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 Bi\Power Data\"/>
    </mc:Choice>
  </mc:AlternateContent>
  <xr:revisionPtr revIDLastSave="0" documentId="13_ncr:1_{EE4DBFB0-6A44-4575-93B4-A7E9D7CCED3F}" xr6:coauthVersionLast="47" xr6:coauthVersionMax="47" xr10:uidLastSave="{00000000-0000-0000-0000-000000000000}"/>
  <bookViews>
    <workbookView xWindow="-120" yWindow="-120" windowWidth="29040" windowHeight="15720" xr2:uid="{95364BC6-09DA-4C5F-9B80-50ACFD9E8979}"/>
  </bookViews>
  <sheets>
    <sheet name="PD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PD!$A$2:$BV$3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BN1909" i="1"/>
  <c r="BP1909" i="1"/>
  <c r="BQ1909" i="1"/>
  <c r="BG1909" i="1"/>
  <c r="BH1909" i="1"/>
  <c r="BO1909" i="1"/>
  <c r="BI1909" i="1"/>
  <c r="BJ1909" i="1"/>
  <c r="U1909" i="1"/>
  <c r="BK1909" i="1"/>
  <c r="BL1909" i="1"/>
  <c r="BM1909" i="1"/>
  <c r="O1909" i="1"/>
  <c r="M1909" i="1"/>
  <c r="K1909" i="1"/>
  <c r="D1909" i="1"/>
  <c r="BN1908" i="1"/>
  <c r="BP1908" i="1"/>
  <c r="BQ1908" i="1"/>
  <c r="BG1908" i="1"/>
  <c r="BH1908" i="1"/>
  <c r="BO1908" i="1"/>
  <c r="BI1908" i="1"/>
  <c r="BJ1908" i="1"/>
  <c r="U1908" i="1"/>
  <c r="BK1908" i="1"/>
  <c r="BL1908" i="1"/>
  <c r="BM1908" i="1"/>
  <c r="O1908" i="1"/>
  <c r="M1908" i="1"/>
  <c r="K1908" i="1"/>
  <c r="D1908" i="1"/>
  <c r="BN1907" i="1"/>
  <c r="BP1907" i="1"/>
  <c r="BQ1907" i="1"/>
  <c r="BG1907" i="1"/>
  <c r="BH1907" i="1"/>
  <c r="BO1907" i="1"/>
  <c r="BI1907" i="1"/>
  <c r="BJ1907" i="1"/>
  <c r="U1907" i="1"/>
  <c r="BK1907" i="1"/>
  <c r="BL1907" i="1"/>
  <c r="BM1907" i="1"/>
  <c r="O1907" i="1"/>
  <c r="M1907" i="1"/>
  <c r="K1907" i="1"/>
  <c r="D1907" i="1"/>
  <c r="BN1906" i="1"/>
  <c r="BP1906" i="1"/>
  <c r="BQ1906" i="1"/>
  <c r="BG1906" i="1"/>
  <c r="BH1906" i="1"/>
  <c r="BO1906" i="1"/>
  <c r="BI1906" i="1"/>
  <c r="BJ1906" i="1"/>
  <c r="U1906" i="1"/>
  <c r="BK1906" i="1"/>
  <c r="BL1906" i="1"/>
  <c r="BM1906" i="1"/>
  <c r="O1906" i="1"/>
  <c r="M1906" i="1"/>
  <c r="K1906" i="1"/>
  <c r="D1906" i="1"/>
  <c r="BN1905" i="1"/>
  <c r="BP1905" i="1"/>
  <c r="BQ1905" i="1"/>
  <c r="BG1905" i="1"/>
  <c r="BH1905" i="1"/>
  <c r="BO1905" i="1"/>
  <c r="BI1905" i="1"/>
  <c r="BJ1905" i="1"/>
  <c r="U1905" i="1"/>
  <c r="BK1905" i="1"/>
  <c r="BL1905" i="1"/>
  <c r="BM1905" i="1"/>
  <c r="O1905" i="1"/>
  <c r="M1905" i="1"/>
  <c r="K1905" i="1"/>
  <c r="D1905" i="1"/>
  <c r="BN1904" i="1"/>
  <c r="BP1904" i="1"/>
  <c r="BQ1904" i="1"/>
  <c r="BG1904" i="1"/>
  <c r="BH1904" i="1"/>
  <c r="BO1904" i="1"/>
  <c r="BI1904" i="1"/>
  <c r="BJ1904" i="1"/>
  <c r="U1904" i="1"/>
  <c r="BK1904" i="1"/>
  <c r="BL1904" i="1"/>
  <c r="BM1904" i="1"/>
  <c r="O1904" i="1"/>
  <c r="M1904" i="1"/>
  <c r="K1904" i="1"/>
  <c r="D1904" i="1"/>
  <c r="BN1903" i="1"/>
  <c r="BP1903" i="1"/>
  <c r="BQ1903" i="1"/>
  <c r="BG1903" i="1"/>
  <c r="BH1903" i="1"/>
  <c r="BO1903" i="1"/>
  <c r="BI1903" i="1"/>
  <c r="BJ1903" i="1"/>
  <c r="U1903" i="1"/>
  <c r="BK1903" i="1"/>
  <c r="BL1903" i="1"/>
  <c r="BM1903" i="1"/>
  <c r="O1903" i="1"/>
  <c r="M1903" i="1"/>
  <c r="K1903" i="1"/>
  <c r="D1903" i="1"/>
  <c r="BN1902" i="1"/>
  <c r="BP1902" i="1"/>
  <c r="BQ1902" i="1"/>
  <c r="BG1902" i="1"/>
  <c r="BH1902" i="1"/>
  <c r="BO1902" i="1"/>
  <c r="BI1902" i="1"/>
  <c r="BJ1902" i="1"/>
  <c r="U1902" i="1"/>
  <c r="BK1902" i="1"/>
  <c r="BL1902" i="1"/>
  <c r="BM1902" i="1"/>
  <c r="O1902" i="1"/>
  <c r="M1902" i="1"/>
  <c r="K1902" i="1"/>
  <c r="D1902" i="1"/>
  <c r="BN1901" i="1"/>
  <c r="BP1901" i="1"/>
  <c r="BQ1901" i="1"/>
  <c r="BG1901" i="1"/>
  <c r="BH1901" i="1"/>
  <c r="BO1901" i="1"/>
  <c r="BI1901" i="1"/>
  <c r="BJ1901" i="1"/>
  <c r="U1901" i="1"/>
  <c r="BK1901" i="1"/>
  <c r="BL1901" i="1"/>
  <c r="BM1901" i="1"/>
  <c r="O1901" i="1"/>
  <c r="M1901" i="1"/>
  <c r="K1901" i="1"/>
  <c r="D1901" i="1"/>
  <c r="BN1900" i="1"/>
  <c r="BP1900" i="1"/>
  <c r="BQ1900" i="1"/>
  <c r="BG1900" i="1"/>
  <c r="BH1900" i="1"/>
  <c r="BO1900" i="1"/>
  <c r="BI1900" i="1"/>
  <c r="BJ1900" i="1"/>
  <c r="U1900" i="1"/>
  <c r="BK1900" i="1"/>
  <c r="BL1900" i="1"/>
  <c r="BM1900" i="1"/>
  <c r="O1900" i="1"/>
  <c r="M1900" i="1"/>
  <c r="K1900" i="1"/>
  <c r="D1900" i="1"/>
  <c r="BN1899" i="1"/>
  <c r="BP1899" i="1"/>
  <c r="BQ1899" i="1"/>
  <c r="BG1899" i="1"/>
  <c r="BH1899" i="1"/>
  <c r="BO1899" i="1"/>
  <c r="BI1899" i="1"/>
  <c r="BJ1899" i="1"/>
  <c r="U1899" i="1"/>
  <c r="BK1899" i="1"/>
  <c r="BL1899" i="1"/>
  <c r="BM1899" i="1"/>
  <c r="O1899" i="1"/>
  <c r="M1899" i="1"/>
  <c r="K1899" i="1"/>
  <c r="D1899" i="1"/>
  <c r="BN1898" i="1"/>
  <c r="BP1898" i="1"/>
  <c r="BQ1898" i="1"/>
  <c r="BG1898" i="1"/>
  <c r="BH1898" i="1"/>
  <c r="BO1898" i="1"/>
  <c r="BI1898" i="1"/>
  <c r="BJ1898" i="1"/>
  <c r="U1898" i="1"/>
  <c r="BK1898" i="1"/>
  <c r="BL1898" i="1"/>
  <c r="BM1898" i="1"/>
  <c r="O1898" i="1"/>
  <c r="M1898" i="1"/>
  <c r="K1898" i="1"/>
  <c r="D1898" i="1"/>
  <c r="BN1897" i="1"/>
  <c r="BP1897" i="1"/>
  <c r="BQ1897" i="1"/>
  <c r="BG1897" i="1"/>
  <c r="BH1897" i="1"/>
  <c r="BO1897" i="1"/>
  <c r="BI1897" i="1"/>
  <c r="BJ1897" i="1"/>
  <c r="U1897" i="1"/>
  <c r="BK1897" i="1"/>
  <c r="BL1897" i="1"/>
  <c r="BM1897" i="1"/>
  <c r="O1897" i="1"/>
  <c r="M1897" i="1"/>
  <c r="K1897" i="1"/>
  <c r="D1897" i="1"/>
  <c r="BN1896" i="1"/>
  <c r="BP1896" i="1"/>
  <c r="BQ1896" i="1"/>
  <c r="BG1896" i="1"/>
  <c r="BH1896" i="1"/>
  <c r="BO1896" i="1"/>
  <c r="BI1896" i="1"/>
  <c r="BJ1896" i="1"/>
  <c r="U1896" i="1"/>
  <c r="BK1896" i="1"/>
  <c r="BL1896" i="1"/>
  <c r="BM1896" i="1"/>
  <c r="O1896" i="1"/>
  <c r="M1896" i="1"/>
  <c r="K1896" i="1"/>
  <c r="D1896" i="1"/>
  <c r="BN1895" i="1"/>
  <c r="BP1895" i="1"/>
  <c r="BQ1895" i="1"/>
  <c r="BG1895" i="1"/>
  <c r="BH1895" i="1"/>
  <c r="BO1895" i="1"/>
  <c r="BI1895" i="1"/>
  <c r="BJ1895" i="1"/>
  <c r="U1895" i="1"/>
  <c r="BK1895" i="1"/>
  <c r="BL1895" i="1"/>
  <c r="BM1895" i="1"/>
  <c r="O1895" i="1"/>
  <c r="M1895" i="1"/>
  <c r="K1895" i="1"/>
  <c r="D1895" i="1"/>
  <c r="BN1894" i="1"/>
  <c r="BP1894" i="1"/>
  <c r="BQ1894" i="1"/>
  <c r="BG1894" i="1"/>
  <c r="BH1894" i="1"/>
  <c r="BO1894" i="1"/>
  <c r="BI1894" i="1"/>
  <c r="BJ1894" i="1"/>
  <c r="U1894" i="1"/>
  <c r="BK1894" i="1"/>
  <c r="BL1894" i="1"/>
  <c r="BM1894" i="1"/>
  <c r="O1894" i="1"/>
  <c r="M1894" i="1"/>
  <c r="K1894" i="1"/>
  <c r="D1894" i="1"/>
  <c r="BN1893" i="1"/>
  <c r="BP1893" i="1"/>
  <c r="BQ1893" i="1"/>
  <c r="BG1893" i="1"/>
  <c r="BH1893" i="1"/>
  <c r="BO1893" i="1"/>
  <c r="BI1893" i="1"/>
  <c r="BJ1893" i="1"/>
  <c r="U1893" i="1"/>
  <c r="BK1893" i="1"/>
  <c r="BL1893" i="1"/>
  <c r="BM1893" i="1"/>
  <c r="O1893" i="1"/>
  <c r="M1893" i="1"/>
  <c r="K1893" i="1"/>
  <c r="D1893" i="1"/>
  <c r="BN1892" i="1"/>
  <c r="BP1892" i="1"/>
  <c r="BQ1892" i="1"/>
  <c r="BG1892" i="1"/>
  <c r="BH1892" i="1"/>
  <c r="BO1892" i="1"/>
  <c r="BI1892" i="1"/>
  <c r="BJ1892" i="1"/>
  <c r="U1892" i="1"/>
  <c r="BK1892" i="1"/>
  <c r="BL1892" i="1"/>
  <c r="BM1892" i="1"/>
  <c r="O1892" i="1"/>
  <c r="M1892" i="1"/>
  <c r="K1892" i="1"/>
  <c r="D1892" i="1"/>
  <c r="BN1891" i="1"/>
  <c r="BP1891" i="1"/>
  <c r="BQ1891" i="1"/>
  <c r="BG1891" i="1"/>
  <c r="BH1891" i="1"/>
  <c r="BO1891" i="1"/>
  <c r="BI1891" i="1"/>
  <c r="BJ1891" i="1"/>
  <c r="U1891" i="1"/>
  <c r="BK1891" i="1"/>
  <c r="BL1891" i="1"/>
  <c r="BM1891" i="1"/>
  <c r="O1891" i="1"/>
  <c r="M1891" i="1"/>
  <c r="K1891" i="1"/>
  <c r="D1891" i="1"/>
  <c r="BN1890" i="1"/>
  <c r="BP1890" i="1"/>
  <c r="BQ1890" i="1"/>
  <c r="BG1890" i="1"/>
  <c r="BH1890" i="1"/>
  <c r="BO1890" i="1"/>
  <c r="BI1890" i="1"/>
  <c r="BJ1890" i="1"/>
  <c r="U1890" i="1"/>
  <c r="BK1890" i="1"/>
  <c r="BL1890" i="1"/>
  <c r="BM1890" i="1"/>
  <c r="O1890" i="1"/>
  <c r="M1890" i="1"/>
  <c r="K1890" i="1"/>
  <c r="D1890" i="1"/>
  <c r="BN1889" i="1"/>
  <c r="BP1889" i="1"/>
  <c r="BQ1889" i="1"/>
  <c r="BG1889" i="1"/>
  <c r="BH1889" i="1"/>
  <c r="BO1889" i="1"/>
  <c r="BI1889" i="1"/>
  <c r="BJ1889" i="1"/>
  <c r="U1889" i="1"/>
  <c r="BK1889" i="1"/>
  <c r="BL1889" i="1"/>
  <c r="BM1889" i="1"/>
  <c r="O1889" i="1"/>
  <c r="M1889" i="1"/>
  <c r="K1889" i="1"/>
  <c r="D1889" i="1"/>
  <c r="BN1888" i="1"/>
  <c r="BP1888" i="1"/>
  <c r="BQ1888" i="1"/>
  <c r="BG1888" i="1"/>
  <c r="BH1888" i="1"/>
  <c r="BO1888" i="1"/>
  <c r="BI1888" i="1"/>
  <c r="BJ1888" i="1"/>
  <c r="U1888" i="1"/>
  <c r="BK1888" i="1"/>
  <c r="BL1888" i="1"/>
  <c r="BM1888" i="1"/>
  <c r="O1888" i="1"/>
  <c r="M1888" i="1"/>
  <c r="K1888" i="1"/>
  <c r="D1888" i="1"/>
  <c r="BN1887" i="1"/>
  <c r="BP1887" i="1"/>
  <c r="BQ1887" i="1"/>
  <c r="BG1887" i="1"/>
  <c r="BH1887" i="1"/>
  <c r="BO1887" i="1"/>
  <c r="BI1887" i="1"/>
  <c r="BJ1887" i="1"/>
  <c r="U1887" i="1"/>
  <c r="BK1887" i="1"/>
  <c r="BL1887" i="1"/>
  <c r="BM1887" i="1"/>
  <c r="O1887" i="1"/>
  <c r="M1887" i="1"/>
  <c r="K1887" i="1"/>
  <c r="D1887" i="1"/>
  <c r="BN1886" i="1"/>
  <c r="BP1886" i="1"/>
  <c r="BQ1886" i="1"/>
  <c r="BG1886" i="1"/>
  <c r="BH1886" i="1"/>
  <c r="BO1886" i="1"/>
  <c r="BI1886" i="1"/>
  <c r="BJ1886" i="1"/>
  <c r="U1886" i="1"/>
  <c r="BK1886" i="1"/>
  <c r="BL1886" i="1"/>
  <c r="BM1886" i="1"/>
  <c r="O1886" i="1"/>
  <c r="M1886" i="1"/>
  <c r="K1886" i="1"/>
  <c r="D1886" i="1"/>
  <c r="BN1885" i="1"/>
  <c r="BP1885" i="1"/>
  <c r="BQ1885" i="1"/>
  <c r="BG1885" i="1"/>
  <c r="BH1885" i="1"/>
  <c r="BO1885" i="1"/>
  <c r="BI1885" i="1"/>
  <c r="BJ1885" i="1"/>
  <c r="U1885" i="1"/>
  <c r="BK1885" i="1"/>
  <c r="BL1885" i="1"/>
  <c r="BM1885" i="1"/>
  <c r="O1885" i="1"/>
  <c r="M1885" i="1"/>
  <c r="K1885" i="1"/>
  <c r="D1885" i="1"/>
  <c r="BN1884" i="1"/>
  <c r="BP1884" i="1"/>
  <c r="BQ1884" i="1"/>
  <c r="BG1884" i="1"/>
  <c r="BH1884" i="1"/>
  <c r="BO1884" i="1"/>
  <c r="BI1884" i="1"/>
  <c r="BJ1884" i="1"/>
  <c r="U1884" i="1"/>
  <c r="BK1884" i="1"/>
  <c r="BL1884" i="1"/>
  <c r="BM1884" i="1"/>
  <c r="O1884" i="1"/>
  <c r="M1884" i="1"/>
  <c r="K1884" i="1"/>
  <c r="D1884" i="1"/>
  <c r="BN1883" i="1"/>
  <c r="BP1883" i="1"/>
  <c r="BQ1883" i="1"/>
  <c r="BG1883" i="1"/>
  <c r="BH1883" i="1"/>
  <c r="BO1883" i="1"/>
  <c r="BI1883" i="1"/>
  <c r="BJ1883" i="1"/>
  <c r="U1883" i="1"/>
  <c r="BK1883" i="1"/>
  <c r="BL1883" i="1"/>
  <c r="BM1883" i="1"/>
  <c r="O1883" i="1"/>
  <c r="M1883" i="1"/>
  <c r="K1883" i="1"/>
  <c r="D1883" i="1"/>
  <c r="BN1882" i="1"/>
  <c r="BP1882" i="1"/>
  <c r="BQ1882" i="1"/>
  <c r="BG1882" i="1"/>
  <c r="BH1882" i="1"/>
  <c r="BO1882" i="1"/>
  <c r="BI1882" i="1"/>
  <c r="BJ1882" i="1"/>
  <c r="U1882" i="1"/>
  <c r="BK1882" i="1"/>
  <c r="BL1882" i="1"/>
  <c r="BM1882" i="1"/>
  <c r="O1882" i="1"/>
  <c r="M1882" i="1"/>
  <c r="K1882" i="1"/>
  <c r="D1882" i="1"/>
  <c r="BN1881" i="1"/>
  <c r="BP1881" i="1"/>
  <c r="BQ1881" i="1"/>
  <c r="BG1881" i="1"/>
  <c r="BH1881" i="1"/>
  <c r="BO1881" i="1"/>
  <c r="BI1881" i="1"/>
  <c r="BJ1881" i="1"/>
  <c r="U1881" i="1"/>
  <c r="BK1881" i="1"/>
  <c r="BL1881" i="1"/>
  <c r="BM1881" i="1"/>
  <c r="O1881" i="1"/>
  <c r="M1881" i="1"/>
  <c r="K1881" i="1"/>
  <c r="D1881" i="1"/>
  <c r="BN1880" i="1"/>
  <c r="BP1880" i="1"/>
  <c r="BQ1880" i="1"/>
  <c r="BG1880" i="1"/>
  <c r="BH1880" i="1"/>
  <c r="BO1880" i="1"/>
  <c r="BI1880" i="1"/>
  <c r="BJ1880" i="1"/>
  <c r="U1880" i="1"/>
  <c r="BK1880" i="1"/>
  <c r="BL1880" i="1"/>
  <c r="BM1880" i="1"/>
  <c r="O1880" i="1"/>
  <c r="M1880" i="1"/>
  <c r="K1880" i="1"/>
  <c r="D1880" i="1"/>
  <c r="BN1879" i="1"/>
  <c r="BP1879" i="1"/>
  <c r="BQ1879" i="1"/>
  <c r="BG1879" i="1"/>
  <c r="BH1879" i="1"/>
  <c r="BO1879" i="1"/>
  <c r="BI1879" i="1"/>
  <c r="BJ1879" i="1"/>
  <c r="U1879" i="1"/>
  <c r="BK1879" i="1"/>
  <c r="BL1879" i="1"/>
  <c r="BM1879" i="1"/>
  <c r="O1879" i="1"/>
  <c r="M1879" i="1"/>
  <c r="K1879" i="1"/>
  <c r="D1879" i="1"/>
  <c r="BN1878" i="1"/>
  <c r="BP1878" i="1"/>
  <c r="BQ1878" i="1"/>
  <c r="BG1878" i="1"/>
  <c r="BH1878" i="1"/>
  <c r="BO1878" i="1"/>
  <c r="BI1878" i="1"/>
  <c r="BJ1878" i="1"/>
  <c r="U1878" i="1"/>
  <c r="BK1878" i="1"/>
  <c r="BL1878" i="1"/>
  <c r="BM1878" i="1"/>
  <c r="O1878" i="1"/>
  <c r="M1878" i="1"/>
  <c r="K1878" i="1"/>
  <c r="D1878" i="1"/>
  <c r="BN1877" i="1"/>
  <c r="BP1877" i="1"/>
  <c r="BQ1877" i="1"/>
  <c r="BG1877" i="1"/>
  <c r="BH1877" i="1"/>
  <c r="BO1877" i="1"/>
  <c r="BI1877" i="1"/>
  <c r="BJ1877" i="1"/>
  <c r="U1877" i="1"/>
  <c r="BK1877" i="1"/>
  <c r="BL1877" i="1"/>
  <c r="BM1877" i="1"/>
  <c r="O1877" i="1"/>
  <c r="M1877" i="1"/>
  <c r="K1877" i="1"/>
  <c r="D1877" i="1"/>
  <c r="BN1876" i="1"/>
  <c r="BP1876" i="1"/>
  <c r="BQ1876" i="1"/>
  <c r="BG1876" i="1"/>
  <c r="BH1876" i="1"/>
  <c r="BO1876" i="1"/>
  <c r="BI1876" i="1"/>
  <c r="BJ1876" i="1"/>
  <c r="U1876" i="1"/>
  <c r="BK1876" i="1"/>
  <c r="BL1876" i="1"/>
  <c r="BM1876" i="1"/>
  <c r="O1876" i="1"/>
  <c r="M1876" i="1"/>
  <c r="K1876" i="1"/>
  <c r="D1876" i="1"/>
  <c r="BN1875" i="1"/>
  <c r="BP1875" i="1"/>
  <c r="BQ1875" i="1"/>
  <c r="BG1875" i="1"/>
  <c r="BH1875" i="1"/>
  <c r="BO1875" i="1"/>
  <c r="BI1875" i="1"/>
  <c r="BJ1875" i="1"/>
  <c r="U1875" i="1"/>
  <c r="BK1875" i="1"/>
  <c r="BL1875" i="1"/>
  <c r="BM1875" i="1"/>
  <c r="O1875" i="1"/>
  <c r="M1875" i="1"/>
  <c r="K1875" i="1"/>
  <c r="D1875" i="1"/>
  <c r="BN1874" i="1"/>
  <c r="BP1874" i="1"/>
  <c r="BQ1874" i="1"/>
  <c r="BG1874" i="1"/>
  <c r="BH1874" i="1"/>
  <c r="BO1874" i="1"/>
  <c r="BI1874" i="1"/>
  <c r="BJ1874" i="1"/>
  <c r="U1874" i="1"/>
  <c r="BK1874" i="1"/>
  <c r="BL1874" i="1"/>
  <c r="BM1874" i="1"/>
  <c r="O1874" i="1"/>
  <c r="M1874" i="1"/>
  <c r="K1874" i="1"/>
  <c r="D1874" i="1"/>
  <c r="BN1873" i="1"/>
  <c r="BP1873" i="1"/>
  <c r="BQ1873" i="1"/>
  <c r="BG1873" i="1"/>
  <c r="BH1873" i="1"/>
  <c r="BO1873" i="1"/>
  <c r="BI1873" i="1"/>
  <c r="BJ1873" i="1"/>
  <c r="U1873" i="1"/>
  <c r="BK1873" i="1"/>
  <c r="BL1873" i="1"/>
  <c r="BM1873" i="1"/>
  <c r="O1873" i="1"/>
  <c r="M1873" i="1"/>
  <c r="K1873" i="1"/>
  <c r="D1873" i="1"/>
  <c r="BN1872" i="1"/>
  <c r="BP1872" i="1"/>
  <c r="BQ1872" i="1"/>
  <c r="BG1872" i="1"/>
  <c r="BH1872" i="1"/>
  <c r="BO1872" i="1"/>
  <c r="BI1872" i="1"/>
  <c r="BJ1872" i="1"/>
  <c r="U1872" i="1"/>
  <c r="BK1872" i="1"/>
  <c r="BL1872" i="1"/>
  <c r="BM1872" i="1"/>
  <c r="O1872" i="1"/>
  <c r="M1872" i="1"/>
  <c r="K1872" i="1"/>
  <c r="D1872" i="1"/>
  <c r="BN1871" i="1"/>
  <c r="BP1871" i="1"/>
  <c r="BQ1871" i="1"/>
  <c r="BG1871" i="1"/>
  <c r="BH1871" i="1"/>
  <c r="BO1871" i="1"/>
  <c r="BI1871" i="1"/>
  <c r="BJ1871" i="1"/>
  <c r="U1871" i="1"/>
  <c r="BK1871" i="1"/>
  <c r="BL1871" i="1"/>
  <c r="BM1871" i="1"/>
  <c r="O1871" i="1"/>
  <c r="M1871" i="1"/>
  <c r="K1871" i="1"/>
  <c r="BN1870" i="1"/>
  <c r="BP1870" i="1"/>
  <c r="BQ1870" i="1"/>
  <c r="BG1870" i="1"/>
  <c r="BH1870" i="1"/>
  <c r="BO1870" i="1"/>
  <c r="BI1870" i="1"/>
  <c r="BJ1870" i="1"/>
  <c r="U1870" i="1"/>
  <c r="BK1870" i="1"/>
  <c r="BL1870" i="1"/>
  <c r="BM1870" i="1"/>
  <c r="O1870" i="1"/>
  <c r="M1870" i="1"/>
  <c r="K1870" i="1"/>
  <c r="D1870" i="1"/>
  <c r="BN1869" i="1"/>
  <c r="BP1869" i="1"/>
  <c r="BQ1869" i="1"/>
  <c r="BG1869" i="1"/>
  <c r="BH1869" i="1"/>
  <c r="BO1869" i="1"/>
  <c r="BI1869" i="1"/>
  <c r="BJ1869" i="1"/>
  <c r="U1869" i="1"/>
  <c r="BK1869" i="1"/>
  <c r="BL1869" i="1"/>
  <c r="BM1869" i="1"/>
  <c r="O1869" i="1"/>
  <c r="M1869" i="1"/>
  <c r="K1869" i="1"/>
  <c r="D1869" i="1"/>
  <c r="BN1868" i="1"/>
  <c r="BP1868" i="1"/>
  <c r="BQ1868" i="1"/>
  <c r="BG1868" i="1"/>
  <c r="BH1868" i="1"/>
  <c r="BO1868" i="1"/>
  <c r="BI1868" i="1"/>
  <c r="BJ1868" i="1"/>
  <c r="U1868" i="1"/>
  <c r="BK1868" i="1"/>
  <c r="BL1868" i="1"/>
  <c r="BM1868" i="1"/>
  <c r="O1868" i="1"/>
  <c r="M1868" i="1"/>
  <c r="K1868" i="1"/>
  <c r="D1868" i="1"/>
  <c r="BN1867" i="1"/>
  <c r="BP1867" i="1"/>
  <c r="BQ1867" i="1"/>
  <c r="BG1867" i="1"/>
  <c r="BH1867" i="1"/>
  <c r="BO1867" i="1"/>
  <c r="BI1867" i="1"/>
  <c r="BJ1867" i="1"/>
  <c r="U1867" i="1"/>
  <c r="BK1867" i="1"/>
  <c r="BL1867" i="1"/>
  <c r="BM1867" i="1"/>
  <c r="O1867" i="1"/>
  <c r="M1867" i="1"/>
  <c r="K1867" i="1"/>
  <c r="D1867" i="1"/>
  <c r="BN1866" i="1"/>
  <c r="BP1866" i="1"/>
  <c r="BQ1866" i="1"/>
  <c r="BG1866" i="1"/>
  <c r="BH1866" i="1"/>
  <c r="BO1866" i="1"/>
  <c r="BI1866" i="1"/>
  <c r="BJ1866" i="1"/>
  <c r="U1866" i="1"/>
  <c r="BK1866" i="1"/>
  <c r="BL1866" i="1"/>
  <c r="BM1866" i="1"/>
  <c r="O1866" i="1"/>
  <c r="M1866" i="1"/>
  <c r="K1866" i="1"/>
  <c r="D1866" i="1"/>
  <c r="BN1865" i="1"/>
  <c r="BP1865" i="1"/>
  <c r="BQ1865" i="1"/>
  <c r="BG1865" i="1"/>
  <c r="BH1865" i="1"/>
  <c r="BO1865" i="1"/>
  <c r="BI1865" i="1"/>
  <c r="BJ1865" i="1"/>
  <c r="U1865" i="1"/>
  <c r="BK1865" i="1"/>
  <c r="BL1865" i="1"/>
  <c r="BM1865" i="1"/>
  <c r="O1865" i="1"/>
  <c r="M1865" i="1"/>
  <c r="K1865" i="1"/>
  <c r="D1865" i="1"/>
  <c r="BN1864" i="1"/>
  <c r="BP1864" i="1"/>
  <c r="BQ1864" i="1"/>
  <c r="BG1864" i="1"/>
  <c r="BH1864" i="1"/>
  <c r="BO1864" i="1"/>
  <c r="BI1864" i="1"/>
  <c r="BJ1864" i="1"/>
  <c r="U1864" i="1"/>
  <c r="BK1864" i="1"/>
  <c r="BL1864" i="1"/>
  <c r="BM1864" i="1"/>
  <c r="O1864" i="1"/>
  <c r="M1864" i="1"/>
  <c r="K1864" i="1"/>
  <c r="D1864" i="1"/>
  <c r="BN1863" i="1"/>
  <c r="BP1863" i="1"/>
  <c r="BQ1863" i="1"/>
  <c r="BG1863" i="1"/>
  <c r="BH1863" i="1"/>
  <c r="BO1863" i="1"/>
  <c r="BI1863" i="1"/>
  <c r="BJ1863" i="1"/>
  <c r="U1863" i="1"/>
  <c r="BK1863" i="1"/>
  <c r="BL1863" i="1"/>
  <c r="BM1863" i="1"/>
  <c r="O1863" i="1"/>
  <c r="M1863" i="1"/>
  <c r="K1863" i="1"/>
  <c r="D1863" i="1"/>
  <c r="BN1862" i="1"/>
  <c r="BP1862" i="1"/>
  <c r="BQ1862" i="1"/>
  <c r="BG1862" i="1"/>
  <c r="BH1862" i="1"/>
  <c r="BO1862" i="1"/>
  <c r="BI1862" i="1"/>
  <c r="BJ1862" i="1"/>
  <c r="U1862" i="1"/>
  <c r="BK1862" i="1"/>
  <c r="BL1862" i="1"/>
  <c r="BM1862" i="1"/>
  <c r="O1862" i="1"/>
  <c r="M1862" i="1"/>
  <c r="K1862" i="1"/>
  <c r="D1862" i="1"/>
  <c r="BN1861" i="1"/>
  <c r="BP1861" i="1"/>
  <c r="BQ1861" i="1"/>
  <c r="BG1861" i="1"/>
  <c r="BH1861" i="1"/>
  <c r="BO1861" i="1"/>
  <c r="BI1861" i="1"/>
  <c r="BJ1861" i="1"/>
  <c r="U1861" i="1"/>
  <c r="BK1861" i="1"/>
  <c r="BL1861" i="1"/>
  <c r="BM1861" i="1"/>
  <c r="O1861" i="1"/>
  <c r="M1861" i="1"/>
  <c r="K1861" i="1"/>
  <c r="D1861" i="1"/>
  <c r="BN1860" i="1"/>
  <c r="BP1860" i="1"/>
  <c r="BQ1860" i="1"/>
  <c r="BG1860" i="1"/>
  <c r="BH1860" i="1"/>
  <c r="BO1860" i="1"/>
  <c r="BI1860" i="1"/>
  <c r="BJ1860" i="1"/>
  <c r="U1860" i="1"/>
  <c r="BK1860" i="1"/>
  <c r="BL1860" i="1"/>
  <c r="BM1860" i="1"/>
  <c r="O1860" i="1"/>
  <c r="M1860" i="1"/>
  <c r="K1860" i="1"/>
  <c r="D1860" i="1"/>
  <c r="BN1859" i="1"/>
  <c r="BP1859" i="1"/>
  <c r="BQ1859" i="1"/>
  <c r="BG1859" i="1"/>
  <c r="BH1859" i="1"/>
  <c r="BO1859" i="1"/>
  <c r="BI1859" i="1"/>
  <c r="BJ1859" i="1"/>
  <c r="U1859" i="1"/>
  <c r="BK1859" i="1"/>
  <c r="BL1859" i="1"/>
  <c r="BM1859" i="1"/>
  <c r="O1859" i="1"/>
  <c r="M1859" i="1"/>
  <c r="K1859" i="1"/>
  <c r="D1859" i="1"/>
  <c r="BN1858" i="1"/>
  <c r="BP1858" i="1"/>
  <c r="BQ1858" i="1"/>
  <c r="BG1858" i="1"/>
  <c r="BH1858" i="1"/>
  <c r="BO1858" i="1"/>
  <c r="BI1858" i="1"/>
  <c r="BJ1858" i="1"/>
  <c r="U1858" i="1"/>
  <c r="BK1858" i="1"/>
  <c r="BL1858" i="1"/>
  <c r="BM1858" i="1"/>
  <c r="O1858" i="1"/>
  <c r="M1858" i="1"/>
  <c r="K1858" i="1"/>
  <c r="D1858" i="1"/>
  <c r="BN1857" i="1"/>
  <c r="BP1857" i="1"/>
  <c r="BQ1857" i="1"/>
  <c r="BG1857" i="1"/>
  <c r="BH1857" i="1"/>
  <c r="BO1857" i="1"/>
  <c r="BI1857" i="1"/>
  <c r="BJ1857" i="1"/>
  <c r="U1857" i="1"/>
  <c r="BK1857" i="1"/>
  <c r="BL1857" i="1"/>
  <c r="BM1857" i="1"/>
  <c r="O1857" i="1"/>
  <c r="M1857" i="1"/>
  <c r="K1857" i="1"/>
  <c r="D1857" i="1"/>
  <c r="BN1856" i="1"/>
  <c r="BP1856" i="1"/>
  <c r="BQ1856" i="1"/>
  <c r="BG1856" i="1"/>
  <c r="BH1856" i="1"/>
  <c r="BO1856" i="1"/>
  <c r="BI1856" i="1"/>
  <c r="BJ1856" i="1"/>
  <c r="U1856" i="1"/>
  <c r="BK1856" i="1"/>
  <c r="BL1856" i="1"/>
  <c r="BM1856" i="1"/>
  <c r="O1856" i="1"/>
  <c r="M1856" i="1"/>
  <c r="K1856" i="1"/>
  <c r="D1856" i="1"/>
  <c r="BN1855" i="1"/>
  <c r="BP1855" i="1"/>
  <c r="BQ1855" i="1"/>
  <c r="BG1855" i="1"/>
  <c r="BH1855" i="1"/>
  <c r="BO1855" i="1"/>
  <c r="BI1855" i="1"/>
  <c r="BJ1855" i="1"/>
  <c r="U1855" i="1"/>
  <c r="BK1855" i="1"/>
  <c r="BL1855" i="1"/>
  <c r="BM1855" i="1"/>
  <c r="O1855" i="1"/>
  <c r="M1855" i="1"/>
  <c r="K1855" i="1"/>
  <c r="D1855" i="1"/>
  <c r="BN1854" i="1"/>
  <c r="BP1854" i="1"/>
  <c r="BQ1854" i="1"/>
  <c r="BG1854" i="1"/>
  <c r="BH1854" i="1"/>
  <c r="BO1854" i="1"/>
  <c r="BI1854" i="1"/>
  <c r="BJ1854" i="1"/>
  <c r="U1854" i="1"/>
  <c r="BK1854" i="1"/>
  <c r="BL1854" i="1"/>
  <c r="BM1854" i="1"/>
  <c r="O1854" i="1"/>
  <c r="M1854" i="1"/>
  <c r="K1854" i="1"/>
  <c r="D1854" i="1"/>
  <c r="BN1853" i="1"/>
  <c r="BP1853" i="1"/>
  <c r="BQ1853" i="1"/>
  <c r="BG1853" i="1"/>
  <c r="BH1853" i="1"/>
  <c r="BO1853" i="1"/>
  <c r="BI1853" i="1"/>
  <c r="BJ1853" i="1"/>
  <c r="U1853" i="1"/>
  <c r="BK1853" i="1"/>
  <c r="BL1853" i="1"/>
  <c r="BM1853" i="1"/>
  <c r="O1853" i="1"/>
  <c r="M1853" i="1"/>
  <c r="K1853" i="1"/>
  <c r="D1853" i="1"/>
  <c r="BN1852" i="1"/>
  <c r="BP1852" i="1"/>
  <c r="BQ1852" i="1"/>
  <c r="BG1852" i="1"/>
  <c r="BH1852" i="1"/>
  <c r="BO1852" i="1"/>
  <c r="BI1852" i="1"/>
  <c r="BJ1852" i="1"/>
  <c r="U1852" i="1"/>
  <c r="BK1852" i="1"/>
  <c r="BL1852" i="1"/>
  <c r="BM1852" i="1"/>
  <c r="O1852" i="1"/>
  <c r="M1852" i="1"/>
  <c r="K1852" i="1"/>
  <c r="D1852" i="1"/>
  <c r="BN1851" i="1"/>
  <c r="BP1851" i="1"/>
  <c r="BQ1851" i="1"/>
  <c r="BG1851" i="1"/>
  <c r="BH1851" i="1"/>
  <c r="BO1851" i="1"/>
  <c r="BI1851" i="1"/>
  <c r="BJ1851" i="1"/>
  <c r="U1851" i="1"/>
  <c r="BK1851" i="1"/>
  <c r="BL1851" i="1"/>
  <c r="BM1851" i="1"/>
  <c r="O1851" i="1"/>
  <c r="M1851" i="1"/>
  <c r="K1851" i="1"/>
  <c r="D1851" i="1"/>
  <c r="BN1850" i="1"/>
  <c r="BP1850" i="1"/>
  <c r="BQ1850" i="1"/>
  <c r="BG1850" i="1"/>
  <c r="BH1850" i="1"/>
  <c r="BO1850" i="1"/>
  <c r="BI1850" i="1"/>
  <c r="BJ1850" i="1"/>
  <c r="U1850" i="1"/>
  <c r="BK1850" i="1"/>
  <c r="BL1850" i="1"/>
  <c r="BM1850" i="1"/>
  <c r="O1850" i="1"/>
  <c r="M1850" i="1"/>
  <c r="K1850" i="1"/>
  <c r="D1850" i="1"/>
  <c r="BN1849" i="1"/>
  <c r="BP1849" i="1"/>
  <c r="BQ1849" i="1"/>
  <c r="BG1849" i="1"/>
  <c r="BH1849" i="1"/>
  <c r="BO1849" i="1"/>
  <c r="BI1849" i="1"/>
  <c r="BJ1849" i="1"/>
  <c r="U1849" i="1"/>
  <c r="BK1849" i="1"/>
  <c r="BL1849" i="1"/>
  <c r="BM1849" i="1"/>
  <c r="O1849" i="1"/>
  <c r="M1849" i="1"/>
  <c r="K1849" i="1"/>
  <c r="D1849" i="1"/>
  <c r="BN1848" i="1"/>
  <c r="BP1848" i="1"/>
  <c r="BQ1848" i="1"/>
  <c r="BG1848" i="1"/>
  <c r="BH1848" i="1"/>
  <c r="BO1848" i="1"/>
  <c r="BI1848" i="1"/>
  <c r="BJ1848" i="1"/>
  <c r="U1848" i="1"/>
  <c r="BK1848" i="1"/>
  <c r="BL1848" i="1"/>
  <c r="BM1848" i="1"/>
  <c r="O1848" i="1"/>
  <c r="M1848" i="1"/>
  <c r="K1848" i="1"/>
  <c r="D1848" i="1"/>
  <c r="BN1847" i="1"/>
  <c r="BP1847" i="1"/>
  <c r="BQ1847" i="1"/>
  <c r="BG1847" i="1"/>
  <c r="BH1847" i="1"/>
  <c r="BO1847" i="1"/>
  <c r="BI1847" i="1"/>
  <c r="BJ1847" i="1"/>
  <c r="U1847" i="1"/>
  <c r="BK1847" i="1"/>
  <c r="BL1847" i="1"/>
  <c r="BM1847" i="1"/>
  <c r="O1847" i="1"/>
  <c r="M1847" i="1"/>
  <c r="K1847" i="1"/>
  <c r="D1847" i="1"/>
  <c r="BN1846" i="1"/>
  <c r="BP1846" i="1"/>
  <c r="BQ1846" i="1"/>
  <c r="BG1846" i="1"/>
  <c r="BH1846" i="1"/>
  <c r="BO1846" i="1"/>
  <c r="BI1846" i="1"/>
  <c r="BJ1846" i="1"/>
  <c r="U1846" i="1"/>
  <c r="BK1846" i="1"/>
  <c r="BL1846" i="1"/>
  <c r="BM1846" i="1"/>
  <c r="O1846" i="1"/>
  <c r="M1846" i="1"/>
  <c r="K1846" i="1"/>
  <c r="D1846" i="1"/>
  <c r="BN1845" i="1"/>
  <c r="BP1845" i="1"/>
  <c r="BQ1845" i="1"/>
  <c r="BG1845" i="1"/>
  <c r="BH1845" i="1"/>
  <c r="BO1845" i="1"/>
  <c r="BI1845" i="1"/>
  <c r="BJ1845" i="1"/>
  <c r="U1845" i="1"/>
  <c r="BK1845" i="1"/>
  <c r="BL1845" i="1"/>
  <c r="BM1845" i="1"/>
  <c r="O1845" i="1"/>
  <c r="M1845" i="1"/>
  <c r="K1845" i="1"/>
  <c r="D1845" i="1"/>
  <c r="BN1844" i="1"/>
  <c r="BP1844" i="1"/>
  <c r="BQ1844" i="1"/>
  <c r="BG1844" i="1"/>
  <c r="BH1844" i="1"/>
  <c r="BO1844" i="1"/>
  <c r="BI1844" i="1"/>
  <c r="BJ1844" i="1"/>
  <c r="U1844" i="1"/>
  <c r="BK1844" i="1"/>
  <c r="BL1844" i="1"/>
  <c r="BM1844" i="1"/>
  <c r="O1844" i="1"/>
  <c r="M1844" i="1"/>
  <c r="K1844" i="1"/>
  <c r="D1844" i="1"/>
  <c r="BN1843" i="1"/>
  <c r="BP1843" i="1"/>
  <c r="BQ1843" i="1"/>
  <c r="BG1843" i="1"/>
  <c r="BH1843" i="1"/>
  <c r="BO1843" i="1"/>
  <c r="BI1843" i="1"/>
  <c r="BJ1843" i="1"/>
  <c r="U1843" i="1"/>
  <c r="BK1843" i="1"/>
  <c r="BL1843" i="1"/>
  <c r="BM1843" i="1"/>
  <c r="O1843" i="1"/>
  <c r="M1843" i="1"/>
  <c r="K1843" i="1"/>
  <c r="D1843" i="1"/>
  <c r="BN1842" i="1"/>
  <c r="BP1842" i="1"/>
  <c r="BQ1842" i="1"/>
  <c r="BG1842" i="1"/>
  <c r="BH1842" i="1"/>
  <c r="BO1842" i="1"/>
  <c r="BI1842" i="1"/>
  <c r="BJ1842" i="1"/>
  <c r="U1842" i="1"/>
  <c r="BK1842" i="1"/>
  <c r="BL1842" i="1"/>
  <c r="BM1842" i="1"/>
  <c r="O1842" i="1"/>
  <c r="M1842" i="1"/>
  <c r="K1842" i="1"/>
  <c r="D1842" i="1"/>
  <c r="BN1841" i="1"/>
  <c r="BP1841" i="1"/>
  <c r="BQ1841" i="1"/>
  <c r="BG1841" i="1"/>
  <c r="BH1841" i="1"/>
  <c r="BO1841" i="1"/>
  <c r="BI1841" i="1"/>
  <c r="BJ1841" i="1"/>
  <c r="U1841" i="1"/>
  <c r="BK1841" i="1"/>
  <c r="BL1841" i="1"/>
  <c r="BM1841" i="1"/>
  <c r="O1841" i="1"/>
  <c r="M1841" i="1"/>
  <c r="K1841" i="1"/>
  <c r="D1841" i="1"/>
  <c r="BN1840" i="1"/>
  <c r="BP1840" i="1"/>
  <c r="BQ1840" i="1"/>
  <c r="BG1840" i="1"/>
  <c r="BH1840" i="1"/>
  <c r="BO1840" i="1"/>
  <c r="BI1840" i="1"/>
  <c r="BJ1840" i="1"/>
  <c r="U1840" i="1"/>
  <c r="BK1840" i="1"/>
  <c r="BL1840" i="1"/>
  <c r="BM1840" i="1"/>
  <c r="O1840" i="1"/>
  <c r="M1840" i="1"/>
  <c r="K1840" i="1"/>
  <c r="D1840" i="1"/>
  <c r="BN1839" i="1"/>
  <c r="BP1839" i="1"/>
  <c r="BQ1839" i="1"/>
  <c r="BG1839" i="1"/>
  <c r="BH1839" i="1"/>
  <c r="BO1839" i="1"/>
  <c r="BI1839" i="1"/>
  <c r="BJ1839" i="1"/>
  <c r="U1839" i="1"/>
  <c r="BK1839" i="1"/>
  <c r="BL1839" i="1"/>
  <c r="BM1839" i="1"/>
  <c r="O1839" i="1"/>
  <c r="M1839" i="1"/>
  <c r="K1839" i="1"/>
  <c r="D1839" i="1"/>
  <c r="BN1838" i="1"/>
  <c r="BP1838" i="1"/>
  <c r="BQ1838" i="1"/>
  <c r="BG1838" i="1"/>
  <c r="BH1838" i="1"/>
  <c r="BO1838" i="1"/>
  <c r="BI1838" i="1"/>
  <c r="BJ1838" i="1"/>
  <c r="U1838" i="1"/>
  <c r="BK1838" i="1"/>
  <c r="BL1838" i="1"/>
  <c r="BM1838" i="1"/>
  <c r="O1838" i="1"/>
  <c r="M1838" i="1"/>
  <c r="K1838" i="1"/>
  <c r="D1838" i="1"/>
  <c r="BN1837" i="1"/>
  <c r="BP1837" i="1"/>
  <c r="BQ1837" i="1"/>
  <c r="BG1837" i="1"/>
  <c r="BH1837" i="1"/>
  <c r="BO1837" i="1"/>
  <c r="BI1837" i="1"/>
  <c r="BJ1837" i="1"/>
  <c r="U1837" i="1"/>
  <c r="BK1837" i="1"/>
  <c r="BL1837" i="1"/>
  <c r="BM1837" i="1"/>
  <c r="O1837" i="1"/>
  <c r="M1837" i="1"/>
  <c r="K1837" i="1"/>
  <c r="D1837" i="1"/>
  <c r="BN1836" i="1"/>
  <c r="BP1836" i="1"/>
  <c r="BQ1836" i="1"/>
  <c r="BG1836" i="1"/>
  <c r="BH1836" i="1"/>
  <c r="BO1836" i="1"/>
  <c r="BI1836" i="1"/>
  <c r="BJ1836" i="1"/>
  <c r="U1836" i="1"/>
  <c r="BK1836" i="1"/>
  <c r="BL1836" i="1"/>
  <c r="BM1836" i="1"/>
  <c r="O1836" i="1"/>
  <c r="M1836" i="1"/>
  <c r="K1836" i="1"/>
  <c r="D1836" i="1"/>
  <c r="BN1835" i="1"/>
  <c r="BP1835" i="1"/>
  <c r="BQ1835" i="1"/>
  <c r="BG1835" i="1"/>
  <c r="BH1835" i="1"/>
  <c r="BO1835" i="1"/>
  <c r="BI1835" i="1"/>
  <c r="BJ1835" i="1"/>
  <c r="U1835" i="1"/>
  <c r="BK1835" i="1"/>
  <c r="BL1835" i="1"/>
  <c r="BM1835" i="1"/>
  <c r="O1835" i="1"/>
  <c r="M1835" i="1"/>
  <c r="K1835" i="1"/>
  <c r="D1835" i="1"/>
  <c r="BN1834" i="1"/>
  <c r="BP1834" i="1"/>
  <c r="BQ1834" i="1"/>
  <c r="BG1834" i="1"/>
  <c r="BH1834" i="1"/>
  <c r="BO1834" i="1"/>
  <c r="BI1834" i="1"/>
  <c r="BJ1834" i="1"/>
  <c r="U1834" i="1"/>
  <c r="BK1834" i="1"/>
  <c r="BL1834" i="1"/>
  <c r="BM1834" i="1"/>
  <c r="O1834" i="1"/>
  <c r="M1834" i="1"/>
  <c r="K1834" i="1"/>
  <c r="D1834" i="1"/>
  <c r="BN1833" i="1"/>
  <c r="BP1833" i="1"/>
  <c r="BQ1833" i="1"/>
  <c r="BG1833" i="1"/>
  <c r="BH1833" i="1"/>
  <c r="BO1833" i="1"/>
  <c r="BI1833" i="1"/>
  <c r="BJ1833" i="1"/>
  <c r="U1833" i="1"/>
  <c r="BK1833" i="1"/>
  <c r="BL1833" i="1"/>
  <c r="BM1833" i="1"/>
  <c r="O1833" i="1"/>
  <c r="M1833" i="1"/>
  <c r="K1833" i="1"/>
  <c r="D1833" i="1"/>
  <c r="BN1832" i="1"/>
  <c r="BP1832" i="1"/>
  <c r="BQ1832" i="1"/>
  <c r="BG1832" i="1"/>
  <c r="BH1832" i="1"/>
  <c r="BO1832" i="1"/>
  <c r="BI1832" i="1"/>
  <c r="BJ1832" i="1"/>
  <c r="U1832" i="1"/>
  <c r="BK1832" i="1"/>
  <c r="BL1832" i="1"/>
  <c r="BM1832" i="1"/>
  <c r="O1832" i="1"/>
  <c r="M1832" i="1"/>
  <c r="K1832" i="1"/>
  <c r="D1832" i="1"/>
  <c r="BN1831" i="1"/>
  <c r="BP1831" i="1"/>
  <c r="BQ1831" i="1"/>
  <c r="BG1831" i="1"/>
  <c r="BH1831" i="1"/>
  <c r="BO1831" i="1"/>
  <c r="BI1831" i="1"/>
  <c r="BJ1831" i="1"/>
  <c r="U1831" i="1"/>
  <c r="BK1831" i="1"/>
  <c r="BL1831" i="1"/>
  <c r="BM1831" i="1"/>
  <c r="O1831" i="1"/>
  <c r="M1831" i="1"/>
  <c r="K1831" i="1"/>
  <c r="D1831" i="1"/>
  <c r="BN1830" i="1"/>
  <c r="BP1830" i="1"/>
  <c r="BQ1830" i="1"/>
  <c r="BG1830" i="1"/>
  <c r="BH1830" i="1"/>
  <c r="BO1830" i="1"/>
  <c r="BI1830" i="1"/>
  <c r="BJ1830" i="1"/>
  <c r="U1830" i="1"/>
  <c r="BK1830" i="1"/>
  <c r="BL1830" i="1"/>
  <c r="BM1830" i="1"/>
  <c r="O1830" i="1"/>
  <c r="M1830" i="1"/>
  <c r="K1830" i="1"/>
  <c r="D1830" i="1"/>
  <c r="BN1829" i="1"/>
  <c r="BP1829" i="1"/>
  <c r="BQ1829" i="1"/>
  <c r="BG1829" i="1"/>
  <c r="BH1829" i="1"/>
  <c r="BO1829" i="1"/>
  <c r="BI1829" i="1"/>
  <c r="BJ1829" i="1"/>
  <c r="U1829" i="1"/>
  <c r="BK1829" i="1"/>
  <c r="BL1829" i="1"/>
  <c r="BM1829" i="1"/>
  <c r="O1829" i="1"/>
  <c r="M1829" i="1"/>
  <c r="K1829" i="1"/>
  <c r="D1829" i="1"/>
  <c r="BN1828" i="1"/>
  <c r="BP1828" i="1"/>
  <c r="BQ1828" i="1"/>
  <c r="BG1828" i="1"/>
  <c r="BH1828" i="1"/>
  <c r="BO1828" i="1"/>
  <c r="BI1828" i="1"/>
  <c r="BJ1828" i="1"/>
  <c r="U1828" i="1"/>
  <c r="BK1828" i="1"/>
  <c r="BL1828" i="1"/>
  <c r="BM1828" i="1"/>
  <c r="O1828" i="1"/>
  <c r="M1828" i="1"/>
  <c r="K1828" i="1"/>
  <c r="D1828" i="1"/>
  <c r="BN1827" i="1"/>
  <c r="BP1827" i="1"/>
  <c r="BQ1827" i="1"/>
  <c r="BG1827" i="1"/>
  <c r="BH1827" i="1"/>
  <c r="BO1827" i="1"/>
  <c r="BI1827" i="1"/>
  <c r="BJ1827" i="1"/>
  <c r="U1827" i="1"/>
  <c r="BK1827" i="1"/>
  <c r="BL1827" i="1"/>
  <c r="BM1827" i="1"/>
  <c r="O1827" i="1"/>
  <c r="M1827" i="1"/>
  <c r="K1827" i="1"/>
  <c r="D1827" i="1"/>
  <c r="BN1826" i="1"/>
  <c r="BP1826" i="1"/>
  <c r="BQ1826" i="1"/>
  <c r="BG1826" i="1"/>
  <c r="BH1826" i="1"/>
  <c r="BO1826" i="1"/>
  <c r="BI1826" i="1"/>
  <c r="BJ1826" i="1"/>
  <c r="U1826" i="1"/>
  <c r="BK1826" i="1"/>
  <c r="BL1826" i="1"/>
  <c r="BM1826" i="1"/>
  <c r="O1826" i="1"/>
  <c r="M1826" i="1"/>
  <c r="K1826" i="1"/>
  <c r="D1826" i="1"/>
  <c r="BN1825" i="1"/>
  <c r="BP1825" i="1"/>
  <c r="BQ1825" i="1"/>
  <c r="BG1825" i="1"/>
  <c r="BH1825" i="1"/>
  <c r="BO1825" i="1"/>
  <c r="BI1825" i="1"/>
  <c r="BJ1825" i="1"/>
  <c r="U1825" i="1"/>
  <c r="BK1825" i="1"/>
  <c r="BL1825" i="1"/>
  <c r="BM1825" i="1"/>
  <c r="O1825" i="1"/>
  <c r="M1825" i="1"/>
  <c r="K1825" i="1"/>
  <c r="D1825" i="1"/>
  <c r="BN1824" i="1"/>
  <c r="BP1824" i="1"/>
  <c r="BQ1824" i="1"/>
  <c r="BG1824" i="1"/>
  <c r="BH1824" i="1"/>
  <c r="BO1824" i="1"/>
  <c r="BI1824" i="1"/>
  <c r="BJ1824" i="1"/>
  <c r="U1824" i="1"/>
  <c r="BK1824" i="1"/>
  <c r="BL1824" i="1"/>
  <c r="BM1824" i="1"/>
  <c r="O1824" i="1"/>
  <c r="M1824" i="1"/>
  <c r="K1824" i="1"/>
  <c r="D1824" i="1"/>
  <c r="BN1823" i="1"/>
  <c r="BP1823" i="1"/>
  <c r="BQ1823" i="1"/>
  <c r="BG1823" i="1"/>
  <c r="BH1823" i="1"/>
  <c r="BO1823" i="1"/>
  <c r="BI1823" i="1"/>
  <c r="BJ1823" i="1"/>
  <c r="U1823" i="1"/>
  <c r="BK1823" i="1"/>
  <c r="BL1823" i="1"/>
  <c r="BM1823" i="1"/>
  <c r="O1823" i="1"/>
  <c r="M1823" i="1"/>
  <c r="K1823" i="1"/>
  <c r="D1823" i="1"/>
  <c r="BN1822" i="1"/>
  <c r="BP1822" i="1"/>
  <c r="BQ1822" i="1"/>
  <c r="BG1822" i="1"/>
  <c r="BH1822" i="1"/>
  <c r="BO1822" i="1"/>
  <c r="BI1822" i="1"/>
  <c r="BJ1822" i="1"/>
  <c r="U1822" i="1"/>
  <c r="BK1822" i="1"/>
  <c r="BL1822" i="1"/>
  <c r="BM1822" i="1"/>
  <c r="O1822" i="1"/>
  <c r="M1822" i="1"/>
  <c r="K1822" i="1"/>
  <c r="D1822" i="1"/>
  <c r="BN1821" i="1"/>
  <c r="BP1821" i="1"/>
  <c r="BQ1821" i="1"/>
  <c r="BG1821" i="1"/>
  <c r="BH1821" i="1"/>
  <c r="BO1821" i="1"/>
  <c r="BI1821" i="1"/>
  <c r="BJ1821" i="1"/>
  <c r="U1821" i="1"/>
  <c r="BK1821" i="1"/>
  <c r="BL1821" i="1"/>
  <c r="BM1821" i="1"/>
  <c r="O1821" i="1"/>
  <c r="M1821" i="1"/>
  <c r="K1821" i="1"/>
  <c r="D1821" i="1"/>
  <c r="BN1820" i="1"/>
  <c r="BP1820" i="1"/>
  <c r="BQ1820" i="1"/>
  <c r="BG1820" i="1"/>
  <c r="BH1820" i="1"/>
  <c r="BO1820" i="1"/>
  <c r="BI1820" i="1"/>
  <c r="BJ1820" i="1"/>
  <c r="U1820" i="1"/>
  <c r="BK1820" i="1"/>
  <c r="BL1820" i="1"/>
  <c r="BM1820" i="1"/>
  <c r="O1820" i="1"/>
  <c r="M1820" i="1"/>
  <c r="K1820" i="1"/>
  <c r="D1820" i="1"/>
  <c r="BN1819" i="1"/>
  <c r="BP1819" i="1"/>
  <c r="BQ1819" i="1"/>
  <c r="BG1819" i="1"/>
  <c r="BH1819" i="1"/>
  <c r="BO1819" i="1"/>
  <c r="BI1819" i="1"/>
  <c r="BJ1819" i="1"/>
  <c r="U1819" i="1"/>
  <c r="BK1819" i="1"/>
  <c r="BL1819" i="1"/>
  <c r="BM1819" i="1"/>
  <c r="O1819" i="1"/>
  <c r="M1819" i="1"/>
  <c r="K1819" i="1"/>
  <c r="D1819" i="1"/>
  <c r="BN1818" i="1"/>
  <c r="BP1818" i="1"/>
  <c r="BQ1818" i="1"/>
  <c r="BG1818" i="1"/>
  <c r="BH1818" i="1"/>
  <c r="BO1818" i="1"/>
  <c r="BI1818" i="1"/>
  <c r="BJ1818" i="1"/>
  <c r="U1818" i="1"/>
  <c r="BK1818" i="1"/>
  <c r="BL1818" i="1"/>
  <c r="BM1818" i="1"/>
  <c r="O1818" i="1"/>
  <c r="M1818" i="1"/>
  <c r="K1818" i="1"/>
  <c r="D1818" i="1"/>
  <c r="BN1817" i="1"/>
  <c r="BP1817" i="1"/>
  <c r="BQ1817" i="1"/>
  <c r="BG1817" i="1"/>
  <c r="BH1817" i="1"/>
  <c r="BO1817" i="1"/>
  <c r="BI1817" i="1"/>
  <c r="BJ1817" i="1"/>
  <c r="U1817" i="1"/>
  <c r="BK1817" i="1"/>
  <c r="BL1817" i="1"/>
  <c r="BM1817" i="1"/>
  <c r="O1817" i="1"/>
  <c r="M1817" i="1"/>
  <c r="K1817" i="1"/>
  <c r="D1817" i="1"/>
  <c r="BN1816" i="1"/>
  <c r="BP1816" i="1"/>
  <c r="BQ1816" i="1"/>
  <c r="BG1816" i="1"/>
  <c r="BH1816" i="1"/>
  <c r="BO1816" i="1"/>
  <c r="BI1816" i="1"/>
  <c r="BJ1816" i="1"/>
  <c r="U1816" i="1"/>
  <c r="BK1816" i="1"/>
  <c r="BL1816" i="1"/>
  <c r="BM1816" i="1"/>
  <c r="O1816" i="1"/>
  <c r="M1816" i="1"/>
  <c r="K1816" i="1"/>
  <c r="D1816" i="1"/>
  <c r="BN1815" i="1"/>
  <c r="BP1815" i="1"/>
  <c r="BQ1815" i="1"/>
  <c r="BG1815" i="1"/>
  <c r="BH1815" i="1"/>
  <c r="BO1815" i="1"/>
  <c r="BI1815" i="1"/>
  <c r="BJ1815" i="1"/>
  <c r="U1815" i="1"/>
  <c r="BK1815" i="1"/>
  <c r="BL1815" i="1"/>
  <c r="BM1815" i="1"/>
  <c r="O1815" i="1"/>
  <c r="M1815" i="1"/>
  <c r="K1815" i="1"/>
  <c r="D1815" i="1"/>
  <c r="BN1814" i="1"/>
  <c r="BP1814" i="1"/>
  <c r="BQ1814" i="1"/>
  <c r="BG1814" i="1"/>
  <c r="BH1814" i="1"/>
  <c r="BO1814" i="1"/>
  <c r="BI1814" i="1"/>
  <c r="BJ1814" i="1"/>
  <c r="U1814" i="1"/>
  <c r="BK1814" i="1"/>
  <c r="BL1814" i="1"/>
  <c r="BM1814" i="1"/>
  <c r="O1814" i="1"/>
  <c r="M1814" i="1"/>
  <c r="K1814" i="1"/>
  <c r="D1814" i="1"/>
  <c r="BN1813" i="1"/>
  <c r="BP1813" i="1"/>
  <c r="BQ1813" i="1"/>
  <c r="BG1813" i="1"/>
  <c r="BH1813" i="1"/>
  <c r="BO1813" i="1"/>
  <c r="BI1813" i="1"/>
  <c r="BJ1813" i="1"/>
  <c r="U1813" i="1"/>
  <c r="BK1813" i="1"/>
  <c r="BL1813" i="1"/>
  <c r="BM1813" i="1"/>
  <c r="O1813" i="1"/>
  <c r="M1813" i="1"/>
  <c r="K1813" i="1"/>
  <c r="D1813" i="1"/>
  <c r="BN1812" i="1"/>
  <c r="BP1812" i="1"/>
  <c r="BQ1812" i="1"/>
  <c r="BG1812" i="1"/>
  <c r="BH1812" i="1"/>
  <c r="BO1812" i="1"/>
  <c r="BI1812" i="1"/>
  <c r="BJ1812" i="1"/>
  <c r="U1812" i="1"/>
  <c r="BK1812" i="1"/>
  <c r="BL1812" i="1"/>
  <c r="BM1812" i="1"/>
  <c r="O1812" i="1"/>
  <c r="M1812" i="1"/>
  <c r="K1812" i="1"/>
  <c r="D1812" i="1"/>
  <c r="BN1811" i="1"/>
  <c r="BP1811" i="1"/>
  <c r="BQ1811" i="1"/>
  <c r="BG1811" i="1"/>
  <c r="BH1811" i="1"/>
  <c r="BO1811" i="1"/>
  <c r="BI1811" i="1"/>
  <c r="BJ1811" i="1"/>
  <c r="U1811" i="1"/>
  <c r="BK1811" i="1"/>
  <c r="BL1811" i="1"/>
  <c r="BM1811" i="1"/>
  <c r="O1811" i="1"/>
  <c r="M1811" i="1"/>
  <c r="K1811" i="1"/>
  <c r="D1811" i="1"/>
  <c r="BN1810" i="1"/>
  <c r="BP1810" i="1"/>
  <c r="BQ1810" i="1"/>
  <c r="BG1810" i="1"/>
  <c r="BH1810" i="1"/>
  <c r="BO1810" i="1"/>
  <c r="BI1810" i="1"/>
  <c r="BJ1810" i="1"/>
  <c r="U1810" i="1"/>
  <c r="BK1810" i="1"/>
  <c r="BL1810" i="1"/>
  <c r="BM1810" i="1"/>
  <c r="O1810" i="1"/>
  <c r="M1810" i="1"/>
  <c r="K1810" i="1"/>
  <c r="D1810" i="1"/>
  <c r="BN1809" i="1"/>
  <c r="BP1809" i="1"/>
  <c r="BQ1809" i="1"/>
  <c r="BG1809" i="1"/>
  <c r="BH1809" i="1"/>
  <c r="BO1809" i="1"/>
  <c r="BI1809" i="1"/>
  <c r="BJ1809" i="1"/>
  <c r="U1809" i="1"/>
  <c r="BK1809" i="1"/>
  <c r="BL1809" i="1"/>
  <c r="BM1809" i="1"/>
  <c r="O1809" i="1"/>
  <c r="M1809" i="1"/>
  <c r="K1809" i="1"/>
  <c r="D1809" i="1"/>
  <c r="BN1808" i="1"/>
  <c r="BP1808" i="1"/>
  <c r="BQ1808" i="1"/>
  <c r="BG1808" i="1"/>
  <c r="BH1808" i="1"/>
  <c r="BO1808" i="1"/>
  <c r="BI1808" i="1"/>
  <c r="BJ1808" i="1"/>
  <c r="U1808" i="1"/>
  <c r="BK1808" i="1"/>
  <c r="BL1808" i="1"/>
  <c r="BM1808" i="1"/>
  <c r="O1808" i="1"/>
  <c r="M1808" i="1"/>
  <c r="K1808" i="1"/>
  <c r="D1808" i="1"/>
  <c r="BN1807" i="1"/>
  <c r="BP1807" i="1"/>
  <c r="BQ1807" i="1"/>
  <c r="BG1807" i="1"/>
  <c r="BH1807" i="1"/>
  <c r="BO1807" i="1"/>
  <c r="BI1807" i="1"/>
  <c r="BJ1807" i="1"/>
  <c r="U1807" i="1"/>
  <c r="BK1807" i="1"/>
  <c r="BL1807" i="1"/>
  <c r="BM1807" i="1"/>
  <c r="O1807" i="1"/>
  <c r="M1807" i="1"/>
  <c r="K1807" i="1"/>
  <c r="D1807" i="1"/>
  <c r="BN1806" i="1"/>
  <c r="BP1806" i="1"/>
  <c r="BQ1806" i="1"/>
  <c r="BG1806" i="1"/>
  <c r="BH1806" i="1"/>
  <c r="BO1806" i="1"/>
  <c r="BI1806" i="1"/>
  <c r="BJ1806" i="1"/>
  <c r="U1806" i="1"/>
  <c r="BK1806" i="1"/>
  <c r="BL1806" i="1"/>
  <c r="BM1806" i="1"/>
  <c r="O1806" i="1"/>
  <c r="M1806" i="1"/>
  <c r="K1806" i="1"/>
  <c r="D1806" i="1"/>
  <c r="BN1805" i="1"/>
  <c r="BP1805" i="1"/>
  <c r="BQ1805" i="1"/>
  <c r="BG1805" i="1"/>
  <c r="BH1805" i="1"/>
  <c r="BO1805" i="1"/>
  <c r="BI1805" i="1"/>
  <c r="BJ1805" i="1"/>
  <c r="U1805" i="1"/>
  <c r="BK1805" i="1"/>
  <c r="BL1805" i="1"/>
  <c r="BM1805" i="1"/>
  <c r="O1805" i="1"/>
  <c r="M1805" i="1"/>
  <c r="K1805" i="1"/>
  <c r="D1805" i="1"/>
  <c r="BN1804" i="1"/>
  <c r="BP1804" i="1"/>
  <c r="BQ1804" i="1"/>
  <c r="BG1804" i="1"/>
  <c r="BH1804" i="1"/>
  <c r="BO1804" i="1"/>
  <c r="BI1804" i="1"/>
  <c r="BJ1804" i="1"/>
  <c r="U1804" i="1"/>
  <c r="BK1804" i="1"/>
  <c r="BL1804" i="1"/>
  <c r="BM1804" i="1"/>
  <c r="O1804" i="1"/>
  <c r="M1804" i="1"/>
  <c r="K1804" i="1"/>
  <c r="D1804" i="1"/>
  <c r="BN1803" i="1"/>
  <c r="BP1803" i="1"/>
  <c r="BQ1803" i="1"/>
  <c r="BG1803" i="1"/>
  <c r="BH1803" i="1"/>
  <c r="BO1803" i="1"/>
  <c r="BI1803" i="1"/>
  <c r="BJ1803" i="1"/>
  <c r="U1803" i="1"/>
  <c r="BK1803" i="1"/>
  <c r="BL1803" i="1"/>
  <c r="BM1803" i="1"/>
  <c r="O1803" i="1"/>
  <c r="M1803" i="1"/>
  <c r="K1803" i="1"/>
  <c r="D1803" i="1"/>
  <c r="BN1802" i="1"/>
  <c r="BP1802" i="1"/>
  <c r="BQ1802" i="1"/>
  <c r="BG1802" i="1"/>
  <c r="BH1802" i="1"/>
  <c r="BO1802" i="1"/>
  <c r="BI1802" i="1"/>
  <c r="BJ1802" i="1"/>
  <c r="U1802" i="1"/>
  <c r="BK1802" i="1"/>
  <c r="BL1802" i="1"/>
  <c r="BM1802" i="1"/>
  <c r="O1802" i="1"/>
  <c r="M1802" i="1"/>
  <c r="K1802" i="1"/>
  <c r="D1802" i="1"/>
  <c r="BN1801" i="1"/>
  <c r="BP1801" i="1"/>
  <c r="BQ1801" i="1"/>
  <c r="BG1801" i="1"/>
  <c r="BH1801" i="1"/>
  <c r="BO1801" i="1"/>
  <c r="BI1801" i="1"/>
  <c r="BJ1801" i="1"/>
  <c r="U1801" i="1"/>
  <c r="BK1801" i="1"/>
  <c r="BL1801" i="1"/>
  <c r="BM1801" i="1"/>
  <c r="O1801" i="1"/>
  <c r="M1801" i="1"/>
  <c r="K1801" i="1"/>
  <c r="D1801" i="1"/>
  <c r="BN1800" i="1"/>
  <c r="BP1800" i="1"/>
  <c r="BQ1800" i="1"/>
  <c r="BG1800" i="1"/>
  <c r="BH1800" i="1"/>
  <c r="BO1800" i="1"/>
  <c r="BI1800" i="1"/>
  <c r="BJ1800" i="1"/>
  <c r="U1800" i="1"/>
  <c r="BK1800" i="1"/>
  <c r="BL1800" i="1"/>
  <c r="BM1800" i="1"/>
  <c r="O1800" i="1"/>
  <c r="M1800" i="1"/>
  <c r="K1800" i="1"/>
  <c r="D1800" i="1"/>
  <c r="BN1799" i="1"/>
  <c r="BP1799" i="1"/>
  <c r="BQ1799" i="1"/>
  <c r="BG1799" i="1"/>
  <c r="BH1799" i="1"/>
  <c r="BO1799" i="1"/>
  <c r="BI1799" i="1"/>
  <c r="BJ1799" i="1"/>
  <c r="U1799" i="1"/>
  <c r="BK1799" i="1"/>
  <c r="BL1799" i="1"/>
  <c r="BM1799" i="1"/>
  <c r="O1799" i="1"/>
  <c r="M1799" i="1"/>
  <c r="K1799" i="1"/>
  <c r="D1799" i="1"/>
  <c r="BN1798" i="1"/>
  <c r="BP1798" i="1"/>
  <c r="BQ1798" i="1"/>
  <c r="BG1798" i="1"/>
  <c r="BH1798" i="1"/>
  <c r="BO1798" i="1"/>
  <c r="BI1798" i="1"/>
  <c r="BJ1798" i="1"/>
  <c r="U1798" i="1"/>
  <c r="BK1798" i="1"/>
  <c r="BL1798" i="1"/>
  <c r="BM1798" i="1"/>
  <c r="O1798" i="1"/>
  <c r="M1798" i="1"/>
  <c r="K1798" i="1"/>
  <c r="D1798" i="1"/>
  <c r="BN1797" i="1"/>
  <c r="BP1797" i="1"/>
  <c r="BQ1797" i="1"/>
  <c r="BG1797" i="1"/>
  <c r="BH1797" i="1"/>
  <c r="BO1797" i="1"/>
  <c r="BI1797" i="1"/>
  <c r="BJ1797" i="1"/>
  <c r="U1797" i="1"/>
  <c r="BK1797" i="1"/>
  <c r="BL1797" i="1"/>
  <c r="BM1797" i="1"/>
  <c r="O1797" i="1"/>
  <c r="M1797" i="1"/>
  <c r="K1797" i="1"/>
  <c r="D1797" i="1"/>
  <c r="BN1796" i="1"/>
  <c r="BP1796" i="1"/>
  <c r="BQ1796" i="1"/>
  <c r="BG1796" i="1"/>
  <c r="BH1796" i="1"/>
  <c r="BO1796" i="1"/>
  <c r="BI1796" i="1"/>
  <c r="BJ1796" i="1"/>
  <c r="U1796" i="1"/>
  <c r="BK1796" i="1"/>
  <c r="BL1796" i="1"/>
  <c r="BM1796" i="1"/>
  <c r="O1796" i="1"/>
  <c r="M1796" i="1"/>
  <c r="K1796" i="1"/>
  <c r="D1796" i="1"/>
  <c r="BN1795" i="1"/>
  <c r="BP1795" i="1"/>
  <c r="BQ1795" i="1"/>
  <c r="BG1795" i="1"/>
  <c r="BH1795" i="1"/>
  <c r="BO1795" i="1"/>
  <c r="BI1795" i="1"/>
  <c r="BJ1795" i="1"/>
  <c r="U1795" i="1"/>
  <c r="BK1795" i="1"/>
  <c r="BL1795" i="1"/>
  <c r="BM1795" i="1"/>
  <c r="O1795" i="1"/>
  <c r="M1795" i="1"/>
  <c r="K1795" i="1"/>
  <c r="D1795" i="1"/>
  <c r="BN1794" i="1"/>
  <c r="BP1794" i="1"/>
  <c r="BQ1794" i="1"/>
  <c r="BG1794" i="1"/>
  <c r="BH1794" i="1"/>
  <c r="BO1794" i="1"/>
  <c r="BI1794" i="1"/>
  <c r="BJ1794" i="1"/>
  <c r="U1794" i="1"/>
  <c r="BK1794" i="1"/>
  <c r="BL1794" i="1"/>
  <c r="BM1794" i="1"/>
  <c r="O1794" i="1"/>
  <c r="M1794" i="1"/>
  <c r="K1794" i="1"/>
  <c r="D1794" i="1"/>
  <c r="BN1793" i="1"/>
  <c r="BP1793" i="1"/>
  <c r="BQ1793" i="1"/>
  <c r="BG1793" i="1"/>
  <c r="BH1793" i="1"/>
  <c r="BO1793" i="1"/>
  <c r="BI1793" i="1"/>
  <c r="BJ1793" i="1"/>
  <c r="U1793" i="1"/>
  <c r="BK1793" i="1"/>
  <c r="BL1793" i="1"/>
  <c r="BM1793" i="1"/>
  <c r="O1793" i="1"/>
  <c r="M1793" i="1"/>
  <c r="K1793" i="1"/>
  <c r="D1793" i="1"/>
  <c r="BN1792" i="1"/>
  <c r="BP1792" i="1"/>
  <c r="BQ1792" i="1"/>
  <c r="BG1792" i="1"/>
  <c r="BH1792" i="1"/>
  <c r="BO1792" i="1"/>
  <c r="BI1792" i="1"/>
  <c r="BJ1792" i="1"/>
  <c r="U1792" i="1"/>
  <c r="BK1792" i="1"/>
  <c r="BL1792" i="1"/>
  <c r="BM1792" i="1"/>
  <c r="O1792" i="1"/>
  <c r="M1792" i="1"/>
  <c r="K1792" i="1"/>
  <c r="D1792" i="1"/>
  <c r="BN1791" i="1"/>
  <c r="BP1791" i="1"/>
  <c r="BQ1791" i="1"/>
  <c r="BG1791" i="1"/>
  <c r="BH1791" i="1"/>
  <c r="BO1791" i="1"/>
  <c r="BI1791" i="1"/>
  <c r="BJ1791" i="1"/>
  <c r="U1791" i="1"/>
  <c r="BK1791" i="1"/>
  <c r="BL1791" i="1"/>
  <c r="BM1791" i="1"/>
  <c r="O1791" i="1"/>
  <c r="M1791" i="1"/>
  <c r="K1791" i="1"/>
  <c r="D1791" i="1"/>
  <c r="BN1790" i="1"/>
  <c r="BP1790" i="1"/>
  <c r="BQ1790" i="1"/>
  <c r="BG1790" i="1"/>
  <c r="BH1790" i="1"/>
  <c r="BO1790" i="1"/>
  <c r="BI1790" i="1"/>
  <c r="BJ1790" i="1"/>
  <c r="U1790" i="1"/>
  <c r="BK1790" i="1"/>
  <c r="BL1790" i="1"/>
  <c r="BM1790" i="1"/>
  <c r="O1790" i="1"/>
  <c r="M1790" i="1"/>
  <c r="K1790" i="1"/>
  <c r="D1790" i="1"/>
  <c r="BN1789" i="1"/>
  <c r="BP1789" i="1"/>
  <c r="BQ1789" i="1"/>
  <c r="BG1789" i="1"/>
  <c r="BH1789" i="1"/>
  <c r="BO1789" i="1"/>
  <c r="BI1789" i="1"/>
  <c r="BJ1789" i="1"/>
  <c r="U1789" i="1"/>
  <c r="BK1789" i="1"/>
  <c r="BL1789" i="1"/>
  <c r="BM1789" i="1"/>
  <c r="O1789" i="1"/>
  <c r="M1789" i="1"/>
  <c r="K1789" i="1"/>
  <c r="D1789" i="1"/>
  <c r="BN1788" i="1"/>
  <c r="BP1788" i="1"/>
  <c r="BQ1788" i="1"/>
  <c r="BG1788" i="1"/>
  <c r="BH1788" i="1"/>
  <c r="BO1788" i="1"/>
  <c r="BI1788" i="1"/>
  <c r="BJ1788" i="1"/>
  <c r="U1788" i="1"/>
  <c r="BK1788" i="1"/>
  <c r="BL1788" i="1"/>
  <c r="BM1788" i="1"/>
  <c r="O1788" i="1"/>
  <c r="M1788" i="1"/>
  <c r="K1788" i="1"/>
  <c r="D1788" i="1"/>
  <c r="BN1787" i="1"/>
  <c r="BP1787" i="1"/>
  <c r="BQ1787" i="1"/>
  <c r="BG1787" i="1"/>
  <c r="BH1787" i="1"/>
  <c r="BO1787" i="1"/>
  <c r="BI1787" i="1"/>
  <c r="BJ1787" i="1"/>
  <c r="U1787" i="1"/>
  <c r="BK1787" i="1"/>
  <c r="BL1787" i="1"/>
  <c r="BM1787" i="1"/>
  <c r="O1787" i="1"/>
  <c r="M1787" i="1"/>
  <c r="K1787" i="1"/>
  <c r="D1787" i="1"/>
  <c r="BN1786" i="1"/>
  <c r="BP1786" i="1"/>
  <c r="BQ1786" i="1"/>
  <c r="BG1786" i="1"/>
  <c r="BH1786" i="1"/>
  <c r="BO1786" i="1"/>
  <c r="BI1786" i="1"/>
  <c r="BJ1786" i="1"/>
  <c r="U1786" i="1"/>
  <c r="BK1786" i="1"/>
  <c r="BL1786" i="1"/>
  <c r="BM1786" i="1"/>
  <c r="O1786" i="1"/>
  <c r="M1786" i="1"/>
  <c r="K1786" i="1"/>
  <c r="D1786" i="1"/>
  <c r="BN1785" i="1"/>
  <c r="BP1785" i="1"/>
  <c r="BQ1785" i="1"/>
  <c r="BG1785" i="1"/>
  <c r="BH1785" i="1"/>
  <c r="BO1785" i="1"/>
  <c r="BI1785" i="1"/>
  <c r="BJ1785" i="1"/>
  <c r="U1785" i="1"/>
  <c r="BK1785" i="1"/>
  <c r="BL1785" i="1"/>
  <c r="BM1785" i="1"/>
  <c r="O1785" i="1"/>
  <c r="M1785" i="1"/>
  <c r="K1785" i="1"/>
  <c r="D1785" i="1"/>
  <c r="BN1784" i="1"/>
  <c r="BP1784" i="1"/>
  <c r="BQ1784" i="1"/>
  <c r="BG1784" i="1"/>
  <c r="BH1784" i="1"/>
  <c r="BO1784" i="1"/>
  <c r="BI1784" i="1"/>
  <c r="BJ1784" i="1"/>
  <c r="U1784" i="1"/>
  <c r="BK1784" i="1"/>
  <c r="BL1784" i="1"/>
  <c r="BM1784" i="1"/>
  <c r="O1784" i="1"/>
  <c r="M1784" i="1"/>
  <c r="K1784" i="1"/>
  <c r="D1784" i="1"/>
  <c r="BN1783" i="1"/>
  <c r="BP1783" i="1"/>
  <c r="BQ1783" i="1"/>
  <c r="BG1783" i="1"/>
  <c r="BH1783" i="1"/>
  <c r="BO1783" i="1"/>
  <c r="BI1783" i="1"/>
  <c r="BJ1783" i="1"/>
  <c r="U1783" i="1"/>
  <c r="BK1783" i="1"/>
  <c r="BL1783" i="1"/>
  <c r="BM1783" i="1"/>
  <c r="O1783" i="1"/>
  <c r="M1783" i="1"/>
  <c r="K1783" i="1"/>
  <c r="D1783" i="1"/>
  <c r="BN1782" i="1"/>
  <c r="BP1782" i="1"/>
  <c r="BQ1782" i="1"/>
  <c r="BG1782" i="1"/>
  <c r="BH1782" i="1"/>
  <c r="BO1782" i="1"/>
  <c r="BI1782" i="1"/>
  <c r="BJ1782" i="1"/>
  <c r="U1782" i="1"/>
  <c r="BK1782" i="1"/>
  <c r="BL1782" i="1"/>
  <c r="BM1782" i="1"/>
  <c r="O1782" i="1"/>
  <c r="M1782" i="1"/>
  <c r="K1782" i="1"/>
  <c r="D1782" i="1"/>
  <c r="BN1781" i="1"/>
  <c r="BP1781" i="1"/>
  <c r="BQ1781" i="1"/>
  <c r="BG1781" i="1"/>
  <c r="BH1781" i="1"/>
  <c r="BO1781" i="1"/>
  <c r="BI1781" i="1"/>
  <c r="BJ1781" i="1"/>
  <c r="U1781" i="1"/>
  <c r="BK1781" i="1"/>
  <c r="BL1781" i="1"/>
  <c r="BM1781" i="1"/>
  <c r="O1781" i="1"/>
  <c r="M1781" i="1"/>
  <c r="K1781" i="1"/>
  <c r="D1781" i="1"/>
  <c r="BN1780" i="1"/>
  <c r="BP1780" i="1"/>
  <c r="BQ1780" i="1"/>
  <c r="BG1780" i="1"/>
  <c r="BH1780" i="1"/>
  <c r="BO1780" i="1"/>
  <c r="BI1780" i="1"/>
  <c r="BJ1780" i="1"/>
  <c r="U1780" i="1"/>
  <c r="BK1780" i="1"/>
  <c r="BL1780" i="1"/>
  <c r="BM1780" i="1"/>
  <c r="O1780" i="1"/>
  <c r="M1780" i="1"/>
  <c r="K1780" i="1"/>
  <c r="D1780" i="1"/>
  <c r="BN1779" i="1"/>
  <c r="BP1779" i="1"/>
  <c r="BQ1779" i="1"/>
  <c r="BG1779" i="1"/>
  <c r="BH1779" i="1"/>
  <c r="BO1779" i="1"/>
  <c r="BI1779" i="1"/>
  <c r="BJ1779" i="1"/>
  <c r="U1779" i="1"/>
  <c r="BK1779" i="1"/>
  <c r="BL1779" i="1"/>
  <c r="BM1779" i="1"/>
  <c r="O1779" i="1"/>
  <c r="M1779" i="1"/>
  <c r="K1779" i="1"/>
  <c r="D1779" i="1"/>
  <c r="BN1778" i="1"/>
  <c r="BP1778" i="1"/>
  <c r="BQ1778" i="1"/>
  <c r="BG1778" i="1"/>
  <c r="BH1778" i="1"/>
  <c r="BO1778" i="1"/>
  <c r="BI1778" i="1"/>
  <c r="BJ1778" i="1"/>
  <c r="U1778" i="1"/>
  <c r="BK1778" i="1"/>
  <c r="BL1778" i="1"/>
  <c r="BM1778" i="1"/>
  <c r="O1778" i="1"/>
  <c r="M1778" i="1"/>
  <c r="K1778" i="1"/>
  <c r="D1778" i="1"/>
  <c r="BN1777" i="1"/>
  <c r="BP1777" i="1"/>
  <c r="BQ1777" i="1"/>
  <c r="BG1777" i="1"/>
  <c r="BH1777" i="1"/>
  <c r="BO1777" i="1"/>
  <c r="BI1777" i="1"/>
  <c r="BJ1777" i="1"/>
  <c r="U1777" i="1"/>
  <c r="BK1777" i="1"/>
  <c r="BL1777" i="1"/>
  <c r="BM1777" i="1"/>
  <c r="O1777" i="1"/>
  <c r="M1777" i="1"/>
  <c r="K1777" i="1"/>
  <c r="D1777" i="1"/>
  <c r="BN1776" i="1"/>
  <c r="BP1776" i="1"/>
  <c r="BQ1776" i="1"/>
  <c r="BG1776" i="1"/>
  <c r="BH1776" i="1"/>
  <c r="BO1776" i="1"/>
  <c r="BI1776" i="1"/>
  <c r="BJ1776" i="1"/>
  <c r="U1776" i="1"/>
  <c r="BK1776" i="1"/>
  <c r="BL1776" i="1"/>
  <c r="BM1776" i="1"/>
  <c r="O1776" i="1"/>
  <c r="M1776" i="1"/>
  <c r="K1776" i="1"/>
  <c r="D1776" i="1"/>
  <c r="BN1775" i="1"/>
  <c r="BP1775" i="1"/>
  <c r="BQ1775" i="1"/>
  <c r="BG1775" i="1"/>
  <c r="BH1775" i="1"/>
  <c r="BO1775" i="1"/>
  <c r="BI1775" i="1"/>
  <c r="BJ1775" i="1"/>
  <c r="U1775" i="1"/>
  <c r="BK1775" i="1"/>
  <c r="BL1775" i="1"/>
  <c r="BM1775" i="1"/>
  <c r="O1775" i="1"/>
  <c r="M1775" i="1"/>
  <c r="K1775" i="1"/>
  <c r="D1775" i="1"/>
  <c r="BN1774" i="1"/>
  <c r="BP1774" i="1"/>
  <c r="BQ1774" i="1"/>
  <c r="BG1774" i="1"/>
  <c r="BH1774" i="1"/>
  <c r="BO1774" i="1"/>
  <c r="BI1774" i="1"/>
  <c r="BJ1774" i="1"/>
  <c r="U1774" i="1"/>
  <c r="BK1774" i="1"/>
  <c r="BL1774" i="1"/>
  <c r="BM1774" i="1"/>
  <c r="O1774" i="1"/>
  <c r="M1774" i="1"/>
  <c r="K1774" i="1"/>
  <c r="D1774" i="1"/>
  <c r="BN1773" i="1"/>
  <c r="BP1773" i="1"/>
  <c r="BQ1773" i="1"/>
  <c r="BG1773" i="1"/>
  <c r="BH1773" i="1"/>
  <c r="BO1773" i="1"/>
  <c r="BI1773" i="1"/>
  <c r="BJ1773" i="1"/>
  <c r="U1773" i="1"/>
  <c r="BK1773" i="1"/>
  <c r="BL1773" i="1"/>
  <c r="BM1773" i="1"/>
  <c r="O1773" i="1"/>
  <c r="M1773" i="1"/>
  <c r="K1773" i="1"/>
  <c r="D1773" i="1"/>
  <c r="BN1772" i="1"/>
  <c r="BP1772" i="1"/>
  <c r="BQ1772" i="1"/>
  <c r="BG1772" i="1"/>
  <c r="BH1772" i="1"/>
  <c r="BO1772" i="1"/>
  <c r="BI1772" i="1"/>
  <c r="BJ1772" i="1"/>
  <c r="U1772" i="1"/>
  <c r="BK1772" i="1"/>
  <c r="BL1772" i="1"/>
  <c r="BM1772" i="1"/>
  <c r="O1772" i="1"/>
  <c r="M1772" i="1"/>
  <c r="K1772" i="1"/>
  <c r="D1772" i="1"/>
  <c r="BN1771" i="1"/>
  <c r="BP1771" i="1"/>
  <c r="BQ1771" i="1"/>
  <c r="BG1771" i="1"/>
  <c r="BH1771" i="1"/>
  <c r="BO1771" i="1"/>
  <c r="BI1771" i="1"/>
  <c r="BJ1771" i="1"/>
  <c r="U1771" i="1"/>
  <c r="BK1771" i="1"/>
  <c r="BL1771" i="1"/>
  <c r="BM1771" i="1"/>
  <c r="O1771" i="1"/>
  <c r="M1771" i="1"/>
  <c r="K1771" i="1"/>
  <c r="D1771" i="1"/>
  <c r="BN1770" i="1"/>
  <c r="BP1770" i="1"/>
  <c r="BQ1770" i="1"/>
  <c r="BG1770" i="1"/>
  <c r="BH1770" i="1"/>
  <c r="BO1770" i="1"/>
  <c r="BI1770" i="1"/>
  <c r="BJ1770" i="1"/>
  <c r="U1770" i="1"/>
  <c r="BK1770" i="1"/>
  <c r="BL1770" i="1"/>
  <c r="BM1770" i="1"/>
  <c r="O1770" i="1"/>
  <c r="M1770" i="1"/>
  <c r="K1770" i="1"/>
  <c r="D1770" i="1"/>
  <c r="BN1769" i="1"/>
  <c r="BP1769" i="1"/>
  <c r="BQ1769" i="1"/>
  <c r="BG1769" i="1"/>
  <c r="BH1769" i="1"/>
  <c r="BO1769" i="1"/>
  <c r="BI1769" i="1"/>
  <c r="BJ1769" i="1"/>
  <c r="U1769" i="1"/>
  <c r="BK1769" i="1"/>
  <c r="BL1769" i="1"/>
  <c r="BM1769" i="1"/>
  <c r="O1769" i="1"/>
  <c r="M1769" i="1"/>
  <c r="K1769" i="1"/>
  <c r="D1769" i="1"/>
  <c r="BN1768" i="1"/>
  <c r="BP1768" i="1"/>
  <c r="BQ1768" i="1"/>
  <c r="BG1768" i="1"/>
  <c r="BH1768" i="1"/>
  <c r="BO1768" i="1"/>
  <c r="BI1768" i="1"/>
  <c r="BJ1768" i="1"/>
  <c r="U1768" i="1"/>
  <c r="BK1768" i="1"/>
  <c r="BL1768" i="1"/>
  <c r="BM1768" i="1"/>
  <c r="O1768" i="1"/>
  <c r="M1768" i="1"/>
  <c r="K1768" i="1"/>
  <c r="D1768" i="1"/>
  <c r="BN1767" i="1"/>
  <c r="BP1767" i="1"/>
  <c r="BQ1767" i="1"/>
  <c r="BG1767" i="1"/>
  <c r="BH1767" i="1"/>
  <c r="BO1767" i="1"/>
  <c r="BI1767" i="1"/>
  <c r="BJ1767" i="1"/>
  <c r="U1767" i="1"/>
  <c r="BK1767" i="1"/>
  <c r="BL1767" i="1"/>
  <c r="BM1767" i="1"/>
  <c r="O1767" i="1"/>
  <c r="M1767" i="1"/>
  <c r="K1767" i="1"/>
  <c r="D1767" i="1"/>
  <c r="BN1766" i="1"/>
  <c r="BP1766" i="1"/>
  <c r="BQ1766" i="1"/>
  <c r="BG1766" i="1"/>
  <c r="BH1766" i="1"/>
  <c r="BO1766" i="1"/>
  <c r="BI1766" i="1"/>
  <c r="BJ1766" i="1"/>
  <c r="U1766" i="1"/>
  <c r="BK1766" i="1"/>
  <c r="BL1766" i="1"/>
  <c r="BM1766" i="1"/>
  <c r="O1766" i="1"/>
  <c r="M1766" i="1"/>
  <c r="K1766" i="1"/>
  <c r="D1766" i="1"/>
  <c r="BN1765" i="1"/>
  <c r="BP1765" i="1"/>
  <c r="BQ1765" i="1"/>
  <c r="BG1765" i="1"/>
  <c r="BH1765" i="1"/>
  <c r="BO1765" i="1"/>
  <c r="BI1765" i="1"/>
  <c r="BJ1765" i="1"/>
  <c r="U1765" i="1"/>
  <c r="BK1765" i="1"/>
  <c r="BL1765" i="1"/>
  <c r="BM1765" i="1"/>
  <c r="O1765" i="1"/>
  <c r="M1765" i="1"/>
  <c r="K1765" i="1"/>
  <c r="D1765" i="1"/>
  <c r="BN1764" i="1"/>
  <c r="BP1764" i="1"/>
  <c r="BQ1764" i="1"/>
  <c r="BG1764" i="1"/>
  <c r="BH1764" i="1"/>
  <c r="BO1764" i="1"/>
  <c r="BI1764" i="1"/>
  <c r="BJ1764" i="1"/>
  <c r="U1764" i="1"/>
  <c r="BK1764" i="1"/>
  <c r="BL1764" i="1"/>
  <c r="BM1764" i="1"/>
  <c r="O1764" i="1"/>
  <c r="M1764" i="1"/>
  <c r="K1764" i="1"/>
  <c r="D1764" i="1"/>
  <c r="BN1763" i="1"/>
  <c r="BP1763" i="1"/>
  <c r="BQ1763" i="1"/>
  <c r="BG1763" i="1"/>
  <c r="BH1763" i="1"/>
  <c r="BO1763" i="1"/>
  <c r="BI1763" i="1"/>
  <c r="BJ1763" i="1"/>
  <c r="U1763" i="1"/>
  <c r="BK1763" i="1"/>
  <c r="BL1763" i="1"/>
  <c r="BM1763" i="1"/>
  <c r="O1763" i="1"/>
  <c r="M1763" i="1"/>
  <c r="K1763" i="1"/>
  <c r="D1763" i="1"/>
  <c r="BN1762" i="1"/>
  <c r="BP1762" i="1"/>
  <c r="BQ1762" i="1"/>
  <c r="BG1762" i="1"/>
  <c r="BH1762" i="1"/>
  <c r="BO1762" i="1"/>
  <c r="BI1762" i="1"/>
  <c r="BJ1762" i="1"/>
  <c r="U1762" i="1"/>
  <c r="BK1762" i="1"/>
  <c r="BL1762" i="1"/>
  <c r="BM1762" i="1"/>
  <c r="O1762" i="1"/>
  <c r="M1762" i="1"/>
  <c r="K1762" i="1"/>
  <c r="D1762" i="1"/>
  <c r="BN1761" i="1"/>
  <c r="BP1761" i="1"/>
  <c r="BQ1761" i="1"/>
  <c r="BG1761" i="1"/>
  <c r="BH1761" i="1"/>
  <c r="BO1761" i="1"/>
  <c r="BI1761" i="1"/>
  <c r="BJ1761" i="1"/>
  <c r="U1761" i="1"/>
  <c r="BK1761" i="1"/>
  <c r="BL1761" i="1"/>
  <c r="BM1761" i="1"/>
  <c r="O1761" i="1"/>
  <c r="M1761" i="1"/>
  <c r="K1761" i="1"/>
  <c r="D1761" i="1"/>
  <c r="BN1760" i="1"/>
  <c r="BP1760" i="1"/>
  <c r="BQ1760" i="1"/>
  <c r="BG1760" i="1"/>
  <c r="BH1760" i="1"/>
  <c r="BO1760" i="1"/>
  <c r="BI1760" i="1"/>
  <c r="BJ1760" i="1"/>
  <c r="U1760" i="1"/>
  <c r="BK1760" i="1"/>
  <c r="BL1760" i="1"/>
  <c r="BM1760" i="1"/>
  <c r="O1760" i="1"/>
  <c r="M1760" i="1"/>
  <c r="K1760" i="1"/>
  <c r="D1760" i="1"/>
  <c r="BN1759" i="1"/>
  <c r="BP1759" i="1"/>
  <c r="BQ1759" i="1"/>
  <c r="BG1759" i="1"/>
  <c r="BH1759" i="1"/>
  <c r="BO1759" i="1"/>
  <c r="BI1759" i="1"/>
  <c r="BJ1759" i="1"/>
  <c r="U1759" i="1"/>
  <c r="BK1759" i="1"/>
  <c r="BL1759" i="1"/>
  <c r="BM1759" i="1"/>
  <c r="O1759" i="1"/>
  <c r="M1759" i="1"/>
  <c r="K1759" i="1"/>
  <c r="D1759" i="1"/>
  <c r="BN1758" i="1"/>
  <c r="BP1758" i="1"/>
  <c r="BQ1758" i="1"/>
  <c r="BG1758" i="1"/>
  <c r="BH1758" i="1"/>
  <c r="BO1758" i="1"/>
  <c r="BI1758" i="1"/>
  <c r="BJ1758" i="1"/>
  <c r="U1758" i="1"/>
  <c r="BK1758" i="1"/>
  <c r="BL1758" i="1"/>
  <c r="BM1758" i="1"/>
  <c r="O1758" i="1"/>
  <c r="M1758" i="1"/>
  <c r="K1758" i="1"/>
  <c r="D1758" i="1"/>
  <c r="BN1757" i="1"/>
  <c r="BP1757" i="1"/>
  <c r="BQ1757" i="1"/>
  <c r="BG1757" i="1"/>
  <c r="BH1757" i="1"/>
  <c r="BO1757" i="1"/>
  <c r="BI1757" i="1"/>
  <c r="BJ1757" i="1"/>
  <c r="U1757" i="1"/>
  <c r="BK1757" i="1"/>
  <c r="BL1757" i="1"/>
  <c r="BM1757" i="1"/>
  <c r="O1757" i="1"/>
  <c r="M1757" i="1"/>
  <c r="K1757" i="1"/>
  <c r="D1757" i="1"/>
  <c r="BN1756" i="1"/>
  <c r="BP1756" i="1"/>
  <c r="BQ1756" i="1"/>
  <c r="BG1756" i="1"/>
  <c r="BH1756" i="1"/>
  <c r="BO1756" i="1"/>
  <c r="BI1756" i="1"/>
  <c r="BJ1756" i="1"/>
  <c r="U1756" i="1"/>
  <c r="BK1756" i="1"/>
  <c r="BL1756" i="1"/>
  <c r="BM1756" i="1"/>
  <c r="O1756" i="1"/>
  <c r="M1756" i="1"/>
  <c r="K1756" i="1"/>
  <c r="D1756" i="1"/>
  <c r="BN1755" i="1"/>
  <c r="BP1755" i="1"/>
  <c r="BQ1755" i="1"/>
  <c r="BG1755" i="1"/>
  <c r="BH1755" i="1"/>
  <c r="BO1755" i="1"/>
  <c r="BI1755" i="1"/>
  <c r="BJ1755" i="1"/>
  <c r="U1755" i="1"/>
  <c r="BK1755" i="1"/>
  <c r="BL1755" i="1"/>
  <c r="BM1755" i="1"/>
  <c r="O1755" i="1"/>
  <c r="M1755" i="1"/>
  <c r="K1755" i="1"/>
  <c r="D1755" i="1"/>
  <c r="BN1754" i="1"/>
  <c r="BP1754" i="1"/>
  <c r="BQ1754" i="1"/>
  <c r="BG1754" i="1"/>
  <c r="BH1754" i="1"/>
  <c r="BO1754" i="1"/>
  <c r="BI1754" i="1"/>
  <c r="BJ1754" i="1"/>
  <c r="U1754" i="1"/>
  <c r="BK1754" i="1"/>
  <c r="BL1754" i="1"/>
  <c r="BM1754" i="1"/>
  <c r="O1754" i="1"/>
  <c r="M1754" i="1"/>
  <c r="K1754" i="1"/>
  <c r="D1754" i="1"/>
  <c r="BN1753" i="1"/>
  <c r="BP1753" i="1"/>
  <c r="BQ1753" i="1"/>
  <c r="BG1753" i="1"/>
  <c r="BH1753" i="1"/>
  <c r="BO1753" i="1"/>
  <c r="BI1753" i="1"/>
  <c r="BJ1753" i="1"/>
  <c r="U1753" i="1"/>
  <c r="BK1753" i="1"/>
  <c r="BL1753" i="1"/>
  <c r="BM1753" i="1"/>
  <c r="O1753" i="1"/>
  <c r="M1753" i="1"/>
  <c r="K1753" i="1"/>
  <c r="D1753" i="1"/>
  <c r="BN1752" i="1"/>
  <c r="BP1752" i="1"/>
  <c r="BQ1752" i="1"/>
  <c r="BG1752" i="1"/>
  <c r="BH1752" i="1"/>
  <c r="BO1752" i="1"/>
  <c r="BI1752" i="1"/>
  <c r="BJ1752" i="1"/>
  <c r="U1752" i="1"/>
  <c r="BK1752" i="1"/>
  <c r="BL1752" i="1"/>
  <c r="BM1752" i="1"/>
  <c r="O1752" i="1"/>
  <c r="M1752" i="1"/>
  <c r="K1752" i="1"/>
  <c r="D1752" i="1"/>
  <c r="BN1751" i="1"/>
  <c r="BP1751" i="1"/>
  <c r="BQ1751" i="1"/>
  <c r="BG1751" i="1"/>
  <c r="BH1751" i="1"/>
  <c r="BO1751" i="1"/>
  <c r="BI1751" i="1"/>
  <c r="BJ1751" i="1"/>
  <c r="U1751" i="1"/>
  <c r="BK1751" i="1"/>
  <c r="BL1751" i="1"/>
  <c r="BM1751" i="1"/>
  <c r="O1751" i="1"/>
  <c r="M1751" i="1"/>
  <c r="K1751" i="1"/>
  <c r="D1751" i="1"/>
  <c r="BN1750" i="1"/>
  <c r="BP1750" i="1"/>
  <c r="BQ1750" i="1"/>
  <c r="BG1750" i="1"/>
  <c r="BH1750" i="1"/>
  <c r="BO1750" i="1"/>
  <c r="BI1750" i="1"/>
  <c r="BJ1750" i="1"/>
  <c r="U1750" i="1"/>
  <c r="BK1750" i="1"/>
  <c r="BL1750" i="1"/>
  <c r="BM1750" i="1"/>
  <c r="O1750" i="1"/>
  <c r="M1750" i="1"/>
  <c r="K1750" i="1"/>
  <c r="D1750" i="1"/>
  <c r="BN1749" i="1"/>
  <c r="BP1749" i="1"/>
  <c r="BQ1749" i="1"/>
  <c r="BG1749" i="1"/>
  <c r="BH1749" i="1"/>
  <c r="BO1749" i="1"/>
  <c r="BI1749" i="1"/>
  <c r="BJ1749" i="1"/>
  <c r="U1749" i="1"/>
  <c r="BK1749" i="1"/>
  <c r="BL1749" i="1"/>
  <c r="BM1749" i="1"/>
  <c r="O1749" i="1"/>
  <c r="M1749" i="1"/>
  <c r="K1749" i="1"/>
  <c r="D1749" i="1"/>
  <c r="BN1748" i="1"/>
  <c r="BP1748" i="1"/>
  <c r="BQ1748" i="1"/>
  <c r="BG1748" i="1"/>
  <c r="BH1748" i="1"/>
  <c r="BO1748" i="1"/>
  <c r="BI1748" i="1"/>
  <c r="BJ1748" i="1"/>
  <c r="U1748" i="1"/>
  <c r="BK1748" i="1"/>
  <c r="BL1748" i="1"/>
  <c r="BM1748" i="1"/>
  <c r="O1748" i="1"/>
  <c r="M1748" i="1"/>
  <c r="K1748" i="1"/>
  <c r="D1748" i="1"/>
  <c r="BN1747" i="1"/>
  <c r="BP1747" i="1"/>
  <c r="BQ1747" i="1"/>
  <c r="BG1747" i="1"/>
  <c r="BH1747" i="1"/>
  <c r="BO1747" i="1"/>
  <c r="BI1747" i="1"/>
  <c r="BJ1747" i="1"/>
  <c r="U1747" i="1"/>
  <c r="BK1747" i="1"/>
  <c r="BL1747" i="1"/>
  <c r="BM1747" i="1"/>
  <c r="O1747" i="1"/>
  <c r="M1747" i="1"/>
  <c r="K1747" i="1"/>
  <c r="D1747" i="1"/>
  <c r="BN1746" i="1"/>
  <c r="BP1746" i="1"/>
  <c r="BQ1746" i="1"/>
  <c r="BG1746" i="1"/>
  <c r="BH1746" i="1"/>
  <c r="BO1746" i="1"/>
  <c r="BI1746" i="1"/>
  <c r="BJ1746" i="1"/>
  <c r="U1746" i="1"/>
  <c r="BK1746" i="1"/>
  <c r="BL1746" i="1"/>
  <c r="BM1746" i="1"/>
  <c r="O1746" i="1"/>
  <c r="M1746" i="1"/>
  <c r="K1746" i="1"/>
  <c r="D1746" i="1"/>
  <c r="BN1745" i="1"/>
  <c r="BP1745" i="1"/>
  <c r="BQ1745" i="1"/>
  <c r="BG1745" i="1"/>
  <c r="BH1745" i="1"/>
  <c r="BO1745" i="1"/>
  <c r="BI1745" i="1"/>
  <c r="BJ1745" i="1"/>
  <c r="U1745" i="1"/>
  <c r="BK1745" i="1"/>
  <c r="BL1745" i="1"/>
  <c r="BM1745" i="1"/>
  <c r="O1745" i="1"/>
  <c r="M1745" i="1"/>
  <c r="K1745" i="1"/>
  <c r="D1745" i="1"/>
  <c r="BN1744" i="1"/>
  <c r="BP1744" i="1"/>
  <c r="BQ1744" i="1"/>
  <c r="BG1744" i="1"/>
  <c r="BH1744" i="1"/>
  <c r="BO1744" i="1"/>
  <c r="BI1744" i="1"/>
  <c r="BJ1744" i="1"/>
  <c r="U1744" i="1"/>
  <c r="BK1744" i="1"/>
  <c r="BL1744" i="1"/>
  <c r="BM1744" i="1"/>
  <c r="O1744" i="1"/>
  <c r="M1744" i="1"/>
  <c r="K1744" i="1"/>
  <c r="D1744" i="1"/>
  <c r="BN1743" i="1"/>
  <c r="BP1743" i="1"/>
  <c r="BQ1743" i="1"/>
  <c r="BG1743" i="1"/>
  <c r="BH1743" i="1"/>
  <c r="BO1743" i="1"/>
  <c r="BI1743" i="1"/>
  <c r="BJ1743" i="1"/>
  <c r="U1743" i="1"/>
  <c r="BK1743" i="1"/>
  <c r="BL1743" i="1"/>
  <c r="BM1743" i="1"/>
  <c r="O1743" i="1"/>
  <c r="M1743" i="1"/>
  <c r="K1743" i="1"/>
  <c r="D1743" i="1"/>
  <c r="BN1742" i="1"/>
  <c r="BP1742" i="1"/>
  <c r="BQ1742" i="1"/>
  <c r="BG1742" i="1"/>
  <c r="BH1742" i="1"/>
  <c r="BO1742" i="1"/>
  <c r="BI1742" i="1"/>
  <c r="BJ1742" i="1"/>
  <c r="U1742" i="1"/>
  <c r="BK1742" i="1"/>
  <c r="BL1742" i="1"/>
  <c r="BM1742" i="1"/>
  <c r="O1742" i="1"/>
  <c r="M1742" i="1"/>
  <c r="K1742" i="1"/>
  <c r="D1742" i="1"/>
  <c r="BN1741" i="1"/>
  <c r="BP1741" i="1"/>
  <c r="BQ1741" i="1"/>
  <c r="BG1741" i="1"/>
  <c r="BH1741" i="1"/>
  <c r="BO1741" i="1"/>
  <c r="BI1741" i="1"/>
  <c r="BJ1741" i="1"/>
  <c r="U1741" i="1"/>
  <c r="BK1741" i="1"/>
  <c r="BL1741" i="1"/>
  <c r="BM1741" i="1"/>
  <c r="O1741" i="1"/>
  <c r="M1741" i="1"/>
  <c r="K1741" i="1"/>
  <c r="D1741" i="1"/>
  <c r="BN1740" i="1"/>
  <c r="BP1740" i="1"/>
  <c r="BQ1740" i="1"/>
  <c r="BG1740" i="1"/>
  <c r="BH1740" i="1"/>
  <c r="BO1740" i="1"/>
  <c r="BI1740" i="1"/>
  <c r="BJ1740" i="1"/>
  <c r="U1740" i="1"/>
  <c r="BK1740" i="1"/>
  <c r="BL1740" i="1"/>
  <c r="BM1740" i="1"/>
  <c r="O1740" i="1"/>
  <c r="M1740" i="1"/>
  <c r="K1740" i="1"/>
  <c r="D1740" i="1"/>
  <c r="BN1739" i="1"/>
  <c r="BP1739" i="1"/>
  <c r="BQ1739" i="1"/>
  <c r="BG1739" i="1"/>
  <c r="BH1739" i="1"/>
  <c r="BO1739" i="1"/>
  <c r="BI1739" i="1"/>
  <c r="BJ1739" i="1"/>
  <c r="U1739" i="1"/>
  <c r="BK1739" i="1"/>
  <c r="BL1739" i="1"/>
  <c r="BM1739" i="1"/>
  <c r="O1739" i="1"/>
  <c r="M1739" i="1"/>
  <c r="K1739" i="1"/>
  <c r="D1739" i="1"/>
  <c r="BN1738" i="1"/>
  <c r="BP1738" i="1"/>
  <c r="BQ1738" i="1"/>
  <c r="BG1738" i="1"/>
  <c r="BH1738" i="1"/>
  <c r="BO1738" i="1"/>
  <c r="BI1738" i="1"/>
  <c r="BJ1738" i="1"/>
  <c r="U1738" i="1"/>
  <c r="BK1738" i="1"/>
  <c r="BL1738" i="1"/>
  <c r="BM1738" i="1"/>
  <c r="O1738" i="1"/>
  <c r="M1738" i="1"/>
  <c r="K1738" i="1"/>
  <c r="D1738" i="1"/>
  <c r="BN1737" i="1"/>
  <c r="BP1737" i="1"/>
  <c r="BQ1737" i="1"/>
  <c r="BG1737" i="1"/>
  <c r="BH1737" i="1"/>
  <c r="BO1737" i="1"/>
  <c r="BI1737" i="1"/>
  <c r="BJ1737" i="1"/>
  <c r="U1737" i="1"/>
  <c r="BK1737" i="1"/>
  <c r="BL1737" i="1"/>
  <c r="BM1737" i="1"/>
  <c r="O1737" i="1"/>
  <c r="M1737" i="1"/>
  <c r="K1737" i="1"/>
  <c r="D1737" i="1"/>
  <c r="BN1736" i="1"/>
  <c r="BP1736" i="1"/>
  <c r="BQ1736" i="1"/>
  <c r="BG1736" i="1"/>
  <c r="BH1736" i="1"/>
  <c r="BO1736" i="1"/>
  <c r="BI1736" i="1"/>
  <c r="BJ1736" i="1"/>
  <c r="U1736" i="1"/>
  <c r="BK1736" i="1"/>
  <c r="BL1736" i="1"/>
  <c r="BM1736" i="1"/>
  <c r="O1736" i="1"/>
  <c r="M1736" i="1"/>
  <c r="K1736" i="1"/>
  <c r="D1736" i="1"/>
  <c r="BN1735" i="1"/>
  <c r="BP1735" i="1"/>
  <c r="BQ1735" i="1"/>
  <c r="BG1735" i="1"/>
  <c r="BH1735" i="1"/>
  <c r="BO1735" i="1"/>
  <c r="BI1735" i="1"/>
  <c r="BJ1735" i="1"/>
  <c r="U1735" i="1"/>
  <c r="BK1735" i="1"/>
  <c r="BL1735" i="1"/>
  <c r="BM1735" i="1"/>
  <c r="O1735" i="1"/>
  <c r="M1735" i="1"/>
  <c r="K1735" i="1"/>
  <c r="D1735" i="1"/>
  <c r="BN1734" i="1"/>
  <c r="BP1734" i="1"/>
  <c r="BQ1734" i="1"/>
  <c r="BG1734" i="1"/>
  <c r="BH1734" i="1"/>
  <c r="BO1734" i="1"/>
  <c r="BI1734" i="1"/>
  <c r="BJ1734" i="1"/>
  <c r="U1734" i="1"/>
  <c r="BK1734" i="1"/>
  <c r="BL1734" i="1"/>
  <c r="BM1734" i="1"/>
  <c r="O1734" i="1"/>
  <c r="M1734" i="1"/>
  <c r="K1734" i="1"/>
  <c r="D1734" i="1"/>
  <c r="BN1733" i="1"/>
  <c r="BP1733" i="1"/>
  <c r="BQ1733" i="1"/>
  <c r="BG1733" i="1"/>
  <c r="BH1733" i="1"/>
  <c r="BO1733" i="1"/>
  <c r="BI1733" i="1"/>
  <c r="BJ1733" i="1"/>
  <c r="U1733" i="1"/>
  <c r="BK1733" i="1"/>
  <c r="BL1733" i="1"/>
  <c r="BM1733" i="1"/>
  <c r="O1733" i="1"/>
  <c r="M1733" i="1"/>
  <c r="K1733" i="1"/>
  <c r="D1733" i="1"/>
  <c r="BN1732" i="1"/>
  <c r="BP1732" i="1"/>
  <c r="BQ1732" i="1"/>
  <c r="BG1732" i="1"/>
  <c r="BH1732" i="1"/>
  <c r="BO1732" i="1"/>
  <c r="BI1732" i="1"/>
  <c r="BJ1732" i="1"/>
  <c r="U1732" i="1"/>
  <c r="BK1732" i="1"/>
  <c r="BL1732" i="1"/>
  <c r="BM1732" i="1"/>
  <c r="O1732" i="1"/>
  <c r="M1732" i="1"/>
  <c r="K1732" i="1"/>
  <c r="D1732" i="1"/>
  <c r="BN1731" i="1"/>
  <c r="BP1731" i="1"/>
  <c r="BQ1731" i="1"/>
  <c r="BG1731" i="1"/>
  <c r="BH1731" i="1"/>
  <c r="BO1731" i="1"/>
  <c r="BI1731" i="1"/>
  <c r="BJ1731" i="1"/>
  <c r="U1731" i="1"/>
  <c r="BK1731" i="1"/>
  <c r="BL1731" i="1"/>
  <c r="BM1731" i="1"/>
  <c r="O1731" i="1"/>
  <c r="M1731" i="1"/>
  <c r="K1731" i="1"/>
  <c r="D1731" i="1"/>
  <c r="BN1730" i="1"/>
  <c r="BP1730" i="1"/>
  <c r="BQ1730" i="1"/>
  <c r="BG1730" i="1"/>
  <c r="BH1730" i="1"/>
  <c r="BO1730" i="1"/>
  <c r="BI1730" i="1"/>
  <c r="BJ1730" i="1"/>
  <c r="U1730" i="1"/>
  <c r="BK1730" i="1"/>
  <c r="BL1730" i="1"/>
  <c r="BM1730" i="1"/>
  <c r="O1730" i="1"/>
  <c r="M1730" i="1"/>
  <c r="K1730" i="1"/>
  <c r="D1730" i="1"/>
  <c r="BN1729" i="1"/>
  <c r="BP1729" i="1"/>
  <c r="BQ1729" i="1"/>
  <c r="BG1729" i="1"/>
  <c r="BH1729" i="1"/>
  <c r="BO1729" i="1"/>
  <c r="BI1729" i="1"/>
  <c r="BJ1729" i="1"/>
  <c r="U1729" i="1"/>
  <c r="BK1729" i="1"/>
  <c r="BL1729" i="1"/>
  <c r="BM1729" i="1"/>
  <c r="O1729" i="1"/>
  <c r="M1729" i="1"/>
  <c r="K1729" i="1"/>
  <c r="D1729" i="1"/>
  <c r="BN1728" i="1"/>
  <c r="BP1728" i="1"/>
  <c r="BQ1728" i="1"/>
  <c r="BG1728" i="1"/>
  <c r="BH1728" i="1"/>
  <c r="BO1728" i="1"/>
  <c r="BI1728" i="1"/>
  <c r="BJ1728" i="1"/>
  <c r="U1728" i="1"/>
  <c r="BK1728" i="1"/>
  <c r="BL1728" i="1"/>
  <c r="BM1728" i="1"/>
  <c r="O1728" i="1"/>
  <c r="M1728" i="1"/>
  <c r="K1728" i="1"/>
  <c r="D1728" i="1"/>
  <c r="BN1727" i="1"/>
  <c r="BP1727" i="1"/>
  <c r="BQ1727" i="1"/>
  <c r="BG1727" i="1"/>
  <c r="BH1727" i="1"/>
  <c r="BO1727" i="1"/>
  <c r="BI1727" i="1"/>
  <c r="BJ1727" i="1"/>
  <c r="U1727" i="1"/>
  <c r="BK1727" i="1"/>
  <c r="BL1727" i="1"/>
  <c r="BM1727" i="1"/>
  <c r="O1727" i="1"/>
  <c r="M1727" i="1"/>
  <c r="K1727" i="1"/>
  <c r="D1727" i="1"/>
  <c r="BN1726" i="1"/>
  <c r="BP1726" i="1"/>
  <c r="BQ1726" i="1"/>
  <c r="BG1726" i="1"/>
  <c r="BH1726" i="1"/>
  <c r="BO1726" i="1"/>
  <c r="BI1726" i="1"/>
  <c r="BJ1726" i="1"/>
  <c r="U1726" i="1"/>
  <c r="BK1726" i="1"/>
  <c r="BL1726" i="1"/>
  <c r="BM1726" i="1"/>
  <c r="O1726" i="1"/>
  <c r="M1726" i="1"/>
  <c r="K1726" i="1"/>
  <c r="D1726" i="1"/>
  <c r="BN1725" i="1"/>
  <c r="BP1725" i="1"/>
  <c r="BQ1725" i="1"/>
  <c r="BG1725" i="1"/>
  <c r="BH1725" i="1"/>
  <c r="BO1725" i="1"/>
  <c r="BI1725" i="1"/>
  <c r="BJ1725" i="1"/>
  <c r="U1725" i="1"/>
  <c r="BK1725" i="1"/>
  <c r="BL1725" i="1"/>
  <c r="BM1725" i="1"/>
  <c r="O1725" i="1"/>
  <c r="M1725" i="1"/>
  <c r="K1725" i="1"/>
  <c r="D1725" i="1"/>
  <c r="BN1724" i="1"/>
  <c r="BP1724" i="1"/>
  <c r="BQ1724" i="1"/>
  <c r="BG1724" i="1"/>
  <c r="BH1724" i="1"/>
  <c r="BO1724" i="1"/>
  <c r="BI1724" i="1"/>
  <c r="BJ1724" i="1"/>
  <c r="U1724" i="1"/>
  <c r="BK1724" i="1"/>
  <c r="BL1724" i="1"/>
  <c r="BM1724" i="1"/>
  <c r="O1724" i="1"/>
  <c r="M1724" i="1"/>
  <c r="K1724" i="1"/>
  <c r="D1724" i="1"/>
  <c r="BN1723" i="1"/>
  <c r="BP1723" i="1"/>
  <c r="BQ1723" i="1"/>
  <c r="BG1723" i="1"/>
  <c r="BH1723" i="1"/>
  <c r="BO1723" i="1"/>
  <c r="BI1723" i="1"/>
  <c r="BJ1723" i="1"/>
  <c r="U1723" i="1"/>
  <c r="BK1723" i="1"/>
  <c r="BL1723" i="1"/>
  <c r="BM1723" i="1"/>
  <c r="O1723" i="1"/>
  <c r="M1723" i="1"/>
  <c r="K1723" i="1"/>
  <c r="D1723" i="1"/>
  <c r="BN1722" i="1"/>
  <c r="BP1722" i="1"/>
  <c r="BQ1722" i="1"/>
  <c r="BG1722" i="1"/>
  <c r="BH1722" i="1"/>
  <c r="BO1722" i="1"/>
  <c r="BI1722" i="1"/>
  <c r="BJ1722" i="1"/>
  <c r="U1722" i="1"/>
  <c r="BK1722" i="1"/>
  <c r="BL1722" i="1"/>
  <c r="BM1722" i="1"/>
  <c r="O1722" i="1"/>
  <c r="M1722" i="1"/>
  <c r="K1722" i="1"/>
  <c r="D1722" i="1"/>
  <c r="BN1721" i="1"/>
  <c r="BP1721" i="1"/>
  <c r="BQ1721" i="1"/>
  <c r="BG1721" i="1"/>
  <c r="BH1721" i="1"/>
  <c r="BO1721" i="1"/>
  <c r="BI1721" i="1"/>
  <c r="BJ1721" i="1"/>
  <c r="U1721" i="1"/>
  <c r="BK1721" i="1"/>
  <c r="BL1721" i="1"/>
  <c r="BM1721" i="1"/>
  <c r="O1721" i="1"/>
  <c r="M1721" i="1"/>
  <c r="K1721" i="1"/>
  <c r="D1721" i="1"/>
  <c r="BN1720" i="1"/>
  <c r="BP1720" i="1"/>
  <c r="BQ1720" i="1"/>
  <c r="BG1720" i="1"/>
  <c r="BH1720" i="1"/>
  <c r="BO1720" i="1"/>
  <c r="BI1720" i="1"/>
  <c r="BJ1720" i="1"/>
  <c r="U1720" i="1"/>
  <c r="BK1720" i="1"/>
  <c r="BL1720" i="1"/>
  <c r="BM1720" i="1"/>
  <c r="O1720" i="1"/>
  <c r="M1720" i="1"/>
  <c r="K1720" i="1"/>
  <c r="D1720" i="1"/>
  <c r="BN1719" i="1"/>
  <c r="BP1719" i="1"/>
  <c r="BQ1719" i="1"/>
  <c r="BG1719" i="1"/>
  <c r="BH1719" i="1"/>
  <c r="BO1719" i="1"/>
  <c r="BI1719" i="1"/>
  <c r="BJ1719" i="1"/>
  <c r="U1719" i="1"/>
  <c r="BK1719" i="1"/>
  <c r="BL1719" i="1"/>
  <c r="BM1719" i="1"/>
  <c r="O1719" i="1"/>
  <c r="M1719" i="1"/>
  <c r="K1719" i="1"/>
  <c r="D1719" i="1"/>
  <c r="BN1718" i="1"/>
  <c r="BP1718" i="1"/>
  <c r="BQ1718" i="1"/>
  <c r="BG1718" i="1"/>
  <c r="BH1718" i="1"/>
  <c r="BO1718" i="1"/>
  <c r="BI1718" i="1"/>
  <c r="BJ1718" i="1"/>
  <c r="U1718" i="1"/>
  <c r="BK1718" i="1"/>
  <c r="BL1718" i="1"/>
  <c r="BM1718" i="1"/>
  <c r="O1718" i="1"/>
  <c r="M1718" i="1"/>
  <c r="K1718" i="1"/>
  <c r="D1718" i="1"/>
  <c r="BN1717" i="1"/>
  <c r="BP1717" i="1"/>
  <c r="BQ1717" i="1"/>
  <c r="BG1717" i="1"/>
  <c r="BH1717" i="1"/>
  <c r="BO1717" i="1"/>
  <c r="BI1717" i="1"/>
  <c r="BJ1717" i="1"/>
  <c r="U1717" i="1"/>
  <c r="BK1717" i="1"/>
  <c r="BL1717" i="1"/>
  <c r="BM1717" i="1"/>
  <c r="O1717" i="1"/>
  <c r="M1717" i="1"/>
  <c r="K1717" i="1"/>
  <c r="D1717" i="1"/>
  <c r="BN1716" i="1"/>
  <c r="BP1716" i="1"/>
  <c r="BQ1716" i="1"/>
  <c r="BG1716" i="1"/>
  <c r="BH1716" i="1"/>
  <c r="BO1716" i="1"/>
  <c r="BI1716" i="1"/>
  <c r="BJ1716" i="1"/>
  <c r="U1716" i="1"/>
  <c r="BK1716" i="1"/>
  <c r="BL1716" i="1"/>
  <c r="BM1716" i="1"/>
  <c r="O1716" i="1"/>
  <c r="M1716" i="1"/>
  <c r="K1716" i="1"/>
  <c r="D1716" i="1"/>
  <c r="BN1715" i="1"/>
  <c r="BP1715" i="1"/>
  <c r="BQ1715" i="1"/>
  <c r="BG1715" i="1"/>
  <c r="BH1715" i="1"/>
  <c r="BO1715" i="1"/>
  <c r="BI1715" i="1"/>
  <c r="BJ1715" i="1"/>
  <c r="U1715" i="1"/>
  <c r="BK1715" i="1"/>
  <c r="BL1715" i="1"/>
  <c r="BM1715" i="1"/>
  <c r="O1715" i="1"/>
  <c r="M1715" i="1"/>
  <c r="K1715" i="1"/>
  <c r="D1715" i="1"/>
  <c r="BN1714" i="1"/>
  <c r="BP1714" i="1"/>
  <c r="BQ1714" i="1"/>
  <c r="BG1714" i="1"/>
  <c r="BH1714" i="1"/>
  <c r="BO1714" i="1"/>
  <c r="BI1714" i="1"/>
  <c r="BJ1714" i="1"/>
  <c r="U1714" i="1"/>
  <c r="BK1714" i="1"/>
  <c r="BL1714" i="1"/>
  <c r="BM1714" i="1"/>
  <c r="O1714" i="1"/>
  <c r="M1714" i="1"/>
  <c r="K1714" i="1"/>
  <c r="D1714" i="1"/>
  <c r="BN1713" i="1"/>
  <c r="BP1713" i="1"/>
  <c r="BQ1713" i="1"/>
  <c r="BG1713" i="1"/>
  <c r="BH1713" i="1"/>
  <c r="BO1713" i="1"/>
  <c r="BI1713" i="1"/>
  <c r="BJ1713" i="1"/>
  <c r="U1713" i="1"/>
  <c r="BK1713" i="1"/>
  <c r="BL1713" i="1"/>
  <c r="BM1713" i="1"/>
  <c r="O1713" i="1"/>
  <c r="M1713" i="1"/>
  <c r="K1713" i="1"/>
  <c r="D1713" i="1"/>
  <c r="BN1712" i="1"/>
  <c r="BP1712" i="1"/>
  <c r="BQ1712" i="1"/>
  <c r="BG1712" i="1"/>
  <c r="BH1712" i="1"/>
  <c r="BO1712" i="1"/>
  <c r="BI1712" i="1"/>
  <c r="BJ1712" i="1"/>
  <c r="U1712" i="1"/>
  <c r="BK1712" i="1"/>
  <c r="BL1712" i="1"/>
  <c r="BM1712" i="1"/>
  <c r="O1712" i="1"/>
  <c r="M1712" i="1"/>
  <c r="K1712" i="1"/>
  <c r="D1712" i="1"/>
  <c r="BN1711" i="1"/>
  <c r="BP1711" i="1"/>
  <c r="BQ1711" i="1"/>
  <c r="BG1711" i="1"/>
  <c r="BH1711" i="1"/>
  <c r="BO1711" i="1"/>
  <c r="BI1711" i="1"/>
  <c r="BJ1711" i="1"/>
  <c r="U1711" i="1"/>
  <c r="BK1711" i="1"/>
  <c r="BL1711" i="1"/>
  <c r="BM1711" i="1"/>
  <c r="O1711" i="1"/>
  <c r="M1711" i="1"/>
  <c r="K1711" i="1"/>
  <c r="D1711" i="1"/>
  <c r="BN1710" i="1"/>
  <c r="BP1710" i="1"/>
  <c r="BQ1710" i="1"/>
  <c r="BG1710" i="1"/>
  <c r="BH1710" i="1"/>
  <c r="BO1710" i="1"/>
  <c r="BI1710" i="1"/>
  <c r="BJ1710" i="1"/>
  <c r="U1710" i="1"/>
  <c r="BK1710" i="1"/>
  <c r="BL1710" i="1"/>
  <c r="BM1710" i="1"/>
  <c r="O1710" i="1"/>
  <c r="M1710" i="1"/>
  <c r="K1710" i="1"/>
  <c r="D1710" i="1"/>
  <c r="BN1709" i="1"/>
  <c r="BP1709" i="1"/>
  <c r="BQ1709" i="1"/>
  <c r="BG1709" i="1"/>
  <c r="BH1709" i="1"/>
  <c r="BO1709" i="1"/>
  <c r="BI1709" i="1"/>
  <c r="BJ1709" i="1"/>
  <c r="U1709" i="1"/>
  <c r="BK1709" i="1"/>
  <c r="BL1709" i="1"/>
  <c r="BM1709" i="1"/>
  <c r="O1709" i="1"/>
  <c r="M1709" i="1"/>
  <c r="K1709" i="1"/>
  <c r="D1709" i="1"/>
  <c r="BN1708" i="1"/>
  <c r="BP1708" i="1"/>
  <c r="BQ1708" i="1"/>
  <c r="BG1708" i="1"/>
  <c r="BH1708" i="1"/>
  <c r="BO1708" i="1"/>
  <c r="BI1708" i="1"/>
  <c r="BJ1708" i="1"/>
  <c r="U1708" i="1"/>
  <c r="BK1708" i="1"/>
  <c r="BL1708" i="1"/>
  <c r="BM1708" i="1"/>
  <c r="O1708" i="1"/>
  <c r="M1708" i="1"/>
  <c r="K1708" i="1"/>
  <c r="D1708" i="1"/>
  <c r="BN1707" i="1"/>
  <c r="BP1707" i="1"/>
  <c r="BQ1707" i="1"/>
  <c r="BG1707" i="1"/>
  <c r="BH1707" i="1"/>
  <c r="BO1707" i="1"/>
  <c r="BI1707" i="1"/>
  <c r="BJ1707" i="1"/>
  <c r="U1707" i="1"/>
  <c r="BK1707" i="1"/>
  <c r="BL1707" i="1"/>
  <c r="BM1707" i="1"/>
  <c r="O1707" i="1"/>
  <c r="M1707" i="1"/>
  <c r="K1707" i="1"/>
  <c r="D1707" i="1"/>
  <c r="BN1706" i="1"/>
  <c r="BP1706" i="1"/>
  <c r="BQ1706" i="1"/>
  <c r="BG1706" i="1"/>
  <c r="BH1706" i="1"/>
  <c r="BO1706" i="1"/>
  <c r="BI1706" i="1"/>
  <c r="BJ1706" i="1"/>
  <c r="U1706" i="1"/>
  <c r="BK1706" i="1"/>
  <c r="BL1706" i="1"/>
  <c r="BM1706" i="1"/>
  <c r="O1706" i="1"/>
  <c r="M1706" i="1"/>
  <c r="K1706" i="1"/>
  <c r="D1706" i="1"/>
  <c r="BN1705" i="1"/>
  <c r="BP1705" i="1"/>
  <c r="BQ1705" i="1"/>
  <c r="BG1705" i="1"/>
  <c r="BH1705" i="1"/>
  <c r="BO1705" i="1"/>
  <c r="BI1705" i="1"/>
  <c r="BJ1705" i="1"/>
  <c r="U1705" i="1"/>
  <c r="BK1705" i="1"/>
  <c r="BL1705" i="1"/>
  <c r="BM1705" i="1"/>
  <c r="O1705" i="1"/>
  <c r="M1705" i="1"/>
  <c r="K1705" i="1"/>
  <c r="D1705" i="1"/>
  <c r="BN1704" i="1"/>
  <c r="BP1704" i="1"/>
  <c r="BQ1704" i="1"/>
  <c r="BG1704" i="1"/>
  <c r="BH1704" i="1"/>
  <c r="BO1704" i="1"/>
  <c r="BI1704" i="1"/>
  <c r="BJ1704" i="1"/>
  <c r="U1704" i="1"/>
  <c r="BK1704" i="1"/>
  <c r="BL1704" i="1"/>
  <c r="BM1704" i="1"/>
  <c r="O1704" i="1"/>
  <c r="M1704" i="1"/>
  <c r="K1704" i="1"/>
  <c r="D1704" i="1"/>
  <c r="BN1703" i="1"/>
  <c r="BP1703" i="1"/>
  <c r="BQ1703" i="1"/>
  <c r="BG1703" i="1"/>
  <c r="BH1703" i="1"/>
  <c r="BO1703" i="1"/>
  <c r="BI1703" i="1"/>
  <c r="BJ1703" i="1"/>
  <c r="U1703" i="1"/>
  <c r="BK1703" i="1"/>
  <c r="BL1703" i="1"/>
  <c r="BM1703" i="1"/>
  <c r="O1703" i="1"/>
  <c r="M1703" i="1"/>
  <c r="K1703" i="1"/>
  <c r="D1703" i="1"/>
  <c r="U1702" i="1"/>
  <c r="O1702" i="1"/>
  <c r="M1702" i="1"/>
  <c r="K1702" i="1"/>
  <c r="D1702" i="1"/>
  <c r="BN1701" i="1"/>
  <c r="BP1701" i="1"/>
  <c r="BQ1701" i="1"/>
  <c r="BG1701" i="1"/>
  <c r="BH1701" i="1"/>
  <c r="BO1701" i="1"/>
  <c r="BI1701" i="1"/>
  <c r="BJ1701" i="1"/>
  <c r="U1701" i="1"/>
  <c r="BK1701" i="1"/>
  <c r="BL1701" i="1"/>
  <c r="BM1701" i="1"/>
  <c r="O1701" i="1"/>
  <c r="M1701" i="1"/>
  <c r="K1701" i="1"/>
  <c r="D1701" i="1"/>
  <c r="BN1700" i="1"/>
  <c r="BP1700" i="1"/>
  <c r="BQ1700" i="1"/>
  <c r="BG1700" i="1"/>
  <c r="BH1700" i="1"/>
  <c r="BO1700" i="1"/>
  <c r="BI1700" i="1"/>
  <c r="BJ1700" i="1"/>
  <c r="U1700" i="1"/>
  <c r="BK1700" i="1"/>
  <c r="BL1700" i="1"/>
  <c r="BM1700" i="1"/>
  <c r="O1700" i="1"/>
  <c r="M1700" i="1"/>
  <c r="K1700" i="1"/>
  <c r="D1700" i="1"/>
  <c r="BN1699" i="1"/>
  <c r="BP1699" i="1"/>
  <c r="BQ1699" i="1"/>
  <c r="BG1699" i="1"/>
  <c r="BH1699" i="1"/>
  <c r="BO1699" i="1"/>
  <c r="BI1699" i="1"/>
  <c r="BJ1699" i="1"/>
  <c r="U1699" i="1"/>
  <c r="BK1699" i="1"/>
  <c r="BL1699" i="1"/>
  <c r="BM1699" i="1"/>
  <c r="O1699" i="1"/>
  <c r="M1699" i="1"/>
  <c r="K1699" i="1"/>
  <c r="D1699" i="1"/>
  <c r="BN1698" i="1"/>
  <c r="BP1698" i="1"/>
  <c r="BQ1698" i="1"/>
  <c r="BG1698" i="1"/>
  <c r="BH1698" i="1"/>
  <c r="BO1698" i="1"/>
  <c r="BI1698" i="1"/>
  <c r="BJ1698" i="1"/>
  <c r="U1698" i="1"/>
  <c r="BK1698" i="1"/>
  <c r="BL1698" i="1"/>
  <c r="BM1698" i="1"/>
  <c r="O1698" i="1"/>
  <c r="M1698" i="1"/>
  <c r="K1698" i="1"/>
  <c r="D1698" i="1"/>
  <c r="BN1697" i="1"/>
  <c r="BP1697" i="1"/>
  <c r="BQ1697" i="1"/>
  <c r="BG1697" i="1"/>
  <c r="BH1697" i="1"/>
  <c r="BO1697" i="1"/>
  <c r="BI1697" i="1"/>
  <c r="BJ1697" i="1"/>
  <c r="U1697" i="1"/>
  <c r="BK1697" i="1"/>
  <c r="BL1697" i="1"/>
  <c r="BM1697" i="1"/>
  <c r="O1697" i="1"/>
  <c r="M1697" i="1"/>
  <c r="K1697" i="1"/>
  <c r="D1697" i="1"/>
  <c r="BN1696" i="1"/>
  <c r="BP1696" i="1"/>
  <c r="BQ1696" i="1"/>
  <c r="BG1696" i="1"/>
  <c r="BH1696" i="1"/>
  <c r="BO1696" i="1"/>
  <c r="BI1696" i="1"/>
  <c r="BJ1696" i="1"/>
  <c r="U1696" i="1"/>
  <c r="BK1696" i="1"/>
  <c r="BL1696" i="1"/>
  <c r="BM1696" i="1"/>
  <c r="O1696" i="1"/>
  <c r="M1696" i="1"/>
  <c r="K1696" i="1"/>
  <c r="D1696" i="1"/>
  <c r="BN1695" i="1"/>
  <c r="BP1695" i="1"/>
  <c r="BQ1695" i="1"/>
  <c r="BG1695" i="1"/>
  <c r="BH1695" i="1"/>
  <c r="BO1695" i="1"/>
  <c r="BI1695" i="1"/>
  <c r="BJ1695" i="1"/>
  <c r="U1695" i="1"/>
  <c r="BK1695" i="1"/>
  <c r="BL1695" i="1"/>
  <c r="BM1695" i="1"/>
  <c r="O1695" i="1"/>
  <c r="M1695" i="1"/>
  <c r="K1695" i="1"/>
  <c r="D1695" i="1"/>
  <c r="BN1694" i="1"/>
  <c r="BP1694" i="1"/>
  <c r="BQ1694" i="1"/>
  <c r="BG1694" i="1"/>
  <c r="BH1694" i="1"/>
  <c r="BO1694" i="1"/>
  <c r="BI1694" i="1"/>
  <c r="BJ1694" i="1"/>
  <c r="U1694" i="1"/>
  <c r="BK1694" i="1"/>
  <c r="BL1694" i="1"/>
  <c r="BM1694" i="1"/>
  <c r="O1694" i="1"/>
  <c r="M1694" i="1"/>
  <c r="K1694" i="1"/>
  <c r="D1694" i="1"/>
  <c r="BN1693" i="1"/>
  <c r="BP1693" i="1"/>
  <c r="BQ1693" i="1"/>
  <c r="BG1693" i="1"/>
  <c r="BH1693" i="1"/>
  <c r="BO1693" i="1"/>
  <c r="BI1693" i="1"/>
  <c r="BJ1693" i="1"/>
  <c r="U1693" i="1"/>
  <c r="BK1693" i="1"/>
  <c r="BL1693" i="1"/>
  <c r="BM1693" i="1"/>
  <c r="O1693" i="1"/>
  <c r="M1693" i="1"/>
  <c r="K1693" i="1"/>
  <c r="D1693" i="1"/>
  <c r="BN1692" i="1"/>
  <c r="BP1692" i="1"/>
  <c r="BQ1692" i="1"/>
  <c r="BG1692" i="1"/>
  <c r="BH1692" i="1"/>
  <c r="BO1692" i="1"/>
  <c r="BI1692" i="1"/>
  <c r="BJ1692" i="1"/>
  <c r="U1692" i="1"/>
  <c r="BK1692" i="1"/>
  <c r="BL1692" i="1"/>
  <c r="BM1692" i="1"/>
  <c r="O1692" i="1"/>
  <c r="M1692" i="1"/>
  <c r="K1692" i="1"/>
  <c r="D1692" i="1"/>
  <c r="BN1691" i="1"/>
  <c r="BP1691" i="1"/>
  <c r="BQ1691" i="1"/>
  <c r="BG1691" i="1"/>
  <c r="BH1691" i="1"/>
  <c r="BO1691" i="1"/>
  <c r="BI1691" i="1"/>
  <c r="BJ1691" i="1"/>
  <c r="U1691" i="1"/>
  <c r="BK1691" i="1"/>
  <c r="BL1691" i="1"/>
  <c r="BM1691" i="1"/>
  <c r="O1691" i="1"/>
  <c r="M1691" i="1"/>
  <c r="K1691" i="1"/>
  <c r="D1691" i="1"/>
  <c r="BN1690" i="1"/>
  <c r="BP1690" i="1"/>
  <c r="BQ1690" i="1"/>
  <c r="BG1690" i="1"/>
  <c r="BH1690" i="1"/>
  <c r="BO1690" i="1"/>
  <c r="BI1690" i="1"/>
  <c r="BJ1690" i="1"/>
  <c r="U1690" i="1"/>
  <c r="BK1690" i="1"/>
  <c r="BL1690" i="1"/>
  <c r="BM1690" i="1"/>
  <c r="O1690" i="1"/>
  <c r="M1690" i="1"/>
  <c r="K1690" i="1"/>
  <c r="D1690" i="1"/>
  <c r="BN1689" i="1"/>
  <c r="BP1689" i="1"/>
  <c r="BQ1689" i="1"/>
  <c r="BG1689" i="1"/>
  <c r="BH1689" i="1"/>
  <c r="BO1689" i="1"/>
  <c r="BI1689" i="1"/>
  <c r="BJ1689" i="1"/>
  <c r="U1689" i="1"/>
  <c r="BK1689" i="1"/>
  <c r="BL1689" i="1"/>
  <c r="BM1689" i="1"/>
  <c r="O1689" i="1"/>
  <c r="M1689" i="1"/>
  <c r="K1689" i="1"/>
  <c r="D1689" i="1"/>
  <c r="BN1688" i="1"/>
  <c r="BP1688" i="1"/>
  <c r="BQ1688" i="1"/>
  <c r="BG1688" i="1"/>
  <c r="BH1688" i="1"/>
  <c r="BO1688" i="1"/>
  <c r="BI1688" i="1"/>
  <c r="BJ1688" i="1"/>
  <c r="U1688" i="1"/>
  <c r="BK1688" i="1"/>
  <c r="BL1688" i="1"/>
  <c r="BM1688" i="1"/>
  <c r="O1688" i="1"/>
  <c r="M1688" i="1"/>
  <c r="K1688" i="1"/>
  <c r="D1688" i="1"/>
  <c r="BN1687" i="1"/>
  <c r="BP1687" i="1"/>
  <c r="BQ1687" i="1"/>
  <c r="BG1687" i="1"/>
  <c r="BH1687" i="1"/>
  <c r="BO1687" i="1"/>
  <c r="BI1687" i="1"/>
  <c r="BJ1687" i="1"/>
  <c r="U1687" i="1"/>
  <c r="BK1687" i="1"/>
  <c r="BL1687" i="1"/>
  <c r="BM1687" i="1"/>
  <c r="O1687" i="1"/>
  <c r="M1687" i="1"/>
  <c r="K1687" i="1"/>
  <c r="D1687" i="1"/>
  <c r="BN1686" i="1"/>
  <c r="BP1686" i="1"/>
  <c r="BQ1686" i="1"/>
  <c r="BG1686" i="1"/>
  <c r="BH1686" i="1"/>
  <c r="BO1686" i="1"/>
  <c r="BI1686" i="1"/>
  <c r="BJ1686" i="1"/>
  <c r="U1686" i="1"/>
  <c r="BK1686" i="1"/>
  <c r="BL1686" i="1"/>
  <c r="BM1686" i="1"/>
  <c r="O1686" i="1"/>
  <c r="M1686" i="1"/>
  <c r="K1686" i="1"/>
  <c r="D1686" i="1"/>
  <c r="BN1685" i="1"/>
  <c r="BP1685" i="1"/>
  <c r="BQ1685" i="1"/>
  <c r="BG1685" i="1"/>
  <c r="BH1685" i="1"/>
  <c r="BO1685" i="1"/>
  <c r="BI1685" i="1"/>
  <c r="BJ1685" i="1"/>
  <c r="U1685" i="1"/>
  <c r="BK1685" i="1"/>
  <c r="BL1685" i="1"/>
  <c r="BM1685" i="1"/>
  <c r="O1685" i="1"/>
  <c r="M1685" i="1"/>
  <c r="K1685" i="1"/>
  <c r="D1685" i="1"/>
  <c r="BN1684" i="1"/>
  <c r="BP1684" i="1"/>
  <c r="BQ1684" i="1"/>
  <c r="BG1684" i="1"/>
  <c r="BH1684" i="1"/>
  <c r="BO1684" i="1"/>
  <c r="BI1684" i="1"/>
  <c r="BJ1684" i="1"/>
  <c r="U1684" i="1"/>
  <c r="BK1684" i="1"/>
  <c r="BL1684" i="1"/>
  <c r="BM1684" i="1"/>
  <c r="O1684" i="1"/>
  <c r="M1684" i="1"/>
  <c r="K1684" i="1"/>
  <c r="D1684" i="1"/>
  <c r="BN1683" i="1"/>
  <c r="BP1683" i="1"/>
  <c r="BQ1683" i="1"/>
  <c r="BG1683" i="1"/>
  <c r="BH1683" i="1"/>
  <c r="BO1683" i="1"/>
  <c r="BI1683" i="1"/>
  <c r="BJ1683" i="1"/>
  <c r="U1683" i="1"/>
  <c r="BK1683" i="1"/>
  <c r="BL1683" i="1"/>
  <c r="BM1683" i="1"/>
  <c r="O1683" i="1"/>
  <c r="M1683" i="1"/>
  <c r="K1683" i="1"/>
  <c r="D1683" i="1"/>
  <c r="BN1682" i="1"/>
  <c r="BP1682" i="1"/>
  <c r="BQ1682" i="1"/>
  <c r="BG1682" i="1"/>
  <c r="BH1682" i="1"/>
  <c r="BO1682" i="1"/>
  <c r="BI1682" i="1"/>
  <c r="BJ1682" i="1"/>
  <c r="U1682" i="1"/>
  <c r="BK1682" i="1"/>
  <c r="BL1682" i="1"/>
  <c r="BM1682" i="1"/>
  <c r="O1682" i="1"/>
  <c r="M1682" i="1"/>
  <c r="K1682" i="1"/>
  <c r="D1682" i="1"/>
  <c r="BN1681" i="1"/>
  <c r="BP1681" i="1"/>
  <c r="BQ1681" i="1"/>
  <c r="BG1681" i="1"/>
  <c r="BH1681" i="1"/>
  <c r="BO1681" i="1"/>
  <c r="BI1681" i="1"/>
  <c r="BJ1681" i="1"/>
  <c r="U1681" i="1"/>
  <c r="BK1681" i="1"/>
  <c r="BL1681" i="1"/>
  <c r="BM1681" i="1"/>
  <c r="O1681" i="1"/>
  <c r="M1681" i="1"/>
  <c r="K1681" i="1"/>
  <c r="D1681" i="1"/>
  <c r="BN1680" i="1"/>
  <c r="BP1680" i="1"/>
  <c r="BQ1680" i="1"/>
  <c r="BG1680" i="1"/>
  <c r="BH1680" i="1"/>
  <c r="BO1680" i="1"/>
  <c r="BI1680" i="1"/>
  <c r="BJ1680" i="1"/>
  <c r="U1680" i="1"/>
  <c r="BK1680" i="1"/>
  <c r="BL1680" i="1"/>
  <c r="BM1680" i="1"/>
  <c r="O1680" i="1"/>
  <c r="M1680" i="1"/>
  <c r="K1680" i="1"/>
  <c r="D1680" i="1"/>
  <c r="BN1679" i="1"/>
  <c r="BP1679" i="1"/>
  <c r="BQ1679" i="1"/>
  <c r="BG1679" i="1"/>
  <c r="BH1679" i="1"/>
  <c r="BO1679" i="1"/>
  <c r="BI1679" i="1"/>
  <c r="BJ1679" i="1"/>
  <c r="U1679" i="1"/>
  <c r="BK1679" i="1"/>
  <c r="BL1679" i="1"/>
  <c r="BM1679" i="1"/>
  <c r="O1679" i="1"/>
  <c r="M1679" i="1"/>
  <c r="K1679" i="1"/>
  <c r="D1679" i="1"/>
  <c r="BN1678" i="1"/>
  <c r="BP1678" i="1"/>
  <c r="BQ1678" i="1"/>
  <c r="BG1678" i="1"/>
  <c r="BH1678" i="1"/>
  <c r="BO1678" i="1"/>
  <c r="BI1678" i="1"/>
  <c r="BJ1678" i="1"/>
  <c r="U1678" i="1"/>
  <c r="BK1678" i="1"/>
  <c r="BL1678" i="1"/>
  <c r="BM1678" i="1"/>
  <c r="O1678" i="1"/>
  <c r="M1678" i="1"/>
  <c r="K1678" i="1"/>
  <c r="D1678" i="1"/>
  <c r="BN1677" i="1"/>
  <c r="BP1677" i="1"/>
  <c r="BQ1677" i="1"/>
  <c r="BG1677" i="1"/>
  <c r="BH1677" i="1"/>
  <c r="BO1677" i="1"/>
  <c r="BI1677" i="1"/>
  <c r="BJ1677" i="1"/>
  <c r="U1677" i="1"/>
  <c r="BK1677" i="1"/>
  <c r="BL1677" i="1"/>
  <c r="BM1677" i="1"/>
  <c r="O1677" i="1"/>
  <c r="M1677" i="1"/>
  <c r="K1677" i="1"/>
  <c r="D1677" i="1"/>
  <c r="BN1676" i="1"/>
  <c r="BP1676" i="1"/>
  <c r="BQ1676" i="1"/>
  <c r="BG1676" i="1"/>
  <c r="BH1676" i="1"/>
  <c r="BO1676" i="1"/>
  <c r="BI1676" i="1"/>
  <c r="BJ1676" i="1"/>
  <c r="U1676" i="1"/>
  <c r="BK1676" i="1"/>
  <c r="BL1676" i="1"/>
  <c r="BM1676" i="1"/>
  <c r="O1676" i="1"/>
  <c r="M1676" i="1"/>
  <c r="K1676" i="1"/>
  <c r="D1676" i="1"/>
  <c r="BN1675" i="1"/>
  <c r="BP1675" i="1"/>
  <c r="BQ1675" i="1"/>
  <c r="BG1675" i="1"/>
  <c r="BH1675" i="1"/>
  <c r="BO1675" i="1"/>
  <c r="BI1675" i="1"/>
  <c r="BJ1675" i="1"/>
  <c r="U1675" i="1"/>
  <c r="BK1675" i="1"/>
  <c r="BL1675" i="1"/>
  <c r="BM1675" i="1"/>
  <c r="O1675" i="1"/>
  <c r="M1675" i="1"/>
  <c r="K1675" i="1"/>
  <c r="D1675" i="1"/>
  <c r="BN1674" i="1"/>
  <c r="BP1674" i="1"/>
  <c r="BQ1674" i="1"/>
  <c r="BG1674" i="1"/>
  <c r="BH1674" i="1"/>
  <c r="BO1674" i="1"/>
  <c r="BI1674" i="1"/>
  <c r="BJ1674" i="1"/>
  <c r="U1674" i="1"/>
  <c r="BK1674" i="1"/>
  <c r="BL1674" i="1"/>
  <c r="BM1674" i="1"/>
  <c r="O1674" i="1"/>
  <c r="M1674" i="1"/>
  <c r="K1674" i="1"/>
  <c r="D1674" i="1"/>
  <c r="BN1673" i="1"/>
  <c r="BP1673" i="1"/>
  <c r="BQ1673" i="1"/>
  <c r="BG1673" i="1"/>
  <c r="BH1673" i="1"/>
  <c r="BO1673" i="1"/>
  <c r="BI1673" i="1"/>
  <c r="BJ1673" i="1"/>
  <c r="U1673" i="1"/>
  <c r="BK1673" i="1"/>
  <c r="BL1673" i="1"/>
  <c r="BM1673" i="1"/>
  <c r="O1673" i="1"/>
  <c r="M1673" i="1"/>
  <c r="K1673" i="1"/>
  <c r="D1673" i="1"/>
  <c r="BN1672" i="1"/>
  <c r="BP1672" i="1"/>
  <c r="BQ1672" i="1"/>
  <c r="BG1672" i="1"/>
  <c r="BH1672" i="1"/>
  <c r="BO1672" i="1"/>
  <c r="BI1672" i="1"/>
  <c r="BJ1672" i="1"/>
  <c r="U1672" i="1"/>
  <c r="BK1672" i="1"/>
  <c r="BL1672" i="1"/>
  <c r="BM1672" i="1"/>
  <c r="O1672" i="1"/>
  <c r="M1672" i="1"/>
  <c r="K1672" i="1"/>
  <c r="D1672" i="1"/>
  <c r="BN1671" i="1"/>
  <c r="BP1671" i="1"/>
  <c r="BQ1671" i="1"/>
  <c r="BG1671" i="1"/>
  <c r="BH1671" i="1"/>
  <c r="BO1671" i="1"/>
  <c r="BI1671" i="1"/>
  <c r="BJ1671" i="1"/>
  <c r="U1671" i="1"/>
  <c r="BK1671" i="1"/>
  <c r="BL1671" i="1"/>
  <c r="BM1671" i="1"/>
  <c r="O1671" i="1"/>
  <c r="M1671" i="1"/>
  <c r="K1671" i="1"/>
  <c r="D1671" i="1"/>
  <c r="BN1670" i="1"/>
  <c r="BP1670" i="1"/>
  <c r="BQ1670" i="1"/>
  <c r="BG1670" i="1"/>
  <c r="BH1670" i="1"/>
  <c r="BO1670" i="1"/>
  <c r="BI1670" i="1"/>
  <c r="BJ1670" i="1"/>
  <c r="U1670" i="1"/>
  <c r="BK1670" i="1"/>
  <c r="BL1670" i="1"/>
  <c r="BM1670" i="1"/>
  <c r="O1670" i="1"/>
  <c r="M1670" i="1"/>
  <c r="K1670" i="1"/>
  <c r="D1670" i="1"/>
  <c r="BN1669" i="1"/>
  <c r="BP1669" i="1"/>
  <c r="BQ1669" i="1"/>
  <c r="BG1669" i="1"/>
  <c r="BH1669" i="1"/>
  <c r="BO1669" i="1"/>
  <c r="BI1669" i="1"/>
  <c r="BJ1669" i="1"/>
  <c r="U1669" i="1"/>
  <c r="BK1669" i="1"/>
  <c r="BL1669" i="1"/>
  <c r="BM1669" i="1"/>
  <c r="O1669" i="1"/>
  <c r="M1669" i="1"/>
  <c r="K1669" i="1"/>
  <c r="D1669" i="1"/>
  <c r="BN1668" i="1"/>
  <c r="BP1668" i="1"/>
  <c r="BQ1668" i="1"/>
  <c r="BG1668" i="1"/>
  <c r="BH1668" i="1"/>
  <c r="BO1668" i="1"/>
  <c r="BI1668" i="1"/>
  <c r="BJ1668" i="1"/>
  <c r="U1668" i="1"/>
  <c r="BK1668" i="1"/>
  <c r="BL1668" i="1"/>
  <c r="BM1668" i="1"/>
  <c r="O1668" i="1"/>
  <c r="M1668" i="1"/>
  <c r="K1668" i="1"/>
  <c r="D1668" i="1"/>
  <c r="BN1667" i="1"/>
  <c r="BP1667" i="1"/>
  <c r="BQ1667" i="1"/>
  <c r="BG1667" i="1"/>
  <c r="BH1667" i="1"/>
  <c r="BO1667" i="1"/>
  <c r="BI1667" i="1"/>
  <c r="BJ1667" i="1"/>
  <c r="U1667" i="1"/>
  <c r="BK1667" i="1"/>
  <c r="BL1667" i="1"/>
  <c r="BM1667" i="1"/>
  <c r="O1667" i="1"/>
  <c r="M1667" i="1"/>
  <c r="K1667" i="1"/>
  <c r="D1667" i="1"/>
  <c r="BN1666" i="1"/>
  <c r="BP1666" i="1"/>
  <c r="BQ1666" i="1"/>
  <c r="BG1666" i="1"/>
  <c r="BH1666" i="1"/>
  <c r="BO1666" i="1"/>
  <c r="BI1666" i="1"/>
  <c r="BJ1666" i="1"/>
  <c r="U1666" i="1"/>
  <c r="BK1666" i="1"/>
  <c r="BL1666" i="1"/>
  <c r="BM1666" i="1"/>
  <c r="O1666" i="1"/>
  <c r="M1666" i="1"/>
  <c r="K1666" i="1"/>
  <c r="D1666" i="1"/>
  <c r="BN1665" i="1"/>
  <c r="BP1665" i="1"/>
  <c r="BQ1665" i="1"/>
  <c r="BG1665" i="1"/>
  <c r="BH1665" i="1"/>
  <c r="BO1665" i="1"/>
  <c r="BI1665" i="1"/>
  <c r="BJ1665" i="1"/>
  <c r="U1665" i="1"/>
  <c r="BK1665" i="1"/>
  <c r="BL1665" i="1"/>
  <c r="BM1665" i="1"/>
  <c r="O1665" i="1"/>
  <c r="M1665" i="1"/>
  <c r="K1665" i="1"/>
  <c r="D1665" i="1"/>
  <c r="BN1664" i="1"/>
  <c r="BP1664" i="1"/>
  <c r="BQ1664" i="1"/>
  <c r="BG1664" i="1"/>
  <c r="BH1664" i="1"/>
  <c r="BO1664" i="1"/>
  <c r="BI1664" i="1"/>
  <c r="BJ1664" i="1"/>
  <c r="U1664" i="1"/>
  <c r="BK1664" i="1"/>
  <c r="BL1664" i="1"/>
  <c r="BM1664" i="1"/>
  <c r="O1664" i="1"/>
  <c r="M1664" i="1"/>
  <c r="K1664" i="1"/>
  <c r="D1664" i="1"/>
  <c r="BN1663" i="1"/>
  <c r="BP1663" i="1"/>
  <c r="BQ1663" i="1"/>
  <c r="BG1663" i="1"/>
  <c r="BH1663" i="1"/>
  <c r="BO1663" i="1"/>
  <c r="BI1663" i="1"/>
  <c r="BJ1663" i="1"/>
  <c r="U1663" i="1"/>
  <c r="BK1663" i="1"/>
  <c r="BL1663" i="1"/>
  <c r="BM1663" i="1"/>
  <c r="O1663" i="1"/>
  <c r="M1663" i="1"/>
  <c r="K1663" i="1"/>
  <c r="D1663" i="1"/>
  <c r="BN1662" i="1"/>
  <c r="BP1662" i="1"/>
  <c r="BQ1662" i="1"/>
  <c r="BG1662" i="1"/>
  <c r="BH1662" i="1"/>
  <c r="BO1662" i="1"/>
  <c r="BI1662" i="1"/>
  <c r="BJ1662" i="1"/>
  <c r="U1662" i="1"/>
  <c r="BK1662" i="1"/>
  <c r="BL1662" i="1"/>
  <c r="BM1662" i="1"/>
  <c r="O1662" i="1"/>
  <c r="M1662" i="1"/>
  <c r="K1662" i="1"/>
  <c r="D1662" i="1"/>
  <c r="BN1661" i="1"/>
  <c r="BP1661" i="1"/>
  <c r="BQ1661" i="1"/>
  <c r="BG1661" i="1"/>
  <c r="BH1661" i="1"/>
  <c r="BO1661" i="1"/>
  <c r="BI1661" i="1"/>
  <c r="BJ1661" i="1"/>
  <c r="U1661" i="1"/>
  <c r="BK1661" i="1"/>
  <c r="BL1661" i="1"/>
  <c r="BM1661" i="1"/>
  <c r="O1661" i="1"/>
  <c r="M1661" i="1"/>
  <c r="K1661" i="1"/>
  <c r="D1661" i="1"/>
  <c r="BN1660" i="1"/>
  <c r="BP1660" i="1"/>
  <c r="BQ1660" i="1"/>
  <c r="BG1660" i="1"/>
  <c r="BH1660" i="1"/>
  <c r="BO1660" i="1"/>
  <c r="BI1660" i="1"/>
  <c r="BJ1660" i="1"/>
  <c r="U1660" i="1"/>
  <c r="BK1660" i="1"/>
  <c r="BL1660" i="1"/>
  <c r="BM1660" i="1"/>
  <c r="O1660" i="1"/>
  <c r="M1660" i="1"/>
  <c r="K1660" i="1"/>
  <c r="D1660" i="1"/>
  <c r="BN1659" i="1"/>
  <c r="BP1659" i="1"/>
  <c r="BQ1659" i="1"/>
  <c r="BG1659" i="1"/>
  <c r="BH1659" i="1"/>
  <c r="BO1659" i="1"/>
  <c r="BI1659" i="1"/>
  <c r="BJ1659" i="1"/>
  <c r="U1659" i="1"/>
  <c r="BK1659" i="1"/>
  <c r="BL1659" i="1"/>
  <c r="BM1659" i="1"/>
  <c r="O1659" i="1"/>
  <c r="M1659" i="1"/>
  <c r="K1659" i="1"/>
  <c r="D1659" i="1"/>
  <c r="BN1658" i="1"/>
  <c r="BP1658" i="1"/>
  <c r="BQ1658" i="1"/>
  <c r="BG1658" i="1"/>
  <c r="BH1658" i="1"/>
  <c r="BO1658" i="1"/>
  <c r="BI1658" i="1"/>
  <c r="BJ1658" i="1"/>
  <c r="U1658" i="1"/>
  <c r="BK1658" i="1"/>
  <c r="BL1658" i="1"/>
  <c r="BM1658" i="1"/>
  <c r="O1658" i="1"/>
  <c r="M1658" i="1"/>
  <c r="K1658" i="1"/>
  <c r="D1658" i="1"/>
  <c r="BN1657" i="1"/>
  <c r="BP1657" i="1"/>
  <c r="BQ1657" i="1"/>
  <c r="BG1657" i="1"/>
  <c r="BH1657" i="1"/>
  <c r="BO1657" i="1"/>
  <c r="BI1657" i="1"/>
  <c r="BJ1657" i="1"/>
  <c r="U1657" i="1"/>
  <c r="BK1657" i="1"/>
  <c r="BL1657" i="1"/>
  <c r="BM1657" i="1"/>
  <c r="O1657" i="1"/>
  <c r="M1657" i="1"/>
  <c r="K1657" i="1"/>
  <c r="D1657" i="1"/>
  <c r="BN1656" i="1"/>
  <c r="BP1656" i="1"/>
  <c r="BQ1656" i="1"/>
  <c r="BG1656" i="1"/>
  <c r="BH1656" i="1"/>
  <c r="BO1656" i="1"/>
  <c r="BI1656" i="1"/>
  <c r="BJ1656" i="1"/>
  <c r="U1656" i="1"/>
  <c r="BK1656" i="1"/>
  <c r="BL1656" i="1"/>
  <c r="BM1656" i="1"/>
  <c r="O1656" i="1"/>
  <c r="M1656" i="1"/>
  <c r="K1656" i="1"/>
  <c r="D1656" i="1"/>
  <c r="BN1655" i="1"/>
  <c r="BP1655" i="1"/>
  <c r="BQ1655" i="1"/>
  <c r="BG1655" i="1"/>
  <c r="BH1655" i="1"/>
  <c r="BO1655" i="1"/>
  <c r="BI1655" i="1"/>
  <c r="BJ1655" i="1"/>
  <c r="U1655" i="1"/>
  <c r="BK1655" i="1"/>
  <c r="BL1655" i="1"/>
  <c r="BM1655" i="1"/>
  <c r="O1655" i="1"/>
  <c r="M1655" i="1"/>
  <c r="K1655" i="1"/>
  <c r="D1655" i="1"/>
  <c r="BN1654" i="1"/>
  <c r="BP1654" i="1"/>
  <c r="BQ1654" i="1"/>
  <c r="BG1654" i="1"/>
  <c r="BH1654" i="1"/>
  <c r="BO1654" i="1"/>
  <c r="BI1654" i="1"/>
  <c r="BJ1654" i="1"/>
  <c r="U1654" i="1"/>
  <c r="BK1654" i="1"/>
  <c r="BL1654" i="1"/>
  <c r="BM1654" i="1"/>
  <c r="O1654" i="1"/>
  <c r="M1654" i="1"/>
  <c r="K1654" i="1"/>
  <c r="D1654" i="1"/>
  <c r="BN1653" i="1"/>
  <c r="BP1653" i="1"/>
  <c r="BQ1653" i="1"/>
  <c r="BG1653" i="1"/>
  <c r="BH1653" i="1"/>
  <c r="BO1653" i="1"/>
  <c r="BI1653" i="1"/>
  <c r="BJ1653" i="1"/>
  <c r="U1653" i="1"/>
  <c r="BK1653" i="1"/>
  <c r="BL1653" i="1"/>
  <c r="BM1653" i="1"/>
  <c r="O1653" i="1"/>
  <c r="M1653" i="1"/>
  <c r="K1653" i="1"/>
  <c r="D1653" i="1"/>
  <c r="BN1652" i="1"/>
  <c r="BP1652" i="1"/>
  <c r="BQ1652" i="1"/>
  <c r="BG1652" i="1"/>
  <c r="BH1652" i="1"/>
  <c r="BO1652" i="1"/>
  <c r="BI1652" i="1"/>
  <c r="BJ1652" i="1"/>
  <c r="U1652" i="1"/>
  <c r="BK1652" i="1"/>
  <c r="BL1652" i="1"/>
  <c r="BM1652" i="1"/>
  <c r="O1652" i="1"/>
  <c r="M1652" i="1"/>
  <c r="K1652" i="1"/>
  <c r="D1652" i="1"/>
  <c r="BN1651" i="1"/>
  <c r="BP1651" i="1"/>
  <c r="BQ1651" i="1"/>
  <c r="BG1651" i="1"/>
  <c r="BH1651" i="1"/>
  <c r="BO1651" i="1"/>
  <c r="BI1651" i="1"/>
  <c r="BJ1651" i="1"/>
  <c r="U1651" i="1"/>
  <c r="BK1651" i="1"/>
  <c r="BL1651" i="1"/>
  <c r="BM1651" i="1"/>
  <c r="O1651" i="1"/>
  <c r="M1651" i="1"/>
  <c r="K1651" i="1"/>
  <c r="D1651" i="1"/>
  <c r="BN1650" i="1"/>
  <c r="BP1650" i="1"/>
  <c r="BQ1650" i="1"/>
  <c r="BG1650" i="1"/>
  <c r="BH1650" i="1"/>
  <c r="BO1650" i="1"/>
  <c r="BI1650" i="1"/>
  <c r="BJ1650" i="1"/>
  <c r="U1650" i="1"/>
  <c r="BK1650" i="1"/>
  <c r="BL1650" i="1"/>
  <c r="BM1650" i="1"/>
  <c r="O1650" i="1"/>
  <c r="M1650" i="1"/>
  <c r="K1650" i="1"/>
  <c r="D1650" i="1"/>
  <c r="BN1649" i="1"/>
  <c r="BP1649" i="1"/>
  <c r="BQ1649" i="1"/>
  <c r="BG1649" i="1"/>
  <c r="BH1649" i="1"/>
  <c r="BO1649" i="1"/>
  <c r="BI1649" i="1"/>
  <c r="BJ1649" i="1"/>
  <c r="U1649" i="1"/>
  <c r="BK1649" i="1"/>
  <c r="BL1649" i="1"/>
  <c r="BM1649" i="1"/>
  <c r="O1649" i="1"/>
  <c r="M1649" i="1"/>
  <c r="K1649" i="1"/>
  <c r="D1649" i="1"/>
  <c r="BN1648" i="1"/>
  <c r="BP1648" i="1"/>
  <c r="BQ1648" i="1"/>
  <c r="BG1648" i="1"/>
  <c r="BH1648" i="1"/>
  <c r="BO1648" i="1"/>
  <c r="BI1648" i="1"/>
  <c r="BJ1648" i="1"/>
  <c r="U1648" i="1"/>
  <c r="BK1648" i="1"/>
  <c r="BL1648" i="1"/>
  <c r="BM1648" i="1"/>
  <c r="O1648" i="1"/>
  <c r="M1648" i="1"/>
  <c r="K1648" i="1"/>
  <c r="D1648" i="1"/>
  <c r="BN1647" i="1"/>
  <c r="BP1647" i="1"/>
  <c r="BQ1647" i="1"/>
  <c r="BG1647" i="1"/>
  <c r="BH1647" i="1"/>
  <c r="BO1647" i="1"/>
  <c r="BI1647" i="1"/>
  <c r="BJ1647" i="1"/>
  <c r="U1647" i="1"/>
  <c r="BK1647" i="1"/>
  <c r="BL1647" i="1"/>
  <c r="BM1647" i="1"/>
  <c r="O1647" i="1"/>
  <c r="M1647" i="1"/>
  <c r="K1647" i="1"/>
  <c r="D1647" i="1"/>
  <c r="BN1646" i="1"/>
  <c r="BP1646" i="1"/>
  <c r="BQ1646" i="1"/>
  <c r="BG1646" i="1"/>
  <c r="BH1646" i="1"/>
  <c r="BO1646" i="1"/>
  <c r="BI1646" i="1"/>
  <c r="BJ1646" i="1"/>
  <c r="U1646" i="1"/>
  <c r="BK1646" i="1"/>
  <c r="BL1646" i="1"/>
  <c r="BM1646" i="1"/>
  <c r="O1646" i="1"/>
  <c r="M1646" i="1"/>
  <c r="K1646" i="1"/>
  <c r="D1646" i="1"/>
  <c r="BN1645" i="1"/>
  <c r="BP1645" i="1"/>
  <c r="BQ1645" i="1"/>
  <c r="BG1645" i="1"/>
  <c r="BH1645" i="1"/>
  <c r="BO1645" i="1"/>
  <c r="BI1645" i="1"/>
  <c r="BJ1645" i="1"/>
  <c r="U1645" i="1"/>
  <c r="BK1645" i="1"/>
  <c r="BL1645" i="1"/>
  <c r="BM1645" i="1"/>
  <c r="O1645" i="1"/>
  <c r="M1645" i="1"/>
  <c r="K1645" i="1"/>
  <c r="D1645" i="1"/>
  <c r="BN1644" i="1"/>
  <c r="BP1644" i="1"/>
  <c r="BQ1644" i="1"/>
  <c r="BG1644" i="1"/>
  <c r="BH1644" i="1"/>
  <c r="BO1644" i="1"/>
  <c r="BI1644" i="1"/>
  <c r="BJ1644" i="1"/>
  <c r="U1644" i="1"/>
  <c r="BK1644" i="1"/>
  <c r="BL1644" i="1"/>
  <c r="BM1644" i="1"/>
  <c r="O1644" i="1"/>
  <c r="M1644" i="1"/>
  <c r="K1644" i="1"/>
  <c r="D1644" i="1"/>
  <c r="BN1643" i="1"/>
  <c r="BP1643" i="1"/>
  <c r="BQ1643" i="1"/>
  <c r="BG1643" i="1"/>
  <c r="BH1643" i="1"/>
  <c r="BO1643" i="1"/>
  <c r="BI1643" i="1"/>
  <c r="BJ1643" i="1"/>
  <c r="U1643" i="1"/>
  <c r="BK1643" i="1"/>
  <c r="BL1643" i="1"/>
  <c r="BM1643" i="1"/>
  <c r="O1643" i="1"/>
  <c r="M1643" i="1"/>
  <c r="K1643" i="1"/>
  <c r="D1643" i="1"/>
  <c r="BN1642" i="1"/>
  <c r="BP1642" i="1"/>
  <c r="BQ1642" i="1"/>
  <c r="BG1642" i="1"/>
  <c r="BH1642" i="1"/>
  <c r="BO1642" i="1"/>
  <c r="BI1642" i="1"/>
  <c r="BJ1642" i="1"/>
  <c r="U1642" i="1"/>
  <c r="BK1642" i="1"/>
  <c r="BL1642" i="1"/>
  <c r="BM1642" i="1"/>
  <c r="O1642" i="1"/>
  <c r="M1642" i="1"/>
  <c r="K1642" i="1"/>
  <c r="D1642" i="1"/>
  <c r="BN1641" i="1"/>
  <c r="BP1641" i="1"/>
  <c r="BQ1641" i="1"/>
  <c r="BG1641" i="1"/>
  <c r="BH1641" i="1"/>
  <c r="BO1641" i="1"/>
  <c r="BI1641" i="1"/>
  <c r="BJ1641" i="1"/>
  <c r="U1641" i="1"/>
  <c r="BK1641" i="1"/>
  <c r="BL1641" i="1"/>
  <c r="BM1641" i="1"/>
  <c r="O1641" i="1"/>
  <c r="M1641" i="1"/>
  <c r="K1641" i="1"/>
  <c r="D1641" i="1"/>
  <c r="BN1640" i="1"/>
  <c r="BP1640" i="1"/>
  <c r="BQ1640" i="1"/>
  <c r="BG1640" i="1"/>
  <c r="BH1640" i="1"/>
  <c r="BO1640" i="1"/>
  <c r="BI1640" i="1"/>
  <c r="BJ1640" i="1"/>
  <c r="U1640" i="1"/>
  <c r="BK1640" i="1"/>
  <c r="BL1640" i="1"/>
  <c r="BM1640" i="1"/>
  <c r="O1640" i="1"/>
  <c r="M1640" i="1"/>
  <c r="K1640" i="1"/>
  <c r="D1640" i="1"/>
  <c r="BN1639" i="1"/>
  <c r="BP1639" i="1"/>
  <c r="BQ1639" i="1"/>
  <c r="BG1639" i="1"/>
  <c r="BH1639" i="1"/>
  <c r="BO1639" i="1"/>
  <c r="BI1639" i="1"/>
  <c r="BJ1639" i="1"/>
  <c r="U1639" i="1"/>
  <c r="BK1639" i="1"/>
  <c r="BL1639" i="1"/>
  <c r="BM1639" i="1"/>
  <c r="O1639" i="1"/>
  <c r="M1639" i="1"/>
  <c r="K1639" i="1"/>
  <c r="D1639" i="1"/>
  <c r="BN1638" i="1"/>
  <c r="BP1638" i="1"/>
  <c r="BQ1638" i="1"/>
  <c r="BG1638" i="1"/>
  <c r="BH1638" i="1"/>
  <c r="BO1638" i="1"/>
  <c r="BI1638" i="1"/>
  <c r="BJ1638" i="1"/>
  <c r="U1638" i="1"/>
  <c r="BK1638" i="1"/>
  <c r="BL1638" i="1"/>
  <c r="BM1638" i="1"/>
  <c r="O1638" i="1"/>
  <c r="M1638" i="1"/>
  <c r="K1638" i="1"/>
  <c r="D1638" i="1"/>
  <c r="BN1637" i="1"/>
  <c r="BP1637" i="1"/>
  <c r="BQ1637" i="1"/>
  <c r="BG1637" i="1"/>
  <c r="BH1637" i="1"/>
  <c r="BO1637" i="1"/>
  <c r="BI1637" i="1"/>
  <c r="BJ1637" i="1"/>
  <c r="U1637" i="1"/>
  <c r="BK1637" i="1"/>
  <c r="BL1637" i="1"/>
  <c r="BM1637" i="1"/>
  <c r="O1637" i="1"/>
  <c r="M1637" i="1"/>
  <c r="K1637" i="1"/>
  <c r="D1637" i="1"/>
  <c r="BN1636" i="1"/>
  <c r="BP1636" i="1"/>
  <c r="BQ1636" i="1"/>
  <c r="BG1636" i="1"/>
  <c r="BH1636" i="1"/>
  <c r="BO1636" i="1"/>
  <c r="BI1636" i="1"/>
  <c r="BJ1636" i="1"/>
  <c r="U1636" i="1"/>
  <c r="BK1636" i="1"/>
  <c r="BL1636" i="1"/>
  <c r="BM1636" i="1"/>
  <c r="O1636" i="1"/>
  <c r="M1636" i="1"/>
  <c r="K1636" i="1"/>
  <c r="D1636" i="1"/>
  <c r="BN1635" i="1"/>
  <c r="BP1635" i="1"/>
  <c r="BQ1635" i="1"/>
  <c r="BG1635" i="1"/>
  <c r="BH1635" i="1"/>
  <c r="BO1635" i="1"/>
  <c r="BI1635" i="1"/>
  <c r="BJ1635" i="1"/>
  <c r="U1635" i="1"/>
  <c r="BK1635" i="1"/>
  <c r="BL1635" i="1"/>
  <c r="BM1635" i="1"/>
  <c r="O1635" i="1"/>
  <c r="M1635" i="1"/>
  <c r="K1635" i="1"/>
  <c r="D1635" i="1"/>
  <c r="BN1634" i="1"/>
  <c r="BP1634" i="1"/>
  <c r="BQ1634" i="1"/>
  <c r="BG1634" i="1"/>
  <c r="BH1634" i="1"/>
  <c r="BO1634" i="1"/>
  <c r="BI1634" i="1"/>
  <c r="BJ1634" i="1"/>
  <c r="U1634" i="1"/>
  <c r="BK1634" i="1"/>
  <c r="BL1634" i="1"/>
  <c r="BM1634" i="1"/>
  <c r="O1634" i="1"/>
  <c r="M1634" i="1"/>
  <c r="K1634" i="1"/>
  <c r="D1634" i="1"/>
  <c r="BN1633" i="1"/>
  <c r="BP1633" i="1"/>
  <c r="BQ1633" i="1"/>
  <c r="BG1633" i="1"/>
  <c r="BH1633" i="1"/>
  <c r="BO1633" i="1"/>
  <c r="BI1633" i="1"/>
  <c r="BJ1633" i="1"/>
  <c r="U1633" i="1"/>
  <c r="BK1633" i="1"/>
  <c r="BL1633" i="1"/>
  <c r="BM1633" i="1"/>
  <c r="O1633" i="1"/>
  <c r="M1633" i="1"/>
  <c r="K1633" i="1"/>
  <c r="D1633" i="1"/>
  <c r="BN1632" i="1"/>
  <c r="BP1632" i="1"/>
  <c r="BQ1632" i="1"/>
  <c r="BG1632" i="1"/>
  <c r="BH1632" i="1"/>
  <c r="BO1632" i="1"/>
  <c r="BI1632" i="1"/>
  <c r="BJ1632" i="1"/>
  <c r="U1632" i="1"/>
  <c r="BK1632" i="1"/>
  <c r="BL1632" i="1"/>
  <c r="BM1632" i="1"/>
  <c r="O1632" i="1"/>
  <c r="M1632" i="1"/>
  <c r="K1632" i="1"/>
  <c r="D1632" i="1"/>
  <c r="BN1631" i="1"/>
  <c r="BP1631" i="1"/>
  <c r="BQ1631" i="1"/>
  <c r="BG1631" i="1"/>
  <c r="BH1631" i="1"/>
  <c r="BO1631" i="1"/>
  <c r="BI1631" i="1"/>
  <c r="BJ1631" i="1"/>
  <c r="U1631" i="1"/>
  <c r="BK1631" i="1"/>
  <c r="BL1631" i="1"/>
  <c r="BM1631" i="1"/>
  <c r="O1631" i="1"/>
  <c r="M1631" i="1"/>
  <c r="K1631" i="1"/>
  <c r="D1631" i="1"/>
  <c r="BN1630" i="1"/>
  <c r="BP1630" i="1"/>
  <c r="BQ1630" i="1"/>
  <c r="BG1630" i="1"/>
  <c r="BH1630" i="1"/>
  <c r="BO1630" i="1"/>
  <c r="BI1630" i="1"/>
  <c r="BJ1630" i="1"/>
  <c r="U1630" i="1"/>
  <c r="BK1630" i="1"/>
  <c r="BL1630" i="1"/>
  <c r="BM1630" i="1"/>
  <c r="O1630" i="1"/>
  <c r="M1630" i="1"/>
  <c r="K1630" i="1"/>
  <c r="D1630" i="1"/>
  <c r="BN1629" i="1"/>
  <c r="BP1629" i="1"/>
  <c r="BQ1629" i="1"/>
  <c r="BG1629" i="1"/>
  <c r="BH1629" i="1"/>
  <c r="BO1629" i="1"/>
  <c r="BI1629" i="1"/>
  <c r="BJ1629" i="1"/>
  <c r="U1629" i="1"/>
  <c r="BK1629" i="1"/>
  <c r="BL1629" i="1"/>
  <c r="BM1629" i="1"/>
  <c r="O1629" i="1"/>
  <c r="M1629" i="1"/>
  <c r="K1629" i="1"/>
  <c r="D1629" i="1"/>
  <c r="BN1628" i="1"/>
  <c r="BP1628" i="1"/>
  <c r="BQ1628" i="1"/>
  <c r="BG1628" i="1"/>
  <c r="BH1628" i="1"/>
  <c r="BO1628" i="1"/>
  <c r="BI1628" i="1"/>
  <c r="BJ1628" i="1"/>
  <c r="U1628" i="1"/>
  <c r="BK1628" i="1"/>
  <c r="BL1628" i="1"/>
  <c r="BM1628" i="1"/>
  <c r="O1628" i="1"/>
  <c r="M1628" i="1"/>
  <c r="K1628" i="1"/>
  <c r="D1628" i="1"/>
  <c r="BN1627" i="1"/>
  <c r="BP1627" i="1"/>
  <c r="BQ1627" i="1"/>
  <c r="BG1627" i="1"/>
  <c r="BH1627" i="1"/>
  <c r="BO1627" i="1"/>
  <c r="BI1627" i="1"/>
  <c r="BJ1627" i="1"/>
  <c r="U1627" i="1"/>
  <c r="BK1627" i="1"/>
  <c r="BL1627" i="1"/>
  <c r="BM1627" i="1"/>
  <c r="O1627" i="1"/>
  <c r="M1627" i="1"/>
  <c r="K1627" i="1"/>
  <c r="D1627" i="1"/>
  <c r="BN1626" i="1"/>
  <c r="BP1626" i="1"/>
  <c r="BQ1626" i="1"/>
  <c r="BG1626" i="1"/>
  <c r="BH1626" i="1"/>
  <c r="BO1626" i="1"/>
  <c r="BI1626" i="1"/>
  <c r="BJ1626" i="1"/>
  <c r="U1626" i="1"/>
  <c r="BK1626" i="1"/>
  <c r="BL1626" i="1"/>
  <c r="BM1626" i="1"/>
  <c r="O1626" i="1"/>
  <c r="M1626" i="1"/>
  <c r="K1626" i="1"/>
  <c r="D1626" i="1"/>
  <c r="BN1625" i="1"/>
  <c r="BP1625" i="1"/>
  <c r="BQ1625" i="1"/>
  <c r="BG1625" i="1"/>
  <c r="BH1625" i="1"/>
  <c r="BO1625" i="1"/>
  <c r="BI1625" i="1"/>
  <c r="BJ1625" i="1"/>
  <c r="U1625" i="1"/>
  <c r="BK1625" i="1"/>
  <c r="BL1625" i="1"/>
  <c r="BM1625" i="1"/>
  <c r="O1625" i="1"/>
  <c r="M1625" i="1"/>
  <c r="K1625" i="1"/>
  <c r="D1625" i="1"/>
  <c r="BN1624" i="1"/>
  <c r="BP1624" i="1"/>
  <c r="BQ1624" i="1"/>
  <c r="BG1624" i="1"/>
  <c r="BH1624" i="1"/>
  <c r="BO1624" i="1"/>
  <c r="BI1624" i="1"/>
  <c r="BJ1624" i="1"/>
  <c r="U1624" i="1"/>
  <c r="BK1624" i="1"/>
  <c r="BL1624" i="1"/>
  <c r="BM1624" i="1"/>
  <c r="O1624" i="1"/>
  <c r="M1624" i="1"/>
  <c r="K1624" i="1"/>
  <c r="D1624" i="1"/>
  <c r="BN1623" i="1"/>
  <c r="BP1623" i="1"/>
  <c r="BQ1623" i="1"/>
  <c r="BG1623" i="1"/>
  <c r="BH1623" i="1"/>
  <c r="BO1623" i="1"/>
  <c r="BI1623" i="1"/>
  <c r="BJ1623" i="1"/>
  <c r="U1623" i="1"/>
  <c r="BK1623" i="1"/>
  <c r="BL1623" i="1"/>
  <c r="BM1623" i="1"/>
  <c r="O1623" i="1"/>
  <c r="M1623" i="1"/>
  <c r="K1623" i="1"/>
  <c r="D1623" i="1"/>
  <c r="BN1622" i="1"/>
  <c r="BP1622" i="1"/>
  <c r="BQ1622" i="1"/>
  <c r="BG1622" i="1"/>
  <c r="BH1622" i="1"/>
  <c r="BO1622" i="1"/>
  <c r="BI1622" i="1"/>
  <c r="BJ1622" i="1"/>
  <c r="U1622" i="1"/>
  <c r="BK1622" i="1"/>
  <c r="BL1622" i="1"/>
  <c r="BM1622" i="1"/>
  <c r="O1622" i="1"/>
  <c r="M1622" i="1"/>
  <c r="K1622" i="1"/>
  <c r="D1622" i="1"/>
  <c r="BN1621" i="1"/>
  <c r="BP1621" i="1"/>
  <c r="BQ1621" i="1"/>
  <c r="BG1621" i="1"/>
  <c r="BH1621" i="1"/>
  <c r="BO1621" i="1"/>
  <c r="BI1621" i="1"/>
  <c r="BJ1621" i="1"/>
  <c r="U1621" i="1"/>
  <c r="BK1621" i="1"/>
  <c r="BL1621" i="1"/>
  <c r="BM1621" i="1"/>
  <c r="O1621" i="1"/>
  <c r="M1621" i="1"/>
  <c r="K1621" i="1"/>
  <c r="D1621" i="1"/>
  <c r="BN1620" i="1"/>
  <c r="BP1620" i="1"/>
  <c r="BQ1620" i="1"/>
  <c r="BG1620" i="1"/>
  <c r="BH1620" i="1"/>
  <c r="BO1620" i="1"/>
  <c r="BI1620" i="1"/>
  <c r="BJ1620" i="1"/>
  <c r="U1620" i="1"/>
  <c r="BK1620" i="1"/>
  <c r="BL1620" i="1"/>
  <c r="BM1620" i="1"/>
  <c r="O1620" i="1"/>
  <c r="M1620" i="1"/>
  <c r="K1620" i="1"/>
  <c r="D1620" i="1"/>
  <c r="BN1619" i="1"/>
  <c r="BP1619" i="1"/>
  <c r="BQ1619" i="1"/>
  <c r="BG1619" i="1"/>
  <c r="BH1619" i="1"/>
  <c r="BO1619" i="1"/>
  <c r="BI1619" i="1"/>
  <c r="BJ1619" i="1"/>
  <c r="U1619" i="1"/>
  <c r="BK1619" i="1"/>
  <c r="BL1619" i="1"/>
  <c r="BM1619" i="1"/>
  <c r="O1619" i="1"/>
  <c r="M1619" i="1"/>
  <c r="K1619" i="1"/>
  <c r="D1619" i="1"/>
  <c r="BN1618" i="1"/>
  <c r="BP1618" i="1"/>
  <c r="BQ1618" i="1"/>
  <c r="BG1618" i="1"/>
  <c r="BH1618" i="1"/>
  <c r="BO1618" i="1"/>
  <c r="BI1618" i="1"/>
  <c r="BJ1618" i="1"/>
  <c r="U1618" i="1"/>
  <c r="BK1618" i="1"/>
  <c r="BL1618" i="1"/>
  <c r="BM1618" i="1"/>
  <c r="O1618" i="1"/>
  <c r="M1618" i="1"/>
  <c r="K1618" i="1"/>
  <c r="D1618" i="1"/>
  <c r="BN1617" i="1"/>
  <c r="BP1617" i="1"/>
  <c r="BQ1617" i="1"/>
  <c r="BG1617" i="1"/>
  <c r="BH1617" i="1"/>
  <c r="BO1617" i="1"/>
  <c r="BI1617" i="1"/>
  <c r="BJ1617" i="1"/>
  <c r="U1617" i="1"/>
  <c r="BK1617" i="1"/>
  <c r="BL1617" i="1"/>
  <c r="BM1617" i="1"/>
  <c r="O1617" i="1"/>
  <c r="M1617" i="1"/>
  <c r="K1617" i="1"/>
  <c r="D1617" i="1"/>
  <c r="BN1616" i="1"/>
  <c r="BP1616" i="1"/>
  <c r="BQ1616" i="1"/>
  <c r="BG1616" i="1"/>
  <c r="BH1616" i="1"/>
  <c r="BO1616" i="1"/>
  <c r="BI1616" i="1"/>
  <c r="BJ1616" i="1"/>
  <c r="U1616" i="1"/>
  <c r="BK1616" i="1"/>
  <c r="BL1616" i="1"/>
  <c r="BM1616" i="1"/>
  <c r="O1616" i="1"/>
  <c r="M1616" i="1"/>
  <c r="K1616" i="1"/>
  <c r="D1616" i="1"/>
  <c r="BN1615" i="1"/>
  <c r="BP1615" i="1"/>
  <c r="BQ1615" i="1"/>
  <c r="BG1615" i="1"/>
  <c r="BH1615" i="1"/>
  <c r="BO1615" i="1"/>
  <c r="BI1615" i="1"/>
  <c r="BJ1615" i="1"/>
  <c r="U1615" i="1"/>
  <c r="BK1615" i="1"/>
  <c r="BL1615" i="1"/>
  <c r="BM1615" i="1"/>
  <c r="O1615" i="1"/>
  <c r="M1615" i="1"/>
  <c r="K1615" i="1"/>
  <c r="D1615" i="1"/>
  <c r="BN1614" i="1"/>
  <c r="BP1614" i="1"/>
  <c r="BQ1614" i="1"/>
  <c r="BG1614" i="1"/>
  <c r="BH1614" i="1"/>
  <c r="BO1614" i="1"/>
  <c r="BI1614" i="1"/>
  <c r="BJ1614" i="1"/>
  <c r="U1614" i="1"/>
  <c r="BK1614" i="1"/>
  <c r="BL1614" i="1"/>
  <c r="BM1614" i="1"/>
  <c r="O1614" i="1"/>
  <c r="M1614" i="1"/>
  <c r="K1614" i="1"/>
  <c r="D1614" i="1"/>
  <c r="BN1613" i="1"/>
  <c r="BP1613" i="1"/>
  <c r="BQ1613" i="1"/>
  <c r="BG1613" i="1"/>
  <c r="BH1613" i="1"/>
  <c r="BO1613" i="1"/>
  <c r="BI1613" i="1"/>
  <c r="BJ1613" i="1"/>
  <c r="U1613" i="1"/>
  <c r="BK1613" i="1"/>
  <c r="BL1613" i="1"/>
  <c r="BM1613" i="1"/>
  <c r="O1613" i="1"/>
  <c r="M1613" i="1"/>
  <c r="K1613" i="1"/>
  <c r="D1613" i="1"/>
  <c r="BN1612" i="1"/>
  <c r="BP1612" i="1"/>
  <c r="BQ1612" i="1"/>
  <c r="BG1612" i="1"/>
  <c r="BH1612" i="1"/>
  <c r="BO1612" i="1"/>
  <c r="BI1612" i="1"/>
  <c r="BJ1612" i="1"/>
  <c r="U1612" i="1"/>
  <c r="BK1612" i="1"/>
  <c r="BL1612" i="1"/>
  <c r="BM1612" i="1"/>
  <c r="O1612" i="1"/>
  <c r="M1612" i="1"/>
  <c r="K1612" i="1"/>
  <c r="D1612" i="1"/>
  <c r="BN1611" i="1"/>
  <c r="BP1611" i="1"/>
  <c r="BQ1611" i="1"/>
  <c r="BG1611" i="1"/>
  <c r="BH1611" i="1"/>
  <c r="BO1611" i="1"/>
  <c r="BI1611" i="1"/>
  <c r="BJ1611" i="1"/>
  <c r="U1611" i="1"/>
  <c r="BK1611" i="1"/>
  <c r="BL1611" i="1"/>
  <c r="BM1611" i="1"/>
  <c r="O1611" i="1"/>
  <c r="M1611" i="1"/>
  <c r="K1611" i="1"/>
  <c r="D1611" i="1"/>
  <c r="BN1610" i="1"/>
  <c r="BP1610" i="1"/>
  <c r="BQ1610" i="1"/>
  <c r="BG1610" i="1"/>
  <c r="BH1610" i="1"/>
  <c r="BO1610" i="1"/>
  <c r="BI1610" i="1"/>
  <c r="BJ1610" i="1"/>
  <c r="U1610" i="1"/>
  <c r="BK1610" i="1"/>
  <c r="BL1610" i="1"/>
  <c r="BM1610" i="1"/>
  <c r="O1610" i="1"/>
  <c r="M1610" i="1"/>
  <c r="K1610" i="1"/>
  <c r="D1610" i="1"/>
  <c r="BN1609" i="1"/>
  <c r="BP1609" i="1"/>
  <c r="BQ1609" i="1"/>
  <c r="BG1609" i="1"/>
  <c r="BH1609" i="1"/>
  <c r="BO1609" i="1"/>
  <c r="BI1609" i="1"/>
  <c r="BJ1609" i="1"/>
  <c r="U1609" i="1"/>
  <c r="BK1609" i="1"/>
  <c r="BL1609" i="1"/>
  <c r="BM1609" i="1"/>
  <c r="O1609" i="1"/>
  <c r="M1609" i="1"/>
  <c r="K1609" i="1"/>
  <c r="D1609" i="1"/>
  <c r="BN1608" i="1"/>
  <c r="BP1608" i="1"/>
  <c r="BQ1608" i="1"/>
  <c r="BG1608" i="1"/>
  <c r="BH1608" i="1"/>
  <c r="BO1608" i="1"/>
  <c r="BI1608" i="1"/>
  <c r="BJ1608" i="1"/>
  <c r="U1608" i="1"/>
  <c r="BK1608" i="1"/>
  <c r="BL1608" i="1"/>
  <c r="BM1608" i="1"/>
  <c r="O1608" i="1"/>
  <c r="M1608" i="1"/>
  <c r="K1608" i="1"/>
  <c r="D1608" i="1"/>
  <c r="BN1607" i="1"/>
  <c r="BP1607" i="1"/>
  <c r="BQ1607" i="1"/>
  <c r="BG1607" i="1"/>
  <c r="BH1607" i="1"/>
  <c r="BO1607" i="1"/>
  <c r="BI1607" i="1"/>
  <c r="BJ1607" i="1"/>
  <c r="U1607" i="1"/>
  <c r="BK1607" i="1"/>
  <c r="BL1607" i="1"/>
  <c r="BM1607" i="1"/>
  <c r="O1607" i="1"/>
  <c r="M1607" i="1"/>
  <c r="K1607" i="1"/>
  <c r="D1607" i="1"/>
  <c r="BN1606" i="1"/>
  <c r="BP1606" i="1"/>
  <c r="BQ1606" i="1"/>
  <c r="BG1606" i="1"/>
  <c r="BH1606" i="1"/>
  <c r="BO1606" i="1"/>
  <c r="BI1606" i="1"/>
  <c r="BJ1606" i="1"/>
  <c r="U1606" i="1"/>
  <c r="BK1606" i="1"/>
  <c r="BL1606" i="1"/>
  <c r="BM1606" i="1"/>
  <c r="O1606" i="1"/>
  <c r="M1606" i="1"/>
  <c r="K1606" i="1"/>
  <c r="D1606" i="1"/>
  <c r="BN1605" i="1"/>
  <c r="BP1605" i="1"/>
  <c r="BQ1605" i="1"/>
  <c r="BG1605" i="1"/>
  <c r="BH1605" i="1"/>
  <c r="BO1605" i="1"/>
  <c r="BI1605" i="1"/>
  <c r="BJ1605" i="1"/>
  <c r="U1605" i="1"/>
  <c r="BK1605" i="1"/>
  <c r="BL1605" i="1"/>
  <c r="BM1605" i="1"/>
  <c r="O1605" i="1"/>
  <c r="M1605" i="1"/>
  <c r="K1605" i="1"/>
  <c r="D1605" i="1"/>
  <c r="BN1604" i="1"/>
  <c r="BP1604" i="1"/>
  <c r="BQ1604" i="1"/>
  <c r="BG1604" i="1"/>
  <c r="BH1604" i="1"/>
  <c r="BO1604" i="1"/>
  <c r="BI1604" i="1"/>
  <c r="BJ1604" i="1"/>
  <c r="U1604" i="1"/>
  <c r="BK1604" i="1"/>
  <c r="BL1604" i="1"/>
  <c r="BM1604" i="1"/>
  <c r="O1604" i="1"/>
  <c r="M1604" i="1"/>
  <c r="K1604" i="1"/>
  <c r="D1604" i="1"/>
  <c r="BN1603" i="1"/>
  <c r="BP1603" i="1"/>
  <c r="BQ1603" i="1"/>
  <c r="BG1603" i="1"/>
  <c r="BH1603" i="1"/>
  <c r="BO1603" i="1"/>
  <c r="BI1603" i="1"/>
  <c r="BJ1603" i="1"/>
  <c r="U1603" i="1"/>
  <c r="BK1603" i="1"/>
  <c r="BL1603" i="1"/>
  <c r="BM1603" i="1"/>
  <c r="O1603" i="1"/>
  <c r="M1603" i="1"/>
  <c r="K1603" i="1"/>
  <c r="D1603" i="1"/>
  <c r="BN1602" i="1"/>
  <c r="BP1602" i="1"/>
  <c r="BQ1602" i="1"/>
  <c r="BG1602" i="1"/>
  <c r="BH1602" i="1"/>
  <c r="BO1602" i="1"/>
  <c r="BI1602" i="1"/>
  <c r="BJ1602" i="1"/>
  <c r="U1602" i="1"/>
  <c r="BK1602" i="1"/>
  <c r="BL1602" i="1"/>
  <c r="BM1602" i="1"/>
  <c r="O1602" i="1"/>
  <c r="M1602" i="1"/>
  <c r="K1602" i="1"/>
  <c r="D1602" i="1"/>
  <c r="BN1601" i="1"/>
  <c r="BP1601" i="1"/>
  <c r="BQ1601" i="1"/>
  <c r="BG1601" i="1"/>
  <c r="BH1601" i="1"/>
  <c r="BO1601" i="1"/>
  <c r="BI1601" i="1"/>
  <c r="BJ1601" i="1"/>
  <c r="U1601" i="1"/>
  <c r="BK1601" i="1"/>
  <c r="BL1601" i="1"/>
  <c r="BM1601" i="1"/>
  <c r="O1601" i="1"/>
  <c r="M1601" i="1"/>
  <c r="K1601" i="1"/>
  <c r="D1601" i="1"/>
  <c r="BN1600" i="1"/>
  <c r="BP1600" i="1"/>
  <c r="BQ1600" i="1"/>
  <c r="BG1600" i="1"/>
  <c r="BH1600" i="1"/>
  <c r="BO1600" i="1"/>
  <c r="BI1600" i="1"/>
  <c r="BJ1600" i="1"/>
  <c r="U1600" i="1"/>
  <c r="BK1600" i="1"/>
  <c r="BL1600" i="1"/>
  <c r="BM1600" i="1"/>
  <c r="O1600" i="1"/>
  <c r="M1600" i="1"/>
  <c r="K1600" i="1"/>
  <c r="D1600" i="1"/>
  <c r="BN1599" i="1"/>
  <c r="BP1599" i="1"/>
  <c r="BQ1599" i="1"/>
  <c r="BG1599" i="1"/>
  <c r="BH1599" i="1"/>
  <c r="BO1599" i="1"/>
  <c r="BI1599" i="1"/>
  <c r="BJ1599" i="1"/>
  <c r="U1599" i="1"/>
  <c r="BK1599" i="1"/>
  <c r="BL1599" i="1"/>
  <c r="BM1599" i="1"/>
  <c r="O1599" i="1"/>
  <c r="M1599" i="1"/>
  <c r="K1599" i="1"/>
  <c r="D1599" i="1"/>
  <c r="BN1598" i="1"/>
  <c r="BP1598" i="1"/>
  <c r="BQ1598" i="1"/>
  <c r="BG1598" i="1"/>
  <c r="BH1598" i="1"/>
  <c r="BO1598" i="1"/>
  <c r="BI1598" i="1"/>
  <c r="BJ1598" i="1"/>
  <c r="U1598" i="1"/>
  <c r="BK1598" i="1"/>
  <c r="BL1598" i="1"/>
  <c r="BM1598" i="1"/>
  <c r="O1598" i="1"/>
  <c r="M1598" i="1"/>
  <c r="K1598" i="1"/>
  <c r="D1598" i="1"/>
  <c r="BN1597" i="1"/>
  <c r="BP1597" i="1"/>
  <c r="BQ1597" i="1"/>
  <c r="BG1597" i="1"/>
  <c r="BH1597" i="1"/>
  <c r="BO1597" i="1"/>
  <c r="BI1597" i="1"/>
  <c r="BJ1597" i="1"/>
  <c r="U1597" i="1"/>
  <c r="BK1597" i="1"/>
  <c r="BL1597" i="1"/>
  <c r="BM1597" i="1"/>
  <c r="O1597" i="1"/>
  <c r="M1597" i="1"/>
  <c r="K1597" i="1"/>
  <c r="D1597" i="1"/>
  <c r="BN1596" i="1"/>
  <c r="BP1596" i="1"/>
  <c r="BQ1596" i="1"/>
  <c r="BG1596" i="1"/>
  <c r="BH1596" i="1"/>
  <c r="BO1596" i="1"/>
  <c r="BI1596" i="1"/>
  <c r="BJ1596" i="1"/>
  <c r="U1596" i="1"/>
  <c r="BK1596" i="1"/>
  <c r="BL1596" i="1"/>
  <c r="BM1596" i="1"/>
  <c r="O1596" i="1"/>
  <c r="M1596" i="1"/>
  <c r="K1596" i="1"/>
  <c r="D1596" i="1"/>
  <c r="BN1595" i="1"/>
  <c r="BP1595" i="1"/>
  <c r="BQ1595" i="1"/>
  <c r="BG1595" i="1"/>
  <c r="BH1595" i="1"/>
  <c r="BO1595" i="1"/>
  <c r="BI1595" i="1"/>
  <c r="BJ1595" i="1"/>
  <c r="U1595" i="1"/>
  <c r="BK1595" i="1"/>
  <c r="BL1595" i="1"/>
  <c r="BM1595" i="1"/>
  <c r="O1595" i="1"/>
  <c r="M1595" i="1"/>
  <c r="K1595" i="1"/>
  <c r="D1595" i="1"/>
  <c r="BN1594" i="1"/>
  <c r="BP1594" i="1"/>
  <c r="BQ1594" i="1"/>
  <c r="BG1594" i="1"/>
  <c r="BH1594" i="1"/>
  <c r="BO1594" i="1"/>
  <c r="BI1594" i="1"/>
  <c r="BJ1594" i="1"/>
  <c r="U1594" i="1"/>
  <c r="BK1594" i="1"/>
  <c r="BL1594" i="1"/>
  <c r="BM1594" i="1"/>
  <c r="O1594" i="1"/>
  <c r="M1594" i="1"/>
  <c r="K1594" i="1"/>
  <c r="D1594" i="1"/>
  <c r="BN1593" i="1"/>
  <c r="BP1593" i="1"/>
  <c r="BQ1593" i="1"/>
  <c r="BG1593" i="1"/>
  <c r="BH1593" i="1"/>
  <c r="BO1593" i="1"/>
  <c r="BI1593" i="1"/>
  <c r="BJ1593" i="1"/>
  <c r="U1593" i="1"/>
  <c r="BK1593" i="1"/>
  <c r="BL1593" i="1"/>
  <c r="BM1593" i="1"/>
  <c r="O1593" i="1"/>
  <c r="M1593" i="1"/>
  <c r="K1593" i="1"/>
  <c r="D1593" i="1"/>
  <c r="BN1592" i="1"/>
  <c r="BP1592" i="1"/>
  <c r="BQ1592" i="1"/>
  <c r="BG1592" i="1"/>
  <c r="BH1592" i="1"/>
  <c r="BO1592" i="1"/>
  <c r="BI1592" i="1"/>
  <c r="BJ1592" i="1"/>
  <c r="U1592" i="1"/>
  <c r="BK1592" i="1"/>
  <c r="BL1592" i="1"/>
  <c r="BM1592" i="1"/>
  <c r="O1592" i="1"/>
  <c r="M1592" i="1"/>
  <c r="K1592" i="1"/>
  <c r="D1592" i="1"/>
  <c r="BN1591" i="1"/>
  <c r="BP1591" i="1"/>
  <c r="BQ1591" i="1"/>
  <c r="BG1591" i="1"/>
  <c r="BH1591" i="1"/>
  <c r="BO1591" i="1"/>
  <c r="BI1591" i="1"/>
  <c r="BJ1591" i="1"/>
  <c r="U1591" i="1"/>
  <c r="BK1591" i="1"/>
  <c r="BL1591" i="1"/>
  <c r="BM1591" i="1"/>
  <c r="O1591" i="1"/>
  <c r="M1591" i="1"/>
  <c r="K1591" i="1"/>
  <c r="D1591" i="1"/>
  <c r="BN1590" i="1"/>
  <c r="BP1590" i="1"/>
  <c r="BQ1590" i="1"/>
  <c r="BG1590" i="1"/>
  <c r="BH1590" i="1"/>
  <c r="BO1590" i="1"/>
  <c r="BI1590" i="1"/>
  <c r="BJ1590" i="1"/>
  <c r="U1590" i="1"/>
  <c r="BK1590" i="1"/>
  <c r="BL1590" i="1"/>
  <c r="BM1590" i="1"/>
  <c r="O1590" i="1"/>
  <c r="M1590" i="1"/>
  <c r="K1590" i="1"/>
  <c r="D1590" i="1"/>
  <c r="BN1589" i="1"/>
  <c r="BP1589" i="1"/>
  <c r="BQ1589" i="1"/>
  <c r="BG1589" i="1"/>
  <c r="BH1589" i="1"/>
  <c r="BO1589" i="1"/>
  <c r="BI1589" i="1"/>
  <c r="BJ1589" i="1"/>
  <c r="U1589" i="1"/>
  <c r="BK1589" i="1"/>
  <c r="BL1589" i="1"/>
  <c r="BM1589" i="1"/>
  <c r="O1589" i="1"/>
  <c r="M1589" i="1"/>
  <c r="K1589" i="1"/>
  <c r="D1589" i="1"/>
  <c r="BN1588" i="1"/>
  <c r="BP1588" i="1"/>
  <c r="BQ1588" i="1"/>
  <c r="BG1588" i="1"/>
  <c r="BH1588" i="1"/>
  <c r="BO1588" i="1"/>
  <c r="BI1588" i="1"/>
  <c r="BJ1588" i="1"/>
  <c r="U1588" i="1"/>
  <c r="BK1588" i="1"/>
  <c r="BL1588" i="1"/>
  <c r="BM1588" i="1"/>
  <c r="O1588" i="1"/>
  <c r="M1588" i="1"/>
  <c r="K1588" i="1"/>
  <c r="D1588" i="1"/>
  <c r="BN1587" i="1"/>
  <c r="BP1587" i="1"/>
  <c r="BQ1587" i="1"/>
  <c r="BG1587" i="1"/>
  <c r="BH1587" i="1"/>
  <c r="BO1587" i="1"/>
  <c r="BI1587" i="1"/>
  <c r="BJ1587" i="1"/>
  <c r="U1587" i="1"/>
  <c r="BK1587" i="1"/>
  <c r="BL1587" i="1"/>
  <c r="BM1587" i="1"/>
  <c r="O1587" i="1"/>
  <c r="M1587" i="1"/>
  <c r="K1587" i="1"/>
  <c r="D1587" i="1"/>
  <c r="BN1586" i="1"/>
  <c r="BP1586" i="1"/>
  <c r="BQ1586" i="1"/>
  <c r="BG1586" i="1"/>
  <c r="BH1586" i="1"/>
  <c r="BO1586" i="1"/>
  <c r="BI1586" i="1"/>
  <c r="BJ1586" i="1"/>
  <c r="U1586" i="1"/>
  <c r="BK1586" i="1"/>
  <c r="BL1586" i="1"/>
  <c r="BM1586" i="1"/>
  <c r="O1586" i="1"/>
  <c r="M1586" i="1"/>
  <c r="K1586" i="1"/>
  <c r="D1586" i="1"/>
  <c r="BN1585" i="1"/>
  <c r="BP1585" i="1"/>
  <c r="BQ1585" i="1"/>
  <c r="BG1585" i="1"/>
  <c r="BH1585" i="1"/>
  <c r="BO1585" i="1"/>
  <c r="BI1585" i="1"/>
  <c r="BJ1585" i="1"/>
  <c r="U1585" i="1"/>
  <c r="BK1585" i="1"/>
  <c r="BL1585" i="1"/>
  <c r="BM1585" i="1"/>
  <c r="O1585" i="1"/>
  <c r="M1585" i="1"/>
  <c r="K1585" i="1"/>
  <c r="D1585" i="1"/>
  <c r="BN1584" i="1"/>
  <c r="BP1584" i="1"/>
  <c r="BQ1584" i="1"/>
  <c r="BG1584" i="1"/>
  <c r="BH1584" i="1"/>
  <c r="BO1584" i="1"/>
  <c r="BI1584" i="1"/>
  <c r="BJ1584" i="1"/>
  <c r="U1584" i="1"/>
  <c r="BK1584" i="1"/>
  <c r="BL1584" i="1"/>
  <c r="BM1584" i="1"/>
  <c r="O1584" i="1"/>
  <c r="M1584" i="1"/>
  <c r="K1584" i="1"/>
  <c r="D1584" i="1"/>
  <c r="BN1583" i="1"/>
  <c r="BP1583" i="1"/>
  <c r="BQ1583" i="1"/>
  <c r="BG1583" i="1"/>
  <c r="BH1583" i="1"/>
  <c r="BO1583" i="1"/>
  <c r="BI1583" i="1"/>
  <c r="BJ1583" i="1"/>
  <c r="U1583" i="1"/>
  <c r="BK1583" i="1"/>
  <c r="BL1583" i="1"/>
  <c r="BM1583" i="1"/>
  <c r="O1583" i="1"/>
  <c r="M1583" i="1"/>
  <c r="K1583" i="1"/>
  <c r="D1583" i="1"/>
  <c r="BN1582" i="1"/>
  <c r="BP1582" i="1"/>
  <c r="BQ1582" i="1"/>
  <c r="BG1582" i="1"/>
  <c r="BH1582" i="1"/>
  <c r="BO1582" i="1"/>
  <c r="BI1582" i="1"/>
  <c r="BJ1582" i="1"/>
  <c r="U1582" i="1"/>
  <c r="BK1582" i="1"/>
  <c r="BL1582" i="1"/>
  <c r="BM1582" i="1"/>
  <c r="O1582" i="1"/>
  <c r="M1582" i="1"/>
  <c r="K1582" i="1"/>
  <c r="D1582" i="1"/>
  <c r="BN1581" i="1"/>
  <c r="BP1581" i="1"/>
  <c r="BQ1581" i="1"/>
  <c r="BG1581" i="1"/>
  <c r="BH1581" i="1"/>
  <c r="BO1581" i="1"/>
  <c r="BI1581" i="1"/>
  <c r="BJ1581" i="1"/>
  <c r="U1581" i="1"/>
  <c r="BK1581" i="1"/>
  <c r="BL1581" i="1"/>
  <c r="BM1581" i="1"/>
  <c r="O1581" i="1"/>
  <c r="M1581" i="1"/>
  <c r="K1581" i="1"/>
  <c r="D1581" i="1"/>
  <c r="BN1580" i="1"/>
  <c r="BP1580" i="1"/>
  <c r="BQ1580" i="1"/>
  <c r="BG1580" i="1"/>
  <c r="BH1580" i="1"/>
  <c r="BO1580" i="1"/>
  <c r="BI1580" i="1"/>
  <c r="BJ1580" i="1"/>
  <c r="U1580" i="1"/>
  <c r="BK1580" i="1"/>
  <c r="BL1580" i="1"/>
  <c r="BM1580" i="1"/>
  <c r="O1580" i="1"/>
  <c r="M1580" i="1"/>
  <c r="K1580" i="1"/>
  <c r="D1580" i="1"/>
  <c r="BN1579" i="1"/>
  <c r="BP1579" i="1"/>
  <c r="BQ1579" i="1"/>
  <c r="BG1579" i="1"/>
  <c r="BH1579" i="1"/>
  <c r="BO1579" i="1"/>
  <c r="BI1579" i="1"/>
  <c r="BJ1579" i="1"/>
  <c r="U1579" i="1"/>
  <c r="BK1579" i="1"/>
  <c r="BL1579" i="1"/>
  <c r="BM1579" i="1"/>
  <c r="O1579" i="1"/>
  <c r="M1579" i="1"/>
  <c r="K1579" i="1"/>
  <c r="D1579" i="1"/>
  <c r="BN1578" i="1"/>
  <c r="BP1578" i="1"/>
  <c r="BQ1578" i="1"/>
  <c r="BG1578" i="1"/>
  <c r="BH1578" i="1"/>
  <c r="BO1578" i="1"/>
  <c r="BI1578" i="1"/>
  <c r="BJ1578" i="1"/>
  <c r="U1578" i="1"/>
  <c r="BK1578" i="1"/>
  <c r="BL1578" i="1"/>
  <c r="BM1578" i="1"/>
  <c r="O1578" i="1"/>
  <c r="M1578" i="1"/>
  <c r="K1578" i="1"/>
  <c r="D1578" i="1"/>
  <c r="BN1577" i="1"/>
  <c r="BP1577" i="1"/>
  <c r="BQ1577" i="1"/>
  <c r="BG1577" i="1"/>
  <c r="BH1577" i="1"/>
  <c r="BO1577" i="1"/>
  <c r="BI1577" i="1"/>
  <c r="BJ1577" i="1"/>
  <c r="U1577" i="1"/>
  <c r="BK1577" i="1"/>
  <c r="BL1577" i="1"/>
  <c r="BM1577" i="1"/>
  <c r="O1577" i="1"/>
  <c r="M1577" i="1"/>
  <c r="K1577" i="1"/>
  <c r="D1577" i="1"/>
  <c r="BN1576" i="1"/>
  <c r="BP1576" i="1"/>
  <c r="BQ1576" i="1"/>
  <c r="BG1576" i="1"/>
  <c r="BH1576" i="1"/>
  <c r="BO1576" i="1"/>
  <c r="BI1576" i="1"/>
  <c r="BJ1576" i="1"/>
  <c r="U1576" i="1"/>
  <c r="BK1576" i="1"/>
  <c r="BL1576" i="1"/>
  <c r="BM1576" i="1"/>
  <c r="O1576" i="1"/>
  <c r="M1576" i="1"/>
  <c r="K1576" i="1"/>
  <c r="D1576" i="1"/>
  <c r="BN1575" i="1"/>
  <c r="BP1575" i="1"/>
  <c r="BQ1575" i="1"/>
  <c r="BG1575" i="1"/>
  <c r="BH1575" i="1"/>
  <c r="BO1575" i="1"/>
  <c r="BI1575" i="1"/>
  <c r="BJ1575" i="1"/>
  <c r="U1575" i="1"/>
  <c r="BK1575" i="1"/>
  <c r="BL1575" i="1"/>
  <c r="BM1575" i="1"/>
  <c r="O1575" i="1"/>
  <c r="M1575" i="1"/>
  <c r="K1575" i="1"/>
  <c r="D1575" i="1"/>
  <c r="BN1574" i="1"/>
  <c r="BP1574" i="1"/>
  <c r="BQ1574" i="1"/>
  <c r="BG1574" i="1"/>
  <c r="BH1574" i="1"/>
  <c r="BO1574" i="1"/>
  <c r="BI1574" i="1"/>
  <c r="BJ1574" i="1"/>
  <c r="U1574" i="1"/>
  <c r="BK1574" i="1"/>
  <c r="BL1574" i="1"/>
  <c r="BM1574" i="1"/>
  <c r="O1574" i="1"/>
  <c r="M1574" i="1"/>
  <c r="K1574" i="1"/>
  <c r="D1574" i="1"/>
  <c r="BN1573" i="1"/>
  <c r="BP1573" i="1"/>
  <c r="BQ1573" i="1"/>
  <c r="BG1573" i="1"/>
  <c r="BH1573" i="1"/>
  <c r="BO1573" i="1"/>
  <c r="BI1573" i="1"/>
  <c r="BJ1573" i="1"/>
  <c r="U1573" i="1"/>
  <c r="BK1573" i="1"/>
  <c r="BL1573" i="1"/>
  <c r="BM1573" i="1"/>
  <c r="M1573" i="1"/>
  <c r="K1573" i="1"/>
  <c r="D1573" i="1"/>
  <c r="BN1572" i="1"/>
  <c r="BP1572" i="1"/>
  <c r="BQ1572" i="1"/>
  <c r="BG1572" i="1"/>
  <c r="BH1572" i="1"/>
  <c r="BO1572" i="1"/>
  <c r="BI1572" i="1"/>
  <c r="BJ1572" i="1"/>
  <c r="U1572" i="1"/>
  <c r="BK1572" i="1"/>
  <c r="BL1572" i="1"/>
  <c r="BM1572" i="1"/>
  <c r="O1572" i="1"/>
  <c r="M1572" i="1"/>
  <c r="K1572" i="1"/>
  <c r="D1572" i="1"/>
  <c r="BN1571" i="1"/>
  <c r="BP1571" i="1"/>
  <c r="BQ1571" i="1"/>
  <c r="BG1571" i="1"/>
  <c r="BH1571" i="1"/>
  <c r="BO1571" i="1"/>
  <c r="BI1571" i="1"/>
  <c r="BJ1571" i="1"/>
  <c r="U1571" i="1"/>
  <c r="BK1571" i="1"/>
  <c r="BL1571" i="1"/>
  <c r="BM1571" i="1"/>
  <c r="O1571" i="1"/>
  <c r="M1571" i="1"/>
  <c r="K1571" i="1"/>
  <c r="D1571" i="1"/>
  <c r="BN1570" i="1"/>
  <c r="BP1570" i="1"/>
  <c r="BQ1570" i="1"/>
  <c r="BG1570" i="1"/>
  <c r="BH1570" i="1"/>
  <c r="BO1570" i="1"/>
  <c r="BI1570" i="1"/>
  <c r="BJ1570" i="1"/>
  <c r="U1570" i="1"/>
  <c r="BK1570" i="1"/>
  <c r="BL1570" i="1"/>
  <c r="BM1570" i="1"/>
  <c r="O1570" i="1"/>
  <c r="M1570" i="1"/>
  <c r="K1570" i="1"/>
  <c r="D1570" i="1"/>
  <c r="BN1569" i="1"/>
  <c r="BP1569" i="1"/>
  <c r="BQ1569" i="1"/>
  <c r="BG1569" i="1"/>
  <c r="BH1569" i="1"/>
  <c r="BO1569" i="1"/>
  <c r="BI1569" i="1"/>
  <c r="BJ1569" i="1"/>
  <c r="U1569" i="1"/>
  <c r="BK1569" i="1"/>
  <c r="BL1569" i="1"/>
  <c r="BM1569" i="1"/>
  <c r="O1569" i="1"/>
  <c r="M1569" i="1"/>
  <c r="K1569" i="1"/>
  <c r="D1569" i="1"/>
  <c r="BN1568" i="1"/>
  <c r="BP1568" i="1"/>
  <c r="BQ1568" i="1"/>
  <c r="BG1568" i="1"/>
  <c r="BH1568" i="1"/>
  <c r="BO1568" i="1"/>
  <c r="BI1568" i="1"/>
  <c r="BJ1568" i="1"/>
  <c r="U1568" i="1"/>
  <c r="BK1568" i="1"/>
  <c r="BL1568" i="1"/>
  <c r="BM1568" i="1"/>
  <c r="O1568" i="1"/>
  <c r="M1568" i="1"/>
  <c r="K1568" i="1"/>
  <c r="D1568" i="1"/>
  <c r="BN1567" i="1"/>
  <c r="BP1567" i="1"/>
  <c r="BQ1567" i="1"/>
  <c r="BG1567" i="1"/>
  <c r="BH1567" i="1"/>
  <c r="BO1567" i="1"/>
  <c r="BI1567" i="1"/>
  <c r="BJ1567" i="1"/>
  <c r="U1567" i="1"/>
  <c r="BK1567" i="1"/>
  <c r="BL1567" i="1"/>
  <c r="BM1567" i="1"/>
  <c r="O1567" i="1"/>
  <c r="M1567" i="1"/>
  <c r="K1567" i="1"/>
  <c r="D1567" i="1"/>
  <c r="BN1566" i="1"/>
  <c r="BP1566" i="1"/>
  <c r="BQ1566" i="1"/>
  <c r="BG1566" i="1"/>
  <c r="BH1566" i="1"/>
  <c r="BO1566" i="1"/>
  <c r="BI1566" i="1"/>
  <c r="BJ1566" i="1"/>
  <c r="U1566" i="1"/>
  <c r="BK1566" i="1"/>
  <c r="BL1566" i="1"/>
  <c r="BM1566" i="1"/>
  <c r="O1566" i="1"/>
  <c r="M1566" i="1"/>
  <c r="K1566" i="1"/>
  <c r="D1566" i="1"/>
  <c r="BN1565" i="1"/>
  <c r="BP1565" i="1"/>
  <c r="BQ1565" i="1"/>
  <c r="BG1565" i="1"/>
  <c r="BH1565" i="1"/>
  <c r="BO1565" i="1"/>
  <c r="BI1565" i="1"/>
  <c r="BJ1565" i="1"/>
  <c r="U1565" i="1"/>
  <c r="BK1565" i="1"/>
  <c r="BL1565" i="1"/>
  <c r="BM1565" i="1"/>
  <c r="O1565" i="1"/>
  <c r="M1565" i="1"/>
  <c r="K1565" i="1"/>
  <c r="D1565" i="1"/>
  <c r="BN1564" i="1"/>
  <c r="BP1564" i="1"/>
  <c r="BQ1564" i="1"/>
  <c r="BG1564" i="1"/>
  <c r="BH1564" i="1"/>
  <c r="BO1564" i="1"/>
  <c r="BI1564" i="1"/>
  <c r="BJ1564" i="1"/>
  <c r="U1564" i="1"/>
  <c r="BK1564" i="1"/>
  <c r="BL1564" i="1"/>
  <c r="BM1564" i="1"/>
  <c r="M1564" i="1"/>
  <c r="K1564" i="1"/>
  <c r="D1564" i="1"/>
  <c r="BN1563" i="1"/>
  <c r="BP1563" i="1"/>
  <c r="BQ1563" i="1"/>
  <c r="BG1563" i="1"/>
  <c r="BH1563" i="1"/>
  <c r="BO1563" i="1"/>
  <c r="BI1563" i="1"/>
  <c r="BJ1563" i="1"/>
  <c r="U1563" i="1"/>
  <c r="BK1563" i="1"/>
  <c r="BL1563" i="1"/>
  <c r="BM1563" i="1"/>
  <c r="O1563" i="1"/>
  <c r="M1563" i="1"/>
  <c r="K1563" i="1"/>
  <c r="D1563" i="1"/>
  <c r="BN1562" i="1"/>
  <c r="BP1562" i="1"/>
  <c r="BQ1562" i="1"/>
  <c r="BG1562" i="1"/>
  <c r="BH1562" i="1"/>
  <c r="BO1562" i="1"/>
  <c r="BI1562" i="1"/>
  <c r="BJ1562" i="1"/>
  <c r="U1562" i="1"/>
  <c r="BK1562" i="1"/>
  <c r="BL1562" i="1"/>
  <c r="BM1562" i="1"/>
  <c r="O1562" i="1"/>
  <c r="M1562" i="1"/>
  <c r="K1562" i="1"/>
  <c r="D1562" i="1"/>
  <c r="BN1561" i="1"/>
  <c r="BP1561" i="1"/>
  <c r="BQ1561" i="1"/>
  <c r="BG1561" i="1"/>
  <c r="BH1561" i="1"/>
  <c r="BO1561" i="1"/>
  <c r="BI1561" i="1"/>
  <c r="BJ1561" i="1"/>
  <c r="U1561" i="1"/>
  <c r="BK1561" i="1"/>
  <c r="BL1561" i="1"/>
  <c r="BM1561" i="1"/>
  <c r="O1561" i="1"/>
  <c r="M1561" i="1"/>
  <c r="K1561" i="1"/>
  <c r="D1561" i="1"/>
  <c r="BN1560" i="1"/>
  <c r="BP1560" i="1"/>
  <c r="BQ1560" i="1"/>
  <c r="BG1560" i="1"/>
  <c r="BH1560" i="1"/>
  <c r="BO1560" i="1"/>
  <c r="BI1560" i="1"/>
  <c r="BJ1560" i="1"/>
  <c r="U1560" i="1"/>
  <c r="BK1560" i="1"/>
  <c r="BL1560" i="1"/>
  <c r="BM1560" i="1"/>
  <c r="O1560" i="1"/>
  <c r="M1560" i="1"/>
  <c r="K1560" i="1"/>
  <c r="D1560" i="1"/>
  <c r="BN1559" i="1"/>
  <c r="BP1559" i="1"/>
  <c r="BQ1559" i="1"/>
  <c r="BG1559" i="1"/>
  <c r="BH1559" i="1"/>
  <c r="BO1559" i="1"/>
  <c r="BI1559" i="1"/>
  <c r="BJ1559" i="1"/>
  <c r="U1559" i="1"/>
  <c r="BK1559" i="1"/>
  <c r="BL1559" i="1"/>
  <c r="BM1559" i="1"/>
  <c r="O1559" i="1"/>
  <c r="M1559" i="1"/>
  <c r="K1559" i="1"/>
  <c r="D1559" i="1"/>
  <c r="BN1558" i="1"/>
  <c r="BP1558" i="1"/>
  <c r="BQ1558" i="1"/>
  <c r="BG1558" i="1"/>
  <c r="BH1558" i="1"/>
  <c r="BO1558" i="1"/>
  <c r="BI1558" i="1"/>
  <c r="BJ1558" i="1"/>
  <c r="U1558" i="1"/>
  <c r="BK1558" i="1"/>
  <c r="BL1558" i="1"/>
  <c r="BM1558" i="1"/>
  <c r="O1558" i="1"/>
  <c r="M1558" i="1"/>
  <c r="K1558" i="1"/>
  <c r="D1558" i="1"/>
  <c r="BN1557" i="1"/>
  <c r="BP1557" i="1"/>
  <c r="BQ1557" i="1"/>
  <c r="BG1557" i="1"/>
  <c r="BH1557" i="1"/>
  <c r="BO1557" i="1"/>
  <c r="BI1557" i="1"/>
  <c r="BJ1557" i="1"/>
  <c r="U1557" i="1"/>
  <c r="BK1557" i="1"/>
  <c r="BL1557" i="1"/>
  <c r="BM1557" i="1"/>
  <c r="O1557" i="1"/>
  <c r="M1557" i="1"/>
  <c r="K1557" i="1"/>
  <c r="D1557" i="1"/>
  <c r="BN1556" i="1"/>
  <c r="BP1556" i="1"/>
  <c r="BQ1556" i="1"/>
  <c r="BG1556" i="1"/>
  <c r="BH1556" i="1"/>
  <c r="BO1556" i="1"/>
  <c r="BI1556" i="1"/>
  <c r="BJ1556" i="1"/>
  <c r="U1556" i="1"/>
  <c r="BK1556" i="1"/>
  <c r="BL1556" i="1"/>
  <c r="BM1556" i="1"/>
  <c r="O1556" i="1"/>
  <c r="M1556" i="1"/>
  <c r="K1556" i="1"/>
  <c r="D1556" i="1"/>
  <c r="BN1555" i="1"/>
  <c r="BP1555" i="1"/>
  <c r="BQ1555" i="1"/>
  <c r="BG1555" i="1"/>
  <c r="BH1555" i="1"/>
  <c r="BO1555" i="1"/>
  <c r="BI1555" i="1"/>
  <c r="BJ1555" i="1"/>
  <c r="U1555" i="1"/>
  <c r="BK1555" i="1"/>
  <c r="BL1555" i="1"/>
  <c r="BM1555" i="1"/>
  <c r="O1555" i="1"/>
  <c r="M1555" i="1"/>
  <c r="K1555" i="1"/>
  <c r="D1555" i="1"/>
  <c r="BN1554" i="1"/>
  <c r="BP1554" i="1"/>
  <c r="BQ1554" i="1"/>
  <c r="BG1554" i="1"/>
  <c r="BH1554" i="1"/>
  <c r="BO1554" i="1"/>
  <c r="BI1554" i="1"/>
  <c r="BJ1554" i="1"/>
  <c r="U1554" i="1"/>
  <c r="BK1554" i="1"/>
  <c r="BL1554" i="1"/>
  <c r="BM1554" i="1"/>
  <c r="O1554" i="1"/>
  <c r="M1554" i="1"/>
  <c r="K1554" i="1"/>
  <c r="D1554" i="1"/>
  <c r="BN1553" i="1"/>
  <c r="BP1553" i="1"/>
  <c r="BQ1553" i="1"/>
  <c r="BG1553" i="1"/>
  <c r="BH1553" i="1"/>
  <c r="BO1553" i="1"/>
  <c r="BI1553" i="1"/>
  <c r="BJ1553" i="1"/>
  <c r="U1553" i="1"/>
  <c r="BK1553" i="1"/>
  <c r="BL1553" i="1"/>
  <c r="BM1553" i="1"/>
  <c r="O1553" i="1"/>
  <c r="M1553" i="1"/>
  <c r="K1553" i="1"/>
  <c r="D1553" i="1"/>
  <c r="BN1552" i="1"/>
  <c r="BP1552" i="1"/>
  <c r="BQ1552" i="1"/>
  <c r="BG1552" i="1"/>
  <c r="BH1552" i="1"/>
  <c r="BO1552" i="1"/>
  <c r="BI1552" i="1"/>
  <c r="BJ1552" i="1"/>
  <c r="U1552" i="1"/>
  <c r="BK1552" i="1"/>
  <c r="BL1552" i="1"/>
  <c r="BM1552" i="1"/>
  <c r="O1552" i="1"/>
  <c r="M1552" i="1"/>
  <c r="K1552" i="1"/>
  <c r="D1552" i="1"/>
  <c r="BN1551" i="1"/>
  <c r="BP1551" i="1"/>
  <c r="BQ1551" i="1"/>
  <c r="BG1551" i="1"/>
  <c r="BH1551" i="1"/>
  <c r="BO1551" i="1"/>
  <c r="BI1551" i="1"/>
  <c r="BJ1551" i="1"/>
  <c r="U1551" i="1"/>
  <c r="BK1551" i="1"/>
  <c r="BL1551" i="1"/>
  <c r="BM1551" i="1"/>
  <c r="O1551" i="1"/>
  <c r="M1551" i="1"/>
  <c r="K1551" i="1"/>
  <c r="D1551" i="1"/>
  <c r="BN1550" i="1"/>
  <c r="BP1550" i="1"/>
  <c r="BQ1550" i="1"/>
  <c r="BG1550" i="1"/>
  <c r="BH1550" i="1"/>
  <c r="BO1550" i="1"/>
  <c r="BI1550" i="1"/>
  <c r="BJ1550" i="1"/>
  <c r="U1550" i="1"/>
  <c r="BK1550" i="1"/>
  <c r="BL1550" i="1"/>
  <c r="BM1550" i="1"/>
  <c r="O1550" i="1"/>
  <c r="M1550" i="1"/>
  <c r="K1550" i="1"/>
  <c r="D1550" i="1"/>
  <c r="BN1549" i="1"/>
  <c r="BP1549" i="1"/>
  <c r="BQ1549" i="1"/>
  <c r="BG1549" i="1"/>
  <c r="BH1549" i="1"/>
  <c r="BO1549" i="1"/>
  <c r="BI1549" i="1"/>
  <c r="BJ1549" i="1"/>
  <c r="U1549" i="1"/>
  <c r="BK1549" i="1"/>
  <c r="BL1549" i="1"/>
  <c r="BM1549" i="1"/>
  <c r="O1549" i="1"/>
  <c r="M1549" i="1"/>
  <c r="K1549" i="1"/>
  <c r="D1549" i="1"/>
  <c r="BN1548" i="1"/>
  <c r="BP1548" i="1"/>
  <c r="BQ1548" i="1"/>
  <c r="BG1548" i="1"/>
  <c r="BH1548" i="1"/>
  <c r="BO1548" i="1"/>
  <c r="BI1548" i="1"/>
  <c r="BJ1548" i="1"/>
  <c r="U1548" i="1"/>
  <c r="BK1548" i="1"/>
  <c r="BL1548" i="1"/>
  <c r="BM1548" i="1"/>
  <c r="O1548" i="1"/>
  <c r="M1548" i="1"/>
  <c r="K1548" i="1"/>
  <c r="D1548" i="1"/>
  <c r="BN1547" i="1"/>
  <c r="BP1547" i="1"/>
  <c r="BQ1547" i="1"/>
  <c r="BG1547" i="1"/>
  <c r="BH1547" i="1"/>
  <c r="BO1547" i="1"/>
  <c r="BI1547" i="1"/>
  <c r="BJ1547" i="1"/>
  <c r="U1547" i="1"/>
  <c r="BK1547" i="1"/>
  <c r="BL1547" i="1"/>
  <c r="BM1547" i="1"/>
  <c r="O1547" i="1"/>
  <c r="M1547" i="1"/>
  <c r="K1547" i="1"/>
  <c r="D1547" i="1"/>
  <c r="BN1546" i="1"/>
  <c r="BP1546" i="1"/>
  <c r="BQ1546" i="1"/>
  <c r="BG1546" i="1"/>
  <c r="BH1546" i="1"/>
  <c r="BO1546" i="1"/>
  <c r="BI1546" i="1"/>
  <c r="BJ1546" i="1"/>
  <c r="U1546" i="1"/>
  <c r="BK1546" i="1"/>
  <c r="BL1546" i="1"/>
  <c r="BM1546" i="1"/>
  <c r="O1546" i="1"/>
  <c r="M1546" i="1"/>
  <c r="K1546" i="1"/>
  <c r="D1546" i="1"/>
  <c r="BN1545" i="1"/>
  <c r="BP1545" i="1"/>
  <c r="BQ1545" i="1"/>
  <c r="BG1545" i="1"/>
  <c r="BH1545" i="1"/>
  <c r="BO1545" i="1"/>
  <c r="BI1545" i="1"/>
  <c r="BJ1545" i="1"/>
  <c r="U1545" i="1"/>
  <c r="BK1545" i="1"/>
  <c r="BL1545" i="1"/>
  <c r="BM1545" i="1"/>
  <c r="O1545" i="1"/>
  <c r="M1545" i="1"/>
  <c r="K1545" i="1"/>
  <c r="D1545" i="1"/>
  <c r="BN1544" i="1"/>
  <c r="BP1544" i="1"/>
  <c r="BQ1544" i="1"/>
  <c r="BG1544" i="1"/>
  <c r="BH1544" i="1"/>
  <c r="BO1544" i="1"/>
  <c r="BI1544" i="1"/>
  <c r="BJ1544" i="1"/>
  <c r="U1544" i="1"/>
  <c r="BK1544" i="1"/>
  <c r="BL1544" i="1"/>
  <c r="BM1544" i="1"/>
  <c r="O1544" i="1"/>
  <c r="M1544" i="1"/>
  <c r="K1544" i="1"/>
  <c r="D1544" i="1"/>
  <c r="BN1543" i="1"/>
  <c r="BP1543" i="1"/>
  <c r="BQ1543" i="1"/>
  <c r="BG1543" i="1"/>
  <c r="BH1543" i="1"/>
  <c r="BO1543" i="1"/>
  <c r="BI1543" i="1"/>
  <c r="BJ1543" i="1"/>
  <c r="U1543" i="1"/>
  <c r="BK1543" i="1"/>
  <c r="BL1543" i="1"/>
  <c r="BM1543" i="1"/>
  <c r="O1543" i="1"/>
  <c r="M1543" i="1"/>
  <c r="K1543" i="1"/>
  <c r="D1543" i="1"/>
  <c r="BN1542" i="1"/>
  <c r="BP1542" i="1"/>
  <c r="BQ1542" i="1"/>
  <c r="BG1542" i="1"/>
  <c r="BH1542" i="1"/>
  <c r="BO1542" i="1"/>
  <c r="BI1542" i="1"/>
  <c r="BJ1542" i="1"/>
  <c r="U1542" i="1"/>
  <c r="BK1542" i="1"/>
  <c r="BL1542" i="1"/>
  <c r="BM1542" i="1"/>
  <c r="O1542" i="1"/>
  <c r="M1542" i="1"/>
  <c r="K1542" i="1"/>
  <c r="D1542" i="1"/>
  <c r="BN1541" i="1"/>
  <c r="BP1541" i="1"/>
  <c r="BQ1541" i="1"/>
  <c r="BG1541" i="1"/>
  <c r="BH1541" i="1"/>
  <c r="BO1541" i="1"/>
  <c r="BI1541" i="1"/>
  <c r="BJ1541" i="1"/>
  <c r="U1541" i="1"/>
  <c r="BK1541" i="1"/>
  <c r="BL1541" i="1"/>
  <c r="BM1541" i="1"/>
  <c r="O1541" i="1"/>
  <c r="M1541" i="1"/>
  <c r="K1541" i="1"/>
  <c r="D1541" i="1"/>
  <c r="BN1540" i="1"/>
  <c r="BP1540" i="1"/>
  <c r="BQ1540" i="1"/>
  <c r="BG1540" i="1"/>
  <c r="BH1540" i="1"/>
  <c r="BO1540" i="1"/>
  <c r="BI1540" i="1"/>
  <c r="BJ1540" i="1"/>
  <c r="U1540" i="1"/>
  <c r="BK1540" i="1"/>
  <c r="BL1540" i="1"/>
  <c r="BM1540" i="1"/>
  <c r="O1540" i="1"/>
  <c r="M1540" i="1"/>
  <c r="K1540" i="1"/>
  <c r="D1540" i="1"/>
  <c r="BN1539" i="1"/>
  <c r="BP1539" i="1"/>
  <c r="BQ1539" i="1"/>
  <c r="BG1539" i="1"/>
  <c r="BH1539" i="1"/>
  <c r="BO1539" i="1"/>
  <c r="BI1539" i="1"/>
  <c r="BJ1539" i="1"/>
  <c r="U1539" i="1"/>
  <c r="BK1539" i="1"/>
  <c r="BL1539" i="1"/>
  <c r="BM1539" i="1"/>
  <c r="O1539" i="1"/>
  <c r="M1539" i="1"/>
  <c r="K1539" i="1"/>
  <c r="D1539" i="1"/>
  <c r="BN1538" i="1"/>
  <c r="BP1538" i="1"/>
  <c r="BQ1538" i="1"/>
  <c r="BG1538" i="1"/>
  <c r="BH1538" i="1"/>
  <c r="BO1538" i="1"/>
  <c r="BI1538" i="1"/>
  <c r="BJ1538" i="1"/>
  <c r="U1538" i="1"/>
  <c r="BK1538" i="1"/>
  <c r="BL1538" i="1"/>
  <c r="BM1538" i="1"/>
  <c r="O1538" i="1"/>
  <c r="M1538" i="1"/>
  <c r="K1538" i="1"/>
  <c r="D1538" i="1"/>
  <c r="BN1537" i="1"/>
  <c r="BP1537" i="1"/>
  <c r="BQ1537" i="1"/>
  <c r="BG1537" i="1"/>
  <c r="BH1537" i="1"/>
  <c r="BO1537" i="1"/>
  <c r="BI1537" i="1"/>
  <c r="BJ1537" i="1"/>
  <c r="U1537" i="1"/>
  <c r="BK1537" i="1"/>
  <c r="BL1537" i="1"/>
  <c r="BM1537" i="1"/>
  <c r="O1537" i="1"/>
  <c r="M1537" i="1"/>
  <c r="K1537" i="1"/>
  <c r="D1537" i="1"/>
  <c r="BN1536" i="1"/>
  <c r="BP1536" i="1"/>
  <c r="BQ1536" i="1"/>
  <c r="BG1536" i="1"/>
  <c r="BH1536" i="1"/>
  <c r="BO1536" i="1"/>
  <c r="BI1536" i="1"/>
  <c r="BJ1536" i="1"/>
  <c r="U1536" i="1"/>
  <c r="BK1536" i="1"/>
  <c r="BL1536" i="1"/>
  <c r="BM1536" i="1"/>
  <c r="O1536" i="1"/>
  <c r="M1536" i="1"/>
  <c r="K1536" i="1"/>
  <c r="D1536" i="1"/>
  <c r="BN1535" i="1"/>
  <c r="BP1535" i="1"/>
  <c r="BQ1535" i="1"/>
  <c r="BG1535" i="1"/>
  <c r="BH1535" i="1"/>
  <c r="BO1535" i="1"/>
  <c r="BI1535" i="1"/>
  <c r="BJ1535" i="1"/>
  <c r="U1535" i="1"/>
  <c r="BK1535" i="1"/>
  <c r="BL1535" i="1"/>
  <c r="BM1535" i="1"/>
  <c r="O1535" i="1"/>
  <c r="M1535" i="1"/>
  <c r="K1535" i="1"/>
  <c r="D1535" i="1"/>
  <c r="BN1534" i="1"/>
  <c r="BP1534" i="1"/>
  <c r="BQ1534" i="1"/>
  <c r="BG1534" i="1"/>
  <c r="BH1534" i="1"/>
  <c r="BO1534" i="1"/>
  <c r="BI1534" i="1"/>
  <c r="BJ1534" i="1"/>
  <c r="U1534" i="1"/>
  <c r="BK1534" i="1"/>
  <c r="BL1534" i="1"/>
  <c r="BM1534" i="1"/>
  <c r="O1534" i="1"/>
  <c r="M1534" i="1"/>
  <c r="K1534" i="1"/>
  <c r="D1534" i="1"/>
  <c r="BN1533" i="1"/>
  <c r="BP1533" i="1"/>
  <c r="BQ1533" i="1"/>
  <c r="BG1533" i="1"/>
  <c r="BH1533" i="1"/>
  <c r="BO1533" i="1"/>
  <c r="BI1533" i="1"/>
  <c r="BJ1533" i="1"/>
  <c r="U1533" i="1"/>
  <c r="BK1533" i="1"/>
  <c r="BL1533" i="1"/>
  <c r="BM1533" i="1"/>
  <c r="O1533" i="1"/>
  <c r="M1533" i="1"/>
  <c r="K1533" i="1"/>
  <c r="D1533" i="1"/>
  <c r="BN1532" i="1"/>
  <c r="BP1532" i="1"/>
  <c r="BQ1532" i="1"/>
  <c r="BG1532" i="1"/>
  <c r="BH1532" i="1"/>
  <c r="BO1532" i="1"/>
  <c r="BI1532" i="1"/>
  <c r="BJ1532" i="1"/>
  <c r="U1532" i="1"/>
  <c r="BK1532" i="1"/>
  <c r="BL1532" i="1"/>
  <c r="BM1532" i="1"/>
  <c r="O1532" i="1"/>
  <c r="M1532" i="1"/>
  <c r="K1532" i="1"/>
  <c r="D1532" i="1"/>
  <c r="BN1531" i="1"/>
  <c r="BP1531" i="1"/>
  <c r="BQ1531" i="1"/>
  <c r="BG1531" i="1"/>
  <c r="BH1531" i="1"/>
  <c r="BO1531" i="1"/>
  <c r="BI1531" i="1"/>
  <c r="BJ1531" i="1"/>
  <c r="U1531" i="1"/>
  <c r="BK1531" i="1"/>
  <c r="BL1531" i="1"/>
  <c r="BM1531" i="1"/>
  <c r="O1531" i="1"/>
  <c r="M1531" i="1"/>
  <c r="K1531" i="1"/>
  <c r="D1531" i="1"/>
  <c r="BN1530" i="1"/>
  <c r="BP1530" i="1"/>
  <c r="BQ1530" i="1"/>
  <c r="BG1530" i="1"/>
  <c r="BH1530" i="1"/>
  <c r="BO1530" i="1"/>
  <c r="BI1530" i="1"/>
  <c r="BJ1530" i="1"/>
  <c r="U1530" i="1"/>
  <c r="BK1530" i="1"/>
  <c r="BL1530" i="1"/>
  <c r="BM1530" i="1"/>
  <c r="O1530" i="1"/>
  <c r="M1530" i="1"/>
  <c r="K1530" i="1"/>
  <c r="D1530" i="1"/>
  <c r="BN1529" i="1"/>
  <c r="BP1529" i="1"/>
  <c r="BQ1529" i="1"/>
  <c r="BG1529" i="1"/>
  <c r="BH1529" i="1"/>
  <c r="BO1529" i="1"/>
  <c r="BI1529" i="1"/>
  <c r="BJ1529" i="1"/>
  <c r="U1529" i="1"/>
  <c r="BK1529" i="1"/>
  <c r="BL1529" i="1"/>
  <c r="BM1529" i="1"/>
  <c r="O1529" i="1"/>
  <c r="M1529" i="1"/>
  <c r="K1529" i="1"/>
  <c r="D1529" i="1"/>
  <c r="BN1528" i="1"/>
  <c r="BP1528" i="1"/>
  <c r="BQ1528" i="1"/>
  <c r="BG1528" i="1"/>
  <c r="BH1528" i="1"/>
  <c r="BO1528" i="1"/>
  <c r="BI1528" i="1"/>
  <c r="BJ1528" i="1"/>
  <c r="U1528" i="1"/>
  <c r="BK1528" i="1"/>
  <c r="BL1528" i="1"/>
  <c r="BM1528" i="1"/>
  <c r="O1528" i="1"/>
  <c r="M1528" i="1"/>
  <c r="K1528" i="1"/>
  <c r="D1528" i="1"/>
  <c r="BN1527" i="1"/>
  <c r="BP1527" i="1"/>
  <c r="BQ1527" i="1"/>
  <c r="BG1527" i="1"/>
  <c r="BH1527" i="1"/>
  <c r="BO1527" i="1"/>
  <c r="BI1527" i="1"/>
  <c r="BJ1527" i="1"/>
  <c r="U1527" i="1"/>
  <c r="BK1527" i="1"/>
  <c r="BL1527" i="1"/>
  <c r="BM1527" i="1"/>
  <c r="O1527" i="1"/>
  <c r="M1527" i="1"/>
  <c r="K1527" i="1"/>
  <c r="D1527" i="1"/>
  <c r="BN1526" i="1"/>
  <c r="BP1526" i="1"/>
  <c r="BQ1526" i="1"/>
  <c r="BG1526" i="1"/>
  <c r="BH1526" i="1"/>
  <c r="BO1526" i="1"/>
  <c r="BI1526" i="1"/>
  <c r="BJ1526" i="1"/>
  <c r="U1526" i="1"/>
  <c r="BK1526" i="1"/>
  <c r="BL1526" i="1"/>
  <c r="BM1526" i="1"/>
  <c r="O1526" i="1"/>
  <c r="M1526" i="1"/>
  <c r="K1526" i="1"/>
  <c r="D1526" i="1"/>
  <c r="BN1525" i="1"/>
  <c r="BP1525" i="1"/>
  <c r="BQ1525" i="1"/>
  <c r="BG1525" i="1"/>
  <c r="BH1525" i="1"/>
  <c r="BO1525" i="1"/>
  <c r="BI1525" i="1"/>
  <c r="BJ1525" i="1"/>
  <c r="U1525" i="1"/>
  <c r="BK1525" i="1"/>
  <c r="BL1525" i="1"/>
  <c r="BM1525" i="1"/>
  <c r="O1525" i="1"/>
  <c r="M1525" i="1"/>
  <c r="K1525" i="1"/>
  <c r="D1525" i="1"/>
  <c r="BN1524" i="1"/>
  <c r="BP1524" i="1"/>
  <c r="BQ1524" i="1"/>
  <c r="BG1524" i="1"/>
  <c r="BH1524" i="1"/>
  <c r="BO1524" i="1"/>
  <c r="BI1524" i="1"/>
  <c r="BJ1524" i="1"/>
  <c r="U1524" i="1"/>
  <c r="BK1524" i="1"/>
  <c r="BL1524" i="1"/>
  <c r="BM1524" i="1"/>
  <c r="O1524" i="1"/>
  <c r="M1524" i="1"/>
  <c r="K1524" i="1"/>
  <c r="D1524" i="1"/>
  <c r="BN1523" i="1"/>
  <c r="BP1523" i="1"/>
  <c r="BQ1523" i="1"/>
  <c r="BG1523" i="1"/>
  <c r="BH1523" i="1"/>
  <c r="BO1523" i="1"/>
  <c r="BI1523" i="1"/>
  <c r="BJ1523" i="1"/>
  <c r="U1523" i="1"/>
  <c r="BK1523" i="1"/>
  <c r="BL1523" i="1"/>
  <c r="BM1523" i="1"/>
  <c r="O1523" i="1"/>
  <c r="M1523" i="1"/>
  <c r="K1523" i="1"/>
  <c r="D1523" i="1"/>
  <c r="BN1522" i="1"/>
  <c r="BP1522" i="1"/>
  <c r="BQ1522" i="1"/>
  <c r="BG1522" i="1"/>
  <c r="BH1522" i="1"/>
  <c r="BO1522" i="1"/>
  <c r="BI1522" i="1"/>
  <c r="BJ1522" i="1"/>
  <c r="U1522" i="1"/>
  <c r="BK1522" i="1"/>
  <c r="BL1522" i="1"/>
  <c r="BM1522" i="1"/>
  <c r="O1522" i="1"/>
  <c r="M1522" i="1"/>
  <c r="K1522" i="1"/>
  <c r="D1522" i="1"/>
  <c r="BN1521" i="1"/>
  <c r="BP1521" i="1"/>
  <c r="BQ1521" i="1"/>
  <c r="BG1521" i="1"/>
  <c r="BH1521" i="1"/>
  <c r="BO1521" i="1"/>
  <c r="BI1521" i="1"/>
  <c r="BJ1521" i="1"/>
  <c r="U1521" i="1"/>
  <c r="BK1521" i="1"/>
  <c r="BL1521" i="1"/>
  <c r="BM1521" i="1"/>
  <c r="O1521" i="1"/>
  <c r="M1521" i="1"/>
  <c r="K1521" i="1"/>
  <c r="D1521" i="1"/>
  <c r="BN1520" i="1"/>
  <c r="BP1520" i="1"/>
  <c r="BQ1520" i="1"/>
  <c r="BG1520" i="1"/>
  <c r="BH1520" i="1"/>
  <c r="BO1520" i="1"/>
  <c r="BI1520" i="1"/>
  <c r="BJ1520" i="1"/>
  <c r="U1520" i="1"/>
  <c r="BK1520" i="1"/>
  <c r="BL1520" i="1"/>
  <c r="BM1520" i="1"/>
  <c r="O1520" i="1"/>
  <c r="M1520" i="1"/>
  <c r="K1520" i="1"/>
  <c r="D1520" i="1"/>
  <c r="BN1519" i="1"/>
  <c r="BP1519" i="1"/>
  <c r="BQ1519" i="1"/>
  <c r="BG1519" i="1"/>
  <c r="BH1519" i="1"/>
  <c r="BO1519" i="1"/>
  <c r="BI1519" i="1"/>
  <c r="BJ1519" i="1"/>
  <c r="U1519" i="1"/>
  <c r="BK1519" i="1"/>
  <c r="BL1519" i="1"/>
  <c r="BM1519" i="1"/>
  <c r="O1519" i="1"/>
  <c r="M1519" i="1"/>
  <c r="K1519" i="1"/>
  <c r="D1519" i="1"/>
  <c r="BN1518" i="1"/>
  <c r="BP1518" i="1"/>
  <c r="BQ1518" i="1"/>
  <c r="BG1518" i="1"/>
  <c r="BH1518" i="1"/>
  <c r="BO1518" i="1"/>
  <c r="BI1518" i="1"/>
  <c r="BJ1518" i="1"/>
  <c r="U1518" i="1"/>
  <c r="BK1518" i="1"/>
  <c r="BL1518" i="1"/>
  <c r="BM1518" i="1"/>
  <c r="O1518" i="1"/>
  <c r="M1518" i="1"/>
  <c r="K1518" i="1"/>
  <c r="D1518" i="1"/>
  <c r="BN1517" i="1"/>
  <c r="BP1517" i="1"/>
  <c r="BQ1517" i="1"/>
  <c r="BG1517" i="1"/>
  <c r="BH1517" i="1"/>
  <c r="BO1517" i="1"/>
  <c r="BI1517" i="1"/>
  <c r="BJ1517" i="1"/>
  <c r="U1517" i="1"/>
  <c r="BK1517" i="1"/>
  <c r="BL1517" i="1"/>
  <c r="BM1517" i="1"/>
  <c r="O1517" i="1"/>
  <c r="M1517" i="1"/>
  <c r="K1517" i="1"/>
  <c r="D1517" i="1"/>
  <c r="BN1516" i="1"/>
  <c r="BP1516" i="1"/>
  <c r="BQ1516" i="1"/>
  <c r="BG1516" i="1"/>
  <c r="BH1516" i="1"/>
  <c r="BO1516" i="1"/>
  <c r="BI1516" i="1"/>
  <c r="BJ1516" i="1"/>
  <c r="U1516" i="1"/>
  <c r="BK1516" i="1"/>
  <c r="BL1516" i="1"/>
  <c r="BM1516" i="1"/>
  <c r="O1516" i="1"/>
  <c r="M1516" i="1"/>
  <c r="K1516" i="1"/>
  <c r="D1516" i="1"/>
  <c r="BN1515" i="1"/>
  <c r="BP1515" i="1"/>
  <c r="BQ1515" i="1"/>
  <c r="BG1515" i="1"/>
  <c r="BH1515" i="1"/>
  <c r="BO1515" i="1"/>
  <c r="BI1515" i="1"/>
  <c r="BJ1515" i="1"/>
  <c r="U1515" i="1"/>
  <c r="BK1515" i="1"/>
  <c r="BL1515" i="1"/>
  <c r="BM1515" i="1"/>
  <c r="O1515" i="1"/>
  <c r="M1515" i="1"/>
  <c r="K1515" i="1"/>
  <c r="D1515" i="1"/>
  <c r="BN1514" i="1"/>
  <c r="BP1514" i="1"/>
  <c r="BQ1514" i="1"/>
  <c r="BG1514" i="1"/>
  <c r="BH1514" i="1"/>
  <c r="BO1514" i="1"/>
  <c r="BI1514" i="1"/>
  <c r="BJ1514" i="1"/>
  <c r="U1514" i="1"/>
  <c r="BK1514" i="1"/>
  <c r="BL1514" i="1"/>
  <c r="BM1514" i="1"/>
  <c r="O1514" i="1"/>
  <c r="M1514" i="1"/>
  <c r="K1514" i="1"/>
  <c r="D1514" i="1"/>
  <c r="BN1513" i="1"/>
  <c r="BP1513" i="1"/>
  <c r="BQ1513" i="1"/>
  <c r="BG1513" i="1"/>
  <c r="BH1513" i="1"/>
  <c r="BO1513" i="1"/>
  <c r="BI1513" i="1"/>
  <c r="BJ1513" i="1"/>
  <c r="U1513" i="1"/>
  <c r="BK1513" i="1"/>
  <c r="BL1513" i="1"/>
  <c r="BM1513" i="1"/>
  <c r="O1513" i="1"/>
  <c r="M1513" i="1"/>
  <c r="K1513" i="1"/>
  <c r="D1513" i="1"/>
  <c r="BN1512" i="1"/>
  <c r="BP1512" i="1"/>
  <c r="BQ1512" i="1"/>
  <c r="BG1512" i="1"/>
  <c r="BH1512" i="1"/>
  <c r="BO1512" i="1"/>
  <c r="BI1512" i="1"/>
  <c r="BJ1512" i="1"/>
  <c r="U1512" i="1"/>
  <c r="BK1512" i="1"/>
  <c r="BL1512" i="1"/>
  <c r="BM1512" i="1"/>
  <c r="O1512" i="1"/>
  <c r="M1512" i="1"/>
  <c r="K1512" i="1"/>
  <c r="D1512" i="1"/>
  <c r="BN1511" i="1"/>
  <c r="BP1511" i="1"/>
  <c r="BQ1511" i="1"/>
  <c r="BG1511" i="1"/>
  <c r="BH1511" i="1"/>
  <c r="BO1511" i="1"/>
  <c r="BI1511" i="1"/>
  <c r="BJ1511" i="1"/>
  <c r="U1511" i="1"/>
  <c r="BK1511" i="1"/>
  <c r="BL1511" i="1"/>
  <c r="BM1511" i="1"/>
  <c r="O1511" i="1"/>
  <c r="M1511" i="1"/>
  <c r="K1511" i="1"/>
  <c r="D1511" i="1"/>
  <c r="BN1510" i="1"/>
  <c r="BP1510" i="1"/>
  <c r="BQ1510" i="1"/>
  <c r="BG1510" i="1"/>
  <c r="BH1510" i="1"/>
  <c r="BO1510" i="1"/>
  <c r="BI1510" i="1"/>
  <c r="BJ1510" i="1"/>
  <c r="U1510" i="1"/>
  <c r="BK1510" i="1"/>
  <c r="BL1510" i="1"/>
  <c r="BM1510" i="1"/>
  <c r="O1510" i="1"/>
  <c r="M1510" i="1"/>
  <c r="K1510" i="1"/>
  <c r="D1510" i="1"/>
  <c r="BN1509" i="1"/>
  <c r="BP1509" i="1"/>
  <c r="BQ1509" i="1"/>
  <c r="BG1509" i="1"/>
  <c r="BH1509" i="1"/>
  <c r="BO1509" i="1"/>
  <c r="BI1509" i="1"/>
  <c r="BJ1509" i="1"/>
  <c r="U1509" i="1"/>
  <c r="BK1509" i="1"/>
  <c r="BL1509" i="1"/>
  <c r="BM1509" i="1"/>
  <c r="O1509" i="1"/>
  <c r="M1509" i="1"/>
  <c r="K1509" i="1"/>
  <c r="D1509" i="1"/>
  <c r="BN1508" i="1"/>
  <c r="BP1508" i="1"/>
  <c r="BQ1508" i="1"/>
  <c r="BG1508" i="1"/>
  <c r="BH1508" i="1"/>
  <c r="BO1508" i="1"/>
  <c r="BI1508" i="1"/>
  <c r="BJ1508" i="1"/>
  <c r="U1508" i="1"/>
  <c r="BK1508" i="1"/>
  <c r="BL1508" i="1"/>
  <c r="BM1508" i="1"/>
  <c r="O1508" i="1"/>
  <c r="M1508" i="1"/>
  <c r="K1508" i="1"/>
  <c r="D1508" i="1"/>
  <c r="BN1507" i="1"/>
  <c r="BP1507" i="1"/>
  <c r="BQ1507" i="1"/>
  <c r="BG1507" i="1"/>
  <c r="BH1507" i="1"/>
  <c r="BO1507" i="1"/>
  <c r="BI1507" i="1"/>
  <c r="BJ1507" i="1"/>
  <c r="U1507" i="1"/>
  <c r="BK1507" i="1"/>
  <c r="BL1507" i="1"/>
  <c r="BM1507" i="1"/>
  <c r="O1507" i="1"/>
  <c r="M1507" i="1"/>
  <c r="K1507" i="1"/>
  <c r="D1507" i="1"/>
  <c r="BN1506" i="1"/>
  <c r="BP1506" i="1"/>
  <c r="BQ1506" i="1"/>
  <c r="BG1506" i="1"/>
  <c r="BH1506" i="1"/>
  <c r="BO1506" i="1"/>
  <c r="BI1506" i="1"/>
  <c r="BJ1506" i="1"/>
  <c r="U1506" i="1"/>
  <c r="BK1506" i="1"/>
  <c r="BL1506" i="1"/>
  <c r="BM1506" i="1"/>
  <c r="O1506" i="1"/>
  <c r="M1506" i="1"/>
  <c r="K1506" i="1"/>
  <c r="D1506" i="1"/>
  <c r="BN1505" i="1"/>
  <c r="BP1505" i="1"/>
  <c r="BQ1505" i="1"/>
  <c r="BG1505" i="1"/>
  <c r="BH1505" i="1"/>
  <c r="BO1505" i="1"/>
  <c r="BI1505" i="1"/>
  <c r="BJ1505" i="1"/>
  <c r="U1505" i="1"/>
  <c r="BK1505" i="1"/>
  <c r="BL1505" i="1"/>
  <c r="BM1505" i="1"/>
  <c r="O1505" i="1"/>
  <c r="M1505" i="1"/>
  <c r="K1505" i="1"/>
  <c r="D1505" i="1"/>
  <c r="BN1504" i="1"/>
  <c r="BP1504" i="1"/>
  <c r="BQ1504" i="1"/>
  <c r="BG1504" i="1"/>
  <c r="BH1504" i="1"/>
  <c r="BO1504" i="1"/>
  <c r="BI1504" i="1"/>
  <c r="BJ1504" i="1"/>
  <c r="U1504" i="1"/>
  <c r="BK1504" i="1"/>
  <c r="BL1504" i="1"/>
  <c r="BM1504" i="1"/>
  <c r="O1504" i="1"/>
  <c r="M1504" i="1"/>
  <c r="K1504" i="1"/>
  <c r="D1504" i="1"/>
  <c r="BN1503" i="1"/>
  <c r="BP1503" i="1"/>
  <c r="BQ1503" i="1"/>
  <c r="BG1503" i="1"/>
  <c r="BH1503" i="1"/>
  <c r="BO1503" i="1"/>
  <c r="BI1503" i="1"/>
  <c r="BJ1503" i="1"/>
  <c r="U1503" i="1"/>
  <c r="BK1503" i="1"/>
  <c r="BL1503" i="1"/>
  <c r="BM1503" i="1"/>
  <c r="O1503" i="1"/>
  <c r="M1503" i="1"/>
  <c r="K1503" i="1"/>
  <c r="D1503" i="1"/>
  <c r="BN1502" i="1"/>
  <c r="BP1502" i="1"/>
  <c r="BQ1502" i="1"/>
  <c r="BG1502" i="1"/>
  <c r="BH1502" i="1"/>
  <c r="BO1502" i="1"/>
  <c r="BI1502" i="1"/>
  <c r="BJ1502" i="1"/>
  <c r="U1502" i="1"/>
  <c r="BK1502" i="1"/>
  <c r="BL1502" i="1"/>
  <c r="BM1502" i="1"/>
  <c r="O1502" i="1"/>
  <c r="M1502" i="1"/>
  <c r="K1502" i="1"/>
  <c r="D1502" i="1"/>
  <c r="BN1501" i="1"/>
  <c r="BP1501" i="1"/>
  <c r="BQ1501" i="1"/>
  <c r="BG1501" i="1"/>
  <c r="BH1501" i="1"/>
  <c r="BO1501" i="1"/>
  <c r="BI1501" i="1"/>
  <c r="BJ1501" i="1"/>
  <c r="U1501" i="1"/>
  <c r="BK1501" i="1"/>
  <c r="BL1501" i="1"/>
  <c r="BM1501" i="1"/>
  <c r="O1501" i="1"/>
  <c r="M1501" i="1"/>
  <c r="K1501" i="1"/>
  <c r="D1501" i="1"/>
  <c r="BN1500" i="1"/>
  <c r="BP1500" i="1"/>
  <c r="BQ1500" i="1"/>
  <c r="BG1500" i="1"/>
  <c r="BH1500" i="1"/>
  <c r="BO1500" i="1"/>
  <c r="BI1500" i="1"/>
  <c r="BJ1500" i="1"/>
  <c r="U1500" i="1"/>
  <c r="BK1500" i="1"/>
  <c r="BL1500" i="1"/>
  <c r="BM1500" i="1"/>
  <c r="O1500" i="1"/>
  <c r="M1500" i="1"/>
  <c r="K1500" i="1"/>
  <c r="D1500" i="1"/>
  <c r="BN1499" i="1"/>
  <c r="BP1499" i="1"/>
  <c r="BQ1499" i="1"/>
  <c r="BG1499" i="1"/>
  <c r="BH1499" i="1"/>
  <c r="BO1499" i="1"/>
  <c r="BI1499" i="1"/>
  <c r="BJ1499" i="1"/>
  <c r="U1499" i="1"/>
  <c r="BK1499" i="1"/>
  <c r="BL1499" i="1"/>
  <c r="BM1499" i="1"/>
  <c r="O1499" i="1"/>
  <c r="M1499" i="1"/>
  <c r="K1499" i="1"/>
  <c r="D1499" i="1"/>
  <c r="BN1498" i="1"/>
  <c r="BP1498" i="1"/>
  <c r="BQ1498" i="1"/>
  <c r="BG1498" i="1"/>
  <c r="BH1498" i="1"/>
  <c r="BO1498" i="1"/>
  <c r="BI1498" i="1"/>
  <c r="BJ1498" i="1"/>
  <c r="U1498" i="1"/>
  <c r="BK1498" i="1"/>
  <c r="BL1498" i="1"/>
  <c r="BM1498" i="1"/>
  <c r="O1498" i="1"/>
  <c r="M1498" i="1"/>
  <c r="K1498" i="1"/>
  <c r="D1498" i="1"/>
  <c r="BN1497" i="1"/>
  <c r="BP1497" i="1"/>
  <c r="BQ1497" i="1"/>
  <c r="BG1497" i="1"/>
  <c r="BH1497" i="1"/>
  <c r="BO1497" i="1"/>
  <c r="BI1497" i="1"/>
  <c r="BJ1497" i="1"/>
  <c r="U1497" i="1"/>
  <c r="BK1497" i="1"/>
  <c r="BL1497" i="1"/>
  <c r="BM1497" i="1"/>
  <c r="O1497" i="1"/>
  <c r="M1497" i="1"/>
  <c r="K1497" i="1"/>
  <c r="D1497" i="1"/>
  <c r="BN1496" i="1"/>
  <c r="BP1496" i="1"/>
  <c r="BQ1496" i="1"/>
  <c r="BG1496" i="1"/>
  <c r="BH1496" i="1"/>
  <c r="BO1496" i="1"/>
  <c r="BI1496" i="1"/>
  <c r="BJ1496" i="1"/>
  <c r="U1496" i="1"/>
  <c r="BK1496" i="1"/>
  <c r="BL1496" i="1"/>
  <c r="BM1496" i="1"/>
  <c r="O1496" i="1"/>
  <c r="M1496" i="1"/>
  <c r="K1496" i="1"/>
  <c r="D1496" i="1"/>
  <c r="BN1495" i="1"/>
  <c r="BP1495" i="1"/>
  <c r="BQ1495" i="1"/>
  <c r="BG1495" i="1"/>
  <c r="BH1495" i="1"/>
  <c r="BO1495" i="1"/>
  <c r="BI1495" i="1"/>
  <c r="BJ1495" i="1"/>
  <c r="U1495" i="1"/>
  <c r="BK1495" i="1"/>
  <c r="BL1495" i="1"/>
  <c r="BM1495" i="1"/>
  <c r="O1495" i="1"/>
  <c r="M1495" i="1"/>
  <c r="K1495" i="1"/>
  <c r="D1495" i="1"/>
  <c r="BN1494" i="1"/>
  <c r="BP1494" i="1"/>
  <c r="BQ1494" i="1"/>
  <c r="BG1494" i="1"/>
  <c r="BH1494" i="1"/>
  <c r="BO1494" i="1"/>
  <c r="BI1494" i="1"/>
  <c r="BJ1494" i="1"/>
  <c r="U1494" i="1"/>
  <c r="BK1494" i="1"/>
  <c r="BL1494" i="1"/>
  <c r="BM1494" i="1"/>
  <c r="O1494" i="1"/>
  <c r="M1494" i="1"/>
  <c r="K1494" i="1"/>
  <c r="D1494" i="1"/>
  <c r="BN1493" i="1"/>
  <c r="BP1493" i="1"/>
  <c r="BQ1493" i="1"/>
  <c r="BG1493" i="1"/>
  <c r="BH1493" i="1"/>
  <c r="BO1493" i="1"/>
  <c r="BI1493" i="1"/>
  <c r="BJ1493" i="1"/>
  <c r="U1493" i="1"/>
  <c r="BK1493" i="1"/>
  <c r="BL1493" i="1"/>
  <c r="BM1493" i="1"/>
  <c r="O1493" i="1"/>
  <c r="M1493" i="1"/>
  <c r="K1493" i="1"/>
  <c r="D1493" i="1"/>
  <c r="BN1492" i="1"/>
  <c r="BP1492" i="1"/>
  <c r="BQ1492" i="1"/>
  <c r="BG1492" i="1"/>
  <c r="BH1492" i="1"/>
  <c r="BO1492" i="1"/>
  <c r="BI1492" i="1"/>
  <c r="BJ1492" i="1"/>
  <c r="U1492" i="1"/>
  <c r="BK1492" i="1"/>
  <c r="BL1492" i="1"/>
  <c r="BM1492" i="1"/>
  <c r="O1492" i="1"/>
  <c r="M1492" i="1"/>
  <c r="K1492" i="1"/>
  <c r="D1492" i="1"/>
  <c r="BN1491" i="1"/>
  <c r="BP1491" i="1"/>
  <c r="BQ1491" i="1"/>
  <c r="BG1491" i="1"/>
  <c r="BH1491" i="1"/>
  <c r="BO1491" i="1"/>
  <c r="BI1491" i="1"/>
  <c r="BJ1491" i="1"/>
  <c r="U1491" i="1"/>
  <c r="BK1491" i="1"/>
  <c r="BL1491" i="1"/>
  <c r="BM1491" i="1"/>
  <c r="O1491" i="1"/>
  <c r="M1491" i="1"/>
  <c r="K1491" i="1"/>
  <c r="D1491" i="1"/>
  <c r="BN1490" i="1"/>
  <c r="BP1490" i="1"/>
  <c r="BQ1490" i="1"/>
  <c r="BG1490" i="1"/>
  <c r="BH1490" i="1"/>
  <c r="BO1490" i="1"/>
  <c r="BI1490" i="1"/>
  <c r="BJ1490" i="1"/>
  <c r="U1490" i="1"/>
  <c r="BK1490" i="1"/>
  <c r="BL1490" i="1"/>
  <c r="BM1490" i="1"/>
  <c r="O1490" i="1"/>
  <c r="M1490" i="1"/>
  <c r="K1490" i="1"/>
  <c r="D1490" i="1"/>
  <c r="BN1489" i="1"/>
  <c r="BP1489" i="1"/>
  <c r="BQ1489" i="1"/>
  <c r="BG1489" i="1"/>
  <c r="BH1489" i="1"/>
  <c r="BO1489" i="1"/>
  <c r="BI1489" i="1"/>
  <c r="BJ1489" i="1"/>
  <c r="U1489" i="1"/>
  <c r="BK1489" i="1"/>
  <c r="BL1489" i="1"/>
  <c r="BM1489" i="1"/>
  <c r="O1489" i="1"/>
  <c r="M1489" i="1"/>
  <c r="K1489" i="1"/>
  <c r="D1489" i="1"/>
  <c r="BN1488" i="1"/>
  <c r="BP1488" i="1"/>
  <c r="BQ1488" i="1"/>
  <c r="BG1488" i="1"/>
  <c r="BH1488" i="1"/>
  <c r="BO1488" i="1"/>
  <c r="BI1488" i="1"/>
  <c r="BJ1488" i="1"/>
  <c r="U1488" i="1"/>
  <c r="BK1488" i="1"/>
  <c r="BL1488" i="1"/>
  <c r="BM1488" i="1"/>
  <c r="O1488" i="1"/>
  <c r="M1488" i="1"/>
  <c r="K1488" i="1"/>
  <c r="D1488" i="1"/>
  <c r="BN1487" i="1"/>
  <c r="BP1487" i="1"/>
  <c r="BQ1487" i="1"/>
  <c r="BG1487" i="1"/>
  <c r="BH1487" i="1"/>
  <c r="BO1487" i="1"/>
  <c r="BI1487" i="1"/>
  <c r="BJ1487" i="1"/>
  <c r="U1487" i="1"/>
  <c r="BK1487" i="1"/>
  <c r="BL1487" i="1"/>
  <c r="BM1487" i="1"/>
  <c r="O1487" i="1"/>
  <c r="M1487" i="1"/>
  <c r="K1487" i="1"/>
  <c r="D1487" i="1"/>
  <c r="BN1486" i="1"/>
  <c r="BP1486" i="1"/>
  <c r="BQ1486" i="1"/>
  <c r="BG1486" i="1"/>
  <c r="BH1486" i="1"/>
  <c r="BO1486" i="1"/>
  <c r="BI1486" i="1"/>
  <c r="BJ1486" i="1"/>
  <c r="U1486" i="1"/>
  <c r="BK1486" i="1"/>
  <c r="BL1486" i="1"/>
  <c r="BM1486" i="1"/>
  <c r="O1486" i="1"/>
  <c r="M1486" i="1"/>
  <c r="K1486" i="1"/>
  <c r="D1486" i="1"/>
  <c r="BN1485" i="1"/>
  <c r="BP1485" i="1"/>
  <c r="BQ1485" i="1"/>
  <c r="BG1485" i="1"/>
  <c r="BH1485" i="1"/>
  <c r="BO1485" i="1"/>
  <c r="BI1485" i="1"/>
  <c r="BJ1485" i="1"/>
  <c r="U1485" i="1"/>
  <c r="BK1485" i="1"/>
  <c r="BL1485" i="1"/>
  <c r="BM1485" i="1"/>
  <c r="O1485" i="1"/>
  <c r="M1485" i="1"/>
  <c r="K1485" i="1"/>
  <c r="D1485" i="1"/>
  <c r="BN1484" i="1"/>
  <c r="BP1484" i="1"/>
  <c r="BQ1484" i="1"/>
  <c r="BG1484" i="1"/>
  <c r="BH1484" i="1"/>
  <c r="BO1484" i="1"/>
  <c r="BI1484" i="1"/>
  <c r="BJ1484" i="1"/>
  <c r="U1484" i="1"/>
  <c r="BK1484" i="1"/>
  <c r="BL1484" i="1"/>
  <c r="BM1484" i="1"/>
  <c r="O1484" i="1"/>
  <c r="M1484" i="1"/>
  <c r="K1484" i="1"/>
  <c r="D1484" i="1"/>
  <c r="BN1483" i="1"/>
  <c r="BP1483" i="1"/>
  <c r="BQ1483" i="1"/>
  <c r="BG1483" i="1"/>
  <c r="BH1483" i="1"/>
  <c r="BO1483" i="1"/>
  <c r="BI1483" i="1"/>
  <c r="BJ1483" i="1"/>
  <c r="U1483" i="1"/>
  <c r="BK1483" i="1"/>
  <c r="BL1483" i="1"/>
  <c r="BM1483" i="1"/>
  <c r="O1483" i="1"/>
  <c r="M1483" i="1"/>
  <c r="K1483" i="1"/>
  <c r="D1483" i="1"/>
  <c r="BN1482" i="1"/>
  <c r="BP1482" i="1"/>
  <c r="BQ1482" i="1"/>
  <c r="BG1482" i="1"/>
  <c r="BH1482" i="1"/>
  <c r="BO1482" i="1"/>
  <c r="BI1482" i="1"/>
  <c r="BJ1482" i="1"/>
  <c r="U1482" i="1"/>
  <c r="BK1482" i="1"/>
  <c r="BL1482" i="1"/>
  <c r="BM1482" i="1"/>
  <c r="O1482" i="1"/>
  <c r="M1482" i="1"/>
  <c r="K1482" i="1"/>
  <c r="D1482" i="1"/>
  <c r="BN1481" i="1"/>
  <c r="BP1481" i="1"/>
  <c r="BQ1481" i="1"/>
  <c r="BG1481" i="1"/>
  <c r="BH1481" i="1"/>
  <c r="BO1481" i="1"/>
  <c r="BI1481" i="1"/>
  <c r="BJ1481" i="1"/>
  <c r="U1481" i="1"/>
  <c r="BK1481" i="1"/>
  <c r="BL1481" i="1"/>
  <c r="BM1481" i="1"/>
  <c r="O1481" i="1"/>
  <c r="M1481" i="1"/>
  <c r="K1481" i="1"/>
  <c r="D1481" i="1"/>
  <c r="BN1480" i="1"/>
  <c r="BP1480" i="1"/>
  <c r="BQ1480" i="1"/>
  <c r="BG1480" i="1"/>
  <c r="BH1480" i="1"/>
  <c r="BO1480" i="1"/>
  <c r="BI1480" i="1"/>
  <c r="BJ1480" i="1"/>
  <c r="U1480" i="1"/>
  <c r="BK1480" i="1"/>
  <c r="BL1480" i="1"/>
  <c r="BM1480" i="1"/>
  <c r="O1480" i="1"/>
  <c r="M1480" i="1"/>
  <c r="K1480" i="1"/>
  <c r="D1480" i="1"/>
  <c r="BN1479" i="1"/>
  <c r="BP1479" i="1"/>
  <c r="BQ1479" i="1"/>
  <c r="BG1479" i="1"/>
  <c r="BH1479" i="1"/>
  <c r="BO1479" i="1"/>
  <c r="BI1479" i="1"/>
  <c r="BJ1479" i="1"/>
  <c r="U1479" i="1"/>
  <c r="BK1479" i="1"/>
  <c r="BL1479" i="1"/>
  <c r="BM1479" i="1"/>
  <c r="O1479" i="1"/>
  <c r="M1479" i="1"/>
  <c r="K1479" i="1"/>
  <c r="D1479" i="1"/>
  <c r="BN1478" i="1"/>
  <c r="BP1478" i="1"/>
  <c r="BQ1478" i="1"/>
  <c r="BG1478" i="1"/>
  <c r="BH1478" i="1"/>
  <c r="BO1478" i="1"/>
  <c r="BI1478" i="1"/>
  <c r="BJ1478" i="1"/>
  <c r="U1478" i="1"/>
  <c r="BK1478" i="1"/>
  <c r="BL1478" i="1"/>
  <c r="BM1478" i="1"/>
  <c r="O1478" i="1"/>
  <c r="M1478" i="1"/>
  <c r="K1478" i="1"/>
  <c r="D1478" i="1"/>
  <c r="BN1477" i="1"/>
  <c r="BP1477" i="1"/>
  <c r="BQ1477" i="1"/>
  <c r="BG1477" i="1"/>
  <c r="BH1477" i="1"/>
  <c r="BO1477" i="1"/>
  <c r="BI1477" i="1"/>
  <c r="BJ1477" i="1"/>
  <c r="U1477" i="1"/>
  <c r="BK1477" i="1"/>
  <c r="BL1477" i="1"/>
  <c r="BM1477" i="1"/>
  <c r="O1477" i="1"/>
  <c r="M1477" i="1"/>
  <c r="K1477" i="1"/>
  <c r="D1477" i="1"/>
  <c r="BN1476" i="1"/>
  <c r="BP1476" i="1"/>
  <c r="BQ1476" i="1"/>
  <c r="BG1476" i="1"/>
  <c r="BH1476" i="1"/>
  <c r="BO1476" i="1"/>
  <c r="BI1476" i="1"/>
  <c r="BJ1476" i="1"/>
  <c r="U1476" i="1"/>
  <c r="BK1476" i="1"/>
  <c r="BL1476" i="1"/>
  <c r="BM1476" i="1"/>
  <c r="O1476" i="1"/>
  <c r="M1476" i="1"/>
  <c r="K1476" i="1"/>
  <c r="D1476" i="1"/>
  <c r="BN1475" i="1"/>
  <c r="BP1475" i="1"/>
  <c r="BQ1475" i="1"/>
  <c r="BG1475" i="1"/>
  <c r="BH1475" i="1"/>
  <c r="BO1475" i="1"/>
  <c r="BI1475" i="1"/>
  <c r="BJ1475" i="1"/>
  <c r="U1475" i="1"/>
  <c r="BK1475" i="1"/>
  <c r="BL1475" i="1"/>
  <c r="BM1475" i="1"/>
  <c r="O1475" i="1"/>
  <c r="M1475" i="1"/>
  <c r="K1475" i="1"/>
  <c r="D1475" i="1"/>
  <c r="BN1474" i="1"/>
  <c r="BP1474" i="1"/>
  <c r="BQ1474" i="1"/>
  <c r="BG1474" i="1"/>
  <c r="BH1474" i="1"/>
  <c r="BO1474" i="1"/>
  <c r="BI1474" i="1"/>
  <c r="BJ1474" i="1"/>
  <c r="U1474" i="1"/>
  <c r="BK1474" i="1"/>
  <c r="BL1474" i="1"/>
  <c r="BM1474" i="1"/>
  <c r="O1474" i="1"/>
  <c r="M1474" i="1"/>
  <c r="K1474" i="1"/>
  <c r="D1474" i="1"/>
  <c r="BN1473" i="1"/>
  <c r="BP1473" i="1"/>
  <c r="BQ1473" i="1"/>
  <c r="BG1473" i="1"/>
  <c r="BH1473" i="1"/>
  <c r="BO1473" i="1"/>
  <c r="BI1473" i="1"/>
  <c r="BJ1473" i="1"/>
  <c r="U1473" i="1"/>
  <c r="BK1473" i="1"/>
  <c r="BL1473" i="1"/>
  <c r="BM1473" i="1"/>
  <c r="O1473" i="1"/>
  <c r="M1473" i="1"/>
  <c r="K1473" i="1"/>
  <c r="D1473" i="1"/>
  <c r="BN1472" i="1"/>
  <c r="BP1472" i="1"/>
  <c r="BQ1472" i="1"/>
  <c r="BG1472" i="1"/>
  <c r="BH1472" i="1"/>
  <c r="BO1472" i="1"/>
  <c r="BI1472" i="1"/>
  <c r="BJ1472" i="1"/>
  <c r="U1472" i="1"/>
  <c r="BK1472" i="1"/>
  <c r="BL1472" i="1"/>
  <c r="BM1472" i="1"/>
  <c r="O1472" i="1"/>
  <c r="M1472" i="1"/>
  <c r="K1472" i="1"/>
  <c r="D1472" i="1"/>
  <c r="BN1471" i="1"/>
  <c r="BP1471" i="1"/>
  <c r="BQ1471" i="1"/>
  <c r="BG1471" i="1"/>
  <c r="BH1471" i="1"/>
  <c r="BO1471" i="1"/>
  <c r="BI1471" i="1"/>
  <c r="BJ1471" i="1"/>
  <c r="U1471" i="1"/>
  <c r="BK1471" i="1"/>
  <c r="BL1471" i="1"/>
  <c r="BM1471" i="1"/>
  <c r="O1471" i="1"/>
  <c r="M1471" i="1"/>
  <c r="K1471" i="1"/>
  <c r="D1471" i="1"/>
  <c r="BN1470" i="1"/>
  <c r="BP1470" i="1"/>
  <c r="BQ1470" i="1"/>
  <c r="BG1470" i="1"/>
  <c r="BH1470" i="1"/>
  <c r="BO1470" i="1"/>
  <c r="BI1470" i="1"/>
  <c r="BJ1470" i="1"/>
  <c r="U1470" i="1"/>
  <c r="BK1470" i="1"/>
  <c r="BL1470" i="1"/>
  <c r="BM1470" i="1"/>
  <c r="O1470" i="1"/>
  <c r="M1470" i="1"/>
  <c r="K1470" i="1"/>
  <c r="D1470" i="1"/>
  <c r="BN1469" i="1"/>
  <c r="BP1469" i="1"/>
  <c r="BQ1469" i="1"/>
  <c r="BG1469" i="1"/>
  <c r="BH1469" i="1"/>
  <c r="BO1469" i="1"/>
  <c r="BI1469" i="1"/>
  <c r="BJ1469" i="1"/>
  <c r="U1469" i="1"/>
  <c r="BK1469" i="1"/>
  <c r="BL1469" i="1"/>
  <c r="BM1469" i="1"/>
  <c r="O1469" i="1"/>
  <c r="M1469" i="1"/>
  <c r="K1469" i="1"/>
  <c r="D1469" i="1"/>
  <c r="BN1468" i="1"/>
  <c r="BP1468" i="1"/>
  <c r="BQ1468" i="1"/>
  <c r="BG1468" i="1"/>
  <c r="BH1468" i="1"/>
  <c r="BO1468" i="1"/>
  <c r="BI1468" i="1"/>
  <c r="BJ1468" i="1"/>
  <c r="U1468" i="1"/>
  <c r="BK1468" i="1"/>
  <c r="BL1468" i="1"/>
  <c r="BM1468" i="1"/>
  <c r="O1468" i="1"/>
  <c r="M1468" i="1"/>
  <c r="K1468" i="1"/>
  <c r="D1468" i="1"/>
  <c r="BN1467" i="1"/>
  <c r="BP1467" i="1"/>
  <c r="BQ1467" i="1"/>
  <c r="BG1467" i="1"/>
  <c r="BH1467" i="1"/>
  <c r="BO1467" i="1"/>
  <c r="BI1467" i="1"/>
  <c r="BJ1467" i="1"/>
  <c r="U1467" i="1"/>
  <c r="BK1467" i="1"/>
  <c r="BL1467" i="1"/>
  <c r="BM1467" i="1"/>
  <c r="O1467" i="1"/>
  <c r="M1467" i="1"/>
  <c r="K1467" i="1"/>
  <c r="D1467" i="1"/>
  <c r="BN1466" i="1"/>
  <c r="BP1466" i="1"/>
  <c r="BQ1466" i="1"/>
  <c r="BG1466" i="1"/>
  <c r="BH1466" i="1"/>
  <c r="BO1466" i="1"/>
  <c r="BI1466" i="1"/>
  <c r="BJ1466" i="1"/>
  <c r="U1466" i="1"/>
  <c r="BK1466" i="1"/>
  <c r="BL1466" i="1"/>
  <c r="BM1466" i="1"/>
  <c r="O1466" i="1"/>
  <c r="M1466" i="1"/>
  <c r="K1466" i="1"/>
  <c r="D1466" i="1"/>
  <c r="BN1465" i="1"/>
  <c r="BP1465" i="1"/>
  <c r="BQ1465" i="1"/>
  <c r="BG1465" i="1"/>
  <c r="BH1465" i="1"/>
  <c r="BO1465" i="1"/>
  <c r="BI1465" i="1"/>
  <c r="BJ1465" i="1"/>
  <c r="U1465" i="1"/>
  <c r="BK1465" i="1"/>
  <c r="BL1465" i="1"/>
  <c r="BM1465" i="1"/>
  <c r="O1465" i="1"/>
  <c r="M1465" i="1"/>
  <c r="K1465" i="1"/>
  <c r="D1465" i="1"/>
  <c r="BN1464" i="1"/>
  <c r="BP1464" i="1"/>
  <c r="BQ1464" i="1"/>
  <c r="BG1464" i="1"/>
  <c r="BH1464" i="1"/>
  <c r="BO1464" i="1"/>
  <c r="BI1464" i="1"/>
  <c r="BJ1464" i="1"/>
  <c r="U1464" i="1"/>
  <c r="BK1464" i="1"/>
  <c r="BL1464" i="1"/>
  <c r="BM1464" i="1"/>
  <c r="O1464" i="1"/>
  <c r="M1464" i="1"/>
  <c r="K1464" i="1"/>
  <c r="D1464" i="1"/>
  <c r="BN1463" i="1"/>
  <c r="BP1463" i="1"/>
  <c r="BQ1463" i="1"/>
  <c r="BG1463" i="1"/>
  <c r="BH1463" i="1"/>
  <c r="BO1463" i="1"/>
  <c r="BI1463" i="1"/>
  <c r="BJ1463" i="1"/>
  <c r="U1463" i="1"/>
  <c r="BK1463" i="1"/>
  <c r="BL1463" i="1"/>
  <c r="BM1463" i="1"/>
  <c r="O1463" i="1"/>
  <c r="M1463" i="1"/>
  <c r="K1463" i="1"/>
  <c r="D1463" i="1"/>
  <c r="BN1462" i="1"/>
  <c r="BP1462" i="1"/>
  <c r="BQ1462" i="1"/>
  <c r="BG1462" i="1"/>
  <c r="BH1462" i="1"/>
  <c r="BO1462" i="1"/>
  <c r="BI1462" i="1"/>
  <c r="BJ1462" i="1"/>
  <c r="U1462" i="1"/>
  <c r="BK1462" i="1"/>
  <c r="BL1462" i="1"/>
  <c r="BM1462" i="1"/>
  <c r="O1462" i="1"/>
  <c r="M1462" i="1"/>
  <c r="K1462" i="1"/>
  <c r="D1462" i="1"/>
  <c r="BN1461" i="1"/>
  <c r="BP1461" i="1"/>
  <c r="BQ1461" i="1"/>
  <c r="BG1461" i="1"/>
  <c r="BH1461" i="1"/>
  <c r="BO1461" i="1"/>
  <c r="BI1461" i="1"/>
  <c r="BJ1461" i="1"/>
  <c r="U1461" i="1"/>
  <c r="BK1461" i="1"/>
  <c r="BL1461" i="1"/>
  <c r="BM1461" i="1"/>
  <c r="O1461" i="1"/>
  <c r="M1461" i="1"/>
  <c r="K1461" i="1"/>
  <c r="D1461" i="1"/>
  <c r="BN1460" i="1"/>
  <c r="BP1460" i="1"/>
  <c r="BQ1460" i="1"/>
  <c r="BG1460" i="1"/>
  <c r="BH1460" i="1"/>
  <c r="BO1460" i="1"/>
  <c r="BI1460" i="1"/>
  <c r="BJ1460" i="1"/>
  <c r="U1460" i="1"/>
  <c r="BK1460" i="1"/>
  <c r="BL1460" i="1"/>
  <c r="BM1460" i="1"/>
  <c r="O1460" i="1"/>
  <c r="M1460" i="1"/>
  <c r="K1460" i="1"/>
  <c r="D1460" i="1"/>
  <c r="BN1459" i="1"/>
  <c r="BP1459" i="1"/>
  <c r="BQ1459" i="1"/>
  <c r="BG1459" i="1"/>
  <c r="BH1459" i="1"/>
  <c r="BO1459" i="1"/>
  <c r="BI1459" i="1"/>
  <c r="BJ1459" i="1"/>
  <c r="U1459" i="1"/>
  <c r="BK1459" i="1"/>
  <c r="BL1459" i="1"/>
  <c r="BM1459" i="1"/>
  <c r="O1459" i="1"/>
  <c r="M1459" i="1"/>
  <c r="K1459" i="1"/>
  <c r="D1459" i="1"/>
  <c r="BN1458" i="1"/>
  <c r="BP1458" i="1"/>
  <c r="BQ1458" i="1"/>
  <c r="BG1458" i="1"/>
  <c r="BH1458" i="1"/>
  <c r="BO1458" i="1"/>
  <c r="BI1458" i="1"/>
  <c r="BJ1458" i="1"/>
  <c r="U1458" i="1"/>
  <c r="BK1458" i="1"/>
  <c r="BL1458" i="1"/>
  <c r="BM1458" i="1"/>
  <c r="O1458" i="1"/>
  <c r="M1458" i="1"/>
  <c r="K1458" i="1"/>
  <c r="D1458" i="1"/>
  <c r="BN1457" i="1"/>
  <c r="BP1457" i="1"/>
  <c r="BQ1457" i="1"/>
  <c r="BG1457" i="1"/>
  <c r="BH1457" i="1"/>
  <c r="BO1457" i="1"/>
  <c r="BI1457" i="1"/>
  <c r="BJ1457" i="1"/>
  <c r="U1457" i="1"/>
  <c r="BK1457" i="1"/>
  <c r="BL1457" i="1"/>
  <c r="BM1457" i="1"/>
  <c r="O1457" i="1"/>
  <c r="M1457" i="1"/>
  <c r="K1457" i="1"/>
  <c r="D1457" i="1"/>
  <c r="BN1456" i="1"/>
  <c r="BP1456" i="1"/>
  <c r="BQ1456" i="1"/>
  <c r="BG1456" i="1"/>
  <c r="BH1456" i="1"/>
  <c r="BO1456" i="1"/>
  <c r="BI1456" i="1"/>
  <c r="BJ1456" i="1"/>
  <c r="U1456" i="1"/>
  <c r="BK1456" i="1"/>
  <c r="BL1456" i="1"/>
  <c r="BM1456" i="1"/>
  <c r="O1456" i="1"/>
  <c r="M1456" i="1"/>
  <c r="K1456" i="1"/>
  <c r="D1456" i="1"/>
  <c r="BN1455" i="1"/>
  <c r="BP1455" i="1"/>
  <c r="BQ1455" i="1"/>
  <c r="BG1455" i="1"/>
  <c r="BH1455" i="1"/>
  <c r="BO1455" i="1"/>
  <c r="BI1455" i="1"/>
  <c r="BJ1455" i="1"/>
  <c r="U1455" i="1"/>
  <c r="BK1455" i="1"/>
  <c r="BL1455" i="1"/>
  <c r="BM1455" i="1"/>
  <c r="O1455" i="1"/>
  <c r="M1455" i="1"/>
  <c r="K1455" i="1"/>
  <c r="D1455" i="1"/>
  <c r="BN1454" i="1"/>
  <c r="BP1454" i="1"/>
  <c r="BQ1454" i="1"/>
  <c r="BG1454" i="1"/>
  <c r="BH1454" i="1"/>
  <c r="BO1454" i="1"/>
  <c r="BI1454" i="1"/>
  <c r="BJ1454" i="1"/>
  <c r="U1454" i="1"/>
  <c r="BK1454" i="1"/>
  <c r="BL1454" i="1"/>
  <c r="BM1454" i="1"/>
  <c r="O1454" i="1"/>
  <c r="M1454" i="1"/>
  <c r="K1454" i="1"/>
  <c r="D1454" i="1"/>
  <c r="BN1453" i="1"/>
  <c r="BP1453" i="1"/>
  <c r="BQ1453" i="1"/>
  <c r="BG1453" i="1"/>
  <c r="BH1453" i="1"/>
  <c r="BO1453" i="1"/>
  <c r="BI1453" i="1"/>
  <c r="BJ1453" i="1"/>
  <c r="U1453" i="1"/>
  <c r="BK1453" i="1"/>
  <c r="BL1453" i="1"/>
  <c r="BM1453" i="1"/>
  <c r="O1453" i="1"/>
  <c r="M1453" i="1"/>
  <c r="K1453" i="1"/>
  <c r="D1453" i="1"/>
  <c r="BN1452" i="1"/>
  <c r="BP1452" i="1"/>
  <c r="BQ1452" i="1"/>
  <c r="BG1452" i="1"/>
  <c r="BH1452" i="1"/>
  <c r="BO1452" i="1"/>
  <c r="BI1452" i="1"/>
  <c r="BJ1452" i="1"/>
  <c r="U1452" i="1"/>
  <c r="BK1452" i="1"/>
  <c r="BL1452" i="1"/>
  <c r="BM1452" i="1"/>
  <c r="O1452" i="1"/>
  <c r="M1452" i="1"/>
  <c r="K1452" i="1"/>
  <c r="D1452" i="1"/>
  <c r="BN1451" i="1"/>
  <c r="BP1451" i="1"/>
  <c r="BQ1451" i="1"/>
  <c r="BG1451" i="1"/>
  <c r="BH1451" i="1"/>
  <c r="BO1451" i="1"/>
  <c r="BI1451" i="1"/>
  <c r="BJ1451" i="1"/>
  <c r="U1451" i="1"/>
  <c r="BK1451" i="1"/>
  <c r="BL1451" i="1"/>
  <c r="BM1451" i="1"/>
  <c r="O1451" i="1"/>
  <c r="M1451" i="1"/>
  <c r="K1451" i="1"/>
  <c r="D1451" i="1"/>
  <c r="BN1450" i="1"/>
  <c r="BP1450" i="1"/>
  <c r="BQ1450" i="1"/>
  <c r="BG1450" i="1"/>
  <c r="BH1450" i="1"/>
  <c r="BO1450" i="1"/>
  <c r="BI1450" i="1"/>
  <c r="BJ1450" i="1"/>
  <c r="U1450" i="1"/>
  <c r="BK1450" i="1"/>
  <c r="BL1450" i="1"/>
  <c r="BM1450" i="1"/>
  <c r="O1450" i="1"/>
  <c r="M1450" i="1"/>
  <c r="K1450" i="1"/>
  <c r="D1450" i="1"/>
  <c r="BN1449" i="1"/>
  <c r="BP1449" i="1"/>
  <c r="BQ1449" i="1"/>
  <c r="BG1449" i="1"/>
  <c r="BH1449" i="1"/>
  <c r="BO1449" i="1"/>
  <c r="BI1449" i="1"/>
  <c r="BJ1449" i="1"/>
  <c r="U1449" i="1"/>
  <c r="BK1449" i="1"/>
  <c r="BL1449" i="1"/>
  <c r="BM1449" i="1"/>
  <c r="O1449" i="1"/>
  <c r="M1449" i="1"/>
  <c r="K1449" i="1"/>
  <c r="D1449" i="1"/>
  <c r="BN1448" i="1"/>
  <c r="BP1448" i="1"/>
  <c r="BQ1448" i="1"/>
  <c r="BG1448" i="1"/>
  <c r="BH1448" i="1"/>
  <c r="BO1448" i="1"/>
  <c r="BI1448" i="1"/>
  <c r="BJ1448" i="1"/>
  <c r="U1448" i="1"/>
  <c r="BK1448" i="1"/>
  <c r="BL1448" i="1"/>
  <c r="BM1448" i="1"/>
  <c r="O1448" i="1"/>
  <c r="M1448" i="1"/>
  <c r="K1448" i="1"/>
  <c r="D1448" i="1"/>
  <c r="BN1447" i="1"/>
  <c r="BP1447" i="1"/>
  <c r="BQ1447" i="1"/>
  <c r="BG1447" i="1"/>
  <c r="BH1447" i="1"/>
  <c r="BO1447" i="1"/>
  <c r="BI1447" i="1"/>
  <c r="BJ1447" i="1"/>
  <c r="U1447" i="1"/>
  <c r="BK1447" i="1"/>
  <c r="BL1447" i="1"/>
  <c r="BM1447" i="1"/>
  <c r="O1447" i="1"/>
  <c r="M1447" i="1"/>
  <c r="K1447" i="1"/>
  <c r="D1447" i="1"/>
  <c r="BN1446" i="1"/>
  <c r="BP1446" i="1"/>
  <c r="BQ1446" i="1"/>
  <c r="BG1446" i="1"/>
  <c r="BH1446" i="1"/>
  <c r="BO1446" i="1"/>
  <c r="BI1446" i="1"/>
  <c r="BJ1446" i="1"/>
  <c r="U1446" i="1"/>
  <c r="BK1446" i="1"/>
  <c r="BL1446" i="1"/>
  <c r="BM1446" i="1"/>
  <c r="O1446" i="1"/>
  <c r="M1446" i="1"/>
  <c r="K1446" i="1"/>
  <c r="D1446" i="1"/>
  <c r="BN1445" i="1"/>
  <c r="BP1445" i="1"/>
  <c r="BQ1445" i="1"/>
  <c r="BG1445" i="1"/>
  <c r="BH1445" i="1"/>
  <c r="BO1445" i="1"/>
  <c r="BI1445" i="1"/>
  <c r="BJ1445" i="1"/>
  <c r="U1445" i="1"/>
  <c r="BK1445" i="1"/>
  <c r="BL1445" i="1"/>
  <c r="BM1445" i="1"/>
  <c r="O1445" i="1"/>
  <c r="M1445" i="1"/>
  <c r="K1445" i="1"/>
  <c r="D1445" i="1"/>
  <c r="BN1444" i="1"/>
  <c r="BP1444" i="1"/>
  <c r="BQ1444" i="1"/>
  <c r="BG1444" i="1"/>
  <c r="BH1444" i="1"/>
  <c r="BO1444" i="1"/>
  <c r="BI1444" i="1"/>
  <c r="BJ1444" i="1"/>
  <c r="U1444" i="1"/>
  <c r="BK1444" i="1"/>
  <c r="BL1444" i="1"/>
  <c r="BM1444" i="1"/>
  <c r="O1444" i="1"/>
  <c r="M1444" i="1"/>
  <c r="K1444" i="1"/>
  <c r="D1444" i="1"/>
  <c r="BN1443" i="1"/>
  <c r="BP1443" i="1"/>
  <c r="BQ1443" i="1"/>
  <c r="BG1443" i="1"/>
  <c r="BH1443" i="1"/>
  <c r="BO1443" i="1"/>
  <c r="BI1443" i="1"/>
  <c r="BJ1443" i="1"/>
  <c r="U1443" i="1"/>
  <c r="BK1443" i="1"/>
  <c r="BL1443" i="1"/>
  <c r="BM1443" i="1"/>
  <c r="O1443" i="1"/>
  <c r="M1443" i="1"/>
  <c r="K1443" i="1"/>
  <c r="D1443" i="1"/>
  <c r="BN1442" i="1"/>
  <c r="BP1442" i="1"/>
  <c r="BQ1442" i="1"/>
  <c r="BG1442" i="1"/>
  <c r="BH1442" i="1"/>
  <c r="BO1442" i="1"/>
  <c r="BI1442" i="1"/>
  <c r="BJ1442" i="1"/>
  <c r="U1442" i="1"/>
  <c r="BK1442" i="1"/>
  <c r="BL1442" i="1"/>
  <c r="BM1442" i="1"/>
  <c r="O1442" i="1"/>
  <c r="M1442" i="1"/>
  <c r="K1442" i="1"/>
  <c r="D1442" i="1"/>
  <c r="BN1441" i="1"/>
  <c r="BP1441" i="1"/>
  <c r="BQ1441" i="1"/>
  <c r="BG1441" i="1"/>
  <c r="BH1441" i="1"/>
  <c r="BO1441" i="1"/>
  <c r="BI1441" i="1"/>
  <c r="BJ1441" i="1"/>
  <c r="U1441" i="1"/>
  <c r="BK1441" i="1"/>
  <c r="BL1441" i="1"/>
  <c r="BM1441" i="1"/>
  <c r="O1441" i="1"/>
  <c r="M1441" i="1"/>
  <c r="K1441" i="1"/>
  <c r="D1441" i="1"/>
  <c r="BN1440" i="1"/>
  <c r="BP1440" i="1"/>
  <c r="BQ1440" i="1"/>
  <c r="BG1440" i="1"/>
  <c r="BH1440" i="1"/>
  <c r="BO1440" i="1"/>
  <c r="BI1440" i="1"/>
  <c r="BJ1440" i="1"/>
  <c r="U1440" i="1"/>
  <c r="BK1440" i="1"/>
  <c r="BL1440" i="1"/>
  <c r="BM1440" i="1"/>
  <c r="O1440" i="1"/>
  <c r="M1440" i="1"/>
  <c r="K1440" i="1"/>
  <c r="D1440" i="1"/>
  <c r="BN1439" i="1"/>
  <c r="BP1439" i="1"/>
  <c r="BQ1439" i="1"/>
  <c r="BG1439" i="1"/>
  <c r="BH1439" i="1"/>
  <c r="BO1439" i="1"/>
  <c r="BI1439" i="1"/>
  <c r="BJ1439" i="1"/>
  <c r="U1439" i="1"/>
  <c r="BK1439" i="1"/>
  <c r="BL1439" i="1"/>
  <c r="BM1439" i="1"/>
  <c r="O1439" i="1"/>
  <c r="M1439" i="1"/>
  <c r="K1439" i="1"/>
  <c r="D1439" i="1"/>
  <c r="BN1438" i="1"/>
  <c r="BP1438" i="1"/>
  <c r="BQ1438" i="1"/>
  <c r="BG1438" i="1"/>
  <c r="BH1438" i="1"/>
  <c r="BO1438" i="1"/>
  <c r="BI1438" i="1"/>
  <c r="BJ1438" i="1"/>
  <c r="U1438" i="1"/>
  <c r="BK1438" i="1"/>
  <c r="BL1438" i="1"/>
  <c r="BM1438" i="1"/>
  <c r="O1438" i="1"/>
  <c r="M1438" i="1"/>
  <c r="K1438" i="1"/>
  <c r="D1438" i="1"/>
  <c r="BN1437" i="1"/>
  <c r="BP1437" i="1"/>
  <c r="BQ1437" i="1"/>
  <c r="BG1437" i="1"/>
  <c r="BH1437" i="1"/>
  <c r="BO1437" i="1"/>
  <c r="BI1437" i="1"/>
  <c r="BJ1437" i="1"/>
  <c r="U1437" i="1"/>
  <c r="BK1437" i="1"/>
  <c r="BL1437" i="1"/>
  <c r="BM1437" i="1"/>
  <c r="O1437" i="1"/>
  <c r="M1437" i="1"/>
  <c r="K1437" i="1"/>
  <c r="D1437" i="1"/>
  <c r="BN1436" i="1"/>
  <c r="BP1436" i="1"/>
  <c r="BQ1436" i="1"/>
  <c r="BG1436" i="1"/>
  <c r="BH1436" i="1"/>
  <c r="BO1436" i="1"/>
  <c r="BI1436" i="1"/>
  <c r="BJ1436" i="1"/>
  <c r="U1436" i="1"/>
  <c r="BK1436" i="1"/>
  <c r="BL1436" i="1"/>
  <c r="BM1436" i="1"/>
  <c r="O1436" i="1"/>
  <c r="M1436" i="1"/>
  <c r="K1436" i="1"/>
  <c r="D1436" i="1"/>
  <c r="BN1435" i="1"/>
  <c r="BP1435" i="1"/>
  <c r="BQ1435" i="1"/>
  <c r="BG1435" i="1"/>
  <c r="BH1435" i="1"/>
  <c r="BO1435" i="1"/>
  <c r="BI1435" i="1"/>
  <c r="BJ1435" i="1"/>
  <c r="U1435" i="1"/>
  <c r="BK1435" i="1"/>
  <c r="BL1435" i="1"/>
  <c r="BM1435" i="1"/>
  <c r="O1435" i="1"/>
  <c r="M1435" i="1"/>
  <c r="K1435" i="1"/>
  <c r="D1435" i="1"/>
  <c r="BN1434" i="1"/>
  <c r="BP1434" i="1"/>
  <c r="BQ1434" i="1"/>
  <c r="BG1434" i="1"/>
  <c r="BH1434" i="1"/>
  <c r="BO1434" i="1"/>
  <c r="BI1434" i="1"/>
  <c r="BJ1434" i="1"/>
  <c r="U1434" i="1"/>
  <c r="BK1434" i="1"/>
  <c r="BL1434" i="1"/>
  <c r="BM1434" i="1"/>
  <c r="O1434" i="1"/>
  <c r="M1434" i="1"/>
  <c r="K1434" i="1"/>
  <c r="D1434" i="1"/>
  <c r="BN1433" i="1"/>
  <c r="BP1433" i="1"/>
  <c r="BQ1433" i="1"/>
  <c r="BG1433" i="1"/>
  <c r="BH1433" i="1"/>
  <c r="BO1433" i="1"/>
  <c r="BI1433" i="1"/>
  <c r="BJ1433" i="1"/>
  <c r="U1433" i="1"/>
  <c r="BK1433" i="1"/>
  <c r="BL1433" i="1"/>
  <c r="BM1433" i="1"/>
  <c r="O1433" i="1"/>
  <c r="M1433" i="1"/>
  <c r="K1433" i="1"/>
  <c r="D1433" i="1"/>
  <c r="BN1432" i="1"/>
  <c r="BP1432" i="1"/>
  <c r="BQ1432" i="1"/>
  <c r="BG1432" i="1"/>
  <c r="BH1432" i="1"/>
  <c r="BO1432" i="1"/>
  <c r="BI1432" i="1"/>
  <c r="BJ1432" i="1"/>
  <c r="U1432" i="1"/>
  <c r="BK1432" i="1"/>
  <c r="BL1432" i="1"/>
  <c r="BM1432" i="1"/>
  <c r="O1432" i="1"/>
  <c r="M1432" i="1"/>
  <c r="K1432" i="1"/>
  <c r="D1432" i="1"/>
  <c r="BN1431" i="1"/>
  <c r="BP1431" i="1"/>
  <c r="BQ1431" i="1"/>
  <c r="BG1431" i="1"/>
  <c r="BH1431" i="1"/>
  <c r="BO1431" i="1"/>
  <c r="BI1431" i="1"/>
  <c r="BJ1431" i="1"/>
  <c r="U1431" i="1"/>
  <c r="BK1431" i="1"/>
  <c r="BL1431" i="1"/>
  <c r="BM1431" i="1"/>
  <c r="O1431" i="1"/>
  <c r="M1431" i="1"/>
  <c r="K1431" i="1"/>
  <c r="D1431" i="1"/>
  <c r="BN1430" i="1"/>
  <c r="BP1430" i="1"/>
  <c r="BQ1430" i="1"/>
  <c r="BG1430" i="1"/>
  <c r="BH1430" i="1"/>
  <c r="BO1430" i="1"/>
  <c r="BI1430" i="1"/>
  <c r="BJ1430" i="1"/>
  <c r="U1430" i="1"/>
  <c r="BK1430" i="1"/>
  <c r="BL1430" i="1"/>
  <c r="BM1430" i="1"/>
  <c r="O1430" i="1"/>
  <c r="M1430" i="1"/>
  <c r="K1430" i="1"/>
  <c r="D1430" i="1"/>
  <c r="BN1429" i="1"/>
  <c r="BP1429" i="1"/>
  <c r="BQ1429" i="1"/>
  <c r="BG1429" i="1"/>
  <c r="BH1429" i="1"/>
  <c r="BO1429" i="1"/>
  <c r="BI1429" i="1"/>
  <c r="BJ1429" i="1"/>
  <c r="U1429" i="1"/>
  <c r="BK1429" i="1"/>
  <c r="BL1429" i="1"/>
  <c r="BM1429" i="1"/>
  <c r="O1429" i="1"/>
  <c r="M1429" i="1"/>
  <c r="K1429" i="1"/>
  <c r="D1429" i="1"/>
  <c r="BN1428" i="1"/>
  <c r="BP1428" i="1"/>
  <c r="BQ1428" i="1"/>
  <c r="BG1428" i="1"/>
  <c r="BH1428" i="1"/>
  <c r="BO1428" i="1"/>
  <c r="BI1428" i="1"/>
  <c r="BJ1428" i="1"/>
  <c r="U1428" i="1"/>
  <c r="BK1428" i="1"/>
  <c r="BL1428" i="1"/>
  <c r="BM1428" i="1"/>
  <c r="O1428" i="1"/>
  <c r="M1428" i="1"/>
  <c r="K1428" i="1"/>
  <c r="D1428" i="1"/>
  <c r="BN1427" i="1"/>
  <c r="BP1427" i="1"/>
  <c r="BQ1427" i="1"/>
  <c r="BG1427" i="1"/>
  <c r="BH1427" i="1"/>
  <c r="BO1427" i="1"/>
  <c r="BI1427" i="1"/>
  <c r="BJ1427" i="1"/>
  <c r="U1427" i="1"/>
  <c r="BK1427" i="1"/>
  <c r="BL1427" i="1"/>
  <c r="BM1427" i="1"/>
  <c r="O1427" i="1"/>
  <c r="M1427" i="1"/>
  <c r="K1427" i="1"/>
  <c r="D1427" i="1"/>
  <c r="BN1426" i="1"/>
  <c r="BP1426" i="1"/>
  <c r="BQ1426" i="1"/>
  <c r="BG1426" i="1"/>
  <c r="BH1426" i="1"/>
  <c r="BO1426" i="1"/>
  <c r="BI1426" i="1"/>
  <c r="BJ1426" i="1"/>
  <c r="U1426" i="1"/>
  <c r="BK1426" i="1"/>
  <c r="BL1426" i="1"/>
  <c r="BM1426" i="1"/>
  <c r="O1426" i="1"/>
  <c r="M1426" i="1"/>
  <c r="K1426" i="1"/>
  <c r="D1426" i="1"/>
  <c r="BN1425" i="1"/>
  <c r="BP1425" i="1"/>
  <c r="BQ1425" i="1"/>
  <c r="BG1425" i="1"/>
  <c r="BH1425" i="1"/>
  <c r="BO1425" i="1"/>
  <c r="BI1425" i="1"/>
  <c r="BJ1425" i="1"/>
  <c r="U1425" i="1"/>
  <c r="BK1425" i="1"/>
  <c r="BL1425" i="1"/>
  <c r="BM1425" i="1"/>
  <c r="O1425" i="1"/>
  <c r="M1425" i="1"/>
  <c r="K1425" i="1"/>
  <c r="D1425" i="1"/>
  <c r="BN1424" i="1"/>
  <c r="BP1424" i="1"/>
  <c r="BQ1424" i="1"/>
  <c r="BG1424" i="1"/>
  <c r="BH1424" i="1"/>
  <c r="BO1424" i="1"/>
  <c r="BI1424" i="1"/>
  <c r="BJ1424" i="1"/>
  <c r="U1424" i="1"/>
  <c r="BK1424" i="1"/>
  <c r="BL1424" i="1"/>
  <c r="BM1424" i="1"/>
  <c r="O1424" i="1"/>
  <c r="M1424" i="1"/>
  <c r="K1424" i="1"/>
  <c r="D1424" i="1"/>
  <c r="BN1423" i="1"/>
  <c r="BP1423" i="1"/>
  <c r="BQ1423" i="1"/>
  <c r="BG1423" i="1"/>
  <c r="BH1423" i="1"/>
  <c r="BO1423" i="1"/>
  <c r="BI1423" i="1"/>
  <c r="BJ1423" i="1"/>
  <c r="U1423" i="1"/>
  <c r="BK1423" i="1"/>
  <c r="BL1423" i="1"/>
  <c r="BM1423" i="1"/>
  <c r="O1423" i="1"/>
  <c r="M1423" i="1"/>
  <c r="K1423" i="1"/>
  <c r="D1423" i="1"/>
  <c r="BN1422" i="1"/>
  <c r="BP1422" i="1"/>
  <c r="BQ1422" i="1"/>
  <c r="BG1422" i="1"/>
  <c r="BH1422" i="1"/>
  <c r="BO1422" i="1"/>
  <c r="BI1422" i="1"/>
  <c r="BJ1422" i="1"/>
  <c r="U1422" i="1"/>
  <c r="BK1422" i="1"/>
  <c r="BL1422" i="1"/>
  <c r="BM1422" i="1"/>
  <c r="O1422" i="1"/>
  <c r="M1422" i="1"/>
  <c r="K1422" i="1"/>
  <c r="D1422" i="1"/>
  <c r="BN1421" i="1"/>
  <c r="BP1421" i="1"/>
  <c r="BQ1421" i="1"/>
  <c r="BG1421" i="1"/>
  <c r="BH1421" i="1"/>
  <c r="BO1421" i="1"/>
  <c r="BI1421" i="1"/>
  <c r="BJ1421" i="1"/>
  <c r="U1421" i="1"/>
  <c r="BK1421" i="1"/>
  <c r="BL1421" i="1"/>
  <c r="BM1421" i="1"/>
  <c r="O1421" i="1"/>
  <c r="M1421" i="1"/>
  <c r="K1421" i="1"/>
  <c r="D1421" i="1"/>
  <c r="BN1420" i="1"/>
  <c r="BP1420" i="1"/>
  <c r="BQ1420" i="1"/>
  <c r="BG1420" i="1"/>
  <c r="BH1420" i="1"/>
  <c r="BO1420" i="1"/>
  <c r="BI1420" i="1"/>
  <c r="BJ1420" i="1"/>
  <c r="U1420" i="1"/>
  <c r="BK1420" i="1"/>
  <c r="BL1420" i="1"/>
  <c r="BM1420" i="1"/>
  <c r="O1420" i="1"/>
  <c r="M1420" i="1"/>
  <c r="K1420" i="1"/>
  <c r="D1420" i="1"/>
  <c r="BN1419" i="1"/>
  <c r="BP1419" i="1"/>
  <c r="BQ1419" i="1"/>
  <c r="BG1419" i="1"/>
  <c r="BH1419" i="1"/>
  <c r="BO1419" i="1"/>
  <c r="BI1419" i="1"/>
  <c r="BJ1419" i="1"/>
  <c r="U1419" i="1"/>
  <c r="BK1419" i="1"/>
  <c r="BL1419" i="1"/>
  <c r="BM1419" i="1"/>
  <c r="O1419" i="1"/>
  <c r="M1419" i="1"/>
  <c r="K1419" i="1"/>
  <c r="D1419" i="1"/>
  <c r="BN1418" i="1"/>
  <c r="BP1418" i="1"/>
  <c r="BQ1418" i="1"/>
  <c r="BG1418" i="1"/>
  <c r="BH1418" i="1"/>
  <c r="BO1418" i="1"/>
  <c r="BI1418" i="1"/>
  <c r="BJ1418" i="1"/>
  <c r="U1418" i="1"/>
  <c r="BK1418" i="1"/>
  <c r="BL1418" i="1"/>
  <c r="BM1418" i="1"/>
  <c r="O1418" i="1"/>
  <c r="M1418" i="1"/>
  <c r="K1418" i="1"/>
  <c r="D1418" i="1"/>
  <c r="BN1417" i="1"/>
  <c r="BP1417" i="1"/>
  <c r="BQ1417" i="1"/>
  <c r="BG1417" i="1"/>
  <c r="BH1417" i="1"/>
  <c r="BO1417" i="1"/>
  <c r="BI1417" i="1"/>
  <c r="BJ1417" i="1"/>
  <c r="U1417" i="1"/>
  <c r="BK1417" i="1"/>
  <c r="BL1417" i="1"/>
  <c r="BM1417" i="1"/>
  <c r="O1417" i="1"/>
  <c r="M1417" i="1"/>
  <c r="K1417" i="1"/>
  <c r="D1417" i="1"/>
  <c r="BN1416" i="1"/>
  <c r="BP1416" i="1"/>
  <c r="BQ1416" i="1"/>
  <c r="BG1416" i="1"/>
  <c r="BH1416" i="1"/>
  <c r="BO1416" i="1"/>
  <c r="BI1416" i="1"/>
  <c r="BJ1416" i="1"/>
  <c r="U1416" i="1"/>
  <c r="BK1416" i="1"/>
  <c r="BL1416" i="1"/>
  <c r="BM1416" i="1"/>
  <c r="O1416" i="1"/>
  <c r="M1416" i="1"/>
  <c r="K1416" i="1"/>
  <c r="D1416" i="1"/>
  <c r="BN1415" i="1"/>
  <c r="BP1415" i="1"/>
  <c r="BQ1415" i="1"/>
  <c r="BG1415" i="1"/>
  <c r="BH1415" i="1"/>
  <c r="BO1415" i="1"/>
  <c r="BI1415" i="1"/>
  <c r="BJ1415" i="1"/>
  <c r="U1415" i="1"/>
  <c r="BK1415" i="1"/>
  <c r="BL1415" i="1"/>
  <c r="BM1415" i="1"/>
  <c r="O1415" i="1"/>
  <c r="M1415" i="1"/>
  <c r="K1415" i="1"/>
  <c r="D1415" i="1"/>
  <c r="BN1414" i="1"/>
  <c r="BP1414" i="1"/>
  <c r="BQ1414" i="1"/>
  <c r="BG1414" i="1"/>
  <c r="BH1414" i="1"/>
  <c r="BO1414" i="1"/>
  <c r="BI1414" i="1"/>
  <c r="BJ1414" i="1"/>
  <c r="U1414" i="1"/>
  <c r="BK1414" i="1"/>
  <c r="BL1414" i="1"/>
  <c r="BM1414" i="1"/>
  <c r="O1414" i="1"/>
  <c r="M1414" i="1"/>
  <c r="K1414" i="1"/>
  <c r="D1414" i="1"/>
  <c r="BN1413" i="1"/>
  <c r="BP1413" i="1"/>
  <c r="BQ1413" i="1"/>
  <c r="BG1413" i="1"/>
  <c r="BH1413" i="1"/>
  <c r="BO1413" i="1"/>
  <c r="BI1413" i="1"/>
  <c r="BJ1413" i="1"/>
  <c r="U1413" i="1"/>
  <c r="BK1413" i="1"/>
  <c r="BL1413" i="1"/>
  <c r="BM1413" i="1"/>
  <c r="O1413" i="1"/>
  <c r="M1413" i="1"/>
  <c r="K1413" i="1"/>
  <c r="D1413" i="1"/>
  <c r="BN1412" i="1"/>
  <c r="BP1412" i="1"/>
  <c r="BQ1412" i="1"/>
  <c r="BG1412" i="1"/>
  <c r="BH1412" i="1"/>
  <c r="BO1412" i="1"/>
  <c r="BI1412" i="1"/>
  <c r="BJ1412" i="1"/>
  <c r="U1412" i="1"/>
  <c r="BK1412" i="1"/>
  <c r="BL1412" i="1"/>
  <c r="BM1412" i="1"/>
  <c r="O1412" i="1"/>
  <c r="M1412" i="1"/>
  <c r="K1412" i="1"/>
  <c r="D1412" i="1"/>
  <c r="BN1411" i="1"/>
  <c r="BP1411" i="1"/>
  <c r="BQ1411" i="1"/>
  <c r="BG1411" i="1"/>
  <c r="BH1411" i="1"/>
  <c r="BO1411" i="1"/>
  <c r="BI1411" i="1"/>
  <c r="BJ1411" i="1"/>
  <c r="U1411" i="1"/>
  <c r="BK1411" i="1"/>
  <c r="BL1411" i="1"/>
  <c r="BM1411" i="1"/>
  <c r="O1411" i="1"/>
  <c r="M1411" i="1"/>
  <c r="K1411" i="1"/>
  <c r="D1411" i="1"/>
  <c r="BN1410" i="1"/>
  <c r="BP1410" i="1"/>
  <c r="BQ1410" i="1"/>
  <c r="BG1410" i="1"/>
  <c r="BH1410" i="1"/>
  <c r="BO1410" i="1"/>
  <c r="BI1410" i="1"/>
  <c r="BJ1410" i="1"/>
  <c r="U1410" i="1"/>
  <c r="BK1410" i="1"/>
  <c r="BL1410" i="1"/>
  <c r="BM1410" i="1"/>
  <c r="O1410" i="1"/>
  <c r="M1410" i="1"/>
  <c r="K1410" i="1"/>
  <c r="D1410" i="1"/>
  <c r="BN1409" i="1"/>
  <c r="BP1409" i="1"/>
  <c r="BQ1409" i="1"/>
  <c r="BG1409" i="1"/>
  <c r="BH1409" i="1"/>
  <c r="BO1409" i="1"/>
  <c r="BI1409" i="1"/>
  <c r="BJ1409" i="1"/>
  <c r="U1409" i="1"/>
  <c r="BK1409" i="1"/>
  <c r="BL1409" i="1"/>
  <c r="BM1409" i="1"/>
  <c r="O1409" i="1"/>
  <c r="M1409" i="1"/>
  <c r="K1409" i="1"/>
  <c r="D1409" i="1"/>
  <c r="BN1408" i="1"/>
  <c r="BP1408" i="1"/>
  <c r="BQ1408" i="1"/>
  <c r="BG1408" i="1"/>
  <c r="BH1408" i="1"/>
  <c r="BO1408" i="1"/>
  <c r="BI1408" i="1"/>
  <c r="BJ1408" i="1"/>
  <c r="U1408" i="1"/>
  <c r="BK1408" i="1"/>
  <c r="BL1408" i="1"/>
  <c r="BM1408" i="1"/>
  <c r="O1408" i="1"/>
  <c r="M1408" i="1"/>
  <c r="K1408" i="1"/>
  <c r="D1408" i="1"/>
  <c r="BN1407" i="1"/>
  <c r="BP1407" i="1"/>
  <c r="BQ1407" i="1"/>
  <c r="BG1407" i="1"/>
  <c r="BH1407" i="1"/>
  <c r="BO1407" i="1"/>
  <c r="BI1407" i="1"/>
  <c r="BJ1407" i="1"/>
  <c r="U1407" i="1"/>
  <c r="BK1407" i="1"/>
  <c r="BL1407" i="1"/>
  <c r="BM1407" i="1"/>
  <c r="O1407" i="1"/>
  <c r="M1407" i="1"/>
  <c r="K1407" i="1"/>
  <c r="D1407" i="1"/>
  <c r="BN1406" i="1"/>
  <c r="BP1406" i="1"/>
  <c r="BQ1406" i="1"/>
  <c r="BG1406" i="1"/>
  <c r="BH1406" i="1"/>
  <c r="BO1406" i="1"/>
  <c r="BI1406" i="1"/>
  <c r="BJ1406" i="1"/>
  <c r="U1406" i="1"/>
  <c r="BK1406" i="1"/>
  <c r="BL1406" i="1"/>
  <c r="BM1406" i="1"/>
  <c r="O1406" i="1"/>
  <c r="M1406" i="1"/>
  <c r="K1406" i="1"/>
  <c r="D1406" i="1"/>
  <c r="BN1405" i="1"/>
  <c r="BP1405" i="1"/>
  <c r="BQ1405" i="1"/>
  <c r="BG1405" i="1"/>
  <c r="BH1405" i="1"/>
  <c r="BO1405" i="1"/>
  <c r="BI1405" i="1"/>
  <c r="BJ1405" i="1"/>
  <c r="U1405" i="1"/>
  <c r="BK1405" i="1"/>
  <c r="BL1405" i="1"/>
  <c r="BM1405" i="1"/>
  <c r="O1405" i="1"/>
  <c r="M1405" i="1"/>
  <c r="K1405" i="1"/>
  <c r="D1405" i="1"/>
  <c r="BN1404" i="1"/>
  <c r="BP1404" i="1"/>
  <c r="BQ1404" i="1"/>
  <c r="BG1404" i="1"/>
  <c r="BH1404" i="1"/>
  <c r="BO1404" i="1"/>
  <c r="BI1404" i="1"/>
  <c r="BJ1404" i="1"/>
  <c r="U1404" i="1"/>
  <c r="BK1404" i="1"/>
  <c r="BL1404" i="1"/>
  <c r="BM1404" i="1"/>
  <c r="O1404" i="1"/>
  <c r="M1404" i="1"/>
  <c r="K1404" i="1"/>
  <c r="D1404" i="1"/>
  <c r="BN1403" i="1"/>
  <c r="BP1403" i="1"/>
  <c r="BQ1403" i="1"/>
  <c r="BG1403" i="1"/>
  <c r="BH1403" i="1"/>
  <c r="BO1403" i="1"/>
  <c r="BI1403" i="1"/>
  <c r="BJ1403" i="1"/>
  <c r="U1403" i="1"/>
  <c r="BK1403" i="1"/>
  <c r="BL1403" i="1"/>
  <c r="BM1403" i="1"/>
  <c r="O1403" i="1"/>
  <c r="M1403" i="1"/>
  <c r="K1403" i="1"/>
  <c r="D1403" i="1"/>
  <c r="BN1402" i="1"/>
  <c r="BP1402" i="1"/>
  <c r="BQ1402" i="1"/>
  <c r="BG1402" i="1"/>
  <c r="BH1402" i="1"/>
  <c r="BO1402" i="1"/>
  <c r="BI1402" i="1"/>
  <c r="BJ1402" i="1"/>
  <c r="U1402" i="1"/>
  <c r="BK1402" i="1"/>
  <c r="BL1402" i="1"/>
  <c r="BM1402" i="1"/>
  <c r="O1402" i="1"/>
  <c r="M1402" i="1"/>
  <c r="K1402" i="1"/>
  <c r="D1402" i="1"/>
  <c r="BN1401" i="1"/>
  <c r="BP1401" i="1"/>
  <c r="BQ1401" i="1"/>
  <c r="BG1401" i="1"/>
  <c r="BH1401" i="1"/>
  <c r="BO1401" i="1"/>
  <c r="BI1401" i="1"/>
  <c r="BJ1401" i="1"/>
  <c r="U1401" i="1"/>
  <c r="BK1401" i="1"/>
  <c r="BL1401" i="1"/>
  <c r="BM1401" i="1"/>
  <c r="O1401" i="1"/>
  <c r="M1401" i="1"/>
  <c r="K1401" i="1"/>
  <c r="D1401" i="1"/>
  <c r="BN1400" i="1"/>
  <c r="BP1400" i="1"/>
  <c r="BQ1400" i="1"/>
  <c r="BG1400" i="1"/>
  <c r="BH1400" i="1"/>
  <c r="BO1400" i="1"/>
  <c r="BI1400" i="1"/>
  <c r="BJ1400" i="1"/>
  <c r="U1400" i="1"/>
  <c r="BK1400" i="1"/>
  <c r="BL1400" i="1"/>
  <c r="BM1400" i="1"/>
  <c r="O1400" i="1"/>
  <c r="M1400" i="1"/>
  <c r="K1400" i="1"/>
  <c r="D1400" i="1"/>
  <c r="BN1399" i="1"/>
  <c r="BP1399" i="1"/>
  <c r="BQ1399" i="1"/>
  <c r="BG1399" i="1"/>
  <c r="BH1399" i="1"/>
  <c r="BO1399" i="1"/>
  <c r="BI1399" i="1"/>
  <c r="BJ1399" i="1"/>
  <c r="U1399" i="1"/>
  <c r="BK1399" i="1"/>
  <c r="BL1399" i="1"/>
  <c r="BM1399" i="1"/>
  <c r="O1399" i="1"/>
  <c r="M1399" i="1"/>
  <c r="K1399" i="1"/>
  <c r="D1399" i="1"/>
  <c r="BN1398" i="1"/>
  <c r="BP1398" i="1"/>
  <c r="BQ1398" i="1"/>
  <c r="BG1398" i="1"/>
  <c r="BH1398" i="1"/>
  <c r="BO1398" i="1"/>
  <c r="BI1398" i="1"/>
  <c r="BJ1398" i="1"/>
  <c r="U1398" i="1"/>
  <c r="BK1398" i="1"/>
  <c r="BL1398" i="1"/>
  <c r="BM1398" i="1"/>
  <c r="O1398" i="1"/>
  <c r="M1398" i="1"/>
  <c r="K1398" i="1"/>
  <c r="D1398" i="1"/>
  <c r="BN1397" i="1"/>
  <c r="BP1397" i="1"/>
  <c r="BQ1397" i="1"/>
  <c r="BG1397" i="1"/>
  <c r="BH1397" i="1"/>
  <c r="BO1397" i="1"/>
  <c r="BI1397" i="1"/>
  <c r="BJ1397" i="1"/>
  <c r="U1397" i="1"/>
  <c r="BK1397" i="1"/>
  <c r="BL1397" i="1"/>
  <c r="BM1397" i="1"/>
  <c r="O1397" i="1"/>
  <c r="M1397" i="1"/>
  <c r="K1397" i="1"/>
  <c r="D1397" i="1"/>
  <c r="BN1396" i="1"/>
  <c r="BP1396" i="1"/>
  <c r="BQ1396" i="1"/>
  <c r="BG1396" i="1"/>
  <c r="BH1396" i="1"/>
  <c r="BO1396" i="1"/>
  <c r="BI1396" i="1"/>
  <c r="BJ1396" i="1"/>
  <c r="U1396" i="1"/>
  <c r="BK1396" i="1"/>
  <c r="BL1396" i="1"/>
  <c r="BM1396" i="1"/>
  <c r="O1396" i="1"/>
  <c r="M1396" i="1"/>
  <c r="K1396" i="1"/>
  <c r="D1396" i="1"/>
  <c r="BN1395" i="1"/>
  <c r="BP1395" i="1"/>
  <c r="BQ1395" i="1"/>
  <c r="BG1395" i="1"/>
  <c r="BH1395" i="1"/>
  <c r="BO1395" i="1"/>
  <c r="BI1395" i="1"/>
  <c r="BJ1395" i="1"/>
  <c r="U1395" i="1"/>
  <c r="BK1395" i="1"/>
  <c r="BL1395" i="1"/>
  <c r="BM1395" i="1"/>
  <c r="O1395" i="1"/>
  <c r="M1395" i="1"/>
  <c r="K1395" i="1"/>
  <c r="D1395" i="1"/>
  <c r="BN1394" i="1"/>
  <c r="BP1394" i="1"/>
  <c r="BQ1394" i="1"/>
  <c r="BG1394" i="1"/>
  <c r="BH1394" i="1"/>
  <c r="BO1394" i="1"/>
  <c r="BI1394" i="1"/>
  <c r="BJ1394" i="1"/>
  <c r="U1394" i="1"/>
  <c r="BK1394" i="1"/>
  <c r="BL1394" i="1"/>
  <c r="BM1394" i="1"/>
  <c r="O1394" i="1"/>
  <c r="M1394" i="1"/>
  <c r="K1394" i="1"/>
  <c r="D1394" i="1"/>
  <c r="BN1393" i="1"/>
  <c r="BP1393" i="1"/>
  <c r="BQ1393" i="1"/>
  <c r="BG1393" i="1"/>
  <c r="BH1393" i="1"/>
  <c r="BO1393" i="1"/>
  <c r="BI1393" i="1"/>
  <c r="BJ1393" i="1"/>
  <c r="U1393" i="1"/>
  <c r="BK1393" i="1"/>
  <c r="BL1393" i="1"/>
  <c r="BM1393" i="1"/>
  <c r="O1393" i="1"/>
  <c r="M1393" i="1"/>
  <c r="K1393" i="1"/>
  <c r="D1393" i="1"/>
  <c r="BN1392" i="1"/>
  <c r="BP1392" i="1"/>
  <c r="BQ1392" i="1"/>
  <c r="BG1392" i="1"/>
  <c r="BH1392" i="1"/>
  <c r="BO1392" i="1"/>
  <c r="BI1392" i="1"/>
  <c r="BJ1392" i="1"/>
  <c r="U1392" i="1"/>
  <c r="BK1392" i="1"/>
  <c r="BL1392" i="1"/>
  <c r="BM1392" i="1"/>
  <c r="O1392" i="1"/>
  <c r="M1392" i="1"/>
  <c r="K1392" i="1"/>
  <c r="D1392" i="1"/>
  <c r="BN1391" i="1"/>
  <c r="BP1391" i="1"/>
  <c r="BQ1391" i="1"/>
  <c r="BG1391" i="1"/>
  <c r="BH1391" i="1"/>
  <c r="BO1391" i="1"/>
  <c r="BI1391" i="1"/>
  <c r="BJ1391" i="1"/>
  <c r="U1391" i="1"/>
  <c r="BK1391" i="1"/>
  <c r="BL1391" i="1"/>
  <c r="BM1391" i="1"/>
  <c r="O1391" i="1"/>
  <c r="M1391" i="1"/>
  <c r="K1391" i="1"/>
  <c r="D1391" i="1"/>
  <c r="BN1390" i="1"/>
  <c r="BP1390" i="1"/>
  <c r="BQ1390" i="1"/>
  <c r="BG1390" i="1"/>
  <c r="BH1390" i="1"/>
  <c r="BO1390" i="1"/>
  <c r="BI1390" i="1"/>
  <c r="BJ1390" i="1"/>
  <c r="U1390" i="1"/>
  <c r="BK1390" i="1"/>
  <c r="BL1390" i="1"/>
  <c r="BM1390" i="1"/>
  <c r="O1390" i="1"/>
  <c r="M1390" i="1"/>
  <c r="K1390" i="1"/>
  <c r="D1390" i="1"/>
  <c r="BN1389" i="1"/>
  <c r="BP1389" i="1"/>
  <c r="BQ1389" i="1"/>
  <c r="BG1389" i="1"/>
  <c r="BH1389" i="1"/>
  <c r="BO1389" i="1"/>
  <c r="BI1389" i="1"/>
  <c r="BJ1389" i="1"/>
  <c r="U1389" i="1"/>
  <c r="BK1389" i="1"/>
  <c r="BL1389" i="1"/>
  <c r="BM1389" i="1"/>
  <c r="O1389" i="1"/>
  <c r="M1389" i="1"/>
  <c r="K1389" i="1"/>
  <c r="D1389" i="1"/>
  <c r="BN1388" i="1"/>
  <c r="BP1388" i="1"/>
  <c r="BQ1388" i="1"/>
  <c r="BG1388" i="1"/>
  <c r="BH1388" i="1"/>
  <c r="BO1388" i="1"/>
  <c r="BI1388" i="1"/>
  <c r="BJ1388" i="1"/>
  <c r="U1388" i="1"/>
  <c r="BK1388" i="1"/>
  <c r="BL1388" i="1"/>
  <c r="BM1388" i="1"/>
  <c r="O1388" i="1"/>
  <c r="M1388" i="1"/>
  <c r="K1388" i="1"/>
  <c r="D1388" i="1"/>
  <c r="BN1387" i="1"/>
  <c r="BP1387" i="1"/>
  <c r="BQ1387" i="1"/>
  <c r="BG1387" i="1"/>
  <c r="BH1387" i="1"/>
  <c r="BO1387" i="1"/>
  <c r="BI1387" i="1"/>
  <c r="BJ1387" i="1"/>
  <c r="U1387" i="1"/>
  <c r="BK1387" i="1"/>
  <c r="BL1387" i="1"/>
  <c r="BM1387" i="1"/>
  <c r="O1387" i="1"/>
  <c r="M1387" i="1"/>
  <c r="K1387" i="1"/>
  <c r="D1387" i="1"/>
  <c r="BN1386" i="1"/>
  <c r="BP1386" i="1"/>
  <c r="BQ1386" i="1"/>
  <c r="BG1386" i="1"/>
  <c r="BH1386" i="1"/>
  <c r="BO1386" i="1"/>
  <c r="BI1386" i="1"/>
  <c r="BJ1386" i="1"/>
  <c r="U1386" i="1"/>
  <c r="BK1386" i="1"/>
  <c r="BL1386" i="1"/>
  <c r="BM1386" i="1"/>
  <c r="O1386" i="1"/>
  <c r="M1386" i="1"/>
  <c r="K1386" i="1"/>
  <c r="D1386" i="1"/>
  <c r="BN1385" i="1"/>
  <c r="BP1385" i="1"/>
  <c r="BQ1385" i="1"/>
  <c r="BG1385" i="1"/>
  <c r="BH1385" i="1"/>
  <c r="BO1385" i="1"/>
  <c r="BI1385" i="1"/>
  <c r="BJ1385" i="1"/>
  <c r="U1385" i="1"/>
  <c r="BK1385" i="1"/>
  <c r="BL1385" i="1"/>
  <c r="BM1385" i="1"/>
  <c r="O1385" i="1"/>
  <c r="M1385" i="1"/>
  <c r="K1385" i="1"/>
  <c r="D1385" i="1"/>
  <c r="BN1384" i="1"/>
  <c r="BP1384" i="1"/>
  <c r="BQ1384" i="1"/>
  <c r="BG1384" i="1"/>
  <c r="BH1384" i="1"/>
  <c r="BO1384" i="1"/>
  <c r="BI1384" i="1"/>
  <c r="BJ1384" i="1"/>
  <c r="U1384" i="1"/>
  <c r="BK1384" i="1"/>
  <c r="BL1384" i="1"/>
  <c r="BM1384" i="1"/>
  <c r="O1384" i="1"/>
  <c r="M1384" i="1"/>
  <c r="K1384" i="1"/>
  <c r="D1384" i="1"/>
  <c r="BN1383" i="1"/>
  <c r="BP1383" i="1"/>
  <c r="BQ1383" i="1"/>
  <c r="BG1383" i="1"/>
  <c r="BH1383" i="1"/>
  <c r="BO1383" i="1"/>
  <c r="BI1383" i="1"/>
  <c r="BJ1383" i="1"/>
  <c r="U1383" i="1"/>
  <c r="BK1383" i="1"/>
  <c r="BL1383" i="1"/>
  <c r="BM1383" i="1"/>
  <c r="O1383" i="1"/>
  <c r="M1383" i="1"/>
  <c r="K1383" i="1"/>
  <c r="D1383" i="1"/>
  <c r="BN1382" i="1"/>
  <c r="BP1382" i="1"/>
  <c r="BQ1382" i="1"/>
  <c r="BG1382" i="1"/>
  <c r="BH1382" i="1"/>
  <c r="BO1382" i="1"/>
  <c r="BI1382" i="1"/>
  <c r="BJ1382" i="1"/>
  <c r="U1382" i="1"/>
  <c r="BK1382" i="1"/>
  <c r="BL1382" i="1"/>
  <c r="BM1382" i="1"/>
  <c r="O1382" i="1"/>
  <c r="M1382" i="1"/>
  <c r="K1382" i="1"/>
  <c r="D1382" i="1"/>
  <c r="BN1381" i="1"/>
  <c r="BP1381" i="1"/>
  <c r="BQ1381" i="1"/>
  <c r="BG1381" i="1"/>
  <c r="BH1381" i="1"/>
  <c r="BO1381" i="1"/>
  <c r="BI1381" i="1"/>
  <c r="BJ1381" i="1"/>
  <c r="U1381" i="1"/>
  <c r="BK1381" i="1"/>
  <c r="BL1381" i="1"/>
  <c r="BM1381" i="1"/>
  <c r="O1381" i="1"/>
  <c r="M1381" i="1"/>
  <c r="K1381" i="1"/>
  <c r="D1381" i="1"/>
  <c r="BN1380" i="1"/>
  <c r="BP1380" i="1"/>
  <c r="BQ1380" i="1"/>
  <c r="BG1380" i="1"/>
  <c r="BH1380" i="1"/>
  <c r="BO1380" i="1"/>
  <c r="BI1380" i="1"/>
  <c r="BJ1380" i="1"/>
  <c r="U1380" i="1"/>
  <c r="BK1380" i="1"/>
  <c r="BL1380" i="1"/>
  <c r="BM1380" i="1"/>
  <c r="O1380" i="1"/>
  <c r="M1380" i="1"/>
  <c r="K1380" i="1"/>
  <c r="D1380" i="1"/>
  <c r="BN1379" i="1"/>
  <c r="BP1379" i="1"/>
  <c r="BQ1379" i="1"/>
  <c r="BG1379" i="1"/>
  <c r="BH1379" i="1"/>
  <c r="BO1379" i="1"/>
  <c r="BI1379" i="1"/>
  <c r="BJ1379" i="1"/>
  <c r="U1379" i="1"/>
  <c r="BK1379" i="1"/>
  <c r="BL1379" i="1"/>
  <c r="BM1379" i="1"/>
  <c r="O1379" i="1"/>
  <c r="M1379" i="1"/>
  <c r="K1379" i="1"/>
  <c r="D1379" i="1"/>
  <c r="BN1378" i="1"/>
  <c r="BP1378" i="1"/>
  <c r="BQ1378" i="1"/>
  <c r="BG1378" i="1"/>
  <c r="BH1378" i="1"/>
  <c r="BO1378" i="1"/>
  <c r="BI1378" i="1"/>
  <c r="BJ1378" i="1"/>
  <c r="U1378" i="1"/>
  <c r="BK1378" i="1"/>
  <c r="BL1378" i="1"/>
  <c r="BM1378" i="1"/>
  <c r="O1378" i="1"/>
  <c r="M1378" i="1"/>
  <c r="K1378" i="1"/>
  <c r="D1378" i="1"/>
  <c r="BN1377" i="1"/>
  <c r="BP1377" i="1"/>
  <c r="BQ1377" i="1"/>
  <c r="BG1377" i="1"/>
  <c r="BH1377" i="1"/>
  <c r="BO1377" i="1"/>
  <c r="BI1377" i="1"/>
  <c r="BJ1377" i="1"/>
  <c r="U1377" i="1"/>
  <c r="BK1377" i="1"/>
  <c r="BL1377" i="1"/>
  <c r="BM1377" i="1"/>
  <c r="O1377" i="1"/>
  <c r="M1377" i="1"/>
  <c r="K1377" i="1"/>
  <c r="D1377" i="1"/>
  <c r="BN1376" i="1"/>
  <c r="BP1376" i="1"/>
  <c r="BQ1376" i="1"/>
  <c r="BG1376" i="1"/>
  <c r="BH1376" i="1"/>
  <c r="BO1376" i="1"/>
  <c r="BI1376" i="1"/>
  <c r="BJ1376" i="1"/>
  <c r="U1376" i="1"/>
  <c r="BK1376" i="1"/>
  <c r="BL1376" i="1"/>
  <c r="BM1376" i="1"/>
  <c r="O1376" i="1"/>
  <c r="M1376" i="1"/>
  <c r="K1376" i="1"/>
  <c r="D1376" i="1"/>
  <c r="BN1375" i="1"/>
  <c r="BP1375" i="1"/>
  <c r="BQ1375" i="1"/>
  <c r="BG1375" i="1"/>
  <c r="BH1375" i="1"/>
  <c r="BO1375" i="1"/>
  <c r="BI1375" i="1"/>
  <c r="BJ1375" i="1"/>
  <c r="U1375" i="1"/>
  <c r="BK1375" i="1"/>
  <c r="BL1375" i="1"/>
  <c r="BM1375" i="1"/>
  <c r="O1375" i="1"/>
  <c r="M1375" i="1"/>
  <c r="K1375" i="1"/>
  <c r="D1375" i="1"/>
  <c r="BN1374" i="1"/>
  <c r="BP1374" i="1"/>
  <c r="BQ1374" i="1"/>
  <c r="BG1374" i="1"/>
  <c r="BH1374" i="1"/>
  <c r="BO1374" i="1"/>
  <c r="BI1374" i="1"/>
  <c r="BJ1374" i="1"/>
  <c r="U1374" i="1"/>
  <c r="BK1374" i="1"/>
  <c r="BL1374" i="1"/>
  <c r="BM1374" i="1"/>
  <c r="O1374" i="1"/>
  <c r="M1374" i="1"/>
  <c r="K1374" i="1"/>
  <c r="D1374" i="1"/>
  <c r="BN1373" i="1"/>
  <c r="BP1373" i="1"/>
  <c r="BQ1373" i="1"/>
  <c r="BG1373" i="1"/>
  <c r="BH1373" i="1"/>
  <c r="BO1373" i="1"/>
  <c r="BI1373" i="1"/>
  <c r="BJ1373" i="1"/>
  <c r="U1373" i="1"/>
  <c r="BK1373" i="1"/>
  <c r="BL1373" i="1"/>
  <c r="BM1373" i="1"/>
  <c r="O1373" i="1"/>
  <c r="M1373" i="1"/>
  <c r="K1373" i="1"/>
  <c r="D1373" i="1"/>
  <c r="BN1372" i="1"/>
  <c r="BP1372" i="1"/>
  <c r="BQ1372" i="1"/>
  <c r="BG1372" i="1"/>
  <c r="BH1372" i="1"/>
  <c r="BO1372" i="1"/>
  <c r="BI1372" i="1"/>
  <c r="BJ1372" i="1"/>
  <c r="U1372" i="1"/>
  <c r="BK1372" i="1"/>
  <c r="BL1372" i="1"/>
  <c r="BM1372" i="1"/>
  <c r="O1372" i="1"/>
  <c r="M1372" i="1"/>
  <c r="K1372" i="1"/>
  <c r="D1372" i="1"/>
  <c r="BN1371" i="1"/>
  <c r="BP1371" i="1"/>
  <c r="BQ1371" i="1"/>
  <c r="BG1371" i="1"/>
  <c r="BH1371" i="1"/>
  <c r="BO1371" i="1"/>
  <c r="BI1371" i="1"/>
  <c r="BJ1371" i="1"/>
  <c r="U1371" i="1"/>
  <c r="BK1371" i="1"/>
  <c r="BL1371" i="1"/>
  <c r="BM1371" i="1"/>
  <c r="O1371" i="1"/>
  <c r="M1371" i="1"/>
  <c r="K1371" i="1"/>
  <c r="D1371" i="1"/>
  <c r="BN1370" i="1"/>
  <c r="BP1370" i="1"/>
  <c r="BQ1370" i="1"/>
  <c r="BG1370" i="1"/>
  <c r="BH1370" i="1"/>
  <c r="BO1370" i="1"/>
  <c r="BI1370" i="1"/>
  <c r="BJ1370" i="1"/>
  <c r="U1370" i="1"/>
  <c r="BK1370" i="1"/>
  <c r="BL1370" i="1"/>
  <c r="BM1370" i="1"/>
  <c r="O1370" i="1"/>
  <c r="M1370" i="1"/>
  <c r="K1370" i="1"/>
  <c r="D1370" i="1"/>
  <c r="BN1369" i="1"/>
  <c r="BP1369" i="1"/>
  <c r="BQ1369" i="1"/>
  <c r="BG1369" i="1"/>
  <c r="BH1369" i="1"/>
  <c r="BO1369" i="1"/>
  <c r="BI1369" i="1"/>
  <c r="BJ1369" i="1"/>
  <c r="U1369" i="1"/>
  <c r="BK1369" i="1"/>
  <c r="BL1369" i="1"/>
  <c r="BM1369" i="1"/>
  <c r="O1369" i="1"/>
  <c r="M1369" i="1"/>
  <c r="K1369" i="1"/>
  <c r="D1369" i="1"/>
  <c r="BN1368" i="1"/>
  <c r="BP1368" i="1"/>
  <c r="BQ1368" i="1"/>
  <c r="BG1368" i="1"/>
  <c r="BH1368" i="1"/>
  <c r="BO1368" i="1"/>
  <c r="BI1368" i="1"/>
  <c r="BJ1368" i="1"/>
  <c r="U1368" i="1"/>
  <c r="BK1368" i="1"/>
  <c r="BL1368" i="1"/>
  <c r="BM1368" i="1"/>
  <c r="O1368" i="1"/>
  <c r="M1368" i="1"/>
  <c r="K1368" i="1"/>
  <c r="D1368" i="1"/>
  <c r="BN1367" i="1"/>
  <c r="BP1367" i="1"/>
  <c r="BQ1367" i="1"/>
  <c r="BG1367" i="1"/>
  <c r="BH1367" i="1"/>
  <c r="BO1367" i="1"/>
  <c r="BI1367" i="1"/>
  <c r="BJ1367" i="1"/>
  <c r="U1367" i="1"/>
  <c r="BK1367" i="1"/>
  <c r="BL1367" i="1"/>
  <c r="BM1367" i="1"/>
  <c r="O1367" i="1"/>
  <c r="M1367" i="1"/>
  <c r="K1367" i="1"/>
  <c r="D1367" i="1"/>
  <c r="BN1366" i="1"/>
  <c r="BP1366" i="1"/>
  <c r="BQ1366" i="1"/>
  <c r="BG1366" i="1"/>
  <c r="BH1366" i="1"/>
  <c r="BO1366" i="1"/>
  <c r="BI1366" i="1"/>
  <c r="BJ1366" i="1"/>
  <c r="U1366" i="1"/>
  <c r="BK1366" i="1"/>
  <c r="BL1366" i="1"/>
  <c r="BM1366" i="1"/>
  <c r="O1366" i="1"/>
  <c r="M1366" i="1"/>
  <c r="K1366" i="1"/>
  <c r="D1366" i="1"/>
  <c r="BN1365" i="1"/>
  <c r="BP1365" i="1"/>
  <c r="BQ1365" i="1"/>
  <c r="BG1365" i="1"/>
  <c r="BH1365" i="1"/>
  <c r="BO1365" i="1"/>
  <c r="BI1365" i="1"/>
  <c r="BJ1365" i="1"/>
  <c r="U1365" i="1"/>
  <c r="BK1365" i="1"/>
  <c r="BL1365" i="1"/>
  <c r="BM1365" i="1"/>
  <c r="O1365" i="1"/>
  <c r="M1365" i="1"/>
  <c r="K1365" i="1"/>
  <c r="D1365" i="1"/>
  <c r="BN1364" i="1"/>
  <c r="BP1364" i="1"/>
  <c r="BQ1364" i="1"/>
  <c r="BG1364" i="1"/>
  <c r="BH1364" i="1"/>
  <c r="BO1364" i="1"/>
  <c r="BI1364" i="1"/>
  <c r="BJ1364" i="1"/>
  <c r="U1364" i="1"/>
  <c r="BK1364" i="1"/>
  <c r="BL1364" i="1"/>
  <c r="BM1364" i="1"/>
  <c r="O1364" i="1"/>
  <c r="M1364" i="1"/>
  <c r="K1364" i="1"/>
  <c r="D1364" i="1"/>
  <c r="BN1363" i="1"/>
  <c r="BP1363" i="1"/>
  <c r="BQ1363" i="1"/>
  <c r="BG1363" i="1"/>
  <c r="BH1363" i="1"/>
  <c r="BO1363" i="1"/>
  <c r="BI1363" i="1"/>
  <c r="BJ1363" i="1"/>
  <c r="U1363" i="1"/>
  <c r="BK1363" i="1"/>
  <c r="BL1363" i="1"/>
  <c r="BM1363" i="1"/>
  <c r="O1363" i="1"/>
  <c r="M1363" i="1"/>
  <c r="K1363" i="1"/>
  <c r="D1363" i="1"/>
  <c r="BN1362" i="1"/>
  <c r="BP1362" i="1"/>
  <c r="BQ1362" i="1"/>
  <c r="BG1362" i="1"/>
  <c r="BH1362" i="1"/>
  <c r="BO1362" i="1"/>
  <c r="BI1362" i="1"/>
  <c r="BJ1362" i="1"/>
  <c r="U1362" i="1"/>
  <c r="BK1362" i="1"/>
  <c r="BL1362" i="1"/>
  <c r="BM1362" i="1"/>
  <c r="O1362" i="1"/>
  <c r="M1362" i="1"/>
  <c r="K1362" i="1"/>
  <c r="D1362" i="1"/>
  <c r="BN1361" i="1"/>
  <c r="BP1361" i="1"/>
  <c r="BQ1361" i="1"/>
  <c r="BG1361" i="1"/>
  <c r="BH1361" i="1"/>
  <c r="BO1361" i="1"/>
  <c r="BI1361" i="1"/>
  <c r="BJ1361" i="1"/>
  <c r="U1361" i="1"/>
  <c r="BK1361" i="1"/>
  <c r="BL1361" i="1"/>
  <c r="BM1361" i="1"/>
  <c r="O1361" i="1"/>
  <c r="M1361" i="1"/>
  <c r="K1361" i="1"/>
  <c r="D1361" i="1"/>
  <c r="BN1360" i="1"/>
  <c r="BP1360" i="1"/>
  <c r="BQ1360" i="1"/>
  <c r="BG1360" i="1"/>
  <c r="BH1360" i="1"/>
  <c r="BO1360" i="1"/>
  <c r="BI1360" i="1"/>
  <c r="BJ1360" i="1"/>
  <c r="U1360" i="1"/>
  <c r="BK1360" i="1"/>
  <c r="BL1360" i="1"/>
  <c r="BM1360" i="1"/>
  <c r="O1360" i="1"/>
  <c r="M1360" i="1"/>
  <c r="K1360" i="1"/>
  <c r="D1360" i="1"/>
  <c r="BN1359" i="1"/>
  <c r="BP1359" i="1"/>
  <c r="BQ1359" i="1"/>
  <c r="BG1359" i="1"/>
  <c r="BH1359" i="1"/>
  <c r="BO1359" i="1"/>
  <c r="BI1359" i="1"/>
  <c r="BJ1359" i="1"/>
  <c r="U1359" i="1"/>
  <c r="BK1359" i="1"/>
  <c r="BL1359" i="1"/>
  <c r="BM1359" i="1"/>
  <c r="O1359" i="1"/>
  <c r="M1359" i="1"/>
  <c r="K1359" i="1"/>
  <c r="D1359" i="1"/>
  <c r="BN1358" i="1"/>
  <c r="BP1358" i="1"/>
  <c r="BQ1358" i="1"/>
  <c r="BG1358" i="1"/>
  <c r="BH1358" i="1"/>
  <c r="BO1358" i="1"/>
  <c r="BI1358" i="1"/>
  <c r="BJ1358" i="1"/>
  <c r="U1358" i="1"/>
  <c r="BK1358" i="1"/>
  <c r="BL1358" i="1"/>
  <c r="BM1358" i="1"/>
  <c r="O1358" i="1"/>
  <c r="M1358" i="1"/>
  <c r="K1358" i="1"/>
  <c r="D1358" i="1"/>
  <c r="BN1357" i="1"/>
  <c r="BP1357" i="1"/>
  <c r="BQ1357" i="1"/>
  <c r="BG1357" i="1"/>
  <c r="BH1357" i="1"/>
  <c r="BO1357" i="1"/>
  <c r="BI1357" i="1"/>
  <c r="BJ1357" i="1"/>
  <c r="U1357" i="1"/>
  <c r="BK1357" i="1"/>
  <c r="BL1357" i="1"/>
  <c r="BM1357" i="1"/>
  <c r="O1357" i="1"/>
  <c r="M1357" i="1"/>
  <c r="K1357" i="1"/>
  <c r="D1357" i="1"/>
  <c r="BN1356" i="1"/>
  <c r="BP1356" i="1"/>
  <c r="BQ1356" i="1"/>
  <c r="BG1356" i="1"/>
  <c r="BH1356" i="1"/>
  <c r="BO1356" i="1"/>
  <c r="BI1356" i="1"/>
  <c r="BJ1356" i="1"/>
  <c r="U1356" i="1"/>
  <c r="BK1356" i="1"/>
  <c r="BL1356" i="1"/>
  <c r="BM1356" i="1"/>
  <c r="O1356" i="1"/>
  <c r="M1356" i="1"/>
  <c r="K1356" i="1"/>
  <c r="D1356" i="1"/>
  <c r="BN1355" i="1"/>
  <c r="BP1355" i="1"/>
  <c r="BQ1355" i="1"/>
  <c r="BG1355" i="1"/>
  <c r="BH1355" i="1"/>
  <c r="BO1355" i="1"/>
  <c r="BI1355" i="1"/>
  <c r="BJ1355" i="1"/>
  <c r="U1355" i="1"/>
  <c r="BK1355" i="1"/>
  <c r="BL1355" i="1"/>
  <c r="BM1355" i="1"/>
  <c r="O1355" i="1"/>
  <c r="M1355" i="1"/>
  <c r="K1355" i="1"/>
  <c r="D1355" i="1"/>
  <c r="BN1354" i="1"/>
  <c r="BP1354" i="1"/>
  <c r="BQ1354" i="1"/>
  <c r="BG1354" i="1"/>
  <c r="BH1354" i="1"/>
  <c r="BO1354" i="1"/>
  <c r="BI1354" i="1"/>
  <c r="BJ1354" i="1"/>
  <c r="U1354" i="1"/>
  <c r="BK1354" i="1"/>
  <c r="BL1354" i="1"/>
  <c r="BM1354" i="1"/>
  <c r="O1354" i="1"/>
  <c r="M1354" i="1"/>
  <c r="K1354" i="1"/>
  <c r="D1354" i="1"/>
  <c r="BN1353" i="1"/>
  <c r="BP1353" i="1"/>
  <c r="BQ1353" i="1"/>
  <c r="BG1353" i="1"/>
  <c r="BH1353" i="1"/>
  <c r="BO1353" i="1"/>
  <c r="BI1353" i="1"/>
  <c r="BJ1353" i="1"/>
  <c r="U1353" i="1"/>
  <c r="BK1353" i="1"/>
  <c r="BL1353" i="1"/>
  <c r="BM1353" i="1"/>
  <c r="O1353" i="1"/>
  <c r="M1353" i="1"/>
  <c r="K1353" i="1"/>
  <c r="D1353" i="1"/>
  <c r="BN1352" i="1"/>
  <c r="BP1352" i="1"/>
  <c r="BQ1352" i="1"/>
  <c r="BG1352" i="1"/>
  <c r="BH1352" i="1"/>
  <c r="BO1352" i="1"/>
  <c r="BI1352" i="1"/>
  <c r="BJ1352" i="1"/>
  <c r="U1352" i="1"/>
  <c r="BK1352" i="1"/>
  <c r="BL1352" i="1"/>
  <c r="BM1352" i="1"/>
  <c r="O1352" i="1"/>
  <c r="M1352" i="1"/>
  <c r="K1352" i="1"/>
  <c r="D1352" i="1"/>
  <c r="BN1351" i="1"/>
  <c r="BP1351" i="1"/>
  <c r="BQ1351" i="1"/>
  <c r="BG1351" i="1"/>
  <c r="BH1351" i="1"/>
  <c r="BO1351" i="1"/>
  <c r="BI1351" i="1"/>
  <c r="BJ1351" i="1"/>
  <c r="U1351" i="1"/>
  <c r="BK1351" i="1"/>
  <c r="BL1351" i="1"/>
  <c r="BM1351" i="1"/>
  <c r="O1351" i="1"/>
  <c r="M1351" i="1"/>
  <c r="K1351" i="1"/>
  <c r="D1351" i="1"/>
  <c r="BN1350" i="1"/>
  <c r="BP1350" i="1"/>
  <c r="BQ1350" i="1"/>
  <c r="BG1350" i="1"/>
  <c r="BH1350" i="1"/>
  <c r="BO1350" i="1"/>
  <c r="BI1350" i="1"/>
  <c r="BJ1350" i="1"/>
  <c r="U1350" i="1"/>
  <c r="BK1350" i="1"/>
  <c r="BL1350" i="1"/>
  <c r="BM1350" i="1"/>
  <c r="O1350" i="1"/>
  <c r="M1350" i="1"/>
  <c r="K1350" i="1"/>
  <c r="D1350" i="1"/>
  <c r="BN1349" i="1"/>
  <c r="BP1349" i="1"/>
  <c r="BQ1349" i="1"/>
  <c r="BG1349" i="1"/>
  <c r="BH1349" i="1"/>
  <c r="BO1349" i="1"/>
  <c r="BI1349" i="1"/>
  <c r="BJ1349" i="1"/>
  <c r="U1349" i="1"/>
  <c r="BK1349" i="1"/>
  <c r="BL1349" i="1"/>
  <c r="BM1349" i="1"/>
  <c r="O1349" i="1"/>
  <c r="M1349" i="1"/>
  <c r="K1349" i="1"/>
  <c r="D1349" i="1"/>
  <c r="BN1348" i="1"/>
  <c r="BP1348" i="1"/>
  <c r="BQ1348" i="1"/>
  <c r="BG1348" i="1"/>
  <c r="BH1348" i="1"/>
  <c r="BO1348" i="1"/>
  <c r="BI1348" i="1"/>
  <c r="BJ1348" i="1"/>
  <c r="U1348" i="1"/>
  <c r="BK1348" i="1"/>
  <c r="BL1348" i="1"/>
  <c r="BM1348" i="1"/>
  <c r="O1348" i="1"/>
  <c r="M1348" i="1"/>
  <c r="K1348" i="1"/>
  <c r="D1348" i="1"/>
  <c r="BN1347" i="1"/>
  <c r="BP1347" i="1"/>
  <c r="BQ1347" i="1"/>
  <c r="BG1347" i="1"/>
  <c r="BH1347" i="1"/>
  <c r="BO1347" i="1"/>
  <c r="BI1347" i="1"/>
  <c r="BJ1347" i="1"/>
  <c r="U1347" i="1"/>
  <c r="BK1347" i="1"/>
  <c r="BL1347" i="1"/>
  <c r="BM1347" i="1"/>
  <c r="O1347" i="1"/>
  <c r="M1347" i="1"/>
  <c r="K1347" i="1"/>
  <c r="D1347" i="1"/>
  <c r="BN1346" i="1"/>
  <c r="BP1346" i="1"/>
  <c r="BQ1346" i="1"/>
  <c r="BG1346" i="1"/>
  <c r="BH1346" i="1"/>
  <c r="BO1346" i="1"/>
  <c r="BI1346" i="1"/>
  <c r="BJ1346" i="1"/>
  <c r="U1346" i="1"/>
  <c r="BK1346" i="1"/>
  <c r="BL1346" i="1"/>
  <c r="BM1346" i="1"/>
  <c r="O1346" i="1"/>
  <c r="M1346" i="1"/>
  <c r="K1346" i="1"/>
  <c r="D1346" i="1"/>
  <c r="BN1345" i="1"/>
  <c r="BP1345" i="1"/>
  <c r="BQ1345" i="1"/>
  <c r="BG1345" i="1"/>
  <c r="BH1345" i="1"/>
  <c r="BO1345" i="1"/>
  <c r="BI1345" i="1"/>
  <c r="BJ1345" i="1"/>
  <c r="U1345" i="1"/>
  <c r="BK1345" i="1"/>
  <c r="BL1345" i="1"/>
  <c r="BM1345" i="1"/>
  <c r="O1345" i="1"/>
  <c r="M1345" i="1"/>
  <c r="K1345" i="1"/>
  <c r="D1345" i="1"/>
  <c r="BN1344" i="1"/>
  <c r="BP1344" i="1"/>
  <c r="BQ1344" i="1"/>
  <c r="BG1344" i="1"/>
  <c r="BH1344" i="1"/>
  <c r="BO1344" i="1"/>
  <c r="BI1344" i="1"/>
  <c r="BJ1344" i="1"/>
  <c r="U1344" i="1"/>
  <c r="BK1344" i="1"/>
  <c r="BL1344" i="1"/>
  <c r="BM1344" i="1"/>
  <c r="O1344" i="1"/>
  <c r="M1344" i="1"/>
  <c r="K1344" i="1"/>
  <c r="D1344" i="1"/>
  <c r="BN1343" i="1"/>
  <c r="BP1343" i="1"/>
  <c r="BQ1343" i="1"/>
  <c r="BG1343" i="1"/>
  <c r="BH1343" i="1"/>
  <c r="BO1343" i="1"/>
  <c r="BI1343" i="1"/>
  <c r="BJ1343" i="1"/>
  <c r="U1343" i="1"/>
  <c r="BK1343" i="1"/>
  <c r="BL1343" i="1"/>
  <c r="BM1343" i="1"/>
  <c r="O1343" i="1"/>
  <c r="M1343" i="1"/>
  <c r="K1343" i="1"/>
  <c r="D1343" i="1"/>
  <c r="BN1342" i="1"/>
  <c r="BP1342" i="1"/>
  <c r="BQ1342" i="1"/>
  <c r="BG1342" i="1"/>
  <c r="BH1342" i="1"/>
  <c r="BO1342" i="1"/>
  <c r="BI1342" i="1"/>
  <c r="BJ1342" i="1"/>
  <c r="U1342" i="1"/>
  <c r="BK1342" i="1"/>
  <c r="BL1342" i="1"/>
  <c r="BM1342" i="1"/>
  <c r="O1342" i="1"/>
  <c r="M1342" i="1"/>
  <c r="K1342" i="1"/>
  <c r="D1342" i="1"/>
  <c r="BN1341" i="1"/>
  <c r="BP1341" i="1"/>
  <c r="BQ1341" i="1"/>
  <c r="BG1341" i="1"/>
  <c r="BH1341" i="1"/>
  <c r="BO1341" i="1"/>
  <c r="BI1341" i="1"/>
  <c r="BJ1341" i="1"/>
  <c r="U1341" i="1"/>
  <c r="BK1341" i="1"/>
  <c r="BL1341" i="1"/>
  <c r="BM1341" i="1"/>
  <c r="O1341" i="1"/>
  <c r="M1341" i="1"/>
  <c r="K1341" i="1"/>
  <c r="D1341" i="1"/>
  <c r="BN1340" i="1"/>
  <c r="BP1340" i="1"/>
  <c r="BQ1340" i="1"/>
  <c r="BG1340" i="1"/>
  <c r="BH1340" i="1"/>
  <c r="BO1340" i="1"/>
  <c r="BI1340" i="1"/>
  <c r="BJ1340" i="1"/>
  <c r="U1340" i="1"/>
  <c r="BK1340" i="1"/>
  <c r="BL1340" i="1"/>
  <c r="BM1340" i="1"/>
  <c r="O1340" i="1"/>
  <c r="M1340" i="1"/>
  <c r="K1340" i="1"/>
  <c r="D1340" i="1"/>
  <c r="BN1339" i="1"/>
  <c r="BP1339" i="1"/>
  <c r="BQ1339" i="1"/>
  <c r="BG1339" i="1"/>
  <c r="BH1339" i="1"/>
  <c r="BO1339" i="1"/>
  <c r="BI1339" i="1"/>
  <c r="BJ1339" i="1"/>
  <c r="U1339" i="1"/>
  <c r="BK1339" i="1"/>
  <c r="BL1339" i="1"/>
  <c r="BM1339" i="1"/>
  <c r="O1339" i="1"/>
  <c r="M1339" i="1"/>
  <c r="K1339" i="1"/>
  <c r="D1339" i="1"/>
  <c r="BN1338" i="1"/>
  <c r="BP1338" i="1"/>
  <c r="BQ1338" i="1"/>
  <c r="BG1338" i="1"/>
  <c r="BH1338" i="1"/>
  <c r="BO1338" i="1"/>
  <c r="BI1338" i="1"/>
  <c r="BJ1338" i="1"/>
  <c r="U1338" i="1"/>
  <c r="BK1338" i="1"/>
  <c r="BL1338" i="1"/>
  <c r="BM1338" i="1"/>
  <c r="O1338" i="1"/>
  <c r="M1338" i="1"/>
  <c r="K1338" i="1"/>
  <c r="D1338" i="1"/>
  <c r="BN1337" i="1"/>
  <c r="BP1337" i="1"/>
  <c r="BQ1337" i="1"/>
  <c r="BG1337" i="1"/>
  <c r="BH1337" i="1"/>
  <c r="BO1337" i="1"/>
  <c r="BI1337" i="1"/>
  <c r="BJ1337" i="1"/>
  <c r="U1337" i="1"/>
  <c r="BK1337" i="1"/>
  <c r="BL1337" i="1"/>
  <c r="BM1337" i="1"/>
  <c r="O1337" i="1"/>
  <c r="M1337" i="1"/>
  <c r="K1337" i="1"/>
  <c r="D1337" i="1"/>
  <c r="BN1336" i="1"/>
  <c r="BP1336" i="1"/>
  <c r="BQ1336" i="1"/>
  <c r="BG1336" i="1"/>
  <c r="BH1336" i="1"/>
  <c r="BO1336" i="1"/>
  <c r="BI1336" i="1"/>
  <c r="BJ1336" i="1"/>
  <c r="U1336" i="1"/>
  <c r="BK1336" i="1"/>
  <c r="BL1336" i="1"/>
  <c r="BM1336" i="1"/>
  <c r="O1336" i="1"/>
  <c r="M1336" i="1"/>
  <c r="K1336" i="1"/>
  <c r="D1336" i="1"/>
  <c r="BN1335" i="1"/>
  <c r="BP1335" i="1"/>
  <c r="BQ1335" i="1"/>
  <c r="BG1335" i="1"/>
  <c r="BH1335" i="1"/>
  <c r="BO1335" i="1"/>
  <c r="BI1335" i="1"/>
  <c r="BJ1335" i="1"/>
  <c r="U1335" i="1"/>
  <c r="BK1335" i="1"/>
  <c r="BL1335" i="1"/>
  <c r="BM1335" i="1"/>
  <c r="O1335" i="1"/>
  <c r="M1335" i="1"/>
  <c r="K1335" i="1"/>
  <c r="D1335" i="1"/>
  <c r="BN1334" i="1"/>
  <c r="BP1334" i="1"/>
  <c r="BQ1334" i="1"/>
  <c r="BG1334" i="1"/>
  <c r="BH1334" i="1"/>
  <c r="BO1334" i="1"/>
  <c r="BI1334" i="1"/>
  <c r="BJ1334" i="1"/>
  <c r="U1334" i="1"/>
  <c r="BK1334" i="1"/>
  <c r="BL1334" i="1"/>
  <c r="BM1334" i="1"/>
  <c r="O1334" i="1"/>
  <c r="M1334" i="1"/>
  <c r="K1334" i="1"/>
  <c r="D1334" i="1"/>
  <c r="BN1333" i="1"/>
  <c r="BP1333" i="1"/>
  <c r="BQ1333" i="1"/>
  <c r="BG1333" i="1"/>
  <c r="BH1333" i="1"/>
  <c r="BO1333" i="1"/>
  <c r="BI1333" i="1"/>
  <c r="BJ1333" i="1"/>
  <c r="U1333" i="1"/>
  <c r="BK1333" i="1"/>
  <c r="BL1333" i="1"/>
  <c r="BM1333" i="1"/>
  <c r="O1333" i="1"/>
  <c r="M1333" i="1"/>
  <c r="K1333" i="1"/>
  <c r="D1333" i="1"/>
  <c r="BN1332" i="1"/>
  <c r="BP1332" i="1"/>
  <c r="BQ1332" i="1"/>
  <c r="BG1332" i="1"/>
  <c r="BH1332" i="1"/>
  <c r="BO1332" i="1"/>
  <c r="BI1332" i="1"/>
  <c r="BJ1332" i="1"/>
  <c r="U1332" i="1"/>
  <c r="BK1332" i="1"/>
  <c r="BL1332" i="1"/>
  <c r="BM1332" i="1"/>
  <c r="O1332" i="1"/>
  <c r="M1332" i="1"/>
  <c r="K1332" i="1"/>
  <c r="D1332" i="1"/>
  <c r="BN1331" i="1"/>
  <c r="BP1331" i="1"/>
  <c r="BQ1331" i="1"/>
  <c r="BG1331" i="1"/>
  <c r="BH1331" i="1"/>
  <c r="BO1331" i="1"/>
  <c r="BI1331" i="1"/>
  <c r="BJ1331" i="1"/>
  <c r="U1331" i="1"/>
  <c r="BK1331" i="1"/>
  <c r="BL1331" i="1"/>
  <c r="BM1331" i="1"/>
  <c r="O1331" i="1"/>
  <c r="M1331" i="1"/>
  <c r="K1331" i="1"/>
  <c r="D1331" i="1"/>
  <c r="BN1330" i="1"/>
  <c r="BP1330" i="1"/>
  <c r="BQ1330" i="1"/>
  <c r="BG1330" i="1"/>
  <c r="BH1330" i="1"/>
  <c r="BO1330" i="1"/>
  <c r="BI1330" i="1"/>
  <c r="BJ1330" i="1"/>
  <c r="U1330" i="1"/>
  <c r="BK1330" i="1"/>
  <c r="BL1330" i="1"/>
  <c r="BM1330" i="1"/>
  <c r="O1330" i="1"/>
  <c r="M1330" i="1"/>
  <c r="K1330" i="1"/>
  <c r="D1330" i="1"/>
  <c r="BN1329" i="1"/>
  <c r="BP1329" i="1"/>
  <c r="BQ1329" i="1"/>
  <c r="BG1329" i="1"/>
  <c r="BH1329" i="1"/>
  <c r="BO1329" i="1"/>
  <c r="BI1329" i="1"/>
  <c r="BJ1329" i="1"/>
  <c r="U1329" i="1"/>
  <c r="BK1329" i="1"/>
  <c r="BL1329" i="1"/>
  <c r="BM1329" i="1"/>
  <c r="O1329" i="1"/>
  <c r="M1329" i="1"/>
  <c r="K1329" i="1"/>
  <c r="D1329" i="1"/>
  <c r="BN1328" i="1"/>
  <c r="BP1328" i="1"/>
  <c r="BQ1328" i="1"/>
  <c r="BG1328" i="1"/>
  <c r="BH1328" i="1"/>
  <c r="BO1328" i="1"/>
  <c r="BI1328" i="1"/>
  <c r="BJ1328" i="1"/>
  <c r="U1328" i="1"/>
  <c r="BK1328" i="1"/>
  <c r="BL1328" i="1"/>
  <c r="BM1328" i="1"/>
  <c r="O1328" i="1"/>
  <c r="M1328" i="1"/>
  <c r="K1328" i="1"/>
  <c r="D1328" i="1"/>
  <c r="BN1327" i="1"/>
  <c r="BP1327" i="1"/>
  <c r="BQ1327" i="1"/>
  <c r="BG1327" i="1"/>
  <c r="BH1327" i="1"/>
  <c r="BO1327" i="1"/>
  <c r="BI1327" i="1"/>
  <c r="BJ1327" i="1"/>
  <c r="U1327" i="1"/>
  <c r="BK1327" i="1"/>
  <c r="BL1327" i="1"/>
  <c r="BM1327" i="1"/>
  <c r="O1327" i="1"/>
  <c r="M1327" i="1"/>
  <c r="K1327" i="1"/>
  <c r="D1327" i="1"/>
  <c r="BN1326" i="1"/>
  <c r="BP1326" i="1"/>
  <c r="BQ1326" i="1"/>
  <c r="BG1326" i="1"/>
  <c r="BH1326" i="1"/>
  <c r="BO1326" i="1"/>
  <c r="BI1326" i="1"/>
  <c r="BJ1326" i="1"/>
  <c r="U1326" i="1"/>
  <c r="BK1326" i="1"/>
  <c r="BL1326" i="1"/>
  <c r="BM1326" i="1"/>
  <c r="O1326" i="1"/>
  <c r="M1326" i="1"/>
  <c r="K1326" i="1"/>
  <c r="D1326" i="1"/>
  <c r="BN1325" i="1"/>
  <c r="BP1325" i="1"/>
  <c r="BQ1325" i="1"/>
  <c r="BG1325" i="1"/>
  <c r="BH1325" i="1"/>
  <c r="BO1325" i="1"/>
  <c r="BI1325" i="1"/>
  <c r="BJ1325" i="1"/>
  <c r="U1325" i="1"/>
  <c r="BK1325" i="1"/>
  <c r="BL1325" i="1"/>
  <c r="BM1325" i="1"/>
  <c r="O1325" i="1"/>
  <c r="M1325" i="1"/>
  <c r="K1325" i="1"/>
  <c r="D1325" i="1"/>
  <c r="BN1324" i="1"/>
  <c r="BP1324" i="1"/>
  <c r="BQ1324" i="1"/>
  <c r="BG1324" i="1"/>
  <c r="BH1324" i="1"/>
  <c r="BO1324" i="1"/>
  <c r="BI1324" i="1"/>
  <c r="BJ1324" i="1"/>
  <c r="U1324" i="1"/>
  <c r="BK1324" i="1"/>
  <c r="BL1324" i="1"/>
  <c r="BM1324" i="1"/>
  <c r="O1324" i="1"/>
  <c r="M1324" i="1"/>
  <c r="K1324" i="1"/>
  <c r="D1324" i="1"/>
  <c r="BN1323" i="1"/>
  <c r="BP1323" i="1"/>
  <c r="BQ1323" i="1"/>
  <c r="BG1323" i="1"/>
  <c r="BH1323" i="1"/>
  <c r="BO1323" i="1"/>
  <c r="BI1323" i="1"/>
  <c r="BJ1323" i="1"/>
  <c r="U1323" i="1"/>
  <c r="BK1323" i="1"/>
  <c r="BL1323" i="1"/>
  <c r="BM1323" i="1"/>
  <c r="O1323" i="1"/>
  <c r="M1323" i="1"/>
  <c r="K1323" i="1"/>
  <c r="D1323" i="1"/>
  <c r="BN1322" i="1"/>
  <c r="BP1322" i="1"/>
  <c r="BQ1322" i="1"/>
  <c r="BG1322" i="1"/>
  <c r="BH1322" i="1"/>
  <c r="BO1322" i="1"/>
  <c r="BI1322" i="1"/>
  <c r="BJ1322" i="1"/>
  <c r="U1322" i="1"/>
  <c r="BK1322" i="1"/>
  <c r="BL1322" i="1"/>
  <c r="BM1322" i="1"/>
  <c r="O1322" i="1"/>
  <c r="M1322" i="1"/>
  <c r="K1322" i="1"/>
  <c r="D1322" i="1"/>
  <c r="BN1321" i="1"/>
  <c r="BP1321" i="1"/>
  <c r="BQ1321" i="1"/>
  <c r="BG1321" i="1"/>
  <c r="BH1321" i="1"/>
  <c r="BO1321" i="1"/>
  <c r="BI1321" i="1"/>
  <c r="BJ1321" i="1"/>
  <c r="U1321" i="1"/>
  <c r="BK1321" i="1"/>
  <c r="BL1321" i="1"/>
  <c r="BM1321" i="1"/>
  <c r="O1321" i="1"/>
  <c r="M1321" i="1"/>
  <c r="K1321" i="1"/>
  <c r="D1321" i="1"/>
  <c r="BN1320" i="1"/>
  <c r="BP1320" i="1"/>
  <c r="BQ1320" i="1"/>
  <c r="BG1320" i="1"/>
  <c r="BH1320" i="1"/>
  <c r="BO1320" i="1"/>
  <c r="BI1320" i="1"/>
  <c r="BJ1320" i="1"/>
  <c r="U1320" i="1"/>
  <c r="BK1320" i="1"/>
  <c r="BL1320" i="1"/>
  <c r="BM1320" i="1"/>
  <c r="O1320" i="1"/>
  <c r="M1320" i="1"/>
  <c r="K1320" i="1"/>
  <c r="D1320" i="1"/>
  <c r="BN1319" i="1"/>
  <c r="BP1319" i="1"/>
  <c r="BQ1319" i="1"/>
  <c r="BG1319" i="1"/>
  <c r="BH1319" i="1"/>
  <c r="BO1319" i="1"/>
  <c r="BI1319" i="1"/>
  <c r="BJ1319" i="1"/>
  <c r="U1319" i="1"/>
  <c r="BK1319" i="1"/>
  <c r="BL1319" i="1"/>
  <c r="BM1319" i="1"/>
  <c r="O1319" i="1"/>
  <c r="M1319" i="1"/>
  <c r="K1319" i="1"/>
  <c r="D1319" i="1"/>
  <c r="BN1318" i="1"/>
  <c r="BP1318" i="1"/>
  <c r="BQ1318" i="1"/>
  <c r="BG1318" i="1"/>
  <c r="BH1318" i="1"/>
  <c r="BO1318" i="1"/>
  <c r="BI1318" i="1"/>
  <c r="BJ1318" i="1"/>
  <c r="U1318" i="1"/>
  <c r="BK1318" i="1"/>
  <c r="BL1318" i="1"/>
  <c r="BM1318" i="1"/>
  <c r="O1318" i="1"/>
  <c r="M1318" i="1"/>
  <c r="K1318" i="1"/>
  <c r="D1318" i="1"/>
  <c r="BN1317" i="1"/>
  <c r="BP1317" i="1"/>
  <c r="BQ1317" i="1"/>
  <c r="BG1317" i="1"/>
  <c r="BH1317" i="1"/>
  <c r="BO1317" i="1"/>
  <c r="BI1317" i="1"/>
  <c r="BJ1317" i="1"/>
  <c r="U1317" i="1"/>
  <c r="BK1317" i="1"/>
  <c r="BL1317" i="1"/>
  <c r="BM1317" i="1"/>
  <c r="O1317" i="1"/>
  <c r="M1317" i="1"/>
  <c r="K1317" i="1"/>
  <c r="D1317" i="1"/>
  <c r="BN1316" i="1"/>
  <c r="BP1316" i="1"/>
  <c r="BQ1316" i="1"/>
  <c r="BG1316" i="1"/>
  <c r="BH1316" i="1"/>
  <c r="BO1316" i="1"/>
  <c r="BI1316" i="1"/>
  <c r="BJ1316" i="1"/>
  <c r="U1316" i="1"/>
  <c r="BK1316" i="1"/>
  <c r="BL1316" i="1"/>
  <c r="BM1316" i="1"/>
  <c r="O1316" i="1"/>
  <c r="M1316" i="1"/>
  <c r="K1316" i="1"/>
  <c r="D1316" i="1"/>
  <c r="BN1315" i="1"/>
  <c r="BP1315" i="1"/>
  <c r="BQ1315" i="1"/>
  <c r="BG1315" i="1"/>
  <c r="BH1315" i="1"/>
  <c r="BO1315" i="1"/>
  <c r="BI1315" i="1"/>
  <c r="BJ1315" i="1"/>
  <c r="U1315" i="1"/>
  <c r="BK1315" i="1"/>
  <c r="BL1315" i="1"/>
  <c r="BM1315" i="1"/>
  <c r="O1315" i="1"/>
  <c r="M1315" i="1"/>
  <c r="K1315" i="1"/>
  <c r="D1315" i="1"/>
  <c r="BN1314" i="1"/>
  <c r="BP1314" i="1"/>
  <c r="BQ1314" i="1"/>
  <c r="BG1314" i="1"/>
  <c r="BH1314" i="1"/>
  <c r="BO1314" i="1"/>
  <c r="BI1314" i="1"/>
  <c r="BJ1314" i="1"/>
  <c r="U1314" i="1"/>
  <c r="BK1314" i="1"/>
  <c r="BL1314" i="1"/>
  <c r="BM1314" i="1"/>
  <c r="O1314" i="1"/>
  <c r="M1314" i="1"/>
  <c r="K1314" i="1"/>
  <c r="D1314" i="1"/>
  <c r="BN1313" i="1"/>
  <c r="BP1313" i="1"/>
  <c r="BQ1313" i="1"/>
  <c r="BG1313" i="1"/>
  <c r="BH1313" i="1"/>
  <c r="BO1313" i="1"/>
  <c r="BI1313" i="1"/>
  <c r="BJ1313" i="1"/>
  <c r="U1313" i="1"/>
  <c r="BK1313" i="1"/>
  <c r="BL1313" i="1"/>
  <c r="BM1313" i="1"/>
  <c r="O1313" i="1"/>
  <c r="M1313" i="1"/>
  <c r="K1313" i="1"/>
  <c r="D1313" i="1"/>
  <c r="BN1312" i="1"/>
  <c r="BP1312" i="1"/>
  <c r="BQ1312" i="1"/>
  <c r="BG1312" i="1"/>
  <c r="BH1312" i="1"/>
  <c r="BO1312" i="1"/>
  <c r="BI1312" i="1"/>
  <c r="BJ1312" i="1"/>
  <c r="U1312" i="1"/>
  <c r="BK1312" i="1"/>
  <c r="BL1312" i="1"/>
  <c r="BM1312" i="1"/>
  <c r="O1312" i="1"/>
  <c r="M1312" i="1"/>
  <c r="K1312" i="1"/>
  <c r="D1312" i="1"/>
  <c r="BN1311" i="1"/>
  <c r="BP1311" i="1"/>
  <c r="BQ1311" i="1"/>
  <c r="BG1311" i="1"/>
  <c r="BH1311" i="1"/>
  <c r="BO1311" i="1"/>
  <c r="BI1311" i="1"/>
  <c r="BJ1311" i="1"/>
  <c r="U1311" i="1"/>
  <c r="BK1311" i="1"/>
  <c r="BL1311" i="1"/>
  <c r="BM1311" i="1"/>
  <c r="O1311" i="1"/>
  <c r="M1311" i="1"/>
  <c r="K1311" i="1"/>
  <c r="D1311" i="1"/>
  <c r="BN1310" i="1"/>
  <c r="BP1310" i="1"/>
  <c r="BQ1310" i="1"/>
  <c r="BG1310" i="1"/>
  <c r="BH1310" i="1"/>
  <c r="BO1310" i="1"/>
  <c r="BI1310" i="1"/>
  <c r="BJ1310" i="1"/>
  <c r="U1310" i="1"/>
  <c r="BK1310" i="1"/>
  <c r="BL1310" i="1"/>
  <c r="BM1310" i="1"/>
  <c r="O1310" i="1"/>
  <c r="M1310" i="1"/>
  <c r="K1310" i="1"/>
  <c r="D1310" i="1"/>
  <c r="BN1309" i="1"/>
  <c r="BP1309" i="1"/>
  <c r="BQ1309" i="1"/>
  <c r="BG1309" i="1"/>
  <c r="BH1309" i="1"/>
  <c r="BO1309" i="1"/>
  <c r="BI1309" i="1"/>
  <c r="BJ1309" i="1"/>
  <c r="U1309" i="1"/>
  <c r="BK1309" i="1"/>
  <c r="BL1309" i="1"/>
  <c r="BM1309" i="1"/>
  <c r="O1309" i="1"/>
  <c r="M1309" i="1"/>
  <c r="K1309" i="1"/>
  <c r="D1309" i="1"/>
  <c r="BN1308" i="1"/>
  <c r="BP1308" i="1"/>
  <c r="BQ1308" i="1"/>
  <c r="BG1308" i="1"/>
  <c r="BH1308" i="1"/>
  <c r="BO1308" i="1"/>
  <c r="BI1308" i="1"/>
  <c r="BJ1308" i="1"/>
  <c r="U1308" i="1"/>
  <c r="BK1308" i="1"/>
  <c r="BL1308" i="1"/>
  <c r="BM1308" i="1"/>
  <c r="O1308" i="1"/>
  <c r="M1308" i="1"/>
  <c r="K1308" i="1"/>
  <c r="D1308" i="1"/>
  <c r="BN1307" i="1"/>
  <c r="BP1307" i="1"/>
  <c r="BQ1307" i="1"/>
  <c r="BG1307" i="1"/>
  <c r="BH1307" i="1"/>
  <c r="BO1307" i="1"/>
  <c r="BI1307" i="1"/>
  <c r="BJ1307" i="1"/>
  <c r="U1307" i="1"/>
  <c r="BK1307" i="1"/>
  <c r="BL1307" i="1"/>
  <c r="BM1307" i="1"/>
  <c r="O1307" i="1"/>
  <c r="M1307" i="1"/>
  <c r="K1307" i="1"/>
  <c r="D1307" i="1"/>
  <c r="BN1306" i="1"/>
  <c r="BP1306" i="1"/>
  <c r="BQ1306" i="1"/>
  <c r="BG1306" i="1"/>
  <c r="BH1306" i="1"/>
  <c r="BO1306" i="1"/>
  <c r="BI1306" i="1"/>
  <c r="BJ1306" i="1"/>
  <c r="U1306" i="1"/>
  <c r="BK1306" i="1"/>
  <c r="BL1306" i="1"/>
  <c r="BM1306" i="1"/>
  <c r="O1306" i="1"/>
  <c r="M1306" i="1"/>
  <c r="K1306" i="1"/>
  <c r="D1306" i="1"/>
  <c r="BN1305" i="1"/>
  <c r="BP1305" i="1"/>
  <c r="BQ1305" i="1"/>
  <c r="BG1305" i="1"/>
  <c r="BH1305" i="1"/>
  <c r="BO1305" i="1"/>
  <c r="BI1305" i="1"/>
  <c r="BJ1305" i="1"/>
  <c r="U1305" i="1"/>
  <c r="BK1305" i="1"/>
  <c r="BL1305" i="1"/>
  <c r="BM1305" i="1"/>
  <c r="O1305" i="1"/>
  <c r="M1305" i="1"/>
  <c r="K1305" i="1"/>
  <c r="D1305" i="1"/>
  <c r="BN1304" i="1"/>
  <c r="BP1304" i="1"/>
  <c r="BQ1304" i="1"/>
  <c r="BG1304" i="1"/>
  <c r="BH1304" i="1"/>
  <c r="BO1304" i="1"/>
  <c r="BI1304" i="1"/>
  <c r="BJ1304" i="1"/>
  <c r="U1304" i="1"/>
  <c r="BK1304" i="1"/>
  <c r="BL1304" i="1"/>
  <c r="BM1304" i="1"/>
  <c r="O1304" i="1"/>
  <c r="M1304" i="1"/>
  <c r="K1304" i="1"/>
  <c r="D1304" i="1"/>
  <c r="BN1303" i="1"/>
  <c r="BP1303" i="1"/>
  <c r="BQ1303" i="1"/>
  <c r="BG1303" i="1"/>
  <c r="BH1303" i="1"/>
  <c r="BO1303" i="1"/>
  <c r="BI1303" i="1"/>
  <c r="BJ1303" i="1"/>
  <c r="U1303" i="1"/>
  <c r="BK1303" i="1"/>
  <c r="BL1303" i="1"/>
  <c r="BM1303" i="1"/>
  <c r="O1303" i="1"/>
  <c r="M1303" i="1"/>
  <c r="K1303" i="1"/>
  <c r="D1303" i="1"/>
  <c r="BN1302" i="1"/>
  <c r="BP1302" i="1"/>
  <c r="BQ1302" i="1"/>
  <c r="BG1302" i="1"/>
  <c r="BH1302" i="1"/>
  <c r="BO1302" i="1"/>
  <c r="BI1302" i="1"/>
  <c r="BJ1302" i="1"/>
  <c r="U1302" i="1"/>
  <c r="BK1302" i="1"/>
  <c r="BL1302" i="1"/>
  <c r="BM1302" i="1"/>
  <c r="O1302" i="1"/>
  <c r="M1302" i="1"/>
  <c r="K1302" i="1"/>
  <c r="D1302" i="1"/>
  <c r="BN1301" i="1"/>
  <c r="BP1301" i="1"/>
  <c r="BQ1301" i="1"/>
  <c r="BG1301" i="1"/>
  <c r="BH1301" i="1"/>
  <c r="BO1301" i="1"/>
  <c r="BI1301" i="1"/>
  <c r="BJ1301" i="1"/>
  <c r="U1301" i="1"/>
  <c r="BK1301" i="1"/>
  <c r="BL1301" i="1"/>
  <c r="BM1301" i="1"/>
  <c r="O1301" i="1"/>
  <c r="M1301" i="1"/>
  <c r="K1301" i="1"/>
  <c r="D1301" i="1"/>
  <c r="BN1300" i="1"/>
  <c r="BP1300" i="1"/>
  <c r="BQ1300" i="1"/>
  <c r="BG1300" i="1"/>
  <c r="BH1300" i="1"/>
  <c r="BO1300" i="1"/>
  <c r="BI1300" i="1"/>
  <c r="BJ1300" i="1"/>
  <c r="U1300" i="1"/>
  <c r="BK1300" i="1"/>
  <c r="BL1300" i="1"/>
  <c r="BM1300" i="1"/>
  <c r="O1300" i="1"/>
  <c r="M1300" i="1"/>
  <c r="K1300" i="1"/>
  <c r="D1300" i="1"/>
  <c r="BN1299" i="1"/>
  <c r="BP1299" i="1"/>
  <c r="BQ1299" i="1"/>
  <c r="BG1299" i="1"/>
  <c r="BH1299" i="1"/>
  <c r="BO1299" i="1"/>
  <c r="BI1299" i="1"/>
  <c r="BJ1299" i="1"/>
  <c r="U1299" i="1"/>
  <c r="BK1299" i="1"/>
  <c r="BL1299" i="1"/>
  <c r="BM1299" i="1"/>
  <c r="O1299" i="1"/>
  <c r="M1299" i="1"/>
  <c r="K1299" i="1"/>
  <c r="D1299" i="1"/>
  <c r="BN1298" i="1"/>
  <c r="BP1298" i="1"/>
  <c r="BQ1298" i="1"/>
  <c r="BG1298" i="1"/>
  <c r="BH1298" i="1"/>
  <c r="BO1298" i="1"/>
  <c r="BI1298" i="1"/>
  <c r="BJ1298" i="1"/>
  <c r="U1298" i="1"/>
  <c r="BK1298" i="1"/>
  <c r="BL1298" i="1"/>
  <c r="BM1298" i="1"/>
  <c r="O1298" i="1"/>
  <c r="M1298" i="1"/>
  <c r="K1298" i="1"/>
  <c r="D1298" i="1"/>
  <c r="BN1297" i="1"/>
  <c r="BP1297" i="1"/>
  <c r="BQ1297" i="1"/>
  <c r="BG1297" i="1"/>
  <c r="BH1297" i="1"/>
  <c r="BO1297" i="1"/>
  <c r="BI1297" i="1"/>
  <c r="BJ1297" i="1"/>
  <c r="U1297" i="1"/>
  <c r="BK1297" i="1"/>
  <c r="BL1297" i="1"/>
  <c r="BM1297" i="1"/>
  <c r="O1297" i="1"/>
  <c r="M1297" i="1"/>
  <c r="K1297" i="1"/>
  <c r="D1297" i="1"/>
  <c r="BN1296" i="1"/>
  <c r="BP1296" i="1"/>
  <c r="BQ1296" i="1"/>
  <c r="BG1296" i="1"/>
  <c r="BH1296" i="1"/>
  <c r="BO1296" i="1"/>
  <c r="BI1296" i="1"/>
  <c r="BJ1296" i="1"/>
  <c r="U1296" i="1"/>
  <c r="BK1296" i="1"/>
  <c r="BL1296" i="1"/>
  <c r="BM1296" i="1"/>
  <c r="O1296" i="1"/>
  <c r="M1296" i="1"/>
  <c r="K1296" i="1"/>
  <c r="D1296" i="1"/>
  <c r="BN1295" i="1"/>
  <c r="BP1295" i="1"/>
  <c r="BQ1295" i="1"/>
  <c r="BG1295" i="1"/>
  <c r="BH1295" i="1"/>
  <c r="BO1295" i="1"/>
  <c r="BI1295" i="1"/>
  <c r="BJ1295" i="1"/>
  <c r="U1295" i="1"/>
  <c r="BK1295" i="1"/>
  <c r="BL1295" i="1"/>
  <c r="BM1295" i="1"/>
  <c r="O1295" i="1"/>
  <c r="M1295" i="1"/>
  <c r="K1295" i="1"/>
  <c r="D1295" i="1"/>
  <c r="BN1294" i="1"/>
  <c r="BP1294" i="1"/>
  <c r="BQ1294" i="1"/>
  <c r="BG1294" i="1"/>
  <c r="BH1294" i="1"/>
  <c r="BO1294" i="1"/>
  <c r="BI1294" i="1"/>
  <c r="BJ1294" i="1"/>
  <c r="U1294" i="1"/>
  <c r="BK1294" i="1"/>
  <c r="BL1294" i="1"/>
  <c r="BM1294" i="1"/>
  <c r="O1294" i="1"/>
  <c r="M1294" i="1"/>
  <c r="K1294" i="1"/>
  <c r="D1294" i="1"/>
  <c r="BN1293" i="1"/>
  <c r="BP1293" i="1"/>
  <c r="BQ1293" i="1"/>
  <c r="BG1293" i="1"/>
  <c r="BH1293" i="1"/>
  <c r="BO1293" i="1"/>
  <c r="BI1293" i="1"/>
  <c r="BJ1293" i="1"/>
  <c r="U1293" i="1"/>
  <c r="BK1293" i="1"/>
  <c r="BL1293" i="1"/>
  <c r="BM1293" i="1"/>
  <c r="O1293" i="1"/>
  <c r="M1293" i="1"/>
  <c r="K1293" i="1"/>
  <c r="D1293" i="1"/>
  <c r="BN1292" i="1"/>
  <c r="BP1292" i="1"/>
  <c r="BQ1292" i="1"/>
  <c r="BG1292" i="1"/>
  <c r="BH1292" i="1"/>
  <c r="BO1292" i="1"/>
  <c r="BI1292" i="1"/>
  <c r="BJ1292" i="1"/>
  <c r="U1292" i="1"/>
  <c r="BK1292" i="1"/>
  <c r="BL1292" i="1"/>
  <c r="BM1292" i="1"/>
  <c r="O1292" i="1"/>
  <c r="M1292" i="1"/>
  <c r="K1292" i="1"/>
  <c r="D1292" i="1"/>
  <c r="BN1291" i="1"/>
  <c r="BP1291" i="1"/>
  <c r="BQ1291" i="1"/>
  <c r="BG1291" i="1"/>
  <c r="BH1291" i="1"/>
  <c r="BO1291" i="1"/>
  <c r="BI1291" i="1"/>
  <c r="BJ1291" i="1"/>
  <c r="U1291" i="1"/>
  <c r="BK1291" i="1"/>
  <c r="BL1291" i="1"/>
  <c r="BM1291" i="1"/>
  <c r="O1291" i="1"/>
  <c r="M1291" i="1"/>
  <c r="K1291" i="1"/>
  <c r="D1291" i="1"/>
  <c r="BN1290" i="1"/>
  <c r="BP1290" i="1"/>
  <c r="BQ1290" i="1"/>
  <c r="BG1290" i="1"/>
  <c r="BH1290" i="1"/>
  <c r="BO1290" i="1"/>
  <c r="BI1290" i="1"/>
  <c r="BJ1290" i="1"/>
  <c r="U1290" i="1"/>
  <c r="BK1290" i="1"/>
  <c r="BL1290" i="1"/>
  <c r="BM1290" i="1"/>
  <c r="O1290" i="1"/>
  <c r="M1290" i="1"/>
  <c r="K1290" i="1"/>
  <c r="D1290" i="1"/>
  <c r="BN1289" i="1"/>
  <c r="BP1289" i="1"/>
  <c r="BQ1289" i="1"/>
  <c r="BG1289" i="1"/>
  <c r="BH1289" i="1"/>
  <c r="BO1289" i="1"/>
  <c r="BI1289" i="1"/>
  <c r="BJ1289" i="1"/>
  <c r="U1289" i="1"/>
  <c r="BK1289" i="1"/>
  <c r="BL1289" i="1"/>
  <c r="BM1289" i="1"/>
  <c r="O1289" i="1"/>
  <c r="M1289" i="1"/>
  <c r="K1289" i="1"/>
  <c r="D1289" i="1"/>
  <c r="BN1288" i="1"/>
  <c r="BP1288" i="1"/>
  <c r="BQ1288" i="1"/>
  <c r="BG1288" i="1"/>
  <c r="BH1288" i="1"/>
  <c r="BO1288" i="1"/>
  <c r="BI1288" i="1"/>
  <c r="BJ1288" i="1"/>
  <c r="U1288" i="1"/>
  <c r="BK1288" i="1"/>
  <c r="BL1288" i="1"/>
  <c r="BM1288" i="1"/>
  <c r="O1288" i="1"/>
  <c r="M1288" i="1"/>
  <c r="K1288" i="1"/>
  <c r="D1288" i="1"/>
  <c r="BN1287" i="1"/>
  <c r="BP1287" i="1"/>
  <c r="BQ1287" i="1"/>
  <c r="BG1287" i="1"/>
  <c r="BH1287" i="1"/>
  <c r="BO1287" i="1"/>
  <c r="BI1287" i="1"/>
  <c r="BJ1287" i="1"/>
  <c r="U1287" i="1"/>
  <c r="BK1287" i="1"/>
  <c r="BL1287" i="1"/>
  <c r="BM1287" i="1"/>
  <c r="O1287" i="1"/>
  <c r="M1287" i="1"/>
  <c r="K1287" i="1"/>
  <c r="D1287" i="1"/>
  <c r="BN1286" i="1"/>
  <c r="BP1286" i="1"/>
  <c r="BQ1286" i="1"/>
  <c r="BG1286" i="1"/>
  <c r="BH1286" i="1"/>
  <c r="BO1286" i="1"/>
  <c r="BI1286" i="1"/>
  <c r="BJ1286" i="1"/>
  <c r="U1286" i="1"/>
  <c r="BK1286" i="1"/>
  <c r="BL1286" i="1"/>
  <c r="BM1286" i="1"/>
  <c r="O1286" i="1"/>
  <c r="M1286" i="1"/>
  <c r="K1286" i="1"/>
  <c r="D1286" i="1"/>
  <c r="BN1285" i="1"/>
  <c r="BP1285" i="1"/>
  <c r="BQ1285" i="1"/>
  <c r="BG1285" i="1"/>
  <c r="BH1285" i="1"/>
  <c r="BO1285" i="1"/>
  <c r="BI1285" i="1"/>
  <c r="BJ1285" i="1"/>
  <c r="U1285" i="1"/>
  <c r="BK1285" i="1"/>
  <c r="BL1285" i="1"/>
  <c r="BM1285" i="1"/>
  <c r="O1285" i="1"/>
  <c r="M1285" i="1"/>
  <c r="K1285" i="1"/>
  <c r="D1285" i="1"/>
  <c r="BN1284" i="1"/>
  <c r="BP1284" i="1"/>
  <c r="BQ1284" i="1"/>
  <c r="BG1284" i="1"/>
  <c r="BH1284" i="1"/>
  <c r="BO1284" i="1"/>
  <c r="BI1284" i="1"/>
  <c r="BJ1284" i="1"/>
  <c r="U1284" i="1"/>
  <c r="BK1284" i="1"/>
  <c r="BL1284" i="1"/>
  <c r="BM1284" i="1"/>
  <c r="O1284" i="1"/>
  <c r="M1284" i="1"/>
  <c r="K1284" i="1"/>
  <c r="D1284" i="1"/>
  <c r="BN1283" i="1"/>
  <c r="BP1283" i="1"/>
  <c r="BQ1283" i="1"/>
  <c r="BG1283" i="1"/>
  <c r="BH1283" i="1"/>
  <c r="BO1283" i="1"/>
  <c r="BI1283" i="1"/>
  <c r="BJ1283" i="1"/>
  <c r="U1283" i="1"/>
  <c r="BK1283" i="1"/>
  <c r="BL1283" i="1"/>
  <c r="BM1283" i="1"/>
  <c r="O1283" i="1"/>
  <c r="M1283" i="1"/>
  <c r="K1283" i="1"/>
  <c r="D1283" i="1"/>
  <c r="BN1282" i="1"/>
  <c r="BP1282" i="1"/>
  <c r="BQ1282" i="1"/>
  <c r="BG1282" i="1"/>
  <c r="BH1282" i="1"/>
  <c r="BO1282" i="1"/>
  <c r="BI1282" i="1"/>
  <c r="BJ1282" i="1"/>
  <c r="U1282" i="1"/>
  <c r="BK1282" i="1"/>
  <c r="BL1282" i="1"/>
  <c r="BM1282" i="1"/>
  <c r="O1282" i="1"/>
  <c r="M1282" i="1"/>
  <c r="K1282" i="1"/>
  <c r="D1282" i="1"/>
  <c r="BN1281" i="1"/>
  <c r="BP1281" i="1"/>
  <c r="BQ1281" i="1"/>
  <c r="BG1281" i="1"/>
  <c r="BH1281" i="1"/>
  <c r="BO1281" i="1"/>
  <c r="BI1281" i="1"/>
  <c r="BJ1281" i="1"/>
  <c r="U1281" i="1"/>
  <c r="BK1281" i="1"/>
  <c r="BL1281" i="1"/>
  <c r="BM1281" i="1"/>
  <c r="O1281" i="1"/>
  <c r="M1281" i="1"/>
  <c r="K1281" i="1"/>
  <c r="D1281" i="1"/>
  <c r="BN1280" i="1"/>
  <c r="BP1280" i="1"/>
  <c r="BQ1280" i="1"/>
  <c r="BG1280" i="1"/>
  <c r="BH1280" i="1"/>
  <c r="BO1280" i="1"/>
  <c r="BI1280" i="1"/>
  <c r="BJ1280" i="1"/>
  <c r="U1280" i="1"/>
  <c r="BK1280" i="1"/>
  <c r="BL1280" i="1"/>
  <c r="BM1280" i="1"/>
  <c r="O1280" i="1"/>
  <c r="M1280" i="1"/>
  <c r="K1280" i="1"/>
  <c r="D1280" i="1"/>
  <c r="BN1279" i="1"/>
  <c r="BP1279" i="1"/>
  <c r="BQ1279" i="1"/>
  <c r="BG1279" i="1"/>
  <c r="BH1279" i="1"/>
  <c r="BO1279" i="1"/>
  <c r="BI1279" i="1"/>
  <c r="BJ1279" i="1"/>
  <c r="U1279" i="1"/>
  <c r="BK1279" i="1"/>
  <c r="BL1279" i="1"/>
  <c r="BM1279" i="1"/>
  <c r="O1279" i="1"/>
  <c r="M1279" i="1"/>
  <c r="K1279" i="1"/>
  <c r="D1279" i="1"/>
  <c r="BN1278" i="1"/>
  <c r="BP1278" i="1"/>
  <c r="BQ1278" i="1"/>
  <c r="BG1278" i="1"/>
  <c r="BH1278" i="1"/>
  <c r="BO1278" i="1"/>
  <c r="BI1278" i="1"/>
  <c r="BJ1278" i="1"/>
  <c r="U1278" i="1"/>
  <c r="BK1278" i="1"/>
  <c r="BL1278" i="1"/>
  <c r="BM1278" i="1"/>
  <c r="O1278" i="1"/>
  <c r="M1278" i="1"/>
  <c r="K1278" i="1"/>
  <c r="D1278" i="1"/>
  <c r="BN1277" i="1"/>
  <c r="BP1277" i="1"/>
  <c r="BQ1277" i="1"/>
  <c r="BG1277" i="1"/>
  <c r="BH1277" i="1"/>
  <c r="BO1277" i="1"/>
  <c r="BI1277" i="1"/>
  <c r="BJ1277" i="1"/>
  <c r="U1277" i="1"/>
  <c r="BK1277" i="1"/>
  <c r="BL1277" i="1"/>
  <c r="BM1277" i="1"/>
  <c r="O1277" i="1"/>
  <c r="M1277" i="1"/>
  <c r="K1277" i="1"/>
  <c r="D1277" i="1"/>
  <c r="BN1276" i="1"/>
  <c r="BP1276" i="1"/>
  <c r="BQ1276" i="1"/>
  <c r="BG1276" i="1"/>
  <c r="BH1276" i="1"/>
  <c r="BO1276" i="1"/>
  <c r="BI1276" i="1"/>
  <c r="BJ1276" i="1"/>
  <c r="U1276" i="1"/>
  <c r="BK1276" i="1"/>
  <c r="BL1276" i="1"/>
  <c r="BM1276" i="1"/>
  <c r="O1276" i="1"/>
  <c r="M1276" i="1"/>
  <c r="K1276" i="1"/>
  <c r="D1276" i="1"/>
  <c r="BN1275" i="1"/>
  <c r="BP1275" i="1"/>
  <c r="BQ1275" i="1"/>
  <c r="BG1275" i="1"/>
  <c r="BH1275" i="1"/>
  <c r="BO1275" i="1"/>
  <c r="BI1275" i="1"/>
  <c r="BJ1275" i="1"/>
  <c r="U1275" i="1"/>
  <c r="BK1275" i="1"/>
  <c r="BL1275" i="1"/>
  <c r="BM1275" i="1"/>
  <c r="O1275" i="1"/>
  <c r="M1275" i="1"/>
  <c r="K1275" i="1"/>
  <c r="D1275" i="1"/>
  <c r="BN1274" i="1"/>
  <c r="BP1274" i="1"/>
  <c r="BQ1274" i="1"/>
  <c r="BG1274" i="1"/>
  <c r="BH1274" i="1"/>
  <c r="BO1274" i="1"/>
  <c r="BI1274" i="1"/>
  <c r="BJ1274" i="1"/>
  <c r="U1274" i="1"/>
  <c r="BK1274" i="1"/>
  <c r="BL1274" i="1"/>
  <c r="BM1274" i="1"/>
  <c r="O1274" i="1"/>
  <c r="M1274" i="1"/>
  <c r="K1274" i="1"/>
  <c r="D1274" i="1"/>
  <c r="BN1273" i="1"/>
  <c r="BP1273" i="1"/>
  <c r="BQ1273" i="1"/>
  <c r="BG1273" i="1"/>
  <c r="BH1273" i="1"/>
  <c r="BO1273" i="1"/>
  <c r="BI1273" i="1"/>
  <c r="BJ1273" i="1"/>
  <c r="U1273" i="1"/>
  <c r="BK1273" i="1"/>
  <c r="BL1273" i="1"/>
  <c r="BM1273" i="1"/>
  <c r="O1273" i="1"/>
  <c r="M1273" i="1"/>
  <c r="K1273" i="1"/>
  <c r="D1273" i="1"/>
  <c r="BN1272" i="1"/>
  <c r="BP1272" i="1"/>
  <c r="BQ1272" i="1"/>
  <c r="BG1272" i="1"/>
  <c r="BH1272" i="1"/>
  <c r="BO1272" i="1"/>
  <c r="BI1272" i="1"/>
  <c r="BJ1272" i="1"/>
  <c r="U1272" i="1"/>
  <c r="BK1272" i="1"/>
  <c r="BL1272" i="1"/>
  <c r="BM1272" i="1"/>
  <c r="O1272" i="1"/>
  <c r="M1272" i="1"/>
  <c r="K1272" i="1"/>
  <c r="D1272" i="1"/>
  <c r="BN1271" i="1"/>
  <c r="BP1271" i="1"/>
  <c r="BQ1271" i="1"/>
  <c r="BG1271" i="1"/>
  <c r="BH1271" i="1"/>
  <c r="BO1271" i="1"/>
  <c r="BI1271" i="1"/>
  <c r="BJ1271" i="1"/>
  <c r="U1271" i="1"/>
  <c r="BK1271" i="1"/>
  <c r="BL1271" i="1"/>
  <c r="BM1271" i="1"/>
  <c r="O1271" i="1"/>
  <c r="M1271" i="1"/>
  <c r="K1271" i="1"/>
  <c r="D1271" i="1"/>
  <c r="BN1270" i="1"/>
  <c r="BP1270" i="1"/>
  <c r="BQ1270" i="1"/>
  <c r="BG1270" i="1"/>
  <c r="BH1270" i="1"/>
  <c r="BO1270" i="1"/>
  <c r="BI1270" i="1"/>
  <c r="BJ1270" i="1"/>
  <c r="U1270" i="1"/>
  <c r="BK1270" i="1"/>
  <c r="BL1270" i="1"/>
  <c r="BM1270" i="1"/>
  <c r="O1270" i="1"/>
  <c r="M1270" i="1"/>
  <c r="K1270" i="1"/>
  <c r="D1270" i="1"/>
  <c r="BN1269" i="1"/>
  <c r="BP1269" i="1"/>
  <c r="BQ1269" i="1"/>
  <c r="BG1269" i="1"/>
  <c r="BH1269" i="1"/>
  <c r="BO1269" i="1"/>
  <c r="BI1269" i="1"/>
  <c r="BJ1269" i="1"/>
  <c r="U1269" i="1"/>
  <c r="BK1269" i="1"/>
  <c r="BL1269" i="1"/>
  <c r="BM1269" i="1"/>
  <c r="O1269" i="1"/>
  <c r="M1269" i="1"/>
  <c r="K1269" i="1"/>
  <c r="D1269" i="1"/>
  <c r="BN1268" i="1"/>
  <c r="BP1268" i="1"/>
  <c r="BQ1268" i="1"/>
  <c r="BG1268" i="1"/>
  <c r="BH1268" i="1"/>
  <c r="BO1268" i="1"/>
  <c r="BI1268" i="1"/>
  <c r="BJ1268" i="1"/>
  <c r="U1268" i="1"/>
  <c r="BK1268" i="1"/>
  <c r="BL1268" i="1"/>
  <c r="BM1268" i="1"/>
  <c r="O1268" i="1"/>
  <c r="M1268" i="1"/>
  <c r="K1268" i="1"/>
  <c r="D1268" i="1"/>
  <c r="BN1267" i="1"/>
  <c r="BP1267" i="1"/>
  <c r="BQ1267" i="1"/>
  <c r="BG1267" i="1"/>
  <c r="BH1267" i="1"/>
  <c r="BO1267" i="1"/>
  <c r="BI1267" i="1"/>
  <c r="BJ1267" i="1"/>
  <c r="U1267" i="1"/>
  <c r="BK1267" i="1"/>
  <c r="BL1267" i="1"/>
  <c r="BM1267" i="1"/>
  <c r="O1267" i="1"/>
  <c r="M1267" i="1"/>
  <c r="K1267" i="1"/>
  <c r="D1267" i="1"/>
  <c r="BN1266" i="1"/>
  <c r="BP1266" i="1"/>
  <c r="BQ1266" i="1"/>
  <c r="BG1266" i="1"/>
  <c r="BH1266" i="1"/>
  <c r="BO1266" i="1"/>
  <c r="BI1266" i="1"/>
  <c r="BJ1266" i="1"/>
  <c r="Q1266" i="1"/>
  <c r="U1266" i="1"/>
  <c r="BK1266" i="1"/>
  <c r="BL1266" i="1"/>
  <c r="BM1266" i="1"/>
  <c r="O1266" i="1"/>
  <c r="M1266" i="1"/>
  <c r="K1266" i="1"/>
  <c r="D1266" i="1"/>
  <c r="BN1265" i="1"/>
  <c r="BP1265" i="1"/>
  <c r="BQ1265" i="1"/>
  <c r="BG1265" i="1"/>
  <c r="BH1265" i="1"/>
  <c r="BO1265" i="1"/>
  <c r="BI1265" i="1"/>
  <c r="BJ1265" i="1"/>
  <c r="Q1265" i="1"/>
  <c r="U1265" i="1"/>
  <c r="BK1265" i="1"/>
  <c r="BL1265" i="1"/>
  <c r="BM1265" i="1"/>
  <c r="O1265" i="1"/>
  <c r="M1265" i="1"/>
  <c r="K1265" i="1"/>
  <c r="D1265" i="1"/>
  <c r="BN1264" i="1"/>
  <c r="BP1264" i="1"/>
  <c r="BQ1264" i="1"/>
  <c r="BG1264" i="1"/>
  <c r="BH1264" i="1"/>
  <c r="BO1264" i="1"/>
  <c r="BI1264" i="1"/>
  <c r="BJ1264" i="1"/>
  <c r="U1264" i="1"/>
  <c r="BK1264" i="1"/>
  <c r="BL1264" i="1"/>
  <c r="BM1264" i="1"/>
  <c r="O1264" i="1"/>
  <c r="M1264" i="1"/>
  <c r="K1264" i="1"/>
  <c r="D1264" i="1"/>
  <c r="BN1263" i="1"/>
  <c r="BP1263" i="1"/>
  <c r="BQ1263" i="1"/>
  <c r="BG1263" i="1"/>
  <c r="BH1263" i="1"/>
  <c r="BO1263" i="1"/>
  <c r="BI1263" i="1"/>
  <c r="BJ1263" i="1"/>
  <c r="U1263" i="1"/>
  <c r="BK1263" i="1"/>
  <c r="BL1263" i="1"/>
  <c r="BM1263" i="1"/>
  <c r="O1263" i="1"/>
  <c r="M1263" i="1"/>
  <c r="K1263" i="1"/>
  <c r="D1263" i="1"/>
  <c r="BN1262" i="1"/>
  <c r="BP1262" i="1"/>
  <c r="BQ1262" i="1"/>
  <c r="BG1262" i="1"/>
  <c r="BH1262" i="1"/>
  <c r="BO1262" i="1"/>
  <c r="BI1262" i="1"/>
  <c r="BJ1262" i="1"/>
  <c r="U1262" i="1"/>
  <c r="BK1262" i="1"/>
  <c r="BL1262" i="1"/>
  <c r="BM1262" i="1"/>
  <c r="O1262" i="1"/>
  <c r="M1262" i="1"/>
  <c r="K1262" i="1"/>
  <c r="D1262" i="1"/>
  <c r="BN1261" i="1"/>
  <c r="BP1261" i="1"/>
  <c r="BQ1261" i="1"/>
  <c r="BG1261" i="1"/>
  <c r="BH1261" i="1"/>
  <c r="BO1261" i="1"/>
  <c r="BI1261" i="1"/>
  <c r="BJ1261" i="1"/>
  <c r="U1261" i="1"/>
  <c r="BK1261" i="1"/>
  <c r="BL1261" i="1"/>
  <c r="BM1261" i="1"/>
  <c r="O1261" i="1"/>
  <c r="M1261" i="1"/>
  <c r="K1261" i="1"/>
  <c r="D1261" i="1"/>
  <c r="BN1260" i="1"/>
  <c r="BP1260" i="1"/>
  <c r="BQ1260" i="1"/>
  <c r="BG1260" i="1"/>
  <c r="BH1260" i="1"/>
  <c r="BO1260" i="1"/>
  <c r="BI1260" i="1"/>
  <c r="BJ1260" i="1"/>
  <c r="Q1260" i="1"/>
  <c r="U1260" i="1"/>
  <c r="BK1260" i="1"/>
  <c r="R1260" i="1"/>
  <c r="BL1260" i="1"/>
  <c r="BM1260" i="1"/>
  <c r="O1260" i="1"/>
  <c r="M1260" i="1"/>
  <c r="K1260" i="1"/>
  <c r="D1260" i="1"/>
  <c r="BN1259" i="1"/>
  <c r="BP1259" i="1"/>
  <c r="BQ1259" i="1"/>
  <c r="BG1259" i="1"/>
  <c r="BH1259" i="1"/>
  <c r="BO1259" i="1"/>
  <c r="BI1259" i="1"/>
  <c r="BJ1259" i="1"/>
  <c r="U1259" i="1"/>
  <c r="BK1259" i="1"/>
  <c r="BL1259" i="1"/>
  <c r="BM1259" i="1"/>
  <c r="O1259" i="1"/>
  <c r="M1259" i="1"/>
  <c r="K1259" i="1"/>
  <c r="D1259" i="1"/>
  <c r="BN1258" i="1"/>
  <c r="BP1258" i="1"/>
  <c r="BQ1258" i="1"/>
  <c r="BG1258" i="1"/>
  <c r="BH1258" i="1"/>
  <c r="BO1258" i="1"/>
  <c r="BI1258" i="1"/>
  <c r="BJ1258" i="1"/>
  <c r="U1258" i="1"/>
  <c r="BK1258" i="1"/>
  <c r="BL1258" i="1"/>
  <c r="BM1258" i="1"/>
  <c r="O1258" i="1"/>
  <c r="M1258" i="1"/>
  <c r="K1258" i="1"/>
  <c r="D1258" i="1"/>
  <c r="BN1257" i="1"/>
  <c r="BP1257" i="1"/>
  <c r="BQ1257" i="1"/>
  <c r="BG1257" i="1"/>
  <c r="BH1257" i="1"/>
  <c r="BO1257" i="1"/>
  <c r="BI1257" i="1"/>
  <c r="BJ1257" i="1"/>
  <c r="U1257" i="1"/>
  <c r="BK1257" i="1"/>
  <c r="BL1257" i="1"/>
  <c r="BM1257" i="1"/>
  <c r="O1257" i="1"/>
  <c r="M1257" i="1"/>
  <c r="K1257" i="1"/>
  <c r="D1257" i="1"/>
  <c r="BN1256" i="1"/>
  <c r="BP1256" i="1"/>
  <c r="BQ1256" i="1"/>
  <c r="BG1256" i="1"/>
  <c r="BH1256" i="1"/>
  <c r="BO1256" i="1"/>
  <c r="BI1256" i="1"/>
  <c r="BJ1256" i="1"/>
  <c r="Q1256" i="1"/>
  <c r="U1256" i="1"/>
  <c r="BK1256" i="1"/>
  <c r="BL1256" i="1"/>
  <c r="BM1256" i="1"/>
  <c r="O1256" i="1"/>
  <c r="M1256" i="1"/>
  <c r="K1256" i="1"/>
  <c r="D1256" i="1"/>
  <c r="BN1255" i="1"/>
  <c r="BP1255" i="1"/>
  <c r="BQ1255" i="1"/>
  <c r="BG1255" i="1"/>
  <c r="BH1255" i="1"/>
  <c r="BO1255" i="1"/>
  <c r="BI1255" i="1"/>
  <c r="BJ1255" i="1"/>
  <c r="Q1255" i="1"/>
  <c r="U1255" i="1"/>
  <c r="BK1255" i="1"/>
  <c r="BL1255" i="1"/>
  <c r="BM1255" i="1"/>
  <c r="O1255" i="1"/>
  <c r="M1255" i="1"/>
  <c r="K1255" i="1"/>
  <c r="D1255" i="1"/>
  <c r="BN1254" i="1"/>
  <c r="BP1254" i="1"/>
  <c r="BQ1254" i="1"/>
  <c r="BG1254" i="1"/>
  <c r="BH1254" i="1"/>
  <c r="BO1254" i="1"/>
  <c r="BI1254" i="1"/>
  <c r="BJ1254" i="1"/>
  <c r="U1254" i="1"/>
  <c r="BK1254" i="1"/>
  <c r="BL1254" i="1"/>
  <c r="BM1254" i="1"/>
  <c r="O1254" i="1"/>
  <c r="M1254" i="1"/>
  <c r="K1254" i="1"/>
  <c r="D1254" i="1"/>
  <c r="BN1253" i="1"/>
  <c r="BP1253" i="1"/>
  <c r="BQ1253" i="1"/>
  <c r="BG1253" i="1"/>
  <c r="BH1253" i="1"/>
  <c r="BO1253" i="1"/>
  <c r="BI1253" i="1"/>
  <c r="BJ1253" i="1"/>
  <c r="U1253" i="1"/>
  <c r="BK1253" i="1"/>
  <c r="BL1253" i="1"/>
  <c r="BM1253" i="1"/>
  <c r="O1253" i="1"/>
  <c r="M1253" i="1"/>
  <c r="K1253" i="1"/>
  <c r="D1253" i="1"/>
  <c r="BN1252" i="1"/>
  <c r="BP1252" i="1"/>
  <c r="BQ1252" i="1"/>
  <c r="BG1252" i="1"/>
  <c r="BH1252" i="1"/>
  <c r="BO1252" i="1"/>
  <c r="BI1252" i="1"/>
  <c r="BJ1252" i="1"/>
  <c r="U1252" i="1"/>
  <c r="BK1252" i="1"/>
  <c r="BL1252" i="1"/>
  <c r="BM1252" i="1"/>
  <c r="O1252" i="1"/>
  <c r="M1252" i="1"/>
  <c r="K1252" i="1"/>
  <c r="D1252" i="1"/>
  <c r="BN1251" i="1"/>
  <c r="BP1251" i="1"/>
  <c r="BQ1251" i="1"/>
  <c r="BG1251" i="1"/>
  <c r="BH1251" i="1"/>
  <c r="BO1251" i="1"/>
  <c r="BI1251" i="1"/>
  <c r="BJ1251" i="1"/>
  <c r="U1251" i="1"/>
  <c r="BK1251" i="1"/>
  <c r="BL1251" i="1"/>
  <c r="BM1251" i="1"/>
  <c r="O1251" i="1"/>
  <c r="M1251" i="1"/>
  <c r="K1251" i="1"/>
  <c r="D1251" i="1"/>
  <c r="BN1250" i="1"/>
  <c r="BP1250" i="1"/>
  <c r="BQ1250" i="1"/>
  <c r="BG1250" i="1"/>
  <c r="BH1250" i="1"/>
  <c r="BO1250" i="1"/>
  <c r="BI1250" i="1"/>
  <c r="BJ1250" i="1"/>
  <c r="U1250" i="1"/>
  <c r="BK1250" i="1"/>
  <c r="BL1250" i="1"/>
  <c r="BM1250" i="1"/>
  <c r="O1250" i="1"/>
  <c r="M1250" i="1"/>
  <c r="K1250" i="1"/>
  <c r="D1250" i="1"/>
  <c r="BN1249" i="1"/>
  <c r="BP1249" i="1"/>
  <c r="BQ1249" i="1"/>
  <c r="BG1249" i="1"/>
  <c r="BH1249" i="1"/>
  <c r="BO1249" i="1"/>
  <c r="BI1249" i="1"/>
  <c r="BJ1249" i="1"/>
  <c r="U1249" i="1"/>
  <c r="BK1249" i="1"/>
  <c r="BL1249" i="1"/>
  <c r="BM1249" i="1"/>
  <c r="O1249" i="1"/>
  <c r="M1249" i="1"/>
  <c r="K1249" i="1"/>
  <c r="D1249" i="1"/>
  <c r="BN1248" i="1"/>
  <c r="BP1248" i="1"/>
  <c r="BQ1248" i="1"/>
  <c r="BG1248" i="1"/>
  <c r="BH1248" i="1"/>
  <c r="BO1248" i="1"/>
  <c r="BI1248" i="1"/>
  <c r="BJ1248" i="1"/>
  <c r="U1248" i="1"/>
  <c r="BK1248" i="1"/>
  <c r="BL1248" i="1"/>
  <c r="BM1248" i="1"/>
  <c r="O1248" i="1"/>
  <c r="M1248" i="1"/>
  <c r="K1248" i="1"/>
  <c r="D1248" i="1"/>
  <c r="BN1247" i="1"/>
  <c r="BP1247" i="1"/>
  <c r="BQ1247" i="1"/>
  <c r="BG1247" i="1"/>
  <c r="BH1247" i="1"/>
  <c r="BO1247" i="1"/>
  <c r="BI1247" i="1"/>
  <c r="BJ1247" i="1"/>
  <c r="U1247" i="1"/>
  <c r="BK1247" i="1"/>
  <c r="BL1247" i="1"/>
  <c r="BM1247" i="1"/>
  <c r="O1247" i="1"/>
  <c r="M1247" i="1"/>
  <c r="K1247" i="1"/>
  <c r="D1247" i="1"/>
  <c r="BN1246" i="1"/>
  <c r="BP1246" i="1"/>
  <c r="BQ1246" i="1"/>
  <c r="BG1246" i="1"/>
  <c r="BH1246" i="1"/>
  <c r="BO1246" i="1"/>
  <c r="BI1246" i="1"/>
  <c r="BJ1246" i="1"/>
  <c r="U1246" i="1"/>
  <c r="BK1246" i="1"/>
  <c r="BL1246" i="1"/>
  <c r="BM1246" i="1"/>
  <c r="O1246" i="1"/>
  <c r="M1246" i="1"/>
  <c r="K1246" i="1"/>
  <c r="D1246" i="1"/>
  <c r="BN1245" i="1"/>
  <c r="BP1245" i="1"/>
  <c r="BQ1245" i="1"/>
  <c r="BG1245" i="1"/>
  <c r="BH1245" i="1"/>
  <c r="BO1245" i="1"/>
  <c r="BI1245" i="1"/>
  <c r="BJ1245" i="1"/>
  <c r="U1245" i="1"/>
  <c r="BK1245" i="1"/>
  <c r="BL1245" i="1"/>
  <c r="BM1245" i="1"/>
  <c r="O1245" i="1"/>
  <c r="M1245" i="1"/>
  <c r="K1245" i="1"/>
  <c r="D1245" i="1"/>
  <c r="BN1244" i="1"/>
  <c r="BP1244" i="1"/>
  <c r="BQ1244" i="1"/>
  <c r="BG1244" i="1"/>
  <c r="BH1244" i="1"/>
  <c r="BO1244" i="1"/>
  <c r="BI1244" i="1"/>
  <c r="BJ1244" i="1"/>
  <c r="U1244" i="1"/>
  <c r="BK1244" i="1"/>
  <c r="BL1244" i="1"/>
  <c r="BM1244" i="1"/>
  <c r="O1244" i="1"/>
  <c r="M1244" i="1"/>
  <c r="K1244" i="1"/>
  <c r="D1244" i="1"/>
  <c r="BN1243" i="1"/>
  <c r="BP1243" i="1"/>
  <c r="BQ1243" i="1"/>
  <c r="BG1243" i="1"/>
  <c r="BH1243" i="1"/>
  <c r="BO1243" i="1"/>
  <c r="BI1243" i="1"/>
  <c r="BJ1243" i="1"/>
  <c r="U1243" i="1"/>
  <c r="BK1243" i="1"/>
  <c r="BL1243" i="1"/>
  <c r="BM1243" i="1"/>
  <c r="O1243" i="1"/>
  <c r="M1243" i="1"/>
  <c r="K1243" i="1"/>
  <c r="D1243" i="1"/>
  <c r="BN1242" i="1"/>
  <c r="BP1242" i="1"/>
  <c r="BQ1242" i="1"/>
  <c r="BG1242" i="1"/>
  <c r="BH1242" i="1"/>
  <c r="BO1242" i="1"/>
  <c r="BI1242" i="1"/>
  <c r="BJ1242" i="1"/>
  <c r="U1242" i="1"/>
  <c r="BK1242" i="1"/>
  <c r="BL1242" i="1"/>
  <c r="BM1242" i="1"/>
  <c r="O1242" i="1"/>
  <c r="M1242" i="1"/>
  <c r="K1242" i="1"/>
  <c r="D1242" i="1"/>
  <c r="BN1241" i="1"/>
  <c r="BP1241" i="1"/>
  <c r="BQ1241" i="1"/>
  <c r="BG1241" i="1"/>
  <c r="BH1241" i="1"/>
  <c r="BO1241" i="1"/>
  <c r="BI1241" i="1"/>
  <c r="BJ1241" i="1"/>
  <c r="Q1241" i="1"/>
  <c r="U1241" i="1"/>
  <c r="BK1241" i="1"/>
  <c r="BL1241" i="1"/>
  <c r="BM1241" i="1"/>
  <c r="O1241" i="1"/>
  <c r="M1241" i="1"/>
  <c r="K1241" i="1"/>
  <c r="D1241" i="1"/>
  <c r="BN1240" i="1"/>
  <c r="BP1240" i="1"/>
  <c r="BQ1240" i="1"/>
  <c r="BG1240" i="1"/>
  <c r="BH1240" i="1"/>
  <c r="BO1240" i="1"/>
  <c r="BI1240" i="1"/>
  <c r="BJ1240" i="1"/>
  <c r="U1240" i="1"/>
  <c r="BK1240" i="1"/>
  <c r="BL1240" i="1"/>
  <c r="BM1240" i="1"/>
  <c r="O1240" i="1"/>
  <c r="M1240" i="1"/>
  <c r="K1240" i="1"/>
  <c r="D1240" i="1"/>
  <c r="BN1239" i="1"/>
  <c r="BP1239" i="1"/>
  <c r="BQ1239" i="1"/>
  <c r="BG1239" i="1"/>
  <c r="BH1239" i="1"/>
  <c r="BO1239" i="1"/>
  <c r="BI1239" i="1"/>
  <c r="BJ1239" i="1"/>
  <c r="Q1239" i="1"/>
  <c r="U1239" i="1"/>
  <c r="BK1239" i="1"/>
  <c r="BL1239" i="1"/>
  <c r="BM1239" i="1"/>
  <c r="O1239" i="1"/>
  <c r="M1239" i="1"/>
  <c r="K1239" i="1"/>
  <c r="D1239" i="1"/>
  <c r="BN1238" i="1"/>
  <c r="BP1238" i="1"/>
  <c r="BQ1238" i="1"/>
  <c r="BG1238" i="1"/>
  <c r="BH1238" i="1"/>
  <c r="BO1238" i="1"/>
  <c r="BI1238" i="1"/>
  <c r="BJ1238" i="1"/>
  <c r="U1238" i="1"/>
  <c r="BK1238" i="1"/>
  <c r="BL1238" i="1"/>
  <c r="BM1238" i="1"/>
  <c r="O1238" i="1"/>
  <c r="M1238" i="1"/>
  <c r="K1238" i="1"/>
  <c r="D1238" i="1"/>
  <c r="BN1237" i="1"/>
  <c r="BP1237" i="1"/>
  <c r="BQ1237" i="1"/>
  <c r="BG1237" i="1"/>
  <c r="BH1237" i="1"/>
  <c r="BO1237" i="1"/>
  <c r="BI1237" i="1"/>
  <c r="BJ1237" i="1"/>
  <c r="U1237" i="1"/>
  <c r="BK1237" i="1"/>
  <c r="BL1237" i="1"/>
  <c r="BM1237" i="1"/>
  <c r="O1237" i="1"/>
  <c r="M1237" i="1"/>
  <c r="K1237" i="1"/>
  <c r="D1237" i="1"/>
  <c r="BN1236" i="1"/>
  <c r="BP1236" i="1"/>
  <c r="BQ1236" i="1"/>
  <c r="BG1236" i="1"/>
  <c r="BH1236" i="1"/>
  <c r="BO1236" i="1"/>
  <c r="BI1236" i="1"/>
  <c r="BJ1236" i="1"/>
  <c r="U1236" i="1"/>
  <c r="BK1236" i="1"/>
  <c r="BL1236" i="1"/>
  <c r="BM1236" i="1"/>
  <c r="O1236" i="1"/>
  <c r="M1236" i="1"/>
  <c r="K1236" i="1"/>
  <c r="D1236" i="1"/>
  <c r="BN1235" i="1"/>
  <c r="BP1235" i="1"/>
  <c r="BQ1235" i="1"/>
  <c r="BG1235" i="1"/>
  <c r="BH1235" i="1"/>
  <c r="BO1235" i="1"/>
  <c r="BI1235" i="1"/>
  <c r="BJ1235" i="1"/>
  <c r="U1235" i="1"/>
  <c r="BK1235" i="1"/>
  <c r="BL1235" i="1"/>
  <c r="BM1235" i="1"/>
  <c r="O1235" i="1"/>
  <c r="M1235" i="1"/>
  <c r="K1235" i="1"/>
  <c r="D1235" i="1"/>
  <c r="BN1234" i="1"/>
  <c r="BP1234" i="1"/>
  <c r="BQ1234" i="1"/>
  <c r="BG1234" i="1"/>
  <c r="BH1234" i="1"/>
  <c r="BO1234" i="1"/>
  <c r="BI1234" i="1"/>
  <c r="BJ1234" i="1"/>
  <c r="U1234" i="1"/>
  <c r="BK1234" i="1"/>
  <c r="BL1234" i="1"/>
  <c r="BM1234" i="1"/>
  <c r="O1234" i="1"/>
  <c r="M1234" i="1"/>
  <c r="K1234" i="1"/>
  <c r="D1234" i="1"/>
  <c r="BN1233" i="1"/>
  <c r="BP1233" i="1"/>
  <c r="BQ1233" i="1"/>
  <c r="BG1233" i="1"/>
  <c r="BH1233" i="1"/>
  <c r="BO1233" i="1"/>
  <c r="BI1233" i="1"/>
  <c r="BJ1233" i="1"/>
  <c r="U1233" i="1"/>
  <c r="BK1233" i="1"/>
  <c r="BL1233" i="1"/>
  <c r="BM1233" i="1"/>
  <c r="O1233" i="1"/>
  <c r="M1233" i="1"/>
  <c r="K1233" i="1"/>
  <c r="D1233" i="1"/>
  <c r="BN1232" i="1"/>
  <c r="BP1232" i="1"/>
  <c r="BQ1232" i="1"/>
  <c r="BG1232" i="1"/>
  <c r="BH1232" i="1"/>
  <c r="BO1232" i="1"/>
  <c r="BI1232" i="1"/>
  <c r="BJ1232" i="1"/>
  <c r="U1232" i="1"/>
  <c r="BK1232" i="1"/>
  <c r="BL1232" i="1"/>
  <c r="BM1232" i="1"/>
  <c r="O1232" i="1"/>
  <c r="M1232" i="1"/>
  <c r="K1232" i="1"/>
  <c r="D1232" i="1"/>
  <c r="BN1231" i="1"/>
  <c r="BP1231" i="1"/>
  <c r="BQ1231" i="1"/>
  <c r="BG1231" i="1"/>
  <c r="BH1231" i="1"/>
  <c r="BO1231" i="1"/>
  <c r="BI1231" i="1"/>
  <c r="BJ1231" i="1"/>
  <c r="U1231" i="1"/>
  <c r="BK1231" i="1"/>
  <c r="BL1231" i="1"/>
  <c r="BM1231" i="1"/>
  <c r="O1231" i="1"/>
  <c r="M1231" i="1"/>
  <c r="K1231" i="1"/>
  <c r="D1231" i="1"/>
  <c r="BN1230" i="1"/>
  <c r="BP1230" i="1"/>
  <c r="BQ1230" i="1"/>
  <c r="BG1230" i="1"/>
  <c r="BH1230" i="1"/>
  <c r="BO1230" i="1"/>
  <c r="BI1230" i="1"/>
  <c r="BJ1230" i="1"/>
  <c r="U1230" i="1"/>
  <c r="BK1230" i="1"/>
  <c r="BL1230" i="1"/>
  <c r="BM1230" i="1"/>
  <c r="O1230" i="1"/>
  <c r="M1230" i="1"/>
  <c r="K1230" i="1"/>
  <c r="D1230" i="1"/>
  <c r="BN1229" i="1"/>
  <c r="BP1229" i="1"/>
  <c r="BQ1229" i="1"/>
  <c r="BG1229" i="1"/>
  <c r="BH1229" i="1"/>
  <c r="BO1229" i="1"/>
  <c r="BI1229" i="1"/>
  <c r="BJ1229" i="1"/>
  <c r="U1229" i="1"/>
  <c r="BK1229" i="1"/>
  <c r="BL1229" i="1"/>
  <c r="BM1229" i="1"/>
  <c r="O1229" i="1"/>
  <c r="M1229" i="1"/>
  <c r="K1229" i="1"/>
  <c r="D1229" i="1"/>
  <c r="BN1228" i="1"/>
  <c r="BP1228" i="1"/>
  <c r="BQ1228" i="1"/>
  <c r="BG1228" i="1"/>
  <c r="BH1228" i="1"/>
  <c r="BO1228" i="1"/>
  <c r="BI1228" i="1"/>
  <c r="BJ1228" i="1"/>
  <c r="U1228" i="1"/>
  <c r="BK1228" i="1"/>
  <c r="BL1228" i="1"/>
  <c r="BM1228" i="1"/>
  <c r="O1228" i="1"/>
  <c r="M1228" i="1"/>
  <c r="K1228" i="1"/>
  <c r="D1228" i="1"/>
  <c r="BN1227" i="1"/>
  <c r="BP1227" i="1"/>
  <c r="BQ1227" i="1"/>
  <c r="BG1227" i="1"/>
  <c r="BH1227" i="1"/>
  <c r="BO1227" i="1"/>
  <c r="BI1227" i="1"/>
  <c r="BJ1227" i="1"/>
  <c r="U1227" i="1"/>
  <c r="BK1227" i="1"/>
  <c r="BL1227" i="1"/>
  <c r="BM1227" i="1"/>
  <c r="O1227" i="1"/>
  <c r="M1227" i="1"/>
  <c r="K1227" i="1"/>
  <c r="D1227" i="1"/>
  <c r="BN1226" i="1"/>
  <c r="BP1226" i="1"/>
  <c r="BQ1226" i="1"/>
  <c r="BG1226" i="1"/>
  <c r="BH1226" i="1"/>
  <c r="BO1226" i="1"/>
  <c r="BI1226" i="1"/>
  <c r="BJ1226" i="1"/>
  <c r="U1226" i="1"/>
  <c r="BK1226" i="1"/>
  <c r="BL1226" i="1"/>
  <c r="BM1226" i="1"/>
  <c r="O1226" i="1"/>
  <c r="M1226" i="1"/>
  <c r="K1226" i="1"/>
  <c r="D1226" i="1"/>
  <c r="BN1225" i="1"/>
  <c r="BP1225" i="1"/>
  <c r="BQ1225" i="1"/>
  <c r="BG1225" i="1"/>
  <c r="BH1225" i="1"/>
  <c r="BO1225" i="1"/>
  <c r="BI1225" i="1"/>
  <c r="BJ1225" i="1"/>
  <c r="U1225" i="1"/>
  <c r="BK1225" i="1"/>
  <c r="BL1225" i="1"/>
  <c r="BM1225" i="1"/>
  <c r="O1225" i="1"/>
  <c r="M1225" i="1"/>
  <c r="K1225" i="1"/>
  <c r="D1225" i="1"/>
  <c r="BN1224" i="1"/>
  <c r="BP1224" i="1"/>
  <c r="BQ1224" i="1"/>
  <c r="BG1224" i="1"/>
  <c r="BH1224" i="1"/>
  <c r="BO1224" i="1"/>
  <c r="BI1224" i="1"/>
  <c r="BJ1224" i="1"/>
  <c r="U1224" i="1"/>
  <c r="BK1224" i="1"/>
  <c r="BL1224" i="1"/>
  <c r="BM1224" i="1"/>
  <c r="O1224" i="1"/>
  <c r="M1224" i="1"/>
  <c r="K1224" i="1"/>
  <c r="D1224" i="1"/>
  <c r="BN1223" i="1"/>
  <c r="BP1223" i="1"/>
  <c r="BQ1223" i="1"/>
  <c r="BG1223" i="1"/>
  <c r="BH1223" i="1"/>
  <c r="BO1223" i="1"/>
  <c r="BI1223" i="1"/>
  <c r="BJ1223" i="1"/>
  <c r="U1223" i="1"/>
  <c r="BK1223" i="1"/>
  <c r="BL1223" i="1"/>
  <c r="BM1223" i="1"/>
  <c r="O1223" i="1"/>
  <c r="M1223" i="1"/>
  <c r="K1223" i="1"/>
  <c r="D1223" i="1"/>
  <c r="BN1222" i="1"/>
  <c r="BP1222" i="1"/>
  <c r="BQ1222" i="1"/>
  <c r="BG1222" i="1"/>
  <c r="BH1222" i="1"/>
  <c r="BO1222" i="1"/>
  <c r="BI1222" i="1"/>
  <c r="BJ1222" i="1"/>
  <c r="U1222" i="1"/>
  <c r="BK1222" i="1"/>
  <c r="BL1222" i="1"/>
  <c r="BM1222" i="1"/>
  <c r="O1222" i="1"/>
  <c r="M1222" i="1"/>
  <c r="K1222" i="1"/>
  <c r="D1222" i="1"/>
  <c r="BN1221" i="1"/>
  <c r="BP1221" i="1"/>
  <c r="BQ1221" i="1"/>
  <c r="BG1221" i="1"/>
  <c r="BH1221" i="1"/>
  <c r="BO1221" i="1"/>
  <c r="BI1221" i="1"/>
  <c r="BJ1221" i="1"/>
  <c r="U1221" i="1"/>
  <c r="BK1221" i="1"/>
  <c r="BL1221" i="1"/>
  <c r="BM1221" i="1"/>
  <c r="O1221" i="1"/>
  <c r="M1221" i="1"/>
  <c r="K1221" i="1"/>
  <c r="D1221" i="1"/>
  <c r="BN1220" i="1"/>
  <c r="BP1220" i="1"/>
  <c r="BQ1220" i="1"/>
  <c r="BG1220" i="1"/>
  <c r="BH1220" i="1"/>
  <c r="BO1220" i="1"/>
  <c r="BI1220" i="1"/>
  <c r="BJ1220" i="1"/>
  <c r="U1220" i="1"/>
  <c r="BK1220" i="1"/>
  <c r="BL1220" i="1"/>
  <c r="BM1220" i="1"/>
  <c r="O1220" i="1"/>
  <c r="M1220" i="1"/>
  <c r="K1220" i="1"/>
  <c r="D1220" i="1"/>
  <c r="BN1219" i="1"/>
  <c r="BP1219" i="1"/>
  <c r="BQ1219" i="1"/>
  <c r="BG1219" i="1"/>
  <c r="BH1219" i="1"/>
  <c r="BO1219" i="1"/>
  <c r="BI1219" i="1"/>
  <c r="BJ1219" i="1"/>
  <c r="U1219" i="1"/>
  <c r="BK1219" i="1"/>
  <c r="BL1219" i="1"/>
  <c r="BM1219" i="1"/>
  <c r="O1219" i="1"/>
  <c r="M1219" i="1"/>
  <c r="K1219" i="1"/>
  <c r="D1219" i="1"/>
  <c r="BN1218" i="1"/>
  <c r="BP1218" i="1"/>
  <c r="BQ1218" i="1"/>
  <c r="BG1218" i="1"/>
  <c r="BH1218" i="1"/>
  <c r="BO1218" i="1"/>
  <c r="BI1218" i="1"/>
  <c r="BJ1218" i="1"/>
  <c r="U1218" i="1"/>
  <c r="BK1218" i="1"/>
  <c r="BL1218" i="1"/>
  <c r="BM1218" i="1"/>
  <c r="O1218" i="1"/>
  <c r="M1218" i="1"/>
  <c r="K1218" i="1"/>
  <c r="D1218" i="1"/>
  <c r="BN1217" i="1"/>
  <c r="BP1217" i="1"/>
  <c r="BQ1217" i="1"/>
  <c r="BG1217" i="1"/>
  <c r="BH1217" i="1"/>
  <c r="BO1217" i="1"/>
  <c r="BI1217" i="1"/>
  <c r="BJ1217" i="1"/>
  <c r="U1217" i="1"/>
  <c r="BK1217" i="1"/>
  <c r="BL1217" i="1"/>
  <c r="BM1217" i="1"/>
  <c r="O1217" i="1"/>
  <c r="M1217" i="1"/>
  <c r="K1217" i="1"/>
  <c r="D1217" i="1"/>
  <c r="BN1216" i="1"/>
  <c r="BP1216" i="1"/>
  <c r="BQ1216" i="1"/>
  <c r="BG1216" i="1"/>
  <c r="BH1216" i="1"/>
  <c r="BO1216" i="1"/>
  <c r="BI1216" i="1"/>
  <c r="BJ1216" i="1"/>
  <c r="U1216" i="1"/>
  <c r="BK1216" i="1"/>
  <c r="BL1216" i="1"/>
  <c r="BM1216" i="1"/>
  <c r="O1216" i="1"/>
  <c r="M1216" i="1"/>
  <c r="K1216" i="1"/>
  <c r="D1216" i="1"/>
  <c r="BN1215" i="1"/>
  <c r="BP1215" i="1"/>
  <c r="BQ1215" i="1"/>
  <c r="BG1215" i="1"/>
  <c r="BH1215" i="1"/>
  <c r="BO1215" i="1"/>
  <c r="BI1215" i="1"/>
  <c r="BJ1215" i="1"/>
  <c r="U1215" i="1"/>
  <c r="BK1215" i="1"/>
  <c r="BL1215" i="1"/>
  <c r="BM1215" i="1"/>
  <c r="O1215" i="1"/>
  <c r="M1215" i="1"/>
  <c r="K1215" i="1"/>
  <c r="D1215" i="1"/>
  <c r="BN1214" i="1"/>
  <c r="BP1214" i="1"/>
  <c r="BQ1214" i="1"/>
  <c r="BG1214" i="1"/>
  <c r="BH1214" i="1"/>
  <c r="BO1214" i="1"/>
  <c r="BI1214" i="1"/>
  <c r="BJ1214" i="1"/>
  <c r="U1214" i="1"/>
  <c r="BK1214" i="1"/>
  <c r="BL1214" i="1"/>
  <c r="BM1214" i="1"/>
  <c r="O1214" i="1"/>
  <c r="M1214" i="1"/>
  <c r="K1214" i="1"/>
  <c r="D1214" i="1"/>
  <c r="BN1213" i="1"/>
  <c r="BP1213" i="1"/>
  <c r="BQ1213" i="1"/>
  <c r="BG1213" i="1"/>
  <c r="BH1213" i="1"/>
  <c r="BO1213" i="1"/>
  <c r="BI1213" i="1"/>
  <c r="BJ1213" i="1"/>
  <c r="U1213" i="1"/>
  <c r="BK1213" i="1"/>
  <c r="BL1213" i="1"/>
  <c r="BM1213" i="1"/>
  <c r="O1213" i="1"/>
  <c r="M1213" i="1"/>
  <c r="K1213" i="1"/>
  <c r="D1213" i="1"/>
  <c r="BN1212" i="1"/>
  <c r="BP1212" i="1"/>
  <c r="BQ1212" i="1"/>
  <c r="BG1212" i="1"/>
  <c r="BH1212" i="1"/>
  <c r="BO1212" i="1"/>
  <c r="BI1212" i="1"/>
  <c r="BJ1212" i="1"/>
  <c r="U1212" i="1"/>
  <c r="BK1212" i="1"/>
  <c r="BL1212" i="1"/>
  <c r="BM1212" i="1"/>
  <c r="O1212" i="1"/>
  <c r="M1212" i="1"/>
  <c r="K1212" i="1"/>
  <c r="D1212" i="1"/>
  <c r="BN1211" i="1"/>
  <c r="BP1211" i="1"/>
  <c r="BQ1211" i="1"/>
  <c r="BG1211" i="1"/>
  <c r="BH1211" i="1"/>
  <c r="BO1211" i="1"/>
  <c r="BI1211" i="1"/>
  <c r="BJ1211" i="1"/>
  <c r="U1211" i="1"/>
  <c r="BK1211" i="1"/>
  <c r="BL1211" i="1"/>
  <c r="BM1211" i="1"/>
  <c r="O1211" i="1"/>
  <c r="M1211" i="1"/>
  <c r="K1211" i="1"/>
  <c r="D1211" i="1"/>
  <c r="BN1210" i="1"/>
  <c r="BP1210" i="1"/>
  <c r="BQ1210" i="1"/>
  <c r="BG1210" i="1"/>
  <c r="BH1210" i="1"/>
  <c r="BO1210" i="1"/>
  <c r="BI1210" i="1"/>
  <c r="BJ1210" i="1"/>
  <c r="U1210" i="1"/>
  <c r="BK1210" i="1"/>
  <c r="BL1210" i="1"/>
  <c r="BM1210" i="1"/>
  <c r="O1210" i="1"/>
  <c r="M1210" i="1"/>
  <c r="K1210" i="1"/>
  <c r="D1210" i="1"/>
  <c r="BN1209" i="1"/>
  <c r="BP1209" i="1"/>
  <c r="BQ1209" i="1"/>
  <c r="BG1209" i="1"/>
  <c r="BH1209" i="1"/>
  <c r="BO1209" i="1"/>
  <c r="BI1209" i="1"/>
  <c r="BJ1209" i="1"/>
  <c r="U1209" i="1"/>
  <c r="BK1209" i="1"/>
  <c r="BL1209" i="1"/>
  <c r="BM1209" i="1"/>
  <c r="O1209" i="1"/>
  <c r="M1209" i="1"/>
  <c r="K1209" i="1"/>
  <c r="D1209" i="1"/>
  <c r="BN1208" i="1"/>
  <c r="BP1208" i="1"/>
  <c r="BQ1208" i="1"/>
  <c r="BG1208" i="1"/>
  <c r="BH1208" i="1"/>
  <c r="BO1208" i="1"/>
  <c r="BI1208" i="1"/>
  <c r="BJ1208" i="1"/>
  <c r="U1208" i="1"/>
  <c r="BK1208" i="1"/>
  <c r="BL1208" i="1"/>
  <c r="BM1208" i="1"/>
  <c r="O1208" i="1"/>
  <c r="M1208" i="1"/>
  <c r="K1208" i="1"/>
  <c r="D1208" i="1"/>
  <c r="BN1207" i="1"/>
  <c r="BP1207" i="1"/>
  <c r="BQ1207" i="1"/>
  <c r="BG1207" i="1"/>
  <c r="BH1207" i="1"/>
  <c r="BO1207" i="1"/>
  <c r="BI1207" i="1"/>
  <c r="BJ1207" i="1"/>
  <c r="U1207" i="1"/>
  <c r="BK1207" i="1"/>
  <c r="BL1207" i="1"/>
  <c r="BM1207" i="1"/>
  <c r="O1207" i="1"/>
  <c r="M1207" i="1"/>
  <c r="K1207" i="1"/>
  <c r="D1207" i="1"/>
  <c r="BN1206" i="1"/>
  <c r="BP1206" i="1"/>
  <c r="BQ1206" i="1"/>
  <c r="BG1206" i="1"/>
  <c r="BH1206" i="1"/>
  <c r="BO1206" i="1"/>
  <c r="BI1206" i="1"/>
  <c r="BJ1206" i="1"/>
  <c r="U1206" i="1"/>
  <c r="BK1206" i="1"/>
  <c r="BL1206" i="1"/>
  <c r="BM1206" i="1"/>
  <c r="O1206" i="1"/>
  <c r="M1206" i="1"/>
  <c r="K1206" i="1"/>
  <c r="D1206" i="1"/>
  <c r="BN1205" i="1"/>
  <c r="BP1205" i="1"/>
  <c r="BQ1205" i="1"/>
  <c r="BG1205" i="1"/>
  <c r="BH1205" i="1"/>
  <c r="BO1205" i="1"/>
  <c r="BI1205" i="1"/>
  <c r="BJ1205" i="1"/>
  <c r="U1205" i="1"/>
  <c r="BK1205" i="1"/>
  <c r="BL1205" i="1"/>
  <c r="BM1205" i="1"/>
  <c r="O1205" i="1"/>
  <c r="M1205" i="1"/>
  <c r="K1205" i="1"/>
  <c r="D1205" i="1"/>
  <c r="BN1204" i="1"/>
  <c r="BP1204" i="1"/>
  <c r="BQ1204" i="1"/>
  <c r="BG1204" i="1"/>
  <c r="BH1204" i="1"/>
  <c r="BO1204" i="1"/>
  <c r="BI1204" i="1"/>
  <c r="BJ1204" i="1"/>
  <c r="U1204" i="1"/>
  <c r="BK1204" i="1"/>
  <c r="BL1204" i="1"/>
  <c r="BM1204" i="1"/>
  <c r="O1204" i="1"/>
  <c r="M1204" i="1"/>
  <c r="K1204" i="1"/>
  <c r="D1204" i="1"/>
  <c r="BN1203" i="1"/>
  <c r="BP1203" i="1"/>
  <c r="BQ1203" i="1"/>
  <c r="BG1203" i="1"/>
  <c r="BH1203" i="1"/>
  <c r="BO1203" i="1"/>
  <c r="BI1203" i="1"/>
  <c r="BJ1203" i="1"/>
  <c r="U1203" i="1"/>
  <c r="BK1203" i="1"/>
  <c r="BL1203" i="1"/>
  <c r="BM1203" i="1"/>
  <c r="O1203" i="1"/>
  <c r="M1203" i="1"/>
  <c r="K1203" i="1"/>
  <c r="D1203" i="1"/>
  <c r="BN1202" i="1"/>
  <c r="BP1202" i="1"/>
  <c r="BQ1202" i="1"/>
  <c r="BG1202" i="1"/>
  <c r="BH1202" i="1"/>
  <c r="BO1202" i="1"/>
  <c r="BI1202" i="1"/>
  <c r="BJ1202" i="1"/>
  <c r="U1202" i="1"/>
  <c r="BK1202" i="1"/>
  <c r="BL1202" i="1"/>
  <c r="BM1202" i="1"/>
  <c r="O1202" i="1"/>
  <c r="M1202" i="1"/>
  <c r="K1202" i="1"/>
  <c r="D1202" i="1"/>
  <c r="BN1201" i="1"/>
  <c r="BP1201" i="1"/>
  <c r="BQ1201" i="1"/>
  <c r="BG1201" i="1"/>
  <c r="BH1201" i="1"/>
  <c r="BO1201" i="1"/>
  <c r="BI1201" i="1"/>
  <c r="BJ1201" i="1"/>
  <c r="U1201" i="1"/>
  <c r="BK1201" i="1"/>
  <c r="BL1201" i="1"/>
  <c r="BM1201" i="1"/>
  <c r="O1201" i="1"/>
  <c r="M1201" i="1"/>
  <c r="K1201" i="1"/>
  <c r="D1201" i="1"/>
  <c r="BN1200" i="1"/>
  <c r="BP1200" i="1"/>
  <c r="BQ1200" i="1"/>
  <c r="BG1200" i="1"/>
  <c r="BH1200" i="1"/>
  <c r="BO1200" i="1"/>
  <c r="BI1200" i="1"/>
  <c r="BJ1200" i="1"/>
  <c r="U1200" i="1"/>
  <c r="BK1200" i="1"/>
  <c r="BL1200" i="1"/>
  <c r="BM1200" i="1"/>
  <c r="O1200" i="1"/>
  <c r="M1200" i="1"/>
  <c r="K1200" i="1"/>
  <c r="D1200" i="1"/>
  <c r="BN1199" i="1"/>
  <c r="BP1199" i="1"/>
  <c r="BQ1199" i="1"/>
  <c r="BG1199" i="1"/>
  <c r="BH1199" i="1"/>
  <c r="BO1199" i="1"/>
  <c r="BI1199" i="1"/>
  <c r="BJ1199" i="1"/>
  <c r="U1199" i="1"/>
  <c r="BK1199" i="1"/>
  <c r="BL1199" i="1"/>
  <c r="BM1199" i="1"/>
  <c r="O1199" i="1"/>
  <c r="M1199" i="1"/>
  <c r="K1199" i="1"/>
  <c r="D1199" i="1"/>
  <c r="BN1198" i="1"/>
  <c r="BP1198" i="1"/>
  <c r="BQ1198" i="1"/>
  <c r="BG1198" i="1"/>
  <c r="BH1198" i="1"/>
  <c r="BO1198" i="1"/>
  <c r="BI1198" i="1"/>
  <c r="BJ1198" i="1"/>
  <c r="U1198" i="1"/>
  <c r="BK1198" i="1"/>
  <c r="BL1198" i="1"/>
  <c r="BM1198" i="1"/>
  <c r="O1198" i="1"/>
  <c r="M1198" i="1"/>
  <c r="K1198" i="1"/>
  <c r="D1198" i="1"/>
  <c r="BN1197" i="1"/>
  <c r="BP1197" i="1"/>
  <c r="BQ1197" i="1"/>
  <c r="BG1197" i="1"/>
  <c r="BH1197" i="1"/>
  <c r="BO1197" i="1"/>
  <c r="BI1197" i="1"/>
  <c r="BJ1197" i="1"/>
  <c r="U1197" i="1"/>
  <c r="BK1197" i="1"/>
  <c r="BL1197" i="1"/>
  <c r="BM1197" i="1"/>
  <c r="O1197" i="1"/>
  <c r="M1197" i="1"/>
  <c r="K1197" i="1"/>
  <c r="D1197" i="1"/>
  <c r="BN1196" i="1"/>
  <c r="BP1196" i="1"/>
  <c r="BQ1196" i="1"/>
  <c r="BG1196" i="1"/>
  <c r="BH1196" i="1"/>
  <c r="BO1196" i="1"/>
  <c r="BI1196" i="1"/>
  <c r="BJ1196" i="1"/>
  <c r="U1196" i="1"/>
  <c r="BK1196" i="1"/>
  <c r="BL1196" i="1"/>
  <c r="BM1196" i="1"/>
  <c r="O1196" i="1"/>
  <c r="M1196" i="1"/>
  <c r="K1196" i="1"/>
  <c r="D1196" i="1"/>
  <c r="BN1195" i="1"/>
  <c r="BP1195" i="1"/>
  <c r="BQ1195" i="1"/>
  <c r="BG1195" i="1"/>
  <c r="BH1195" i="1"/>
  <c r="BO1195" i="1"/>
  <c r="BI1195" i="1"/>
  <c r="BJ1195" i="1"/>
  <c r="U1195" i="1"/>
  <c r="BK1195" i="1"/>
  <c r="BL1195" i="1"/>
  <c r="BM1195" i="1"/>
  <c r="O1195" i="1"/>
  <c r="M1195" i="1"/>
  <c r="K1195" i="1"/>
  <c r="D1195" i="1"/>
  <c r="BN1194" i="1"/>
  <c r="BP1194" i="1"/>
  <c r="BQ1194" i="1"/>
  <c r="BG1194" i="1"/>
  <c r="BH1194" i="1"/>
  <c r="BO1194" i="1"/>
  <c r="BI1194" i="1"/>
  <c r="BJ1194" i="1"/>
  <c r="U1194" i="1"/>
  <c r="BK1194" i="1"/>
  <c r="BL1194" i="1"/>
  <c r="BM1194" i="1"/>
  <c r="O1194" i="1"/>
  <c r="M1194" i="1"/>
  <c r="K1194" i="1"/>
  <c r="D1194" i="1"/>
  <c r="BN1193" i="1"/>
  <c r="BP1193" i="1"/>
  <c r="BQ1193" i="1"/>
  <c r="BG1193" i="1"/>
  <c r="BH1193" i="1"/>
  <c r="BO1193" i="1"/>
  <c r="BI1193" i="1"/>
  <c r="BJ1193" i="1"/>
  <c r="U1193" i="1"/>
  <c r="BK1193" i="1"/>
  <c r="BL1193" i="1"/>
  <c r="BM1193" i="1"/>
  <c r="O1193" i="1"/>
  <c r="M1193" i="1"/>
  <c r="K1193" i="1"/>
  <c r="D1193" i="1"/>
  <c r="BN1192" i="1"/>
  <c r="BP1192" i="1"/>
  <c r="BQ1192" i="1"/>
  <c r="BG1192" i="1"/>
  <c r="BH1192" i="1"/>
  <c r="BO1192" i="1"/>
  <c r="BI1192" i="1"/>
  <c r="BJ1192" i="1"/>
  <c r="U1192" i="1"/>
  <c r="BK1192" i="1"/>
  <c r="BL1192" i="1"/>
  <c r="BM1192" i="1"/>
  <c r="O1192" i="1"/>
  <c r="M1192" i="1"/>
  <c r="K1192" i="1"/>
  <c r="D1192" i="1"/>
  <c r="BN1191" i="1"/>
  <c r="BP1191" i="1"/>
  <c r="BQ1191" i="1"/>
  <c r="BG1191" i="1"/>
  <c r="BH1191" i="1"/>
  <c r="BO1191" i="1"/>
  <c r="BI1191" i="1"/>
  <c r="BJ1191" i="1"/>
  <c r="U1191" i="1"/>
  <c r="BK1191" i="1"/>
  <c r="BL1191" i="1"/>
  <c r="BM1191" i="1"/>
  <c r="O1191" i="1"/>
  <c r="M1191" i="1"/>
  <c r="K1191" i="1"/>
  <c r="D1191" i="1"/>
  <c r="BN1190" i="1"/>
  <c r="BP1190" i="1"/>
  <c r="BQ1190" i="1"/>
  <c r="BG1190" i="1"/>
  <c r="BH1190" i="1"/>
  <c r="BO1190" i="1"/>
  <c r="BI1190" i="1"/>
  <c r="BJ1190" i="1"/>
  <c r="U1190" i="1"/>
  <c r="BK1190" i="1"/>
  <c r="BL1190" i="1"/>
  <c r="BM1190" i="1"/>
  <c r="O1190" i="1"/>
  <c r="M1190" i="1"/>
  <c r="K1190" i="1"/>
  <c r="D1190" i="1"/>
  <c r="BN1189" i="1"/>
  <c r="BP1189" i="1"/>
  <c r="BQ1189" i="1"/>
  <c r="BG1189" i="1"/>
  <c r="BH1189" i="1"/>
  <c r="BO1189" i="1"/>
  <c r="BI1189" i="1"/>
  <c r="BJ1189" i="1"/>
  <c r="U1189" i="1"/>
  <c r="BK1189" i="1"/>
  <c r="BL1189" i="1"/>
  <c r="BM1189" i="1"/>
  <c r="O1189" i="1"/>
  <c r="M1189" i="1"/>
  <c r="K1189" i="1"/>
  <c r="D1189" i="1"/>
  <c r="BN1188" i="1"/>
  <c r="BP1188" i="1"/>
  <c r="BQ1188" i="1"/>
  <c r="BG1188" i="1"/>
  <c r="BH1188" i="1"/>
  <c r="BO1188" i="1"/>
  <c r="BI1188" i="1"/>
  <c r="BJ1188" i="1"/>
  <c r="U1188" i="1"/>
  <c r="BK1188" i="1"/>
  <c r="BL1188" i="1"/>
  <c r="BM1188" i="1"/>
  <c r="O1188" i="1"/>
  <c r="M1188" i="1"/>
  <c r="K1188" i="1"/>
  <c r="D1188" i="1"/>
  <c r="BN1187" i="1"/>
  <c r="BP1187" i="1"/>
  <c r="BQ1187" i="1"/>
  <c r="BG1187" i="1"/>
  <c r="BH1187" i="1"/>
  <c r="BO1187" i="1"/>
  <c r="BI1187" i="1"/>
  <c r="BJ1187" i="1"/>
  <c r="U1187" i="1"/>
  <c r="BK1187" i="1"/>
  <c r="BL1187" i="1"/>
  <c r="BM1187" i="1"/>
  <c r="O1187" i="1"/>
  <c r="M1187" i="1"/>
  <c r="K1187" i="1"/>
  <c r="D1187" i="1"/>
  <c r="BN1186" i="1"/>
  <c r="BP1186" i="1"/>
  <c r="BQ1186" i="1"/>
  <c r="BG1186" i="1"/>
  <c r="BH1186" i="1"/>
  <c r="BO1186" i="1"/>
  <c r="BI1186" i="1"/>
  <c r="BJ1186" i="1"/>
  <c r="U1186" i="1"/>
  <c r="BK1186" i="1"/>
  <c r="BL1186" i="1"/>
  <c r="BM1186" i="1"/>
  <c r="O1186" i="1"/>
  <c r="M1186" i="1"/>
  <c r="K1186" i="1"/>
  <c r="D1186" i="1"/>
  <c r="BN1185" i="1"/>
  <c r="BP1185" i="1"/>
  <c r="BQ1185" i="1"/>
  <c r="BG1185" i="1"/>
  <c r="BH1185" i="1"/>
  <c r="BO1185" i="1"/>
  <c r="BI1185" i="1"/>
  <c r="BJ1185" i="1"/>
  <c r="U1185" i="1"/>
  <c r="BK1185" i="1"/>
  <c r="BL1185" i="1"/>
  <c r="BM1185" i="1"/>
  <c r="O1185" i="1"/>
  <c r="M1185" i="1"/>
  <c r="K1185" i="1"/>
  <c r="D1185" i="1"/>
  <c r="BN1184" i="1"/>
  <c r="BP1184" i="1"/>
  <c r="BQ1184" i="1"/>
  <c r="BG1184" i="1"/>
  <c r="BH1184" i="1"/>
  <c r="BO1184" i="1"/>
  <c r="BI1184" i="1"/>
  <c r="BJ1184" i="1"/>
  <c r="U1184" i="1"/>
  <c r="BK1184" i="1"/>
  <c r="BL1184" i="1"/>
  <c r="BM1184" i="1"/>
  <c r="O1184" i="1"/>
  <c r="M1184" i="1"/>
  <c r="K1184" i="1"/>
  <c r="D1184" i="1"/>
  <c r="BN1183" i="1"/>
  <c r="BP1183" i="1"/>
  <c r="BQ1183" i="1"/>
  <c r="BG1183" i="1"/>
  <c r="BH1183" i="1"/>
  <c r="BO1183" i="1"/>
  <c r="BI1183" i="1"/>
  <c r="BJ1183" i="1"/>
  <c r="U1183" i="1"/>
  <c r="BK1183" i="1"/>
  <c r="BL1183" i="1"/>
  <c r="BM1183" i="1"/>
  <c r="O1183" i="1"/>
  <c r="M1183" i="1"/>
  <c r="K1183" i="1"/>
  <c r="D1183" i="1"/>
  <c r="BN1182" i="1"/>
  <c r="BP1182" i="1"/>
  <c r="BQ1182" i="1"/>
  <c r="BG1182" i="1"/>
  <c r="BH1182" i="1"/>
  <c r="BO1182" i="1"/>
  <c r="BI1182" i="1"/>
  <c r="BJ1182" i="1"/>
  <c r="U1182" i="1"/>
  <c r="BK1182" i="1"/>
  <c r="BL1182" i="1"/>
  <c r="BM1182" i="1"/>
  <c r="O1182" i="1"/>
  <c r="M1182" i="1"/>
  <c r="K1182" i="1"/>
  <c r="D1182" i="1"/>
  <c r="BN1181" i="1"/>
  <c r="BP1181" i="1"/>
  <c r="BQ1181" i="1"/>
  <c r="BG1181" i="1"/>
  <c r="BH1181" i="1"/>
  <c r="BO1181" i="1"/>
  <c r="BI1181" i="1"/>
  <c r="BJ1181" i="1"/>
  <c r="U1181" i="1"/>
  <c r="BK1181" i="1"/>
  <c r="BL1181" i="1"/>
  <c r="BM1181" i="1"/>
  <c r="O1181" i="1"/>
  <c r="M1181" i="1"/>
  <c r="K1181" i="1"/>
  <c r="D1181" i="1"/>
  <c r="BN1180" i="1"/>
  <c r="BP1180" i="1"/>
  <c r="BQ1180" i="1"/>
  <c r="BG1180" i="1"/>
  <c r="BH1180" i="1"/>
  <c r="BO1180" i="1"/>
  <c r="BI1180" i="1"/>
  <c r="BJ1180" i="1"/>
  <c r="U1180" i="1"/>
  <c r="BK1180" i="1"/>
  <c r="BL1180" i="1"/>
  <c r="BM1180" i="1"/>
  <c r="O1180" i="1"/>
  <c r="M1180" i="1"/>
  <c r="K1180" i="1"/>
  <c r="D1180" i="1"/>
  <c r="BN1179" i="1"/>
  <c r="BP1179" i="1"/>
  <c r="BQ1179" i="1"/>
  <c r="BG1179" i="1"/>
  <c r="BH1179" i="1"/>
  <c r="BO1179" i="1"/>
  <c r="BI1179" i="1"/>
  <c r="BJ1179" i="1"/>
  <c r="U1179" i="1"/>
  <c r="BK1179" i="1"/>
  <c r="BL1179" i="1"/>
  <c r="BM1179" i="1"/>
  <c r="O1179" i="1"/>
  <c r="M1179" i="1"/>
  <c r="K1179" i="1"/>
  <c r="D1179" i="1"/>
  <c r="BN1178" i="1"/>
  <c r="BP1178" i="1"/>
  <c r="BQ1178" i="1"/>
  <c r="BG1178" i="1"/>
  <c r="BH1178" i="1"/>
  <c r="BO1178" i="1"/>
  <c r="BI1178" i="1"/>
  <c r="BJ1178" i="1"/>
  <c r="U1178" i="1"/>
  <c r="BK1178" i="1"/>
  <c r="BL1178" i="1"/>
  <c r="BM1178" i="1"/>
  <c r="O1178" i="1"/>
  <c r="M1178" i="1"/>
  <c r="K1178" i="1"/>
  <c r="D1178" i="1"/>
  <c r="BN1177" i="1"/>
  <c r="BP1177" i="1"/>
  <c r="BQ1177" i="1"/>
  <c r="BG1177" i="1"/>
  <c r="BH1177" i="1"/>
  <c r="BO1177" i="1"/>
  <c r="BI1177" i="1"/>
  <c r="BJ1177" i="1"/>
  <c r="U1177" i="1"/>
  <c r="BK1177" i="1"/>
  <c r="BL1177" i="1"/>
  <c r="BM1177" i="1"/>
  <c r="O1177" i="1"/>
  <c r="M1177" i="1"/>
  <c r="K1177" i="1"/>
  <c r="D1177" i="1"/>
  <c r="BN1176" i="1"/>
  <c r="BP1176" i="1"/>
  <c r="BQ1176" i="1"/>
  <c r="BG1176" i="1"/>
  <c r="BH1176" i="1"/>
  <c r="BO1176" i="1"/>
  <c r="BI1176" i="1"/>
  <c r="BJ1176" i="1"/>
  <c r="U1176" i="1"/>
  <c r="BK1176" i="1"/>
  <c r="BL1176" i="1"/>
  <c r="BM1176" i="1"/>
  <c r="O1176" i="1"/>
  <c r="M1176" i="1"/>
  <c r="K1176" i="1"/>
  <c r="D1176" i="1"/>
  <c r="BN1175" i="1"/>
  <c r="BP1175" i="1"/>
  <c r="BQ1175" i="1"/>
  <c r="BG1175" i="1"/>
  <c r="BH1175" i="1"/>
  <c r="BO1175" i="1"/>
  <c r="BI1175" i="1"/>
  <c r="BJ1175" i="1"/>
  <c r="U1175" i="1"/>
  <c r="BK1175" i="1"/>
  <c r="BL1175" i="1"/>
  <c r="BM1175" i="1"/>
  <c r="O1175" i="1"/>
  <c r="M1175" i="1"/>
  <c r="K1175" i="1"/>
  <c r="D1175" i="1"/>
  <c r="BN1174" i="1"/>
  <c r="BP1174" i="1"/>
  <c r="BQ1174" i="1"/>
  <c r="BG1174" i="1"/>
  <c r="BH1174" i="1"/>
  <c r="BO1174" i="1"/>
  <c r="BI1174" i="1"/>
  <c r="BJ1174" i="1"/>
  <c r="U1174" i="1"/>
  <c r="BK1174" i="1"/>
  <c r="BL1174" i="1"/>
  <c r="BM1174" i="1"/>
  <c r="O1174" i="1"/>
  <c r="M1174" i="1"/>
  <c r="K1174" i="1"/>
  <c r="D1174" i="1"/>
  <c r="BN1173" i="1"/>
  <c r="BP1173" i="1"/>
  <c r="BQ1173" i="1"/>
  <c r="BG1173" i="1"/>
  <c r="BH1173" i="1"/>
  <c r="BO1173" i="1"/>
  <c r="BI1173" i="1"/>
  <c r="BJ1173" i="1"/>
  <c r="U1173" i="1"/>
  <c r="BK1173" i="1"/>
  <c r="BL1173" i="1"/>
  <c r="BM1173" i="1"/>
  <c r="O1173" i="1"/>
  <c r="M1173" i="1"/>
  <c r="K1173" i="1"/>
  <c r="D1173" i="1"/>
  <c r="BN1172" i="1"/>
  <c r="BP1172" i="1"/>
  <c r="BQ1172" i="1"/>
  <c r="BG1172" i="1"/>
  <c r="BH1172" i="1"/>
  <c r="BO1172" i="1"/>
  <c r="BI1172" i="1"/>
  <c r="BJ1172" i="1"/>
  <c r="U1172" i="1"/>
  <c r="BK1172" i="1"/>
  <c r="BL1172" i="1"/>
  <c r="BM1172" i="1"/>
  <c r="O1172" i="1"/>
  <c r="M1172" i="1"/>
  <c r="K1172" i="1"/>
  <c r="D1172" i="1"/>
  <c r="BN1171" i="1"/>
  <c r="BP1171" i="1"/>
  <c r="BQ1171" i="1"/>
  <c r="BG1171" i="1"/>
  <c r="BH1171" i="1"/>
  <c r="BO1171" i="1"/>
  <c r="BI1171" i="1"/>
  <c r="BJ1171" i="1"/>
  <c r="U1171" i="1"/>
  <c r="BK1171" i="1"/>
  <c r="BL1171" i="1"/>
  <c r="BM1171" i="1"/>
  <c r="O1171" i="1"/>
  <c r="M1171" i="1"/>
  <c r="K1171" i="1"/>
  <c r="D1171" i="1"/>
  <c r="BN1170" i="1"/>
  <c r="BP1170" i="1"/>
  <c r="BQ1170" i="1"/>
  <c r="BG1170" i="1"/>
  <c r="BH1170" i="1"/>
  <c r="BO1170" i="1"/>
  <c r="BI1170" i="1"/>
  <c r="BJ1170" i="1"/>
  <c r="U1170" i="1"/>
  <c r="BK1170" i="1"/>
  <c r="BL1170" i="1"/>
  <c r="BM1170" i="1"/>
  <c r="O1170" i="1"/>
  <c r="M1170" i="1"/>
  <c r="K1170" i="1"/>
  <c r="D1170" i="1"/>
  <c r="BN1169" i="1"/>
  <c r="BP1169" i="1"/>
  <c r="BQ1169" i="1"/>
  <c r="BG1169" i="1"/>
  <c r="BH1169" i="1"/>
  <c r="BO1169" i="1"/>
  <c r="BI1169" i="1"/>
  <c r="BJ1169" i="1"/>
  <c r="U1169" i="1"/>
  <c r="BK1169" i="1"/>
  <c r="BL1169" i="1"/>
  <c r="BM1169" i="1"/>
  <c r="O1169" i="1"/>
  <c r="M1169" i="1"/>
  <c r="K1169" i="1"/>
  <c r="D1169" i="1"/>
  <c r="BN1168" i="1"/>
  <c r="BP1168" i="1"/>
  <c r="BQ1168" i="1"/>
  <c r="BG1168" i="1"/>
  <c r="BH1168" i="1"/>
  <c r="BO1168" i="1"/>
  <c r="BI1168" i="1"/>
  <c r="BJ1168" i="1"/>
  <c r="U1168" i="1"/>
  <c r="BK1168" i="1"/>
  <c r="BL1168" i="1"/>
  <c r="BM1168" i="1"/>
  <c r="O1168" i="1"/>
  <c r="M1168" i="1"/>
  <c r="K1168" i="1"/>
  <c r="D1168" i="1"/>
  <c r="BN1167" i="1"/>
  <c r="BP1167" i="1"/>
  <c r="BQ1167" i="1"/>
  <c r="BG1167" i="1"/>
  <c r="BH1167" i="1"/>
  <c r="BO1167" i="1"/>
  <c r="BI1167" i="1"/>
  <c r="BJ1167" i="1"/>
  <c r="U1167" i="1"/>
  <c r="BK1167" i="1"/>
  <c r="BL1167" i="1"/>
  <c r="BM1167" i="1"/>
  <c r="O1167" i="1"/>
  <c r="M1167" i="1"/>
  <c r="K1167" i="1"/>
  <c r="D1167" i="1"/>
  <c r="BN1166" i="1"/>
  <c r="BP1166" i="1"/>
  <c r="BQ1166" i="1"/>
  <c r="BG1166" i="1"/>
  <c r="BH1166" i="1"/>
  <c r="BO1166" i="1"/>
  <c r="BI1166" i="1"/>
  <c r="BJ1166" i="1"/>
  <c r="U1166" i="1"/>
  <c r="BK1166" i="1"/>
  <c r="BL1166" i="1"/>
  <c r="BM1166" i="1"/>
  <c r="O1166" i="1"/>
  <c r="M1166" i="1"/>
  <c r="K1166" i="1"/>
  <c r="D1166" i="1"/>
  <c r="BN1165" i="1"/>
  <c r="BP1165" i="1"/>
  <c r="BQ1165" i="1"/>
  <c r="BG1165" i="1"/>
  <c r="BH1165" i="1"/>
  <c r="BO1165" i="1"/>
  <c r="BI1165" i="1"/>
  <c r="BJ1165" i="1"/>
  <c r="U1165" i="1"/>
  <c r="BK1165" i="1"/>
  <c r="BL1165" i="1"/>
  <c r="BM1165" i="1"/>
  <c r="O1165" i="1"/>
  <c r="M1165" i="1"/>
  <c r="K1165" i="1"/>
  <c r="D1165" i="1"/>
  <c r="BN1164" i="1"/>
  <c r="BP1164" i="1"/>
  <c r="BQ1164" i="1"/>
  <c r="BG1164" i="1"/>
  <c r="BH1164" i="1"/>
  <c r="BO1164" i="1"/>
  <c r="BI1164" i="1"/>
  <c r="BJ1164" i="1"/>
  <c r="U1164" i="1"/>
  <c r="BK1164" i="1"/>
  <c r="BL1164" i="1"/>
  <c r="BM1164" i="1"/>
  <c r="O1164" i="1"/>
  <c r="M1164" i="1"/>
  <c r="K1164" i="1"/>
  <c r="D1164" i="1"/>
  <c r="BN1163" i="1"/>
  <c r="BP1163" i="1"/>
  <c r="BQ1163" i="1"/>
  <c r="BG1163" i="1"/>
  <c r="BH1163" i="1"/>
  <c r="BO1163" i="1"/>
  <c r="BI1163" i="1"/>
  <c r="BJ1163" i="1"/>
  <c r="U1163" i="1"/>
  <c r="BK1163" i="1"/>
  <c r="BL1163" i="1"/>
  <c r="BM1163" i="1"/>
  <c r="O1163" i="1"/>
  <c r="M1163" i="1"/>
  <c r="K1163" i="1"/>
  <c r="D1163" i="1"/>
  <c r="BN1162" i="1"/>
  <c r="BP1162" i="1"/>
  <c r="BQ1162" i="1"/>
  <c r="BG1162" i="1"/>
  <c r="BH1162" i="1"/>
  <c r="BO1162" i="1"/>
  <c r="BI1162" i="1"/>
  <c r="BJ1162" i="1"/>
  <c r="U1162" i="1"/>
  <c r="BK1162" i="1"/>
  <c r="BL1162" i="1"/>
  <c r="BM1162" i="1"/>
  <c r="O1162" i="1"/>
  <c r="M1162" i="1"/>
  <c r="K1162" i="1"/>
  <c r="D1162" i="1"/>
  <c r="BN1161" i="1"/>
  <c r="BP1161" i="1"/>
  <c r="BQ1161" i="1"/>
  <c r="BG1161" i="1"/>
  <c r="BH1161" i="1"/>
  <c r="BO1161" i="1"/>
  <c r="BI1161" i="1"/>
  <c r="BJ1161" i="1"/>
  <c r="U1161" i="1"/>
  <c r="BK1161" i="1"/>
  <c r="BL1161" i="1"/>
  <c r="BM1161" i="1"/>
  <c r="O1161" i="1"/>
  <c r="M1161" i="1"/>
  <c r="K1161" i="1"/>
  <c r="D1161" i="1"/>
  <c r="BN1160" i="1"/>
  <c r="BP1160" i="1"/>
  <c r="BQ1160" i="1"/>
  <c r="BG1160" i="1"/>
  <c r="BH1160" i="1"/>
  <c r="BO1160" i="1"/>
  <c r="BI1160" i="1"/>
  <c r="BJ1160" i="1"/>
  <c r="U1160" i="1"/>
  <c r="BK1160" i="1"/>
  <c r="BL1160" i="1"/>
  <c r="BM1160" i="1"/>
  <c r="O1160" i="1"/>
  <c r="M1160" i="1"/>
  <c r="K1160" i="1"/>
  <c r="D1160" i="1"/>
  <c r="BN1159" i="1"/>
  <c r="BP1159" i="1"/>
  <c r="BQ1159" i="1"/>
  <c r="BG1159" i="1"/>
  <c r="BH1159" i="1"/>
  <c r="BO1159" i="1"/>
  <c r="BI1159" i="1"/>
  <c r="BJ1159" i="1"/>
  <c r="U1159" i="1"/>
  <c r="BK1159" i="1"/>
  <c r="BL1159" i="1"/>
  <c r="BM1159" i="1"/>
  <c r="O1159" i="1"/>
  <c r="M1159" i="1"/>
  <c r="K1159" i="1"/>
  <c r="D1159" i="1"/>
  <c r="BN1158" i="1"/>
  <c r="BP1158" i="1"/>
  <c r="BQ1158" i="1"/>
  <c r="BG1158" i="1"/>
  <c r="BH1158" i="1"/>
  <c r="BO1158" i="1"/>
  <c r="BI1158" i="1"/>
  <c r="BJ1158" i="1"/>
  <c r="U1158" i="1"/>
  <c r="BK1158" i="1"/>
  <c r="BL1158" i="1"/>
  <c r="BM1158" i="1"/>
  <c r="O1158" i="1"/>
  <c r="M1158" i="1"/>
  <c r="K1158" i="1"/>
  <c r="D1158" i="1"/>
  <c r="BN1157" i="1"/>
  <c r="BP1157" i="1"/>
  <c r="BQ1157" i="1"/>
  <c r="BG1157" i="1"/>
  <c r="BH1157" i="1"/>
  <c r="BO1157" i="1"/>
  <c r="BI1157" i="1"/>
  <c r="BJ1157" i="1"/>
  <c r="U1157" i="1"/>
  <c r="BK1157" i="1"/>
  <c r="BL1157" i="1"/>
  <c r="BM1157" i="1"/>
  <c r="O1157" i="1"/>
  <c r="M1157" i="1"/>
  <c r="K1157" i="1"/>
  <c r="D1157" i="1"/>
  <c r="BN1156" i="1"/>
  <c r="BP1156" i="1"/>
  <c r="BQ1156" i="1"/>
  <c r="BG1156" i="1"/>
  <c r="BH1156" i="1"/>
  <c r="BO1156" i="1"/>
  <c r="BI1156" i="1"/>
  <c r="BJ1156" i="1"/>
  <c r="U1156" i="1"/>
  <c r="BK1156" i="1"/>
  <c r="BL1156" i="1"/>
  <c r="BM1156" i="1"/>
  <c r="O1156" i="1"/>
  <c r="M1156" i="1"/>
  <c r="K1156" i="1"/>
  <c r="D1156" i="1"/>
  <c r="BN1155" i="1"/>
  <c r="BP1155" i="1"/>
  <c r="BQ1155" i="1"/>
  <c r="BG1155" i="1"/>
  <c r="BH1155" i="1"/>
  <c r="BO1155" i="1"/>
  <c r="BI1155" i="1"/>
  <c r="BJ1155" i="1"/>
  <c r="U1155" i="1"/>
  <c r="BK1155" i="1"/>
  <c r="BL1155" i="1"/>
  <c r="BM1155" i="1"/>
  <c r="O1155" i="1"/>
  <c r="M1155" i="1"/>
  <c r="K1155" i="1"/>
  <c r="D1155" i="1"/>
  <c r="BN1154" i="1"/>
  <c r="BP1154" i="1"/>
  <c r="BQ1154" i="1"/>
  <c r="BG1154" i="1"/>
  <c r="BH1154" i="1"/>
  <c r="BO1154" i="1"/>
  <c r="BI1154" i="1"/>
  <c r="BJ1154" i="1"/>
  <c r="U1154" i="1"/>
  <c r="BK1154" i="1"/>
  <c r="BL1154" i="1"/>
  <c r="BM1154" i="1"/>
  <c r="O1154" i="1"/>
  <c r="M1154" i="1"/>
  <c r="K1154" i="1"/>
  <c r="D1154" i="1"/>
  <c r="BN1153" i="1"/>
  <c r="BP1153" i="1"/>
  <c r="BQ1153" i="1"/>
  <c r="BG1153" i="1"/>
  <c r="BH1153" i="1"/>
  <c r="BO1153" i="1"/>
  <c r="BI1153" i="1"/>
  <c r="BJ1153" i="1"/>
  <c r="U1153" i="1"/>
  <c r="BK1153" i="1"/>
  <c r="BL1153" i="1"/>
  <c r="BM1153" i="1"/>
  <c r="O1153" i="1"/>
  <c r="M1153" i="1"/>
  <c r="K1153" i="1"/>
  <c r="D1153" i="1"/>
  <c r="BN1152" i="1"/>
  <c r="BP1152" i="1"/>
  <c r="BQ1152" i="1"/>
  <c r="BG1152" i="1"/>
  <c r="BH1152" i="1"/>
  <c r="BO1152" i="1"/>
  <c r="BI1152" i="1"/>
  <c r="BJ1152" i="1"/>
  <c r="U1152" i="1"/>
  <c r="BK1152" i="1"/>
  <c r="BL1152" i="1"/>
  <c r="BM1152" i="1"/>
  <c r="O1152" i="1"/>
  <c r="M1152" i="1"/>
  <c r="K1152" i="1"/>
  <c r="D1152" i="1"/>
  <c r="BN1151" i="1"/>
  <c r="BP1151" i="1"/>
  <c r="BQ1151" i="1"/>
  <c r="BG1151" i="1"/>
  <c r="BH1151" i="1"/>
  <c r="BO1151" i="1"/>
  <c r="BI1151" i="1"/>
  <c r="BJ1151" i="1"/>
  <c r="U1151" i="1"/>
  <c r="BK1151" i="1"/>
  <c r="BL1151" i="1"/>
  <c r="BM1151" i="1"/>
  <c r="O1151" i="1"/>
  <c r="M1151" i="1"/>
  <c r="K1151" i="1"/>
  <c r="D1151" i="1"/>
  <c r="BN1150" i="1"/>
  <c r="BP1150" i="1"/>
  <c r="BQ1150" i="1"/>
  <c r="BG1150" i="1"/>
  <c r="BH1150" i="1"/>
  <c r="BO1150" i="1"/>
  <c r="BI1150" i="1"/>
  <c r="BJ1150" i="1"/>
  <c r="U1150" i="1"/>
  <c r="BK1150" i="1"/>
  <c r="BL1150" i="1"/>
  <c r="BM1150" i="1"/>
  <c r="O1150" i="1"/>
  <c r="M1150" i="1"/>
  <c r="K1150" i="1"/>
  <c r="D1150" i="1"/>
  <c r="BN1149" i="1"/>
  <c r="BP1149" i="1"/>
  <c r="BQ1149" i="1"/>
  <c r="BG1149" i="1"/>
  <c r="BH1149" i="1"/>
  <c r="BO1149" i="1"/>
  <c r="BI1149" i="1"/>
  <c r="BJ1149" i="1"/>
  <c r="U1149" i="1"/>
  <c r="BK1149" i="1"/>
  <c r="BL1149" i="1"/>
  <c r="BM1149" i="1"/>
  <c r="O1149" i="1"/>
  <c r="M1149" i="1"/>
  <c r="K1149" i="1"/>
  <c r="D1149" i="1"/>
  <c r="BN1148" i="1"/>
  <c r="BP1148" i="1"/>
  <c r="BQ1148" i="1"/>
  <c r="BG1148" i="1"/>
  <c r="BH1148" i="1"/>
  <c r="BO1148" i="1"/>
  <c r="BI1148" i="1"/>
  <c r="BJ1148" i="1"/>
  <c r="U1148" i="1"/>
  <c r="BK1148" i="1"/>
  <c r="BL1148" i="1"/>
  <c r="BM1148" i="1"/>
  <c r="O1148" i="1"/>
  <c r="M1148" i="1"/>
  <c r="K1148" i="1"/>
  <c r="D1148" i="1"/>
  <c r="BN1147" i="1"/>
  <c r="BP1147" i="1"/>
  <c r="BQ1147" i="1"/>
  <c r="BG1147" i="1"/>
  <c r="BH1147" i="1"/>
  <c r="BO1147" i="1"/>
  <c r="BI1147" i="1"/>
  <c r="BJ1147" i="1"/>
  <c r="U1147" i="1"/>
  <c r="BK1147" i="1"/>
  <c r="BL1147" i="1"/>
  <c r="BM1147" i="1"/>
  <c r="O1147" i="1"/>
  <c r="M1147" i="1"/>
  <c r="K1147" i="1"/>
  <c r="D1147" i="1"/>
  <c r="BN1146" i="1"/>
  <c r="BP1146" i="1"/>
  <c r="BQ1146" i="1"/>
  <c r="BG1146" i="1"/>
  <c r="BH1146" i="1"/>
  <c r="BO1146" i="1"/>
  <c r="BI1146" i="1"/>
  <c r="BJ1146" i="1"/>
  <c r="U1146" i="1"/>
  <c r="BK1146" i="1"/>
  <c r="BL1146" i="1"/>
  <c r="BM1146" i="1"/>
  <c r="O1146" i="1"/>
  <c r="M1146" i="1"/>
  <c r="K1146" i="1"/>
  <c r="D1146" i="1"/>
  <c r="BN1145" i="1"/>
  <c r="BP1145" i="1"/>
  <c r="BQ1145" i="1"/>
  <c r="BG1145" i="1"/>
  <c r="BH1145" i="1"/>
  <c r="BO1145" i="1"/>
  <c r="BI1145" i="1"/>
  <c r="BJ1145" i="1"/>
  <c r="U1145" i="1"/>
  <c r="BK1145" i="1"/>
  <c r="BL1145" i="1"/>
  <c r="BM1145" i="1"/>
  <c r="O1145" i="1"/>
  <c r="M1145" i="1"/>
  <c r="K1145" i="1"/>
  <c r="D1145" i="1"/>
  <c r="BN1144" i="1"/>
  <c r="BP1144" i="1"/>
  <c r="BQ1144" i="1"/>
  <c r="BG1144" i="1"/>
  <c r="BH1144" i="1"/>
  <c r="BO1144" i="1"/>
  <c r="BI1144" i="1"/>
  <c r="BJ1144" i="1"/>
  <c r="U1144" i="1"/>
  <c r="BK1144" i="1"/>
  <c r="BL1144" i="1"/>
  <c r="BM1144" i="1"/>
  <c r="O1144" i="1"/>
  <c r="M1144" i="1"/>
  <c r="K1144" i="1"/>
  <c r="D1144" i="1"/>
  <c r="BN1143" i="1"/>
  <c r="BP1143" i="1"/>
  <c r="BQ1143" i="1"/>
  <c r="BG1143" i="1"/>
  <c r="BH1143" i="1"/>
  <c r="BO1143" i="1"/>
  <c r="BI1143" i="1"/>
  <c r="BJ1143" i="1"/>
  <c r="U1143" i="1"/>
  <c r="BK1143" i="1"/>
  <c r="BL1143" i="1"/>
  <c r="BM1143" i="1"/>
  <c r="O1143" i="1"/>
  <c r="M1143" i="1"/>
  <c r="K1143" i="1"/>
  <c r="D1143" i="1"/>
  <c r="BN1142" i="1"/>
  <c r="BP1142" i="1"/>
  <c r="BQ1142" i="1"/>
  <c r="BG1142" i="1"/>
  <c r="BH1142" i="1"/>
  <c r="BO1142" i="1"/>
  <c r="BI1142" i="1"/>
  <c r="BJ1142" i="1"/>
  <c r="U1142" i="1"/>
  <c r="BK1142" i="1"/>
  <c r="BL1142" i="1"/>
  <c r="BM1142" i="1"/>
  <c r="O1142" i="1"/>
  <c r="M1142" i="1"/>
  <c r="K1142" i="1"/>
  <c r="D1142" i="1"/>
  <c r="BN1141" i="1"/>
  <c r="BP1141" i="1"/>
  <c r="BQ1141" i="1"/>
  <c r="BG1141" i="1"/>
  <c r="BH1141" i="1"/>
  <c r="BO1141" i="1"/>
  <c r="BI1141" i="1"/>
  <c r="BJ1141" i="1"/>
  <c r="U1141" i="1"/>
  <c r="BK1141" i="1"/>
  <c r="BL1141" i="1"/>
  <c r="BM1141" i="1"/>
  <c r="O1141" i="1"/>
  <c r="M1141" i="1"/>
  <c r="K1141" i="1"/>
  <c r="D1141" i="1"/>
  <c r="BN1140" i="1"/>
  <c r="BP1140" i="1"/>
  <c r="BQ1140" i="1"/>
  <c r="BG1140" i="1"/>
  <c r="BH1140" i="1"/>
  <c r="BO1140" i="1"/>
  <c r="BI1140" i="1"/>
  <c r="BJ1140" i="1"/>
  <c r="U1140" i="1"/>
  <c r="BK1140" i="1"/>
  <c r="BL1140" i="1"/>
  <c r="BM1140" i="1"/>
  <c r="O1140" i="1"/>
  <c r="M1140" i="1"/>
  <c r="K1140" i="1"/>
  <c r="D1140" i="1"/>
  <c r="BN1139" i="1"/>
  <c r="BP1139" i="1"/>
  <c r="BQ1139" i="1"/>
  <c r="BG1139" i="1"/>
  <c r="BH1139" i="1"/>
  <c r="BO1139" i="1"/>
  <c r="BI1139" i="1"/>
  <c r="BJ1139" i="1"/>
  <c r="U1139" i="1"/>
  <c r="BK1139" i="1"/>
  <c r="BL1139" i="1"/>
  <c r="BM1139" i="1"/>
  <c r="O1139" i="1"/>
  <c r="M1139" i="1"/>
  <c r="K1139" i="1"/>
  <c r="D1139" i="1"/>
  <c r="BN1138" i="1"/>
  <c r="BP1138" i="1"/>
  <c r="BQ1138" i="1"/>
  <c r="BG1138" i="1"/>
  <c r="BH1138" i="1"/>
  <c r="BO1138" i="1"/>
  <c r="BI1138" i="1"/>
  <c r="BJ1138" i="1"/>
  <c r="U1138" i="1"/>
  <c r="BK1138" i="1"/>
  <c r="BL1138" i="1"/>
  <c r="BM1138" i="1"/>
  <c r="O1138" i="1"/>
  <c r="M1138" i="1"/>
  <c r="K1138" i="1"/>
  <c r="D1138" i="1"/>
  <c r="BN1137" i="1"/>
  <c r="BP1137" i="1"/>
  <c r="BQ1137" i="1"/>
  <c r="BG1137" i="1"/>
  <c r="BH1137" i="1"/>
  <c r="BO1137" i="1"/>
  <c r="BI1137" i="1"/>
  <c r="BJ1137" i="1"/>
  <c r="U1137" i="1"/>
  <c r="BK1137" i="1"/>
  <c r="BL1137" i="1"/>
  <c r="BM1137" i="1"/>
  <c r="O1137" i="1"/>
  <c r="M1137" i="1"/>
  <c r="K1137" i="1"/>
  <c r="D1137" i="1"/>
  <c r="BN1136" i="1"/>
  <c r="BP1136" i="1"/>
  <c r="BQ1136" i="1"/>
  <c r="BG1136" i="1"/>
  <c r="BH1136" i="1"/>
  <c r="BO1136" i="1"/>
  <c r="BI1136" i="1"/>
  <c r="BJ1136" i="1"/>
  <c r="U1136" i="1"/>
  <c r="BK1136" i="1"/>
  <c r="BL1136" i="1"/>
  <c r="BM1136" i="1"/>
  <c r="O1136" i="1"/>
  <c r="M1136" i="1"/>
  <c r="K1136" i="1"/>
  <c r="D1136" i="1"/>
  <c r="BN1135" i="1"/>
  <c r="BP1135" i="1"/>
  <c r="BQ1135" i="1"/>
  <c r="BG1135" i="1"/>
  <c r="BH1135" i="1"/>
  <c r="BO1135" i="1"/>
  <c r="BI1135" i="1"/>
  <c r="BJ1135" i="1"/>
  <c r="U1135" i="1"/>
  <c r="BK1135" i="1"/>
  <c r="BL1135" i="1"/>
  <c r="BM1135" i="1"/>
  <c r="O1135" i="1"/>
  <c r="M1135" i="1"/>
  <c r="K1135" i="1"/>
  <c r="D1135" i="1"/>
  <c r="BN1134" i="1"/>
  <c r="BP1134" i="1"/>
  <c r="BQ1134" i="1"/>
  <c r="BG1134" i="1"/>
  <c r="BH1134" i="1"/>
  <c r="BO1134" i="1"/>
  <c r="BI1134" i="1"/>
  <c r="BJ1134" i="1"/>
  <c r="U1134" i="1"/>
  <c r="BK1134" i="1"/>
  <c r="BL1134" i="1"/>
  <c r="BM1134" i="1"/>
  <c r="O1134" i="1"/>
  <c r="M1134" i="1"/>
  <c r="K1134" i="1"/>
  <c r="D1134" i="1"/>
  <c r="BN1133" i="1"/>
  <c r="BP1133" i="1"/>
  <c r="BQ1133" i="1"/>
  <c r="BG1133" i="1"/>
  <c r="BH1133" i="1"/>
  <c r="BO1133" i="1"/>
  <c r="BI1133" i="1"/>
  <c r="BJ1133" i="1"/>
  <c r="U1133" i="1"/>
  <c r="BK1133" i="1"/>
  <c r="BL1133" i="1"/>
  <c r="BM1133" i="1"/>
  <c r="O1133" i="1"/>
  <c r="M1133" i="1"/>
  <c r="K1133" i="1"/>
  <c r="D1133" i="1"/>
  <c r="BN1132" i="1"/>
  <c r="BP1132" i="1"/>
  <c r="BQ1132" i="1"/>
  <c r="BG1132" i="1"/>
  <c r="BH1132" i="1"/>
  <c r="BO1132" i="1"/>
  <c r="BI1132" i="1"/>
  <c r="BJ1132" i="1"/>
  <c r="U1132" i="1"/>
  <c r="BK1132" i="1"/>
  <c r="BL1132" i="1"/>
  <c r="BM1132" i="1"/>
  <c r="O1132" i="1"/>
  <c r="M1132" i="1"/>
  <c r="K1132" i="1"/>
  <c r="D1132" i="1"/>
  <c r="BN1131" i="1"/>
  <c r="BP1131" i="1"/>
  <c r="BQ1131" i="1"/>
  <c r="BG1131" i="1"/>
  <c r="BH1131" i="1"/>
  <c r="BO1131" i="1"/>
  <c r="BI1131" i="1"/>
  <c r="BJ1131" i="1"/>
  <c r="U1131" i="1"/>
  <c r="BK1131" i="1"/>
  <c r="BL1131" i="1"/>
  <c r="BM1131" i="1"/>
  <c r="O1131" i="1"/>
  <c r="M1131" i="1"/>
  <c r="K1131" i="1"/>
  <c r="D1131" i="1"/>
  <c r="BN1130" i="1"/>
  <c r="BP1130" i="1"/>
  <c r="BQ1130" i="1"/>
  <c r="BG1130" i="1"/>
  <c r="BH1130" i="1"/>
  <c r="BO1130" i="1"/>
  <c r="BI1130" i="1"/>
  <c r="BJ1130" i="1"/>
  <c r="U1130" i="1"/>
  <c r="BK1130" i="1"/>
  <c r="BL1130" i="1"/>
  <c r="BM1130" i="1"/>
  <c r="O1130" i="1"/>
  <c r="M1130" i="1"/>
  <c r="K1130" i="1"/>
  <c r="D1130" i="1"/>
  <c r="BN1129" i="1"/>
  <c r="BP1129" i="1"/>
  <c r="BQ1129" i="1"/>
  <c r="BG1129" i="1"/>
  <c r="BH1129" i="1"/>
  <c r="BO1129" i="1"/>
  <c r="BI1129" i="1"/>
  <c r="BJ1129" i="1"/>
  <c r="U1129" i="1"/>
  <c r="BK1129" i="1"/>
  <c r="BL1129" i="1"/>
  <c r="BM1129" i="1"/>
  <c r="O1129" i="1"/>
  <c r="M1129" i="1"/>
  <c r="K1129" i="1"/>
  <c r="D1129" i="1"/>
  <c r="BN1128" i="1"/>
  <c r="BP1128" i="1"/>
  <c r="BQ1128" i="1"/>
  <c r="BG1128" i="1"/>
  <c r="BH1128" i="1"/>
  <c r="BO1128" i="1"/>
  <c r="BI1128" i="1"/>
  <c r="BJ1128" i="1"/>
  <c r="U1128" i="1"/>
  <c r="BK1128" i="1"/>
  <c r="BL1128" i="1"/>
  <c r="BM1128" i="1"/>
  <c r="O1128" i="1"/>
  <c r="M1128" i="1"/>
  <c r="K1128" i="1"/>
  <c r="D1128" i="1"/>
  <c r="BN1127" i="1"/>
  <c r="BP1127" i="1"/>
  <c r="BQ1127" i="1"/>
  <c r="BG1127" i="1"/>
  <c r="BH1127" i="1"/>
  <c r="BO1127" i="1"/>
  <c r="BI1127" i="1"/>
  <c r="BJ1127" i="1"/>
  <c r="U1127" i="1"/>
  <c r="BK1127" i="1"/>
  <c r="BL1127" i="1"/>
  <c r="BM1127" i="1"/>
  <c r="O1127" i="1"/>
  <c r="M1127" i="1"/>
  <c r="K1127" i="1"/>
  <c r="D1127" i="1"/>
  <c r="BN1126" i="1"/>
  <c r="BP1126" i="1"/>
  <c r="BQ1126" i="1"/>
  <c r="BG1126" i="1"/>
  <c r="BH1126" i="1"/>
  <c r="BO1126" i="1"/>
  <c r="BI1126" i="1"/>
  <c r="BJ1126" i="1"/>
  <c r="U1126" i="1"/>
  <c r="BK1126" i="1"/>
  <c r="BL1126" i="1"/>
  <c r="BM1126" i="1"/>
  <c r="O1126" i="1"/>
  <c r="M1126" i="1"/>
  <c r="K1126" i="1"/>
  <c r="D1126" i="1"/>
  <c r="BN1125" i="1"/>
  <c r="BP1125" i="1"/>
  <c r="BQ1125" i="1"/>
  <c r="BG1125" i="1"/>
  <c r="BH1125" i="1"/>
  <c r="BO1125" i="1"/>
  <c r="BI1125" i="1"/>
  <c r="BJ1125" i="1"/>
  <c r="U1125" i="1"/>
  <c r="BK1125" i="1"/>
  <c r="BL1125" i="1"/>
  <c r="BM1125" i="1"/>
  <c r="O1125" i="1"/>
  <c r="M1125" i="1"/>
  <c r="K1125" i="1"/>
  <c r="D1125" i="1"/>
  <c r="BN1124" i="1"/>
  <c r="BP1124" i="1"/>
  <c r="BQ1124" i="1"/>
  <c r="BG1124" i="1"/>
  <c r="BH1124" i="1"/>
  <c r="BO1124" i="1"/>
  <c r="BI1124" i="1"/>
  <c r="BJ1124" i="1"/>
  <c r="U1124" i="1"/>
  <c r="BK1124" i="1"/>
  <c r="BL1124" i="1"/>
  <c r="BM1124" i="1"/>
  <c r="O1124" i="1"/>
  <c r="M1124" i="1"/>
  <c r="K1124" i="1"/>
  <c r="D1124" i="1"/>
  <c r="BN1123" i="1"/>
  <c r="BP1123" i="1"/>
  <c r="BQ1123" i="1"/>
  <c r="BG1123" i="1"/>
  <c r="BH1123" i="1"/>
  <c r="BO1123" i="1"/>
  <c r="BI1123" i="1"/>
  <c r="BJ1123" i="1"/>
  <c r="U1123" i="1"/>
  <c r="BK1123" i="1"/>
  <c r="BL1123" i="1"/>
  <c r="BM1123" i="1"/>
  <c r="O1123" i="1"/>
  <c r="M1123" i="1"/>
  <c r="K1123" i="1"/>
  <c r="D1123" i="1"/>
  <c r="BN1122" i="1"/>
  <c r="BP1122" i="1"/>
  <c r="BQ1122" i="1"/>
  <c r="BG1122" i="1"/>
  <c r="BH1122" i="1"/>
  <c r="BO1122" i="1"/>
  <c r="BI1122" i="1"/>
  <c r="BJ1122" i="1"/>
  <c r="U1122" i="1"/>
  <c r="BK1122" i="1"/>
  <c r="BL1122" i="1"/>
  <c r="BM1122" i="1"/>
  <c r="O1122" i="1"/>
  <c r="M1122" i="1"/>
  <c r="K1122" i="1"/>
  <c r="D1122" i="1"/>
  <c r="BN1121" i="1"/>
  <c r="BP1121" i="1"/>
  <c r="BQ1121" i="1"/>
  <c r="BG1121" i="1"/>
  <c r="BH1121" i="1"/>
  <c r="BO1121" i="1"/>
  <c r="BI1121" i="1"/>
  <c r="BJ1121" i="1"/>
  <c r="U1121" i="1"/>
  <c r="BK1121" i="1"/>
  <c r="BL1121" i="1"/>
  <c r="BM1121" i="1"/>
  <c r="O1121" i="1"/>
  <c r="M1121" i="1"/>
  <c r="K1121" i="1"/>
  <c r="D1121" i="1"/>
  <c r="BN1120" i="1"/>
  <c r="BP1120" i="1"/>
  <c r="BQ1120" i="1"/>
  <c r="BG1120" i="1"/>
  <c r="BH1120" i="1"/>
  <c r="BO1120" i="1"/>
  <c r="BI1120" i="1"/>
  <c r="BJ1120" i="1"/>
  <c r="U1120" i="1"/>
  <c r="BK1120" i="1"/>
  <c r="BL1120" i="1"/>
  <c r="BM1120" i="1"/>
  <c r="O1120" i="1"/>
  <c r="M1120" i="1"/>
  <c r="K1120" i="1"/>
  <c r="D1120" i="1"/>
  <c r="BN1119" i="1"/>
  <c r="BP1119" i="1"/>
  <c r="BQ1119" i="1"/>
  <c r="BG1119" i="1"/>
  <c r="BH1119" i="1"/>
  <c r="BO1119" i="1"/>
  <c r="BI1119" i="1"/>
  <c r="BJ1119" i="1"/>
  <c r="U1119" i="1"/>
  <c r="BK1119" i="1"/>
  <c r="BL1119" i="1"/>
  <c r="BM1119" i="1"/>
  <c r="O1119" i="1"/>
  <c r="M1119" i="1"/>
  <c r="K1119" i="1"/>
  <c r="D1119" i="1"/>
  <c r="BN1118" i="1"/>
  <c r="BP1118" i="1"/>
  <c r="BQ1118" i="1"/>
  <c r="BG1118" i="1"/>
  <c r="BH1118" i="1"/>
  <c r="BO1118" i="1"/>
  <c r="BI1118" i="1"/>
  <c r="BJ1118" i="1"/>
  <c r="U1118" i="1"/>
  <c r="BK1118" i="1"/>
  <c r="BL1118" i="1"/>
  <c r="BM1118" i="1"/>
  <c r="O1118" i="1"/>
  <c r="M1118" i="1"/>
  <c r="K1118" i="1"/>
  <c r="D1118" i="1"/>
  <c r="BN1117" i="1"/>
  <c r="BP1117" i="1"/>
  <c r="BQ1117" i="1"/>
  <c r="BG1117" i="1"/>
  <c r="BH1117" i="1"/>
  <c r="BO1117" i="1"/>
  <c r="BI1117" i="1"/>
  <c r="BJ1117" i="1"/>
  <c r="U1117" i="1"/>
  <c r="BK1117" i="1"/>
  <c r="BL1117" i="1"/>
  <c r="BM1117" i="1"/>
  <c r="O1117" i="1"/>
  <c r="M1117" i="1"/>
  <c r="K1117" i="1"/>
  <c r="D1117" i="1"/>
  <c r="BN1116" i="1"/>
  <c r="BP1116" i="1"/>
  <c r="BQ1116" i="1"/>
  <c r="BG1116" i="1"/>
  <c r="BH1116" i="1"/>
  <c r="BO1116" i="1"/>
  <c r="U1116" i="1"/>
  <c r="BL1116" i="1"/>
  <c r="BI1116" i="1"/>
  <c r="BK1116" i="1"/>
  <c r="BJ1116" i="1"/>
  <c r="O1116" i="1"/>
  <c r="M1116" i="1"/>
  <c r="K1116" i="1"/>
  <c r="D1116" i="1"/>
  <c r="BN1115" i="1"/>
  <c r="BP1115" i="1"/>
  <c r="BQ1115" i="1"/>
  <c r="BG1115" i="1"/>
  <c r="BH1115" i="1"/>
  <c r="BO1115" i="1"/>
  <c r="BI1115" i="1"/>
  <c r="BJ1115" i="1"/>
  <c r="U1115" i="1"/>
  <c r="BK1115" i="1"/>
  <c r="BL1115" i="1"/>
  <c r="BM1115" i="1"/>
  <c r="O1115" i="1"/>
  <c r="M1115" i="1"/>
  <c r="K1115" i="1"/>
  <c r="D1115" i="1"/>
  <c r="BN1114" i="1"/>
  <c r="BP1114" i="1"/>
  <c r="BQ1114" i="1"/>
  <c r="BG1114" i="1"/>
  <c r="BH1114" i="1"/>
  <c r="BO1114" i="1"/>
  <c r="BI1114" i="1"/>
  <c r="BJ1114" i="1"/>
  <c r="U1114" i="1"/>
  <c r="BK1114" i="1"/>
  <c r="BL1114" i="1"/>
  <c r="BM1114" i="1"/>
  <c r="O1114" i="1"/>
  <c r="M1114" i="1"/>
  <c r="K1114" i="1"/>
  <c r="D1114" i="1"/>
  <c r="BN1113" i="1"/>
  <c r="BP1113" i="1"/>
  <c r="BQ1113" i="1"/>
  <c r="BG1113" i="1"/>
  <c r="BH1113" i="1"/>
  <c r="BO1113" i="1"/>
  <c r="BI1113" i="1"/>
  <c r="BJ1113" i="1"/>
  <c r="U1113" i="1"/>
  <c r="BK1113" i="1"/>
  <c r="BL1113" i="1"/>
  <c r="BM1113" i="1"/>
  <c r="O1113" i="1"/>
  <c r="M1113" i="1"/>
  <c r="K1113" i="1"/>
  <c r="D1113" i="1"/>
  <c r="BN1112" i="1"/>
  <c r="BP1112" i="1"/>
  <c r="BQ1112" i="1"/>
  <c r="BG1112" i="1"/>
  <c r="BH1112" i="1"/>
  <c r="BO1112" i="1"/>
  <c r="BI1112" i="1"/>
  <c r="BJ1112" i="1"/>
  <c r="U1112" i="1"/>
  <c r="BK1112" i="1"/>
  <c r="BL1112" i="1"/>
  <c r="BM1112" i="1"/>
  <c r="O1112" i="1"/>
  <c r="M1112" i="1"/>
  <c r="K1112" i="1"/>
  <c r="D1112" i="1"/>
  <c r="BN1111" i="1"/>
  <c r="BP1111" i="1"/>
  <c r="BQ1111" i="1"/>
  <c r="BG1111" i="1"/>
  <c r="BH1111" i="1"/>
  <c r="BO1111" i="1"/>
  <c r="BI1111" i="1"/>
  <c r="BJ1111" i="1"/>
  <c r="U1111" i="1"/>
  <c r="BK1111" i="1"/>
  <c r="BL1111" i="1"/>
  <c r="BM1111" i="1"/>
  <c r="O1111" i="1"/>
  <c r="M1111" i="1"/>
  <c r="K1111" i="1"/>
  <c r="D1111" i="1"/>
  <c r="BN1110" i="1"/>
  <c r="BP1110" i="1"/>
  <c r="BQ1110" i="1"/>
  <c r="BG1110" i="1"/>
  <c r="BH1110" i="1"/>
  <c r="BO1110" i="1"/>
  <c r="BI1110" i="1"/>
  <c r="BJ1110" i="1"/>
  <c r="U1110" i="1"/>
  <c r="BK1110" i="1"/>
  <c r="BL1110" i="1"/>
  <c r="BM1110" i="1"/>
  <c r="O1110" i="1"/>
  <c r="M1110" i="1"/>
  <c r="K1110" i="1"/>
  <c r="D1110" i="1"/>
  <c r="BN1109" i="1"/>
  <c r="BP1109" i="1"/>
  <c r="BQ1109" i="1"/>
  <c r="BG1109" i="1"/>
  <c r="BH1109" i="1"/>
  <c r="BO1109" i="1"/>
  <c r="BI1109" i="1"/>
  <c r="BJ1109" i="1"/>
  <c r="U1109" i="1"/>
  <c r="BK1109" i="1"/>
  <c r="BL1109" i="1"/>
  <c r="BM1109" i="1"/>
  <c r="O1109" i="1"/>
  <c r="M1109" i="1"/>
  <c r="K1109" i="1"/>
  <c r="D1109" i="1"/>
  <c r="BN1108" i="1"/>
  <c r="BP1108" i="1"/>
  <c r="BQ1108" i="1"/>
  <c r="BG1108" i="1"/>
  <c r="BH1108" i="1"/>
  <c r="BO1108" i="1"/>
  <c r="BI1108" i="1"/>
  <c r="BJ1108" i="1"/>
  <c r="U1108" i="1"/>
  <c r="BK1108" i="1"/>
  <c r="BL1108" i="1"/>
  <c r="BM1108" i="1"/>
  <c r="O1108" i="1"/>
  <c r="M1108" i="1"/>
  <c r="K1108" i="1"/>
  <c r="D1108" i="1"/>
  <c r="BN1107" i="1"/>
  <c r="BP1107" i="1"/>
  <c r="BQ1107" i="1"/>
  <c r="BG1107" i="1"/>
  <c r="BH1107" i="1"/>
  <c r="BO1107" i="1"/>
  <c r="BI1107" i="1"/>
  <c r="BJ1107" i="1"/>
  <c r="U1107" i="1"/>
  <c r="BK1107" i="1"/>
  <c r="BL1107" i="1"/>
  <c r="BM1107" i="1"/>
  <c r="O1107" i="1"/>
  <c r="M1107" i="1"/>
  <c r="K1107" i="1"/>
  <c r="D1107" i="1"/>
  <c r="BN1106" i="1"/>
  <c r="BP1106" i="1"/>
  <c r="BQ1106" i="1"/>
  <c r="BG1106" i="1"/>
  <c r="BH1106" i="1"/>
  <c r="BO1106" i="1"/>
  <c r="BI1106" i="1"/>
  <c r="BJ1106" i="1"/>
  <c r="U1106" i="1"/>
  <c r="BK1106" i="1"/>
  <c r="BL1106" i="1"/>
  <c r="BM1106" i="1"/>
  <c r="O1106" i="1"/>
  <c r="M1106" i="1"/>
  <c r="K1106" i="1"/>
  <c r="D1106" i="1"/>
  <c r="BN1105" i="1"/>
  <c r="BP1105" i="1"/>
  <c r="BQ1105" i="1"/>
  <c r="BG1105" i="1"/>
  <c r="BH1105" i="1"/>
  <c r="BO1105" i="1"/>
  <c r="BI1105" i="1"/>
  <c r="BJ1105" i="1"/>
  <c r="U1105" i="1"/>
  <c r="BK1105" i="1"/>
  <c r="BL1105" i="1"/>
  <c r="BM1105" i="1"/>
  <c r="O1105" i="1"/>
  <c r="M1105" i="1"/>
  <c r="K1105" i="1"/>
  <c r="D1105" i="1"/>
  <c r="BN1104" i="1"/>
  <c r="BP1104" i="1"/>
  <c r="BQ1104" i="1"/>
  <c r="BG1104" i="1"/>
  <c r="BH1104" i="1"/>
  <c r="BO1104" i="1"/>
  <c r="BI1104" i="1"/>
  <c r="BJ1104" i="1"/>
  <c r="U1104" i="1"/>
  <c r="BK1104" i="1"/>
  <c r="BL1104" i="1"/>
  <c r="BM1104" i="1"/>
  <c r="O1104" i="1"/>
  <c r="M1104" i="1"/>
  <c r="K1104" i="1"/>
  <c r="D1104" i="1"/>
  <c r="BN1103" i="1"/>
  <c r="BP1103" i="1"/>
  <c r="BQ1103" i="1"/>
  <c r="BG1103" i="1"/>
  <c r="BH1103" i="1"/>
  <c r="BO1103" i="1"/>
  <c r="BI1103" i="1"/>
  <c r="BJ1103" i="1"/>
  <c r="U1103" i="1"/>
  <c r="BK1103" i="1"/>
  <c r="BL1103" i="1"/>
  <c r="BM1103" i="1"/>
  <c r="O1103" i="1"/>
  <c r="M1103" i="1"/>
  <c r="K1103" i="1"/>
  <c r="D1103" i="1"/>
  <c r="BN1102" i="1"/>
  <c r="BP1102" i="1"/>
  <c r="BQ1102" i="1"/>
  <c r="BG1102" i="1"/>
  <c r="BH1102" i="1"/>
  <c r="BO1102" i="1"/>
  <c r="BI1102" i="1"/>
  <c r="BJ1102" i="1"/>
  <c r="U1102" i="1"/>
  <c r="BK1102" i="1"/>
  <c r="BL1102" i="1"/>
  <c r="BM1102" i="1"/>
  <c r="O1102" i="1"/>
  <c r="M1102" i="1"/>
  <c r="K1102" i="1"/>
  <c r="D1102" i="1"/>
  <c r="BN1101" i="1"/>
  <c r="BP1101" i="1"/>
  <c r="BQ1101" i="1"/>
  <c r="BG1101" i="1"/>
  <c r="BH1101" i="1"/>
  <c r="BO1101" i="1"/>
  <c r="BI1101" i="1"/>
  <c r="BJ1101" i="1"/>
  <c r="U1101" i="1"/>
  <c r="BK1101" i="1"/>
  <c r="BL1101" i="1"/>
  <c r="BM1101" i="1"/>
  <c r="O1101" i="1"/>
  <c r="M1101" i="1"/>
  <c r="K1101" i="1"/>
  <c r="D1101" i="1"/>
  <c r="BN1100" i="1"/>
  <c r="BP1100" i="1"/>
  <c r="BQ1100" i="1"/>
  <c r="BG1100" i="1"/>
  <c r="BH1100" i="1"/>
  <c r="BO1100" i="1"/>
  <c r="BI1100" i="1"/>
  <c r="BJ1100" i="1"/>
  <c r="U1100" i="1"/>
  <c r="BK1100" i="1"/>
  <c r="BL1100" i="1"/>
  <c r="BM1100" i="1"/>
  <c r="O1100" i="1"/>
  <c r="M1100" i="1"/>
  <c r="K1100" i="1"/>
  <c r="D1100" i="1"/>
  <c r="BN1099" i="1"/>
  <c r="BP1099" i="1"/>
  <c r="BQ1099" i="1"/>
  <c r="BG1099" i="1"/>
  <c r="BH1099" i="1"/>
  <c r="BO1099" i="1"/>
  <c r="BI1099" i="1"/>
  <c r="BJ1099" i="1"/>
  <c r="U1099" i="1"/>
  <c r="BK1099" i="1"/>
  <c r="BL1099" i="1"/>
  <c r="BM1099" i="1"/>
  <c r="O1099" i="1"/>
  <c r="M1099" i="1"/>
  <c r="K1099" i="1"/>
  <c r="D1099" i="1"/>
  <c r="BN1098" i="1"/>
  <c r="BP1098" i="1"/>
  <c r="BQ1098" i="1"/>
  <c r="BG1098" i="1"/>
  <c r="BH1098" i="1"/>
  <c r="BO1098" i="1"/>
  <c r="BI1098" i="1"/>
  <c r="BJ1098" i="1"/>
  <c r="U1098" i="1"/>
  <c r="BK1098" i="1"/>
  <c r="BL1098" i="1"/>
  <c r="BM1098" i="1"/>
  <c r="O1098" i="1"/>
  <c r="M1098" i="1"/>
  <c r="K1098" i="1"/>
  <c r="D1098" i="1"/>
  <c r="BN1097" i="1"/>
  <c r="BP1097" i="1"/>
  <c r="BQ1097" i="1"/>
  <c r="BG1097" i="1"/>
  <c r="BH1097" i="1"/>
  <c r="BO1097" i="1"/>
  <c r="BI1097" i="1"/>
  <c r="BJ1097" i="1"/>
  <c r="U1097" i="1"/>
  <c r="BK1097" i="1"/>
  <c r="BL1097" i="1"/>
  <c r="BM1097" i="1"/>
  <c r="O1097" i="1"/>
  <c r="M1097" i="1"/>
  <c r="K1097" i="1"/>
  <c r="D1097" i="1"/>
  <c r="BN1096" i="1"/>
  <c r="BP1096" i="1"/>
  <c r="BQ1096" i="1"/>
  <c r="BG1096" i="1"/>
  <c r="BH1096" i="1"/>
  <c r="BO1096" i="1"/>
  <c r="BI1096" i="1"/>
  <c r="BJ1096" i="1"/>
  <c r="U1096" i="1"/>
  <c r="BK1096" i="1"/>
  <c r="BL1096" i="1"/>
  <c r="BM1096" i="1"/>
  <c r="O1096" i="1"/>
  <c r="M1096" i="1"/>
  <c r="K1096" i="1"/>
  <c r="D1096" i="1"/>
  <c r="BN1095" i="1"/>
  <c r="BP1095" i="1"/>
  <c r="BQ1095" i="1"/>
  <c r="BG1095" i="1"/>
  <c r="BH1095" i="1"/>
  <c r="BO1095" i="1"/>
  <c r="BI1095" i="1"/>
  <c r="BJ1095" i="1"/>
  <c r="U1095" i="1"/>
  <c r="BK1095" i="1"/>
  <c r="BL1095" i="1"/>
  <c r="BM1095" i="1"/>
  <c r="O1095" i="1"/>
  <c r="M1095" i="1"/>
  <c r="K1095" i="1"/>
  <c r="D1095" i="1"/>
  <c r="BN1094" i="1"/>
  <c r="BP1094" i="1"/>
  <c r="BQ1094" i="1"/>
  <c r="BG1094" i="1"/>
  <c r="BH1094" i="1"/>
  <c r="BO1094" i="1"/>
  <c r="BI1094" i="1"/>
  <c r="BJ1094" i="1"/>
  <c r="U1094" i="1"/>
  <c r="BK1094" i="1"/>
  <c r="BL1094" i="1"/>
  <c r="BM1094" i="1"/>
  <c r="O1094" i="1"/>
  <c r="M1094" i="1"/>
  <c r="K1094" i="1"/>
  <c r="D1094" i="1"/>
  <c r="BN1093" i="1"/>
  <c r="BP1093" i="1"/>
  <c r="BQ1093" i="1"/>
  <c r="BG1093" i="1"/>
  <c r="BH1093" i="1"/>
  <c r="BO1093" i="1"/>
  <c r="BI1093" i="1"/>
  <c r="BJ1093" i="1"/>
  <c r="U1093" i="1"/>
  <c r="BK1093" i="1"/>
  <c r="BL1093" i="1"/>
  <c r="BM1093" i="1"/>
  <c r="O1093" i="1"/>
  <c r="M1093" i="1"/>
  <c r="K1093" i="1"/>
  <c r="D1093" i="1"/>
  <c r="BN1092" i="1"/>
  <c r="BP1092" i="1"/>
  <c r="BQ1092" i="1"/>
  <c r="BG1092" i="1"/>
  <c r="BH1092" i="1"/>
  <c r="BO1092" i="1"/>
  <c r="BI1092" i="1"/>
  <c r="BJ1092" i="1"/>
  <c r="U1092" i="1"/>
  <c r="BK1092" i="1"/>
  <c r="BL1092" i="1"/>
  <c r="BM1092" i="1"/>
  <c r="O1092" i="1"/>
  <c r="M1092" i="1"/>
  <c r="K1092" i="1"/>
  <c r="D1092" i="1"/>
  <c r="BN1091" i="1"/>
  <c r="BP1091" i="1"/>
  <c r="BQ1091" i="1"/>
  <c r="BG1091" i="1"/>
  <c r="BH1091" i="1"/>
  <c r="BO1091" i="1"/>
  <c r="BI1091" i="1"/>
  <c r="BJ1091" i="1"/>
  <c r="U1091" i="1"/>
  <c r="BK1091" i="1"/>
  <c r="BL1091" i="1"/>
  <c r="BM1091" i="1"/>
  <c r="O1091" i="1"/>
  <c r="M1091" i="1"/>
  <c r="K1091" i="1"/>
  <c r="D1091" i="1"/>
  <c r="BN1090" i="1"/>
  <c r="BP1090" i="1"/>
  <c r="BQ1090" i="1"/>
  <c r="BG1090" i="1"/>
  <c r="BH1090" i="1"/>
  <c r="BO1090" i="1"/>
  <c r="BI1090" i="1"/>
  <c r="BJ1090" i="1"/>
  <c r="U1090" i="1"/>
  <c r="BK1090" i="1"/>
  <c r="BL1090" i="1"/>
  <c r="BM1090" i="1"/>
  <c r="O1090" i="1"/>
  <c r="M1090" i="1"/>
  <c r="K1090" i="1"/>
  <c r="D1090" i="1"/>
  <c r="BN1089" i="1"/>
  <c r="BP1089" i="1"/>
  <c r="BQ1089" i="1"/>
  <c r="BG1089" i="1"/>
  <c r="BH1089" i="1"/>
  <c r="BO1089" i="1"/>
  <c r="BI1089" i="1"/>
  <c r="BJ1089" i="1"/>
  <c r="U1089" i="1"/>
  <c r="BK1089" i="1"/>
  <c r="BL1089" i="1"/>
  <c r="BM1089" i="1"/>
  <c r="O1089" i="1"/>
  <c r="M1089" i="1"/>
  <c r="K1089" i="1"/>
  <c r="D1089" i="1"/>
  <c r="BN1088" i="1"/>
  <c r="BP1088" i="1"/>
  <c r="BQ1088" i="1"/>
  <c r="BG1088" i="1"/>
  <c r="BH1088" i="1"/>
  <c r="BO1088" i="1"/>
  <c r="BI1088" i="1"/>
  <c r="BJ1088" i="1"/>
  <c r="U1088" i="1"/>
  <c r="BK1088" i="1"/>
  <c r="BL1088" i="1"/>
  <c r="BM1088" i="1"/>
  <c r="O1088" i="1"/>
  <c r="M1088" i="1"/>
  <c r="K1088" i="1"/>
  <c r="D1088" i="1"/>
  <c r="BN1087" i="1"/>
  <c r="BP1087" i="1"/>
  <c r="BQ1087" i="1"/>
  <c r="BG1087" i="1"/>
  <c r="BH1087" i="1"/>
  <c r="BO1087" i="1"/>
  <c r="BI1087" i="1"/>
  <c r="BJ1087" i="1"/>
  <c r="U1087" i="1"/>
  <c r="BK1087" i="1"/>
  <c r="BL1087" i="1"/>
  <c r="BM1087" i="1"/>
  <c r="O1087" i="1"/>
  <c r="M1087" i="1"/>
  <c r="K1087" i="1"/>
  <c r="D1087" i="1"/>
  <c r="BN1086" i="1"/>
  <c r="BP1086" i="1"/>
  <c r="BQ1086" i="1"/>
  <c r="BG1086" i="1"/>
  <c r="BH1086" i="1"/>
  <c r="BO1086" i="1"/>
  <c r="BI1086" i="1"/>
  <c r="BJ1086" i="1"/>
  <c r="U1086" i="1"/>
  <c r="BK1086" i="1"/>
  <c r="BL1086" i="1"/>
  <c r="BM1086" i="1"/>
  <c r="O1086" i="1"/>
  <c r="M1086" i="1"/>
  <c r="K1086" i="1"/>
  <c r="D1086" i="1"/>
  <c r="BN1085" i="1"/>
  <c r="BP1085" i="1"/>
  <c r="BQ1085" i="1"/>
  <c r="BG1085" i="1"/>
  <c r="BH1085" i="1"/>
  <c r="BO1085" i="1"/>
  <c r="BI1085" i="1"/>
  <c r="BJ1085" i="1"/>
  <c r="U1085" i="1"/>
  <c r="BK1085" i="1"/>
  <c r="BL1085" i="1"/>
  <c r="BM1085" i="1"/>
  <c r="O1085" i="1"/>
  <c r="M1085" i="1"/>
  <c r="K1085" i="1"/>
  <c r="D1085" i="1"/>
  <c r="BN1084" i="1"/>
  <c r="BP1084" i="1"/>
  <c r="BQ1084" i="1"/>
  <c r="BG1084" i="1"/>
  <c r="BH1084" i="1"/>
  <c r="BO1084" i="1"/>
  <c r="BI1084" i="1"/>
  <c r="BJ1084" i="1"/>
  <c r="U1084" i="1"/>
  <c r="BK1084" i="1"/>
  <c r="BL1084" i="1"/>
  <c r="BM1084" i="1"/>
  <c r="O1084" i="1"/>
  <c r="M1084" i="1"/>
  <c r="K1084" i="1"/>
  <c r="D1084" i="1"/>
  <c r="BN1083" i="1"/>
  <c r="BP1083" i="1"/>
  <c r="BQ1083" i="1"/>
  <c r="BG1083" i="1"/>
  <c r="BH1083" i="1"/>
  <c r="BO1083" i="1"/>
  <c r="BI1083" i="1"/>
  <c r="BJ1083" i="1"/>
  <c r="U1083" i="1"/>
  <c r="BK1083" i="1"/>
  <c r="BL1083" i="1"/>
  <c r="BM1083" i="1"/>
  <c r="O1083" i="1"/>
  <c r="M1083" i="1"/>
  <c r="K1083" i="1"/>
  <c r="D1083" i="1"/>
  <c r="BN1082" i="1"/>
  <c r="BP1082" i="1"/>
  <c r="BQ1082" i="1"/>
  <c r="BG1082" i="1"/>
  <c r="BH1082" i="1"/>
  <c r="BO1082" i="1"/>
  <c r="BI1082" i="1"/>
  <c r="BJ1082" i="1"/>
  <c r="U1082" i="1"/>
  <c r="BK1082" i="1"/>
  <c r="BL1082" i="1"/>
  <c r="BM1082" i="1"/>
  <c r="O1082" i="1"/>
  <c r="M1082" i="1"/>
  <c r="K1082" i="1"/>
  <c r="D1082" i="1"/>
  <c r="BN1081" i="1"/>
  <c r="BP1081" i="1"/>
  <c r="BQ1081" i="1"/>
  <c r="BG1081" i="1"/>
  <c r="BH1081" i="1"/>
  <c r="BO1081" i="1"/>
  <c r="BI1081" i="1"/>
  <c r="BJ1081" i="1"/>
  <c r="U1081" i="1"/>
  <c r="BK1081" i="1"/>
  <c r="BL1081" i="1"/>
  <c r="BM1081" i="1"/>
  <c r="O1081" i="1"/>
  <c r="M1081" i="1"/>
  <c r="K1081" i="1"/>
  <c r="D1081" i="1"/>
  <c r="BN1080" i="1"/>
  <c r="BP1080" i="1"/>
  <c r="BQ1080" i="1"/>
  <c r="BG1080" i="1"/>
  <c r="BH1080" i="1"/>
  <c r="BO1080" i="1"/>
  <c r="BI1080" i="1"/>
  <c r="BJ1080" i="1"/>
  <c r="U1080" i="1"/>
  <c r="BK1080" i="1"/>
  <c r="BL1080" i="1"/>
  <c r="BM1080" i="1"/>
  <c r="O1080" i="1"/>
  <c r="M1080" i="1"/>
  <c r="K1080" i="1"/>
  <c r="D1080" i="1"/>
  <c r="BN1079" i="1"/>
  <c r="BP1079" i="1"/>
  <c r="BQ1079" i="1"/>
  <c r="BG1079" i="1"/>
  <c r="BH1079" i="1"/>
  <c r="BO1079" i="1"/>
  <c r="BI1079" i="1"/>
  <c r="BJ1079" i="1"/>
  <c r="U1079" i="1"/>
  <c r="BK1079" i="1"/>
  <c r="BL1079" i="1"/>
  <c r="BM1079" i="1"/>
  <c r="O1079" i="1"/>
  <c r="M1079" i="1"/>
  <c r="K1079" i="1"/>
  <c r="D1079" i="1"/>
  <c r="BN1078" i="1"/>
  <c r="BP1078" i="1"/>
  <c r="BQ1078" i="1"/>
  <c r="BG1078" i="1"/>
  <c r="BH1078" i="1"/>
  <c r="BO1078" i="1"/>
  <c r="BI1078" i="1"/>
  <c r="BJ1078" i="1"/>
  <c r="U1078" i="1"/>
  <c r="BK1078" i="1"/>
  <c r="BL1078" i="1"/>
  <c r="BM1078" i="1"/>
  <c r="O1078" i="1"/>
  <c r="M1078" i="1"/>
  <c r="K1078" i="1"/>
  <c r="D1078" i="1"/>
  <c r="BN1077" i="1"/>
  <c r="BP1077" i="1"/>
  <c r="BQ1077" i="1"/>
  <c r="BG1077" i="1"/>
  <c r="BH1077" i="1"/>
  <c r="BO1077" i="1"/>
  <c r="BI1077" i="1"/>
  <c r="BJ1077" i="1"/>
  <c r="U1077" i="1"/>
  <c r="BK1077" i="1"/>
  <c r="BL1077" i="1"/>
  <c r="BM1077" i="1"/>
  <c r="O1077" i="1"/>
  <c r="M1077" i="1"/>
  <c r="K1077" i="1"/>
  <c r="D1077" i="1"/>
  <c r="BN1076" i="1"/>
  <c r="BP1076" i="1"/>
  <c r="BQ1076" i="1"/>
  <c r="BG1076" i="1"/>
  <c r="BH1076" i="1"/>
  <c r="BO1076" i="1"/>
  <c r="BI1076" i="1"/>
  <c r="BJ1076" i="1"/>
  <c r="U1076" i="1"/>
  <c r="BK1076" i="1"/>
  <c r="BL1076" i="1"/>
  <c r="BM1076" i="1"/>
  <c r="O1076" i="1"/>
  <c r="M1076" i="1"/>
  <c r="K1076" i="1"/>
  <c r="D1076" i="1"/>
  <c r="BN1075" i="1"/>
  <c r="BP1075" i="1"/>
  <c r="BQ1075" i="1"/>
  <c r="BG1075" i="1"/>
  <c r="BH1075" i="1"/>
  <c r="BO1075" i="1"/>
  <c r="BI1075" i="1"/>
  <c r="BJ1075" i="1"/>
  <c r="U1075" i="1"/>
  <c r="BK1075" i="1"/>
  <c r="BL1075" i="1"/>
  <c r="BM1075" i="1"/>
  <c r="O1075" i="1"/>
  <c r="M1075" i="1"/>
  <c r="K1075" i="1"/>
  <c r="D1075" i="1"/>
  <c r="BN1074" i="1"/>
  <c r="BP1074" i="1"/>
  <c r="BQ1074" i="1"/>
  <c r="BG1074" i="1"/>
  <c r="BH1074" i="1"/>
  <c r="BO1074" i="1"/>
  <c r="BI1074" i="1"/>
  <c r="BJ1074" i="1"/>
  <c r="U1074" i="1"/>
  <c r="BK1074" i="1"/>
  <c r="BL1074" i="1"/>
  <c r="BM1074" i="1"/>
  <c r="O1074" i="1"/>
  <c r="M1074" i="1"/>
  <c r="K1074" i="1"/>
  <c r="D1074" i="1"/>
  <c r="BN1073" i="1"/>
  <c r="BP1073" i="1"/>
  <c r="BQ1073" i="1"/>
  <c r="BG1073" i="1"/>
  <c r="BH1073" i="1"/>
  <c r="BO1073" i="1"/>
  <c r="BI1073" i="1"/>
  <c r="BJ1073" i="1"/>
  <c r="U1073" i="1"/>
  <c r="BK1073" i="1"/>
  <c r="BL1073" i="1"/>
  <c r="BM1073" i="1"/>
  <c r="O1073" i="1"/>
  <c r="M1073" i="1"/>
  <c r="K1073" i="1"/>
  <c r="D1073" i="1"/>
  <c r="BN1072" i="1"/>
  <c r="BP1072" i="1"/>
  <c r="BQ1072" i="1"/>
  <c r="BG1072" i="1"/>
  <c r="BH1072" i="1"/>
  <c r="BO1072" i="1"/>
  <c r="BI1072" i="1"/>
  <c r="BJ1072" i="1"/>
  <c r="U1072" i="1"/>
  <c r="BK1072" i="1"/>
  <c r="BL1072" i="1"/>
  <c r="BM1072" i="1"/>
  <c r="O1072" i="1"/>
  <c r="M1072" i="1"/>
  <c r="K1072" i="1"/>
  <c r="D1072" i="1"/>
  <c r="BN1071" i="1"/>
  <c r="BP1071" i="1"/>
  <c r="BQ1071" i="1"/>
  <c r="BG1071" i="1"/>
  <c r="BH1071" i="1"/>
  <c r="BO1071" i="1"/>
  <c r="BI1071" i="1"/>
  <c r="BJ1071" i="1"/>
  <c r="U1071" i="1"/>
  <c r="BK1071" i="1"/>
  <c r="BL1071" i="1"/>
  <c r="BM1071" i="1"/>
  <c r="O1071" i="1"/>
  <c r="M1071" i="1"/>
  <c r="K1071" i="1"/>
  <c r="D1071" i="1"/>
  <c r="BN1070" i="1"/>
  <c r="BP1070" i="1"/>
  <c r="BQ1070" i="1"/>
  <c r="BG1070" i="1"/>
  <c r="BH1070" i="1"/>
  <c r="BO1070" i="1"/>
  <c r="BI1070" i="1"/>
  <c r="BJ1070" i="1"/>
  <c r="U1070" i="1"/>
  <c r="BK1070" i="1"/>
  <c r="BL1070" i="1"/>
  <c r="BM1070" i="1"/>
  <c r="O1070" i="1"/>
  <c r="K1070" i="1"/>
  <c r="D1070" i="1"/>
  <c r="BN1069" i="1"/>
  <c r="BP1069" i="1"/>
  <c r="BQ1069" i="1"/>
  <c r="BG1069" i="1"/>
  <c r="BH1069" i="1"/>
  <c r="BO1069" i="1"/>
  <c r="BI1069" i="1"/>
  <c r="BJ1069" i="1"/>
  <c r="U1069" i="1"/>
  <c r="BK1069" i="1"/>
  <c r="BL1069" i="1"/>
  <c r="BM1069" i="1"/>
  <c r="O1069" i="1"/>
  <c r="M1069" i="1"/>
  <c r="K1069" i="1"/>
  <c r="D1069" i="1"/>
  <c r="BN1068" i="1"/>
  <c r="BP1068" i="1"/>
  <c r="BQ1068" i="1"/>
  <c r="BG1068" i="1"/>
  <c r="BH1068" i="1"/>
  <c r="BO1068" i="1"/>
  <c r="BI1068" i="1"/>
  <c r="BJ1068" i="1"/>
  <c r="U1068" i="1"/>
  <c r="BK1068" i="1"/>
  <c r="BL1068" i="1"/>
  <c r="BM1068" i="1"/>
  <c r="O1068" i="1"/>
  <c r="M1068" i="1"/>
  <c r="K1068" i="1"/>
  <c r="D1068" i="1"/>
  <c r="BN1067" i="1"/>
  <c r="BP1067" i="1"/>
  <c r="BQ1067" i="1"/>
  <c r="BG1067" i="1"/>
  <c r="BH1067" i="1"/>
  <c r="BO1067" i="1"/>
  <c r="BI1067" i="1"/>
  <c r="BJ1067" i="1"/>
  <c r="U1067" i="1"/>
  <c r="BK1067" i="1"/>
  <c r="BL1067" i="1"/>
  <c r="BM1067" i="1"/>
  <c r="O1067" i="1"/>
  <c r="M1067" i="1"/>
  <c r="K1067" i="1"/>
  <c r="D1067" i="1"/>
  <c r="BN1066" i="1"/>
  <c r="BP1066" i="1"/>
  <c r="BQ1066" i="1"/>
  <c r="BG1066" i="1"/>
  <c r="BH1066" i="1"/>
  <c r="BO1066" i="1"/>
  <c r="BI1066" i="1"/>
  <c r="BJ1066" i="1"/>
  <c r="U1066" i="1"/>
  <c r="BK1066" i="1"/>
  <c r="BL1066" i="1"/>
  <c r="BM1066" i="1"/>
  <c r="O1066" i="1"/>
  <c r="M1066" i="1"/>
  <c r="K1066" i="1"/>
  <c r="D1066" i="1"/>
  <c r="BG1065" i="1"/>
  <c r="BH1065" i="1"/>
  <c r="U1065" i="1"/>
  <c r="O1065" i="1"/>
  <c r="M1065" i="1"/>
  <c r="K1065" i="1"/>
  <c r="D1065" i="1"/>
  <c r="BN1064" i="1"/>
  <c r="BP1064" i="1"/>
  <c r="BQ1064" i="1"/>
  <c r="BG1064" i="1"/>
  <c r="BH1064" i="1"/>
  <c r="BO1064" i="1"/>
  <c r="BI1064" i="1"/>
  <c r="BJ1064" i="1"/>
  <c r="U1064" i="1"/>
  <c r="BK1064" i="1"/>
  <c r="BL1064" i="1"/>
  <c r="BM1064" i="1"/>
  <c r="O1064" i="1"/>
  <c r="M1064" i="1"/>
  <c r="K1064" i="1"/>
  <c r="D1064" i="1"/>
  <c r="BN1063" i="1"/>
  <c r="BP1063" i="1"/>
  <c r="BQ1063" i="1"/>
  <c r="BG1063" i="1"/>
  <c r="BH1063" i="1"/>
  <c r="BO1063" i="1"/>
  <c r="BI1063" i="1"/>
  <c r="BJ1063" i="1"/>
  <c r="U1063" i="1"/>
  <c r="BK1063" i="1"/>
  <c r="BL1063" i="1"/>
  <c r="BM1063" i="1"/>
  <c r="O1063" i="1"/>
  <c r="M1063" i="1"/>
  <c r="K1063" i="1"/>
  <c r="D1063" i="1"/>
  <c r="BN1062" i="1"/>
  <c r="BP1062" i="1"/>
  <c r="BQ1062" i="1"/>
  <c r="BG1062" i="1"/>
  <c r="BH1062" i="1"/>
  <c r="BO1062" i="1"/>
  <c r="BI1062" i="1"/>
  <c r="BJ1062" i="1"/>
  <c r="U1062" i="1"/>
  <c r="BK1062" i="1"/>
  <c r="BL1062" i="1"/>
  <c r="BM1062" i="1"/>
  <c r="O1062" i="1"/>
  <c r="M1062" i="1"/>
  <c r="K1062" i="1"/>
  <c r="D1062" i="1"/>
  <c r="BN1061" i="1"/>
  <c r="BP1061" i="1"/>
  <c r="BQ1061" i="1"/>
  <c r="BG1061" i="1"/>
  <c r="BH1061" i="1"/>
  <c r="BO1061" i="1"/>
  <c r="BI1061" i="1"/>
  <c r="BJ1061" i="1"/>
  <c r="U1061" i="1"/>
  <c r="BK1061" i="1"/>
  <c r="BL1061" i="1"/>
  <c r="BM1061" i="1"/>
  <c r="O1061" i="1"/>
  <c r="M1061" i="1"/>
  <c r="K1061" i="1"/>
  <c r="D1061" i="1"/>
  <c r="BN1060" i="1"/>
  <c r="BP1060" i="1"/>
  <c r="BQ1060" i="1"/>
  <c r="BG1060" i="1"/>
  <c r="BH1060" i="1"/>
  <c r="BO1060" i="1"/>
  <c r="BI1060" i="1"/>
  <c r="BJ1060" i="1"/>
  <c r="U1060" i="1"/>
  <c r="BK1060" i="1"/>
  <c r="BL1060" i="1"/>
  <c r="BM1060" i="1"/>
  <c r="O1060" i="1"/>
  <c r="M1060" i="1"/>
  <c r="K1060" i="1"/>
  <c r="D1060" i="1"/>
  <c r="BN1059" i="1"/>
  <c r="BP1059" i="1"/>
  <c r="BQ1059" i="1"/>
  <c r="BG1059" i="1"/>
  <c r="BH1059" i="1"/>
  <c r="BO1059" i="1"/>
  <c r="BI1059" i="1"/>
  <c r="BJ1059" i="1"/>
  <c r="U1059" i="1"/>
  <c r="BK1059" i="1"/>
  <c r="BL1059" i="1"/>
  <c r="BM1059" i="1"/>
  <c r="O1059" i="1"/>
  <c r="M1059" i="1"/>
  <c r="K1059" i="1"/>
  <c r="D1059" i="1"/>
  <c r="BN1058" i="1"/>
  <c r="BP1058" i="1"/>
  <c r="BQ1058" i="1"/>
  <c r="BG1058" i="1"/>
  <c r="BH1058" i="1"/>
  <c r="BO1058" i="1"/>
  <c r="BI1058" i="1"/>
  <c r="BJ1058" i="1"/>
  <c r="U1058" i="1"/>
  <c r="BK1058" i="1"/>
  <c r="BL1058" i="1"/>
  <c r="BM1058" i="1"/>
  <c r="O1058" i="1"/>
  <c r="M1058" i="1"/>
  <c r="K1058" i="1"/>
  <c r="D1058" i="1"/>
  <c r="BN1057" i="1"/>
  <c r="BP1057" i="1"/>
  <c r="BQ1057" i="1"/>
  <c r="BG1057" i="1"/>
  <c r="BH1057" i="1"/>
  <c r="BO1057" i="1"/>
  <c r="BI1057" i="1"/>
  <c r="BJ1057" i="1"/>
  <c r="U1057" i="1"/>
  <c r="BK1057" i="1"/>
  <c r="BL1057" i="1"/>
  <c r="BM1057" i="1"/>
  <c r="O1057" i="1"/>
  <c r="M1057" i="1"/>
  <c r="K1057" i="1"/>
  <c r="D1057" i="1"/>
  <c r="BN1056" i="1"/>
  <c r="BP1056" i="1"/>
  <c r="BQ1056" i="1"/>
  <c r="BG1056" i="1"/>
  <c r="BH1056" i="1"/>
  <c r="BO1056" i="1"/>
  <c r="BI1056" i="1"/>
  <c r="BJ1056" i="1"/>
  <c r="U1056" i="1"/>
  <c r="BK1056" i="1"/>
  <c r="BL1056" i="1"/>
  <c r="BM1056" i="1"/>
  <c r="O1056" i="1"/>
  <c r="M1056" i="1"/>
  <c r="K1056" i="1"/>
  <c r="D1056" i="1"/>
  <c r="BN1055" i="1"/>
  <c r="BP1055" i="1"/>
  <c r="BQ1055" i="1"/>
  <c r="BG1055" i="1"/>
  <c r="BH1055" i="1"/>
  <c r="BO1055" i="1"/>
  <c r="BI1055" i="1"/>
  <c r="BJ1055" i="1"/>
  <c r="U1055" i="1"/>
  <c r="BK1055" i="1"/>
  <c r="BL1055" i="1"/>
  <c r="BM1055" i="1"/>
  <c r="O1055" i="1"/>
  <c r="M1055" i="1"/>
  <c r="K1055" i="1"/>
  <c r="D1055" i="1"/>
  <c r="BN1054" i="1"/>
  <c r="BP1054" i="1"/>
  <c r="BQ1054" i="1"/>
  <c r="BG1054" i="1"/>
  <c r="BH1054" i="1"/>
  <c r="BO1054" i="1"/>
  <c r="BI1054" i="1"/>
  <c r="BJ1054" i="1"/>
  <c r="U1054" i="1"/>
  <c r="BK1054" i="1"/>
  <c r="BL1054" i="1"/>
  <c r="BM1054" i="1"/>
  <c r="O1054" i="1"/>
  <c r="M1054" i="1"/>
  <c r="K1054" i="1"/>
  <c r="D1054" i="1"/>
  <c r="BN1053" i="1"/>
  <c r="BP1053" i="1"/>
  <c r="BQ1053" i="1"/>
  <c r="BG1053" i="1"/>
  <c r="BH1053" i="1"/>
  <c r="BO1053" i="1"/>
  <c r="BI1053" i="1"/>
  <c r="BJ1053" i="1"/>
  <c r="U1053" i="1"/>
  <c r="BK1053" i="1"/>
  <c r="BL1053" i="1"/>
  <c r="BM1053" i="1"/>
  <c r="O1053" i="1"/>
  <c r="M1053" i="1"/>
  <c r="K1053" i="1"/>
  <c r="D1053" i="1"/>
  <c r="BN1052" i="1"/>
  <c r="BP1052" i="1"/>
  <c r="BQ1052" i="1"/>
  <c r="BG1052" i="1"/>
  <c r="BH1052" i="1"/>
  <c r="BO1052" i="1"/>
  <c r="BI1052" i="1"/>
  <c r="BJ1052" i="1"/>
  <c r="U1052" i="1"/>
  <c r="BK1052" i="1"/>
  <c r="BL1052" i="1"/>
  <c r="BM1052" i="1"/>
  <c r="O1052" i="1"/>
  <c r="M1052" i="1"/>
  <c r="K1052" i="1"/>
  <c r="D1052" i="1"/>
  <c r="BN1051" i="1"/>
  <c r="BP1051" i="1"/>
  <c r="BQ1051" i="1"/>
  <c r="BG1051" i="1"/>
  <c r="BH1051" i="1"/>
  <c r="BO1051" i="1"/>
  <c r="BI1051" i="1"/>
  <c r="BJ1051" i="1"/>
  <c r="U1051" i="1"/>
  <c r="BK1051" i="1"/>
  <c r="BL1051" i="1"/>
  <c r="BM1051" i="1"/>
  <c r="O1051" i="1"/>
  <c r="M1051" i="1"/>
  <c r="K1051" i="1"/>
  <c r="D1051" i="1"/>
  <c r="BN1050" i="1"/>
  <c r="BP1050" i="1"/>
  <c r="BQ1050" i="1"/>
  <c r="BG1050" i="1"/>
  <c r="BH1050" i="1"/>
  <c r="BO1050" i="1"/>
  <c r="BI1050" i="1"/>
  <c r="BJ1050" i="1"/>
  <c r="U1050" i="1"/>
  <c r="BK1050" i="1"/>
  <c r="BL1050" i="1"/>
  <c r="BM1050" i="1"/>
  <c r="O1050" i="1"/>
  <c r="M1050" i="1"/>
  <c r="K1050" i="1"/>
  <c r="D1050" i="1"/>
  <c r="BN1049" i="1"/>
  <c r="BP1049" i="1"/>
  <c r="BQ1049" i="1"/>
  <c r="BG1049" i="1"/>
  <c r="BH1049" i="1"/>
  <c r="BO1049" i="1"/>
  <c r="BI1049" i="1"/>
  <c r="BJ1049" i="1"/>
  <c r="U1049" i="1"/>
  <c r="BK1049" i="1"/>
  <c r="BL1049" i="1"/>
  <c r="BM1049" i="1"/>
  <c r="O1049" i="1"/>
  <c r="M1049" i="1"/>
  <c r="K1049" i="1"/>
  <c r="D1049" i="1"/>
  <c r="BN1048" i="1"/>
  <c r="BP1048" i="1"/>
  <c r="BQ1048" i="1"/>
  <c r="BG1048" i="1"/>
  <c r="BH1048" i="1"/>
  <c r="BO1048" i="1"/>
  <c r="BI1048" i="1"/>
  <c r="BJ1048" i="1"/>
  <c r="U1048" i="1"/>
  <c r="BK1048" i="1"/>
  <c r="BL1048" i="1"/>
  <c r="BM1048" i="1"/>
  <c r="O1048" i="1"/>
  <c r="M1048" i="1"/>
  <c r="K1048" i="1"/>
  <c r="D1048" i="1"/>
  <c r="BN1047" i="1"/>
  <c r="BP1047" i="1"/>
  <c r="BQ1047" i="1"/>
  <c r="BG1047" i="1"/>
  <c r="BH1047" i="1"/>
  <c r="BO1047" i="1"/>
  <c r="BI1047" i="1"/>
  <c r="BJ1047" i="1"/>
  <c r="U1047" i="1"/>
  <c r="BK1047" i="1"/>
  <c r="BL1047" i="1"/>
  <c r="BM1047" i="1"/>
  <c r="O1047" i="1"/>
  <c r="M1047" i="1"/>
  <c r="K1047" i="1"/>
  <c r="D1047" i="1"/>
  <c r="BN1046" i="1"/>
  <c r="BP1046" i="1"/>
  <c r="BQ1046" i="1"/>
  <c r="BG1046" i="1"/>
  <c r="BH1046" i="1"/>
  <c r="BO1046" i="1"/>
  <c r="BI1046" i="1"/>
  <c r="BJ1046" i="1"/>
  <c r="U1046" i="1"/>
  <c r="BK1046" i="1"/>
  <c r="BL1046" i="1"/>
  <c r="BM1046" i="1"/>
  <c r="O1046" i="1"/>
  <c r="M1046" i="1"/>
  <c r="K1046" i="1"/>
  <c r="D1046" i="1"/>
  <c r="BN1045" i="1"/>
  <c r="BP1045" i="1"/>
  <c r="BQ1045" i="1"/>
  <c r="BG1045" i="1"/>
  <c r="BH1045" i="1"/>
  <c r="BO1045" i="1"/>
  <c r="BI1045" i="1"/>
  <c r="BJ1045" i="1"/>
  <c r="U1045" i="1"/>
  <c r="BK1045" i="1"/>
  <c r="BL1045" i="1"/>
  <c r="BM1045" i="1"/>
  <c r="O1045" i="1"/>
  <c r="M1045" i="1"/>
  <c r="K1045" i="1"/>
  <c r="D1045" i="1"/>
  <c r="BN1044" i="1"/>
  <c r="BP1044" i="1"/>
  <c r="BQ1044" i="1"/>
  <c r="BG1044" i="1"/>
  <c r="BH1044" i="1"/>
  <c r="BO1044" i="1"/>
  <c r="BI1044" i="1"/>
  <c r="BJ1044" i="1"/>
  <c r="U1044" i="1"/>
  <c r="BK1044" i="1"/>
  <c r="BL1044" i="1"/>
  <c r="BM1044" i="1"/>
  <c r="O1044" i="1"/>
  <c r="M1044" i="1"/>
  <c r="K1044" i="1"/>
  <c r="D1044" i="1"/>
  <c r="BN1043" i="1"/>
  <c r="BP1043" i="1"/>
  <c r="BQ1043" i="1"/>
  <c r="BG1043" i="1"/>
  <c r="BH1043" i="1"/>
  <c r="BO1043" i="1"/>
  <c r="BI1043" i="1"/>
  <c r="BJ1043" i="1"/>
  <c r="U1043" i="1"/>
  <c r="BK1043" i="1"/>
  <c r="BL1043" i="1"/>
  <c r="BM1043" i="1"/>
  <c r="O1043" i="1"/>
  <c r="M1043" i="1"/>
  <c r="K1043" i="1"/>
  <c r="D1043" i="1"/>
  <c r="BN1042" i="1"/>
  <c r="BP1042" i="1"/>
  <c r="BQ1042" i="1"/>
  <c r="BG1042" i="1"/>
  <c r="BH1042" i="1"/>
  <c r="BO1042" i="1"/>
  <c r="BI1042" i="1"/>
  <c r="BJ1042" i="1"/>
  <c r="U1042" i="1"/>
  <c r="BK1042" i="1"/>
  <c r="BL1042" i="1"/>
  <c r="BM1042" i="1"/>
  <c r="O1042" i="1"/>
  <c r="M1042" i="1"/>
  <c r="K1042" i="1"/>
  <c r="D1042" i="1"/>
  <c r="BN1041" i="1"/>
  <c r="BP1041" i="1"/>
  <c r="BQ1041" i="1"/>
  <c r="BG1041" i="1"/>
  <c r="BH1041" i="1"/>
  <c r="BO1041" i="1"/>
  <c r="BI1041" i="1"/>
  <c r="BJ1041" i="1"/>
  <c r="U1041" i="1"/>
  <c r="BK1041" i="1"/>
  <c r="BL1041" i="1"/>
  <c r="BM1041" i="1"/>
  <c r="O1041" i="1"/>
  <c r="M1041" i="1"/>
  <c r="K1041" i="1"/>
  <c r="D1041" i="1"/>
  <c r="BN1040" i="1"/>
  <c r="BP1040" i="1"/>
  <c r="BQ1040" i="1"/>
  <c r="BG1040" i="1"/>
  <c r="BH1040" i="1"/>
  <c r="BO1040" i="1"/>
  <c r="BI1040" i="1"/>
  <c r="BJ1040" i="1"/>
  <c r="U1040" i="1"/>
  <c r="BK1040" i="1"/>
  <c r="BL1040" i="1"/>
  <c r="BM1040" i="1"/>
  <c r="O1040" i="1"/>
  <c r="M1040" i="1"/>
  <c r="K1040" i="1"/>
  <c r="D1040" i="1"/>
  <c r="BN1039" i="1"/>
  <c r="BP1039" i="1"/>
  <c r="BQ1039" i="1"/>
  <c r="BG1039" i="1"/>
  <c r="BH1039" i="1"/>
  <c r="BO1039" i="1"/>
  <c r="BI1039" i="1"/>
  <c r="BJ1039" i="1"/>
  <c r="U1039" i="1"/>
  <c r="BK1039" i="1"/>
  <c r="BL1039" i="1"/>
  <c r="BM1039" i="1"/>
  <c r="O1039" i="1"/>
  <c r="M1039" i="1"/>
  <c r="K1039" i="1"/>
  <c r="D1039" i="1"/>
  <c r="BN1038" i="1"/>
  <c r="BP1038" i="1"/>
  <c r="BQ1038" i="1"/>
  <c r="BG1038" i="1"/>
  <c r="BH1038" i="1"/>
  <c r="BO1038" i="1"/>
  <c r="BI1038" i="1"/>
  <c r="BJ1038" i="1"/>
  <c r="U1038" i="1"/>
  <c r="BK1038" i="1"/>
  <c r="BL1038" i="1"/>
  <c r="BM1038" i="1"/>
  <c r="O1038" i="1"/>
  <c r="M1038" i="1"/>
  <c r="K1038" i="1"/>
  <c r="D1038" i="1"/>
  <c r="BN1037" i="1"/>
  <c r="BP1037" i="1"/>
  <c r="BQ1037" i="1"/>
  <c r="BG1037" i="1"/>
  <c r="BH1037" i="1"/>
  <c r="BO1037" i="1"/>
  <c r="BI1037" i="1"/>
  <c r="BJ1037" i="1"/>
  <c r="U1037" i="1"/>
  <c r="BK1037" i="1"/>
  <c r="BL1037" i="1"/>
  <c r="BM1037" i="1"/>
  <c r="O1037" i="1"/>
  <c r="M1037" i="1"/>
  <c r="K1037" i="1"/>
  <c r="D1037" i="1"/>
  <c r="BN1036" i="1"/>
  <c r="BP1036" i="1"/>
  <c r="BQ1036" i="1"/>
  <c r="BG1036" i="1"/>
  <c r="BH1036" i="1"/>
  <c r="BO1036" i="1"/>
  <c r="BI1036" i="1"/>
  <c r="BJ1036" i="1"/>
  <c r="U1036" i="1"/>
  <c r="BK1036" i="1"/>
  <c r="BL1036" i="1"/>
  <c r="BM1036" i="1"/>
  <c r="O1036" i="1"/>
  <c r="M1036" i="1"/>
  <c r="K1036" i="1"/>
  <c r="D1036" i="1"/>
  <c r="BN1035" i="1"/>
  <c r="BP1035" i="1"/>
  <c r="BQ1035" i="1"/>
  <c r="BG1035" i="1"/>
  <c r="BH1035" i="1"/>
  <c r="BO1035" i="1"/>
  <c r="BI1035" i="1"/>
  <c r="BJ1035" i="1"/>
  <c r="U1035" i="1"/>
  <c r="BK1035" i="1"/>
  <c r="BL1035" i="1"/>
  <c r="BM1035" i="1"/>
  <c r="O1035" i="1"/>
  <c r="M1035" i="1"/>
  <c r="K1035" i="1"/>
  <c r="D1035" i="1"/>
  <c r="BN1034" i="1"/>
  <c r="BP1034" i="1"/>
  <c r="BQ1034" i="1"/>
  <c r="BG1034" i="1"/>
  <c r="BH1034" i="1"/>
  <c r="BO1034" i="1"/>
  <c r="BI1034" i="1"/>
  <c r="BJ1034" i="1"/>
  <c r="U1034" i="1"/>
  <c r="BK1034" i="1"/>
  <c r="BL1034" i="1"/>
  <c r="BM1034" i="1"/>
  <c r="O1034" i="1"/>
  <c r="M1034" i="1"/>
  <c r="K1034" i="1"/>
  <c r="D1034" i="1"/>
  <c r="BN1033" i="1"/>
  <c r="BP1033" i="1"/>
  <c r="BQ1033" i="1"/>
  <c r="BG1033" i="1"/>
  <c r="BH1033" i="1"/>
  <c r="BO1033" i="1"/>
  <c r="BI1033" i="1"/>
  <c r="BJ1033" i="1"/>
  <c r="U1033" i="1"/>
  <c r="BK1033" i="1"/>
  <c r="BL1033" i="1"/>
  <c r="BM1033" i="1"/>
  <c r="O1033" i="1"/>
  <c r="M1033" i="1"/>
  <c r="K1033" i="1"/>
  <c r="D1033" i="1"/>
  <c r="BN1032" i="1"/>
  <c r="BP1032" i="1"/>
  <c r="BQ1032" i="1"/>
  <c r="BG1032" i="1"/>
  <c r="BH1032" i="1"/>
  <c r="BO1032" i="1"/>
  <c r="BI1032" i="1"/>
  <c r="BJ1032" i="1"/>
  <c r="U1032" i="1"/>
  <c r="BK1032" i="1"/>
  <c r="BL1032" i="1"/>
  <c r="BM1032" i="1"/>
  <c r="O1032" i="1"/>
  <c r="M1032" i="1"/>
  <c r="K1032" i="1"/>
  <c r="D1032" i="1"/>
  <c r="BN1031" i="1"/>
  <c r="BP1031" i="1"/>
  <c r="BQ1031" i="1"/>
  <c r="BG1031" i="1"/>
  <c r="BH1031" i="1"/>
  <c r="BO1031" i="1"/>
  <c r="BI1031" i="1"/>
  <c r="BJ1031" i="1"/>
  <c r="U1031" i="1"/>
  <c r="BK1031" i="1"/>
  <c r="BL1031" i="1"/>
  <c r="BM1031" i="1"/>
  <c r="O1031" i="1"/>
  <c r="M1031" i="1"/>
  <c r="K1031" i="1"/>
  <c r="D1031" i="1"/>
  <c r="BN1030" i="1"/>
  <c r="BP1030" i="1"/>
  <c r="BQ1030" i="1"/>
  <c r="BG1030" i="1"/>
  <c r="BH1030" i="1"/>
  <c r="BO1030" i="1"/>
  <c r="BI1030" i="1"/>
  <c r="BJ1030" i="1"/>
  <c r="U1030" i="1"/>
  <c r="BK1030" i="1"/>
  <c r="BL1030" i="1"/>
  <c r="BM1030" i="1"/>
  <c r="O1030" i="1"/>
  <c r="M1030" i="1"/>
  <c r="K1030" i="1"/>
  <c r="D1030" i="1"/>
  <c r="BN1029" i="1"/>
  <c r="BP1029" i="1"/>
  <c r="BQ1029" i="1"/>
  <c r="BG1029" i="1"/>
  <c r="BH1029" i="1"/>
  <c r="BO1029" i="1"/>
  <c r="BI1029" i="1"/>
  <c r="BJ1029" i="1"/>
  <c r="U1029" i="1"/>
  <c r="BK1029" i="1"/>
  <c r="BL1029" i="1"/>
  <c r="BM1029" i="1"/>
  <c r="O1029" i="1"/>
  <c r="M1029" i="1"/>
  <c r="K1029" i="1"/>
  <c r="D1029" i="1"/>
  <c r="BN1028" i="1"/>
  <c r="BP1028" i="1"/>
  <c r="BQ1028" i="1"/>
  <c r="BG1028" i="1"/>
  <c r="BH1028" i="1"/>
  <c r="BO1028" i="1"/>
  <c r="BI1028" i="1"/>
  <c r="BJ1028" i="1"/>
  <c r="U1028" i="1"/>
  <c r="BK1028" i="1"/>
  <c r="BL1028" i="1"/>
  <c r="BM1028" i="1"/>
  <c r="O1028" i="1"/>
  <c r="M1028" i="1"/>
  <c r="K1028" i="1"/>
  <c r="D1028" i="1"/>
  <c r="BN1027" i="1"/>
  <c r="BP1027" i="1"/>
  <c r="BQ1027" i="1"/>
  <c r="BG1027" i="1"/>
  <c r="BH1027" i="1"/>
  <c r="BO1027" i="1"/>
  <c r="BI1027" i="1"/>
  <c r="BJ1027" i="1"/>
  <c r="U1027" i="1"/>
  <c r="BK1027" i="1"/>
  <c r="BL1027" i="1"/>
  <c r="BM1027" i="1"/>
  <c r="O1027" i="1"/>
  <c r="M1027" i="1"/>
  <c r="K1027" i="1"/>
  <c r="D1027" i="1"/>
  <c r="BN1026" i="1"/>
  <c r="BP1026" i="1"/>
  <c r="BQ1026" i="1"/>
  <c r="BG1026" i="1"/>
  <c r="BH1026" i="1"/>
  <c r="BO1026" i="1"/>
  <c r="BI1026" i="1"/>
  <c r="BJ1026" i="1"/>
  <c r="U1026" i="1"/>
  <c r="BK1026" i="1"/>
  <c r="BL1026" i="1"/>
  <c r="BM1026" i="1"/>
  <c r="O1026" i="1"/>
  <c r="M1026" i="1"/>
  <c r="K1026" i="1"/>
  <c r="D1026" i="1"/>
  <c r="BN1025" i="1"/>
  <c r="BP1025" i="1"/>
  <c r="BQ1025" i="1"/>
  <c r="BG1025" i="1"/>
  <c r="BH1025" i="1"/>
  <c r="BO1025" i="1"/>
  <c r="BI1025" i="1"/>
  <c r="BJ1025" i="1"/>
  <c r="U1025" i="1"/>
  <c r="BK1025" i="1"/>
  <c r="BL1025" i="1"/>
  <c r="BM1025" i="1"/>
  <c r="O1025" i="1"/>
  <c r="M1025" i="1"/>
  <c r="K1025" i="1"/>
  <c r="D1025" i="1"/>
  <c r="BN1024" i="1"/>
  <c r="BP1024" i="1"/>
  <c r="BQ1024" i="1"/>
  <c r="BG1024" i="1"/>
  <c r="BH1024" i="1"/>
  <c r="BO1024" i="1"/>
  <c r="BI1024" i="1"/>
  <c r="BJ1024" i="1"/>
  <c r="U1024" i="1"/>
  <c r="BK1024" i="1"/>
  <c r="BL1024" i="1"/>
  <c r="BM1024" i="1"/>
  <c r="O1024" i="1"/>
  <c r="M1024" i="1"/>
  <c r="K1024" i="1"/>
  <c r="D1024" i="1"/>
  <c r="BN1023" i="1"/>
  <c r="BP1023" i="1"/>
  <c r="BQ1023" i="1"/>
  <c r="BG1023" i="1"/>
  <c r="BH1023" i="1"/>
  <c r="BO1023" i="1"/>
  <c r="BI1023" i="1"/>
  <c r="BJ1023" i="1"/>
  <c r="U1023" i="1"/>
  <c r="BK1023" i="1"/>
  <c r="BL1023" i="1"/>
  <c r="BM1023" i="1"/>
  <c r="O1023" i="1"/>
  <c r="M1023" i="1"/>
  <c r="K1023" i="1"/>
  <c r="D1023" i="1"/>
  <c r="BN1022" i="1"/>
  <c r="BP1022" i="1"/>
  <c r="BQ1022" i="1"/>
  <c r="BG1022" i="1"/>
  <c r="BH1022" i="1"/>
  <c r="BO1022" i="1"/>
  <c r="BI1022" i="1"/>
  <c r="BJ1022" i="1"/>
  <c r="U1022" i="1"/>
  <c r="BK1022" i="1"/>
  <c r="BL1022" i="1"/>
  <c r="BM1022" i="1"/>
  <c r="O1022" i="1"/>
  <c r="M1022" i="1"/>
  <c r="K1022" i="1"/>
  <c r="D1022" i="1"/>
  <c r="BN1021" i="1"/>
  <c r="BP1021" i="1"/>
  <c r="BQ1021" i="1"/>
  <c r="BG1021" i="1"/>
  <c r="BH1021" i="1"/>
  <c r="BO1021" i="1"/>
  <c r="BI1021" i="1"/>
  <c r="BJ1021" i="1"/>
  <c r="U1021" i="1"/>
  <c r="BK1021" i="1"/>
  <c r="BL1021" i="1"/>
  <c r="BM1021" i="1"/>
  <c r="O1021" i="1"/>
  <c r="M1021" i="1"/>
  <c r="K1021" i="1"/>
  <c r="D1021" i="1"/>
  <c r="BN1020" i="1"/>
  <c r="BP1020" i="1"/>
  <c r="BQ1020" i="1"/>
  <c r="BG1020" i="1"/>
  <c r="BH1020" i="1"/>
  <c r="BO1020" i="1"/>
  <c r="BI1020" i="1"/>
  <c r="BJ1020" i="1"/>
  <c r="U1020" i="1"/>
  <c r="BK1020" i="1"/>
  <c r="BL1020" i="1"/>
  <c r="BM1020" i="1"/>
  <c r="O1020" i="1"/>
  <c r="M1020" i="1"/>
  <c r="K1020" i="1"/>
  <c r="D1020" i="1"/>
  <c r="BN1019" i="1"/>
  <c r="BP1019" i="1"/>
  <c r="BQ1019" i="1"/>
  <c r="BG1019" i="1"/>
  <c r="BH1019" i="1"/>
  <c r="BO1019" i="1"/>
  <c r="BI1019" i="1"/>
  <c r="BJ1019" i="1"/>
  <c r="U1019" i="1"/>
  <c r="BK1019" i="1"/>
  <c r="BL1019" i="1"/>
  <c r="BM1019" i="1"/>
  <c r="O1019" i="1"/>
  <c r="M1019" i="1"/>
  <c r="K1019" i="1"/>
  <c r="D1019" i="1"/>
  <c r="BN1018" i="1"/>
  <c r="BP1018" i="1"/>
  <c r="BQ1018" i="1"/>
  <c r="BG1018" i="1"/>
  <c r="BH1018" i="1"/>
  <c r="BO1018" i="1"/>
  <c r="BI1018" i="1"/>
  <c r="BJ1018" i="1"/>
  <c r="U1018" i="1"/>
  <c r="BK1018" i="1"/>
  <c r="BL1018" i="1"/>
  <c r="BM1018" i="1"/>
  <c r="O1018" i="1"/>
  <c r="M1018" i="1"/>
  <c r="K1018" i="1"/>
  <c r="D1018" i="1"/>
  <c r="BN1017" i="1"/>
  <c r="BP1017" i="1"/>
  <c r="BQ1017" i="1"/>
  <c r="BG1017" i="1"/>
  <c r="BH1017" i="1"/>
  <c r="BO1017" i="1"/>
  <c r="BI1017" i="1"/>
  <c r="BJ1017" i="1"/>
  <c r="U1017" i="1"/>
  <c r="BK1017" i="1"/>
  <c r="BL1017" i="1"/>
  <c r="BM1017" i="1"/>
  <c r="O1017" i="1"/>
  <c r="M1017" i="1"/>
  <c r="K1017" i="1"/>
  <c r="D1017" i="1"/>
  <c r="BN1016" i="1"/>
  <c r="BP1016" i="1"/>
  <c r="BQ1016" i="1"/>
  <c r="BG1016" i="1"/>
  <c r="BH1016" i="1"/>
  <c r="BO1016" i="1"/>
  <c r="BI1016" i="1"/>
  <c r="BJ1016" i="1"/>
  <c r="U1016" i="1"/>
  <c r="BK1016" i="1"/>
  <c r="BL1016" i="1"/>
  <c r="BM1016" i="1"/>
  <c r="O1016" i="1"/>
  <c r="M1016" i="1"/>
  <c r="K1016" i="1"/>
  <c r="D1016" i="1"/>
  <c r="BN1015" i="1"/>
  <c r="BP1015" i="1"/>
  <c r="BQ1015" i="1"/>
  <c r="BG1015" i="1"/>
  <c r="BH1015" i="1"/>
  <c r="BO1015" i="1"/>
  <c r="BI1015" i="1"/>
  <c r="BJ1015" i="1"/>
  <c r="U1015" i="1"/>
  <c r="BK1015" i="1"/>
  <c r="BL1015" i="1"/>
  <c r="BM1015" i="1"/>
  <c r="O1015" i="1"/>
  <c r="M1015" i="1"/>
  <c r="K1015" i="1"/>
  <c r="D1015" i="1"/>
  <c r="BN1014" i="1"/>
  <c r="BP1014" i="1"/>
  <c r="BQ1014" i="1"/>
  <c r="BG1014" i="1"/>
  <c r="BH1014" i="1"/>
  <c r="BO1014" i="1"/>
  <c r="BI1014" i="1"/>
  <c r="BJ1014" i="1"/>
  <c r="U1014" i="1"/>
  <c r="BK1014" i="1"/>
  <c r="BL1014" i="1"/>
  <c r="BM1014" i="1"/>
  <c r="O1014" i="1"/>
  <c r="M1014" i="1"/>
  <c r="K1014" i="1"/>
  <c r="D1014" i="1"/>
  <c r="BN1013" i="1"/>
  <c r="BP1013" i="1"/>
  <c r="BQ1013" i="1"/>
  <c r="BG1013" i="1"/>
  <c r="BH1013" i="1"/>
  <c r="BO1013" i="1"/>
  <c r="BI1013" i="1"/>
  <c r="BJ1013" i="1"/>
  <c r="U1013" i="1"/>
  <c r="BK1013" i="1"/>
  <c r="BL1013" i="1"/>
  <c r="BM1013" i="1"/>
  <c r="O1013" i="1"/>
  <c r="M1013" i="1"/>
  <c r="K1013" i="1"/>
  <c r="D1013" i="1"/>
  <c r="BN1012" i="1"/>
  <c r="BP1012" i="1"/>
  <c r="BQ1012" i="1"/>
  <c r="BG1012" i="1"/>
  <c r="BH1012" i="1"/>
  <c r="BO1012" i="1"/>
  <c r="BI1012" i="1"/>
  <c r="BJ1012" i="1"/>
  <c r="U1012" i="1"/>
  <c r="BK1012" i="1"/>
  <c r="BL1012" i="1"/>
  <c r="BM1012" i="1"/>
  <c r="O1012" i="1"/>
  <c r="M1012" i="1"/>
  <c r="K1012" i="1"/>
  <c r="D1012" i="1"/>
  <c r="BN1011" i="1"/>
  <c r="BP1011" i="1"/>
  <c r="BQ1011" i="1"/>
  <c r="BG1011" i="1"/>
  <c r="BH1011" i="1"/>
  <c r="BO1011" i="1"/>
  <c r="BI1011" i="1"/>
  <c r="BJ1011" i="1"/>
  <c r="U1011" i="1"/>
  <c r="BK1011" i="1"/>
  <c r="BL1011" i="1"/>
  <c r="BM1011" i="1"/>
  <c r="O1011" i="1"/>
  <c r="M1011" i="1"/>
  <c r="K1011" i="1"/>
  <c r="D1011" i="1"/>
  <c r="BN1010" i="1"/>
  <c r="BP1010" i="1"/>
  <c r="BQ1010" i="1"/>
  <c r="BG1010" i="1"/>
  <c r="BH1010" i="1"/>
  <c r="BO1010" i="1"/>
  <c r="BI1010" i="1"/>
  <c r="BJ1010" i="1"/>
  <c r="U1010" i="1"/>
  <c r="BK1010" i="1"/>
  <c r="BL1010" i="1"/>
  <c r="BM1010" i="1"/>
  <c r="O1010" i="1"/>
  <c r="M1010" i="1"/>
  <c r="K1010" i="1"/>
  <c r="D1010" i="1"/>
  <c r="BN1009" i="1"/>
  <c r="BP1009" i="1"/>
  <c r="BQ1009" i="1"/>
  <c r="BG1009" i="1"/>
  <c r="BH1009" i="1"/>
  <c r="BO1009" i="1"/>
  <c r="BI1009" i="1"/>
  <c r="BJ1009" i="1"/>
  <c r="U1009" i="1"/>
  <c r="BK1009" i="1"/>
  <c r="BL1009" i="1"/>
  <c r="BM1009" i="1"/>
  <c r="O1009" i="1"/>
  <c r="M1009" i="1"/>
  <c r="K1009" i="1"/>
  <c r="D1009" i="1"/>
  <c r="BN1008" i="1"/>
  <c r="BP1008" i="1"/>
  <c r="BQ1008" i="1"/>
  <c r="BG1008" i="1"/>
  <c r="BH1008" i="1"/>
  <c r="BO1008" i="1"/>
  <c r="BI1008" i="1"/>
  <c r="BJ1008" i="1"/>
  <c r="U1008" i="1"/>
  <c r="BK1008" i="1"/>
  <c r="BL1008" i="1"/>
  <c r="BM1008" i="1"/>
  <c r="O1008" i="1"/>
  <c r="M1008" i="1"/>
  <c r="K1008" i="1"/>
  <c r="D1008" i="1"/>
  <c r="BN1007" i="1"/>
  <c r="BP1007" i="1"/>
  <c r="BQ1007" i="1"/>
  <c r="BG1007" i="1"/>
  <c r="BH1007" i="1"/>
  <c r="BO1007" i="1"/>
  <c r="BI1007" i="1"/>
  <c r="BJ1007" i="1"/>
  <c r="U1007" i="1"/>
  <c r="BK1007" i="1"/>
  <c r="BL1007" i="1"/>
  <c r="BM1007" i="1"/>
  <c r="O1007" i="1"/>
  <c r="M1007" i="1"/>
  <c r="K1007" i="1"/>
  <c r="D1007" i="1"/>
  <c r="BN1006" i="1"/>
  <c r="BP1006" i="1"/>
  <c r="BQ1006" i="1"/>
  <c r="BG1006" i="1"/>
  <c r="BH1006" i="1"/>
  <c r="BO1006" i="1"/>
  <c r="BI1006" i="1"/>
  <c r="BJ1006" i="1"/>
  <c r="U1006" i="1"/>
  <c r="BK1006" i="1"/>
  <c r="BL1006" i="1"/>
  <c r="BM1006" i="1"/>
  <c r="O1006" i="1"/>
  <c r="M1006" i="1"/>
  <c r="K1006" i="1"/>
  <c r="D1006" i="1"/>
  <c r="BN1005" i="1"/>
  <c r="BP1005" i="1"/>
  <c r="BQ1005" i="1"/>
  <c r="BG1005" i="1"/>
  <c r="BH1005" i="1"/>
  <c r="BO1005" i="1"/>
  <c r="BI1005" i="1"/>
  <c r="BJ1005" i="1"/>
  <c r="U1005" i="1"/>
  <c r="BK1005" i="1"/>
  <c r="BL1005" i="1"/>
  <c r="BM1005" i="1"/>
  <c r="O1005" i="1"/>
  <c r="M1005" i="1"/>
  <c r="K1005" i="1"/>
  <c r="D1005" i="1"/>
  <c r="BN1004" i="1"/>
  <c r="BP1004" i="1"/>
  <c r="BQ1004" i="1"/>
  <c r="BG1004" i="1"/>
  <c r="BH1004" i="1"/>
  <c r="BO1004" i="1"/>
  <c r="BI1004" i="1"/>
  <c r="BJ1004" i="1"/>
  <c r="U1004" i="1"/>
  <c r="BK1004" i="1"/>
  <c r="BL1004" i="1"/>
  <c r="BM1004" i="1"/>
  <c r="O1004" i="1"/>
  <c r="M1004" i="1"/>
  <c r="K1004" i="1"/>
  <c r="D1004" i="1"/>
  <c r="BN1003" i="1"/>
  <c r="BP1003" i="1"/>
  <c r="BQ1003" i="1"/>
  <c r="BG1003" i="1"/>
  <c r="BH1003" i="1"/>
  <c r="BO1003" i="1"/>
  <c r="BI1003" i="1"/>
  <c r="BJ1003" i="1"/>
  <c r="U1003" i="1"/>
  <c r="BK1003" i="1"/>
  <c r="BL1003" i="1"/>
  <c r="BM1003" i="1"/>
  <c r="O1003" i="1"/>
  <c r="M1003" i="1"/>
  <c r="K1003" i="1"/>
  <c r="D1003" i="1"/>
  <c r="BN1002" i="1"/>
  <c r="BP1002" i="1"/>
  <c r="BQ1002" i="1"/>
  <c r="BG1002" i="1"/>
  <c r="BH1002" i="1"/>
  <c r="BO1002" i="1"/>
  <c r="BI1002" i="1"/>
  <c r="BJ1002" i="1"/>
  <c r="U1002" i="1"/>
  <c r="BK1002" i="1"/>
  <c r="BL1002" i="1"/>
  <c r="BM1002" i="1"/>
  <c r="O1002" i="1"/>
  <c r="M1002" i="1"/>
  <c r="K1002" i="1"/>
  <c r="D1002" i="1"/>
  <c r="BN1001" i="1"/>
  <c r="BP1001" i="1"/>
  <c r="BQ1001" i="1"/>
  <c r="BG1001" i="1"/>
  <c r="BH1001" i="1"/>
  <c r="BO1001" i="1"/>
  <c r="BI1001" i="1"/>
  <c r="BJ1001" i="1"/>
  <c r="U1001" i="1"/>
  <c r="BK1001" i="1"/>
  <c r="BL1001" i="1"/>
  <c r="BM1001" i="1"/>
  <c r="O1001" i="1"/>
  <c r="M1001" i="1"/>
  <c r="K1001" i="1"/>
  <c r="D1001" i="1"/>
  <c r="BN1000" i="1"/>
  <c r="BP1000" i="1"/>
  <c r="BQ1000" i="1"/>
  <c r="BG1000" i="1"/>
  <c r="BH1000" i="1"/>
  <c r="BO1000" i="1"/>
  <c r="BI1000" i="1"/>
  <c r="BJ1000" i="1"/>
  <c r="U1000" i="1"/>
  <c r="BK1000" i="1"/>
  <c r="BL1000" i="1"/>
  <c r="BM1000" i="1"/>
  <c r="O1000" i="1"/>
  <c r="M1000" i="1"/>
  <c r="K1000" i="1"/>
  <c r="D1000" i="1"/>
  <c r="BN999" i="1"/>
  <c r="BP999" i="1"/>
  <c r="BQ999" i="1"/>
  <c r="BG999" i="1"/>
  <c r="BH999" i="1"/>
  <c r="BO999" i="1"/>
  <c r="BI999" i="1"/>
  <c r="BJ999" i="1"/>
  <c r="U999" i="1"/>
  <c r="BK999" i="1"/>
  <c r="BL999" i="1"/>
  <c r="BM999" i="1"/>
  <c r="O999" i="1"/>
  <c r="M999" i="1"/>
  <c r="K999" i="1"/>
  <c r="D999" i="1"/>
  <c r="BN998" i="1"/>
  <c r="BP998" i="1"/>
  <c r="BQ998" i="1"/>
  <c r="BG998" i="1"/>
  <c r="BH998" i="1"/>
  <c r="BO998" i="1"/>
  <c r="BI998" i="1"/>
  <c r="BJ998" i="1"/>
  <c r="U998" i="1"/>
  <c r="BK998" i="1"/>
  <c r="BL998" i="1"/>
  <c r="BM998" i="1"/>
  <c r="O998" i="1"/>
  <c r="M998" i="1"/>
  <c r="K998" i="1"/>
  <c r="D998" i="1"/>
  <c r="BN997" i="1"/>
  <c r="BP997" i="1"/>
  <c r="BQ997" i="1"/>
  <c r="BG997" i="1"/>
  <c r="BH997" i="1"/>
  <c r="BO997" i="1"/>
  <c r="BI997" i="1"/>
  <c r="BJ997" i="1"/>
  <c r="U997" i="1"/>
  <c r="BK997" i="1"/>
  <c r="BL997" i="1"/>
  <c r="BM997" i="1"/>
  <c r="O997" i="1"/>
  <c r="M997" i="1"/>
  <c r="K997" i="1"/>
  <c r="D997" i="1"/>
  <c r="BN996" i="1"/>
  <c r="BP996" i="1"/>
  <c r="BQ996" i="1"/>
  <c r="BG996" i="1"/>
  <c r="BH996" i="1"/>
  <c r="BO996" i="1"/>
  <c r="BI996" i="1"/>
  <c r="BJ996" i="1"/>
  <c r="U996" i="1"/>
  <c r="BK996" i="1"/>
  <c r="BL996" i="1"/>
  <c r="BM996" i="1"/>
  <c r="O996" i="1"/>
  <c r="M996" i="1"/>
  <c r="K996" i="1"/>
  <c r="D996" i="1"/>
  <c r="BN995" i="1"/>
  <c r="BP995" i="1"/>
  <c r="BQ995" i="1"/>
  <c r="BG995" i="1"/>
  <c r="BH995" i="1"/>
  <c r="BO995" i="1"/>
  <c r="BI995" i="1"/>
  <c r="BJ995" i="1"/>
  <c r="U995" i="1"/>
  <c r="BK995" i="1"/>
  <c r="BL995" i="1"/>
  <c r="BM995" i="1"/>
  <c r="O995" i="1"/>
  <c r="M995" i="1"/>
  <c r="K995" i="1"/>
  <c r="D995" i="1"/>
  <c r="BN994" i="1"/>
  <c r="BP994" i="1"/>
  <c r="BQ994" i="1"/>
  <c r="BG994" i="1"/>
  <c r="BH994" i="1"/>
  <c r="BO994" i="1"/>
  <c r="BI994" i="1"/>
  <c r="BJ994" i="1"/>
  <c r="U994" i="1"/>
  <c r="BK994" i="1"/>
  <c r="BL994" i="1"/>
  <c r="BM994" i="1"/>
  <c r="O994" i="1"/>
  <c r="M994" i="1"/>
  <c r="K994" i="1"/>
  <c r="D994" i="1"/>
  <c r="BN993" i="1"/>
  <c r="BP993" i="1"/>
  <c r="BQ993" i="1"/>
  <c r="BG993" i="1"/>
  <c r="BH993" i="1"/>
  <c r="BO993" i="1"/>
  <c r="BI993" i="1"/>
  <c r="BJ993" i="1"/>
  <c r="U993" i="1"/>
  <c r="BK993" i="1"/>
  <c r="BL993" i="1"/>
  <c r="BM993" i="1"/>
  <c r="O993" i="1"/>
  <c r="M993" i="1"/>
  <c r="K993" i="1"/>
  <c r="D993" i="1"/>
  <c r="BN992" i="1"/>
  <c r="BP992" i="1"/>
  <c r="BQ992" i="1"/>
  <c r="BG992" i="1"/>
  <c r="BH992" i="1"/>
  <c r="BO992" i="1"/>
  <c r="BI992" i="1"/>
  <c r="BJ992" i="1"/>
  <c r="U992" i="1"/>
  <c r="BK992" i="1"/>
  <c r="BL992" i="1"/>
  <c r="BM992" i="1"/>
  <c r="O992" i="1"/>
  <c r="M992" i="1"/>
  <c r="K992" i="1"/>
  <c r="D992" i="1"/>
  <c r="BN991" i="1"/>
  <c r="BP991" i="1"/>
  <c r="BQ991" i="1"/>
  <c r="BG991" i="1"/>
  <c r="BH991" i="1"/>
  <c r="BO991" i="1"/>
  <c r="BI991" i="1"/>
  <c r="BJ991" i="1"/>
  <c r="U991" i="1"/>
  <c r="BK991" i="1"/>
  <c r="BL991" i="1"/>
  <c r="BM991" i="1"/>
  <c r="O991" i="1"/>
  <c r="M991" i="1"/>
  <c r="K991" i="1"/>
  <c r="D991" i="1"/>
  <c r="BN990" i="1"/>
  <c r="BP990" i="1"/>
  <c r="BQ990" i="1"/>
  <c r="BG990" i="1"/>
  <c r="BH990" i="1"/>
  <c r="BO990" i="1"/>
  <c r="BI990" i="1"/>
  <c r="BJ990" i="1"/>
  <c r="U990" i="1"/>
  <c r="BK990" i="1"/>
  <c r="BL990" i="1"/>
  <c r="BM990" i="1"/>
  <c r="O990" i="1"/>
  <c r="M990" i="1"/>
  <c r="K990" i="1"/>
  <c r="D990" i="1"/>
  <c r="BN989" i="1"/>
  <c r="BP989" i="1"/>
  <c r="BQ989" i="1"/>
  <c r="BG989" i="1"/>
  <c r="BH989" i="1"/>
  <c r="BO989" i="1"/>
  <c r="BI989" i="1"/>
  <c r="BJ989" i="1"/>
  <c r="U989" i="1"/>
  <c r="BK989" i="1"/>
  <c r="BL989" i="1"/>
  <c r="BM989" i="1"/>
  <c r="O989" i="1"/>
  <c r="M989" i="1"/>
  <c r="K989" i="1"/>
  <c r="D989" i="1"/>
  <c r="BN988" i="1"/>
  <c r="BP988" i="1"/>
  <c r="BQ988" i="1"/>
  <c r="BG988" i="1"/>
  <c r="BH988" i="1"/>
  <c r="BO988" i="1"/>
  <c r="BI988" i="1"/>
  <c r="BJ988" i="1"/>
  <c r="U988" i="1"/>
  <c r="BK988" i="1"/>
  <c r="BL988" i="1"/>
  <c r="BM988" i="1"/>
  <c r="O988" i="1"/>
  <c r="M988" i="1"/>
  <c r="K988" i="1"/>
  <c r="D988" i="1"/>
  <c r="BN987" i="1"/>
  <c r="BP987" i="1"/>
  <c r="BQ987" i="1"/>
  <c r="BG987" i="1"/>
  <c r="BH987" i="1"/>
  <c r="BO987" i="1"/>
  <c r="BI987" i="1"/>
  <c r="BJ987" i="1"/>
  <c r="U987" i="1"/>
  <c r="BK987" i="1"/>
  <c r="BL987" i="1"/>
  <c r="BM987" i="1"/>
  <c r="O987" i="1"/>
  <c r="M987" i="1"/>
  <c r="K987" i="1"/>
  <c r="D987" i="1"/>
  <c r="BN986" i="1"/>
  <c r="BP986" i="1"/>
  <c r="BQ986" i="1"/>
  <c r="BG986" i="1"/>
  <c r="BH986" i="1"/>
  <c r="BO986" i="1"/>
  <c r="BI986" i="1"/>
  <c r="BJ986" i="1"/>
  <c r="U986" i="1"/>
  <c r="BK986" i="1"/>
  <c r="BL986" i="1"/>
  <c r="BM986" i="1"/>
  <c r="O986" i="1"/>
  <c r="M986" i="1"/>
  <c r="K986" i="1"/>
  <c r="D986" i="1"/>
  <c r="BN985" i="1"/>
  <c r="BP985" i="1"/>
  <c r="BQ985" i="1"/>
  <c r="BG985" i="1"/>
  <c r="BH985" i="1"/>
  <c r="BO985" i="1"/>
  <c r="BI985" i="1"/>
  <c r="BJ985" i="1"/>
  <c r="U985" i="1"/>
  <c r="BK985" i="1"/>
  <c r="BL985" i="1"/>
  <c r="BM985" i="1"/>
  <c r="O985" i="1"/>
  <c r="M985" i="1"/>
  <c r="K985" i="1"/>
  <c r="D985" i="1"/>
  <c r="BN984" i="1"/>
  <c r="BP984" i="1"/>
  <c r="BQ984" i="1"/>
  <c r="BG984" i="1"/>
  <c r="BH984" i="1"/>
  <c r="BO984" i="1"/>
  <c r="BI984" i="1"/>
  <c r="BJ984" i="1"/>
  <c r="U984" i="1"/>
  <c r="BK984" i="1"/>
  <c r="BL984" i="1"/>
  <c r="BM984" i="1"/>
  <c r="O984" i="1"/>
  <c r="M984" i="1"/>
  <c r="K984" i="1"/>
  <c r="D984" i="1"/>
  <c r="BN983" i="1"/>
  <c r="BP983" i="1"/>
  <c r="BQ983" i="1"/>
  <c r="BG983" i="1"/>
  <c r="BH983" i="1"/>
  <c r="BO983" i="1"/>
  <c r="BI983" i="1"/>
  <c r="BJ983" i="1"/>
  <c r="U983" i="1"/>
  <c r="BK983" i="1"/>
  <c r="BL983" i="1"/>
  <c r="BM983" i="1"/>
  <c r="O983" i="1"/>
  <c r="M983" i="1"/>
  <c r="K983" i="1"/>
  <c r="D983" i="1"/>
  <c r="BN982" i="1"/>
  <c r="BP982" i="1"/>
  <c r="BQ982" i="1"/>
  <c r="BG982" i="1"/>
  <c r="BH982" i="1"/>
  <c r="BO982" i="1"/>
  <c r="BI982" i="1"/>
  <c r="BJ982" i="1"/>
  <c r="U982" i="1"/>
  <c r="BK982" i="1"/>
  <c r="BL982" i="1"/>
  <c r="BM982" i="1"/>
  <c r="O982" i="1"/>
  <c r="M982" i="1"/>
  <c r="K982" i="1"/>
  <c r="D982" i="1"/>
  <c r="BN981" i="1"/>
  <c r="BP981" i="1"/>
  <c r="BQ981" i="1"/>
  <c r="BG981" i="1"/>
  <c r="BH981" i="1"/>
  <c r="BO981" i="1"/>
  <c r="BI981" i="1"/>
  <c r="BJ981" i="1"/>
  <c r="U981" i="1"/>
  <c r="BK981" i="1"/>
  <c r="BL981" i="1"/>
  <c r="BM981" i="1"/>
  <c r="O981" i="1"/>
  <c r="M981" i="1"/>
  <c r="K981" i="1"/>
  <c r="D981" i="1"/>
  <c r="BN980" i="1"/>
  <c r="BP980" i="1"/>
  <c r="BQ980" i="1"/>
  <c r="BG980" i="1"/>
  <c r="BH980" i="1"/>
  <c r="BO980" i="1"/>
  <c r="BI980" i="1"/>
  <c r="BJ980" i="1"/>
  <c r="U980" i="1"/>
  <c r="BK980" i="1"/>
  <c r="BL980" i="1"/>
  <c r="BM980" i="1"/>
  <c r="O980" i="1"/>
  <c r="M980" i="1"/>
  <c r="K980" i="1"/>
  <c r="D980" i="1"/>
  <c r="BN979" i="1"/>
  <c r="BP979" i="1"/>
  <c r="BQ979" i="1"/>
  <c r="BG979" i="1"/>
  <c r="BH979" i="1"/>
  <c r="BO979" i="1"/>
  <c r="BI979" i="1"/>
  <c r="BJ979" i="1"/>
  <c r="U979" i="1"/>
  <c r="BK979" i="1"/>
  <c r="BL979" i="1"/>
  <c r="BM979" i="1"/>
  <c r="O979" i="1"/>
  <c r="M979" i="1"/>
  <c r="K979" i="1"/>
  <c r="D979" i="1"/>
  <c r="BN978" i="1"/>
  <c r="BP978" i="1"/>
  <c r="BQ978" i="1"/>
  <c r="BG978" i="1"/>
  <c r="BH978" i="1"/>
  <c r="BO978" i="1"/>
  <c r="BI978" i="1"/>
  <c r="BJ978" i="1"/>
  <c r="U978" i="1"/>
  <c r="BK978" i="1"/>
  <c r="BL978" i="1"/>
  <c r="BM978" i="1"/>
  <c r="O978" i="1"/>
  <c r="M978" i="1"/>
  <c r="K978" i="1"/>
  <c r="D978" i="1"/>
  <c r="BN977" i="1"/>
  <c r="BP977" i="1"/>
  <c r="BQ977" i="1"/>
  <c r="BG977" i="1"/>
  <c r="BH977" i="1"/>
  <c r="BO977" i="1"/>
  <c r="BI977" i="1"/>
  <c r="BJ977" i="1"/>
  <c r="U977" i="1"/>
  <c r="BK977" i="1"/>
  <c r="BL977" i="1"/>
  <c r="BM977" i="1"/>
  <c r="O977" i="1"/>
  <c r="M977" i="1"/>
  <c r="K977" i="1"/>
  <c r="D977" i="1"/>
  <c r="BN976" i="1"/>
  <c r="BP976" i="1"/>
  <c r="BQ976" i="1"/>
  <c r="BG976" i="1"/>
  <c r="BH976" i="1"/>
  <c r="BO976" i="1"/>
  <c r="BI976" i="1"/>
  <c r="BJ976" i="1"/>
  <c r="U976" i="1"/>
  <c r="BK976" i="1"/>
  <c r="BL976" i="1"/>
  <c r="BM976" i="1"/>
  <c r="O976" i="1"/>
  <c r="M976" i="1"/>
  <c r="K976" i="1"/>
  <c r="D976" i="1"/>
  <c r="BN975" i="1"/>
  <c r="BP975" i="1"/>
  <c r="BQ975" i="1"/>
  <c r="BG975" i="1"/>
  <c r="BH975" i="1"/>
  <c r="BO975" i="1"/>
  <c r="BI975" i="1"/>
  <c r="BJ975" i="1"/>
  <c r="U975" i="1"/>
  <c r="BK975" i="1"/>
  <c r="BL975" i="1"/>
  <c r="BM975" i="1"/>
  <c r="O975" i="1"/>
  <c r="M975" i="1"/>
  <c r="K975" i="1"/>
  <c r="D975" i="1"/>
  <c r="BN974" i="1"/>
  <c r="BP974" i="1"/>
  <c r="BQ974" i="1"/>
  <c r="BG974" i="1"/>
  <c r="BH974" i="1"/>
  <c r="BO974" i="1"/>
  <c r="BI974" i="1"/>
  <c r="BJ974" i="1"/>
  <c r="U974" i="1"/>
  <c r="BK974" i="1"/>
  <c r="BL974" i="1"/>
  <c r="BM974" i="1"/>
  <c r="O974" i="1"/>
  <c r="M974" i="1"/>
  <c r="K974" i="1"/>
  <c r="D974" i="1"/>
  <c r="BN973" i="1"/>
  <c r="BP973" i="1"/>
  <c r="BQ973" i="1"/>
  <c r="BG973" i="1"/>
  <c r="BH973" i="1"/>
  <c r="BO973" i="1"/>
  <c r="BI973" i="1"/>
  <c r="BJ973" i="1"/>
  <c r="U973" i="1"/>
  <c r="BK973" i="1"/>
  <c r="BL973" i="1"/>
  <c r="BM973" i="1"/>
  <c r="O973" i="1"/>
  <c r="M973" i="1"/>
  <c r="K973" i="1"/>
  <c r="D973" i="1"/>
  <c r="BN972" i="1"/>
  <c r="BP972" i="1"/>
  <c r="BQ972" i="1"/>
  <c r="BG972" i="1"/>
  <c r="BH972" i="1"/>
  <c r="BO972" i="1"/>
  <c r="BI972" i="1"/>
  <c r="BJ972" i="1"/>
  <c r="U972" i="1"/>
  <c r="BK972" i="1"/>
  <c r="BL972" i="1"/>
  <c r="BM972" i="1"/>
  <c r="O972" i="1"/>
  <c r="M972" i="1"/>
  <c r="K972" i="1"/>
  <c r="D972" i="1"/>
  <c r="BN971" i="1"/>
  <c r="BP971" i="1"/>
  <c r="BQ971" i="1"/>
  <c r="BG971" i="1"/>
  <c r="BH971" i="1"/>
  <c r="BO971" i="1"/>
  <c r="BI971" i="1"/>
  <c r="BJ971" i="1"/>
  <c r="U971" i="1"/>
  <c r="BK971" i="1"/>
  <c r="BL971" i="1"/>
  <c r="BM971" i="1"/>
  <c r="O971" i="1"/>
  <c r="M971" i="1"/>
  <c r="K971" i="1"/>
  <c r="D971" i="1"/>
  <c r="BN970" i="1"/>
  <c r="BP970" i="1"/>
  <c r="BQ970" i="1"/>
  <c r="BG970" i="1"/>
  <c r="BH970" i="1"/>
  <c r="BO970" i="1"/>
  <c r="BI970" i="1"/>
  <c r="BJ970" i="1"/>
  <c r="U970" i="1"/>
  <c r="BK970" i="1"/>
  <c r="BL970" i="1"/>
  <c r="BM970" i="1"/>
  <c r="O970" i="1"/>
  <c r="M970" i="1"/>
  <c r="K970" i="1"/>
  <c r="D970" i="1"/>
  <c r="BN969" i="1"/>
  <c r="BP969" i="1"/>
  <c r="BQ969" i="1"/>
  <c r="BG969" i="1"/>
  <c r="BH969" i="1"/>
  <c r="BO969" i="1"/>
  <c r="BI969" i="1"/>
  <c r="BJ969" i="1"/>
  <c r="U969" i="1"/>
  <c r="BK969" i="1"/>
  <c r="BL969" i="1"/>
  <c r="BM969" i="1"/>
  <c r="O969" i="1"/>
  <c r="M969" i="1"/>
  <c r="K969" i="1"/>
  <c r="D969" i="1"/>
  <c r="BN968" i="1"/>
  <c r="BP968" i="1"/>
  <c r="BQ968" i="1"/>
  <c r="BG968" i="1"/>
  <c r="BH968" i="1"/>
  <c r="BO968" i="1"/>
  <c r="BI968" i="1"/>
  <c r="BJ968" i="1"/>
  <c r="U968" i="1"/>
  <c r="BK968" i="1"/>
  <c r="BL968" i="1"/>
  <c r="BM968" i="1"/>
  <c r="O968" i="1"/>
  <c r="M968" i="1"/>
  <c r="K968" i="1"/>
  <c r="D968" i="1"/>
  <c r="BN967" i="1"/>
  <c r="BP967" i="1"/>
  <c r="BQ967" i="1"/>
  <c r="BG967" i="1"/>
  <c r="BH967" i="1"/>
  <c r="BO967" i="1"/>
  <c r="BI967" i="1"/>
  <c r="BJ967" i="1"/>
  <c r="U967" i="1"/>
  <c r="BK967" i="1"/>
  <c r="BL967" i="1"/>
  <c r="BM967" i="1"/>
  <c r="O967" i="1"/>
  <c r="M967" i="1"/>
  <c r="K967" i="1"/>
  <c r="D967" i="1"/>
  <c r="BN966" i="1"/>
  <c r="BP966" i="1"/>
  <c r="BQ966" i="1"/>
  <c r="BG966" i="1"/>
  <c r="BH966" i="1"/>
  <c r="BO966" i="1"/>
  <c r="BI966" i="1"/>
  <c r="BJ966" i="1"/>
  <c r="U966" i="1"/>
  <c r="BK966" i="1"/>
  <c r="BL966" i="1"/>
  <c r="BM966" i="1"/>
  <c r="O966" i="1"/>
  <c r="M966" i="1"/>
  <c r="K966" i="1"/>
  <c r="D966" i="1"/>
  <c r="BN965" i="1"/>
  <c r="BP965" i="1"/>
  <c r="BQ965" i="1"/>
  <c r="BG965" i="1"/>
  <c r="BH965" i="1"/>
  <c r="BO965" i="1"/>
  <c r="BI965" i="1"/>
  <c r="BJ965" i="1"/>
  <c r="U965" i="1"/>
  <c r="BK965" i="1"/>
  <c r="BL965" i="1"/>
  <c r="BM965" i="1"/>
  <c r="O965" i="1"/>
  <c r="M965" i="1"/>
  <c r="K965" i="1"/>
  <c r="D965" i="1"/>
  <c r="BN964" i="1"/>
  <c r="BP964" i="1"/>
  <c r="BQ964" i="1"/>
  <c r="BG964" i="1"/>
  <c r="BH964" i="1"/>
  <c r="BO964" i="1"/>
  <c r="BI964" i="1"/>
  <c r="BJ964" i="1"/>
  <c r="U964" i="1"/>
  <c r="BK964" i="1"/>
  <c r="BL964" i="1"/>
  <c r="BM964" i="1"/>
  <c r="O964" i="1"/>
  <c r="M964" i="1"/>
  <c r="K964" i="1"/>
  <c r="D964" i="1"/>
  <c r="BN963" i="1"/>
  <c r="BP963" i="1"/>
  <c r="BQ963" i="1"/>
  <c r="BG963" i="1"/>
  <c r="BH963" i="1"/>
  <c r="BO963" i="1"/>
  <c r="BI963" i="1"/>
  <c r="BJ963" i="1"/>
  <c r="U963" i="1"/>
  <c r="BK963" i="1"/>
  <c r="BL963" i="1"/>
  <c r="BM963" i="1"/>
  <c r="O963" i="1"/>
  <c r="M963" i="1"/>
  <c r="K963" i="1"/>
  <c r="D963" i="1"/>
  <c r="BN962" i="1"/>
  <c r="BP962" i="1"/>
  <c r="BQ962" i="1"/>
  <c r="BG962" i="1"/>
  <c r="BH962" i="1"/>
  <c r="BO962" i="1"/>
  <c r="BI962" i="1"/>
  <c r="BJ962" i="1"/>
  <c r="U962" i="1"/>
  <c r="BK962" i="1"/>
  <c r="BL962" i="1"/>
  <c r="BM962" i="1"/>
  <c r="O962" i="1"/>
  <c r="M962" i="1"/>
  <c r="K962" i="1"/>
  <c r="D962" i="1"/>
  <c r="BN961" i="1"/>
  <c r="BP961" i="1"/>
  <c r="BQ961" i="1"/>
  <c r="BG961" i="1"/>
  <c r="BH961" i="1"/>
  <c r="BO961" i="1"/>
  <c r="BI961" i="1"/>
  <c r="BJ961" i="1"/>
  <c r="U961" i="1"/>
  <c r="BK961" i="1"/>
  <c r="BL961" i="1"/>
  <c r="BM961" i="1"/>
  <c r="O961" i="1"/>
  <c r="M961" i="1"/>
  <c r="K961" i="1"/>
  <c r="D961" i="1"/>
  <c r="BN960" i="1"/>
  <c r="BP960" i="1"/>
  <c r="BQ960" i="1"/>
  <c r="BG960" i="1"/>
  <c r="BH960" i="1"/>
  <c r="BO960" i="1"/>
  <c r="BI960" i="1"/>
  <c r="BJ960" i="1"/>
  <c r="U960" i="1"/>
  <c r="BK960" i="1"/>
  <c r="BL960" i="1"/>
  <c r="BM960" i="1"/>
  <c r="O960" i="1"/>
  <c r="M960" i="1"/>
  <c r="K960" i="1"/>
  <c r="D960" i="1"/>
  <c r="BN959" i="1"/>
  <c r="BP959" i="1"/>
  <c r="BQ959" i="1"/>
  <c r="BG959" i="1"/>
  <c r="BH959" i="1"/>
  <c r="BO959" i="1"/>
  <c r="BI959" i="1"/>
  <c r="BJ959" i="1"/>
  <c r="U959" i="1"/>
  <c r="BK959" i="1"/>
  <c r="BL959" i="1"/>
  <c r="BM959" i="1"/>
  <c r="O959" i="1"/>
  <c r="M959" i="1"/>
  <c r="K959" i="1"/>
  <c r="D959" i="1"/>
  <c r="BN958" i="1"/>
  <c r="BP958" i="1"/>
  <c r="BQ958" i="1"/>
  <c r="BG958" i="1"/>
  <c r="BH958" i="1"/>
  <c r="BO958" i="1"/>
  <c r="BI958" i="1"/>
  <c r="BJ958" i="1"/>
  <c r="U958" i="1"/>
  <c r="BK958" i="1"/>
  <c r="BL958" i="1"/>
  <c r="BM958" i="1"/>
  <c r="O958" i="1"/>
  <c r="M958" i="1"/>
  <c r="K958" i="1"/>
  <c r="D958" i="1"/>
  <c r="BN957" i="1"/>
  <c r="BP957" i="1"/>
  <c r="BQ957" i="1"/>
  <c r="BG957" i="1"/>
  <c r="BH957" i="1"/>
  <c r="BO957" i="1"/>
  <c r="BI957" i="1"/>
  <c r="BJ957" i="1"/>
  <c r="U957" i="1"/>
  <c r="BK957" i="1"/>
  <c r="BL957" i="1"/>
  <c r="BM957" i="1"/>
  <c r="O957" i="1"/>
  <c r="M957" i="1"/>
  <c r="K957" i="1"/>
  <c r="D957" i="1"/>
  <c r="BN956" i="1"/>
  <c r="BP956" i="1"/>
  <c r="BQ956" i="1"/>
  <c r="BG956" i="1"/>
  <c r="BH956" i="1"/>
  <c r="BO956" i="1"/>
  <c r="BI956" i="1"/>
  <c r="BJ956" i="1"/>
  <c r="U956" i="1"/>
  <c r="BK956" i="1"/>
  <c r="BL956" i="1"/>
  <c r="BM956" i="1"/>
  <c r="O956" i="1"/>
  <c r="M956" i="1"/>
  <c r="K956" i="1"/>
  <c r="D956" i="1"/>
  <c r="BN955" i="1"/>
  <c r="BP955" i="1"/>
  <c r="BQ955" i="1"/>
  <c r="BG955" i="1"/>
  <c r="BH955" i="1"/>
  <c r="BO955" i="1"/>
  <c r="BI955" i="1"/>
  <c r="BJ955" i="1"/>
  <c r="U955" i="1"/>
  <c r="BK955" i="1"/>
  <c r="BL955" i="1"/>
  <c r="BM955" i="1"/>
  <c r="O955" i="1"/>
  <c r="M955" i="1"/>
  <c r="K955" i="1"/>
  <c r="D955" i="1"/>
  <c r="BN954" i="1"/>
  <c r="BP954" i="1"/>
  <c r="BQ954" i="1"/>
  <c r="BG954" i="1"/>
  <c r="BH954" i="1"/>
  <c r="BO954" i="1"/>
  <c r="BI954" i="1"/>
  <c r="BJ954" i="1"/>
  <c r="U954" i="1"/>
  <c r="BK954" i="1"/>
  <c r="BL954" i="1"/>
  <c r="BM954" i="1"/>
  <c r="O954" i="1"/>
  <c r="M954" i="1"/>
  <c r="K954" i="1"/>
  <c r="D954" i="1"/>
  <c r="BN953" i="1"/>
  <c r="BP953" i="1"/>
  <c r="BQ953" i="1"/>
  <c r="BG953" i="1"/>
  <c r="BH953" i="1"/>
  <c r="BO953" i="1"/>
  <c r="BI953" i="1"/>
  <c r="BJ953" i="1"/>
  <c r="U953" i="1"/>
  <c r="BK953" i="1"/>
  <c r="BL953" i="1"/>
  <c r="BM953" i="1"/>
  <c r="O953" i="1"/>
  <c r="M953" i="1"/>
  <c r="K953" i="1"/>
  <c r="D953" i="1"/>
  <c r="BN952" i="1"/>
  <c r="BP952" i="1"/>
  <c r="BQ952" i="1"/>
  <c r="BG952" i="1"/>
  <c r="BH952" i="1"/>
  <c r="BO952" i="1"/>
  <c r="BI952" i="1"/>
  <c r="BJ952" i="1"/>
  <c r="U952" i="1"/>
  <c r="BK952" i="1"/>
  <c r="BL952" i="1"/>
  <c r="BM952" i="1"/>
  <c r="O952" i="1"/>
  <c r="M952" i="1"/>
  <c r="K952" i="1"/>
  <c r="D952" i="1"/>
  <c r="BN951" i="1"/>
  <c r="BP951" i="1"/>
  <c r="BQ951" i="1"/>
  <c r="BG951" i="1"/>
  <c r="BH951" i="1"/>
  <c r="BO951" i="1"/>
  <c r="BI951" i="1"/>
  <c r="BJ951" i="1"/>
  <c r="U951" i="1"/>
  <c r="BK951" i="1"/>
  <c r="BL951" i="1"/>
  <c r="BM951" i="1"/>
  <c r="O951" i="1"/>
  <c r="M951" i="1"/>
  <c r="K951" i="1"/>
  <c r="D951" i="1"/>
  <c r="BN950" i="1"/>
  <c r="BP950" i="1"/>
  <c r="BQ950" i="1"/>
  <c r="BG950" i="1"/>
  <c r="BH950" i="1"/>
  <c r="BO950" i="1"/>
  <c r="BI950" i="1"/>
  <c r="BJ950" i="1"/>
  <c r="U950" i="1"/>
  <c r="BK950" i="1"/>
  <c r="BL950" i="1"/>
  <c r="BM950" i="1"/>
  <c r="O950" i="1"/>
  <c r="M950" i="1"/>
  <c r="K950" i="1"/>
  <c r="D950" i="1"/>
  <c r="BN949" i="1"/>
  <c r="BP949" i="1"/>
  <c r="BQ949" i="1"/>
  <c r="BG949" i="1"/>
  <c r="BH949" i="1"/>
  <c r="BO949" i="1"/>
  <c r="BI949" i="1"/>
  <c r="BJ949" i="1"/>
  <c r="U949" i="1"/>
  <c r="BK949" i="1"/>
  <c r="BL949" i="1"/>
  <c r="BM949" i="1"/>
  <c r="O949" i="1"/>
  <c r="M949" i="1"/>
  <c r="K949" i="1"/>
  <c r="D949" i="1"/>
  <c r="BN948" i="1"/>
  <c r="BP948" i="1"/>
  <c r="BQ948" i="1"/>
  <c r="BG948" i="1"/>
  <c r="BH948" i="1"/>
  <c r="BO948" i="1"/>
  <c r="BI948" i="1"/>
  <c r="BJ948" i="1"/>
  <c r="U948" i="1"/>
  <c r="BK948" i="1"/>
  <c r="BL948" i="1"/>
  <c r="BM948" i="1"/>
  <c r="O948" i="1"/>
  <c r="M948" i="1"/>
  <c r="K948" i="1"/>
  <c r="D948" i="1"/>
  <c r="BN947" i="1"/>
  <c r="BP947" i="1"/>
  <c r="BQ947" i="1"/>
  <c r="BG947" i="1"/>
  <c r="BH947" i="1"/>
  <c r="BO947" i="1"/>
  <c r="BI947" i="1"/>
  <c r="BJ947" i="1"/>
  <c r="U947" i="1"/>
  <c r="BK947" i="1"/>
  <c r="BL947" i="1"/>
  <c r="BM947" i="1"/>
  <c r="O947" i="1"/>
  <c r="M947" i="1"/>
  <c r="K947" i="1"/>
  <c r="D947" i="1"/>
  <c r="BN946" i="1"/>
  <c r="BP946" i="1"/>
  <c r="BQ946" i="1"/>
  <c r="BG946" i="1"/>
  <c r="BH946" i="1"/>
  <c r="BO946" i="1"/>
  <c r="BI946" i="1"/>
  <c r="BJ946" i="1"/>
  <c r="U946" i="1"/>
  <c r="BK946" i="1"/>
  <c r="BL946" i="1"/>
  <c r="BM946" i="1"/>
  <c r="O946" i="1"/>
  <c r="M946" i="1"/>
  <c r="K946" i="1"/>
  <c r="D946" i="1"/>
  <c r="BN945" i="1"/>
  <c r="BP945" i="1"/>
  <c r="BQ945" i="1"/>
  <c r="BG945" i="1"/>
  <c r="BH945" i="1"/>
  <c r="BO945" i="1"/>
  <c r="BI945" i="1"/>
  <c r="BJ945" i="1"/>
  <c r="U945" i="1"/>
  <c r="BK945" i="1"/>
  <c r="BL945" i="1"/>
  <c r="BM945" i="1"/>
  <c r="O945" i="1"/>
  <c r="M945" i="1"/>
  <c r="K945" i="1"/>
  <c r="D945" i="1"/>
  <c r="BN944" i="1"/>
  <c r="BP944" i="1"/>
  <c r="BQ944" i="1"/>
  <c r="BG944" i="1"/>
  <c r="BH944" i="1"/>
  <c r="BO944" i="1"/>
  <c r="BI944" i="1"/>
  <c r="BJ944" i="1"/>
  <c r="U944" i="1"/>
  <c r="BK944" i="1"/>
  <c r="BL944" i="1"/>
  <c r="BM944" i="1"/>
  <c r="O944" i="1"/>
  <c r="M944" i="1"/>
  <c r="K944" i="1"/>
  <c r="D944" i="1"/>
  <c r="BN943" i="1"/>
  <c r="BP943" i="1"/>
  <c r="BQ943" i="1"/>
  <c r="BG943" i="1"/>
  <c r="BH943" i="1"/>
  <c r="BO943" i="1"/>
  <c r="BI943" i="1"/>
  <c r="BJ943" i="1"/>
  <c r="U943" i="1"/>
  <c r="BK943" i="1"/>
  <c r="BL943" i="1"/>
  <c r="BM943" i="1"/>
  <c r="O943" i="1"/>
  <c r="M943" i="1"/>
  <c r="K943" i="1"/>
  <c r="D943" i="1"/>
  <c r="BN942" i="1"/>
  <c r="BP942" i="1"/>
  <c r="BQ942" i="1"/>
  <c r="BG942" i="1"/>
  <c r="BH942" i="1"/>
  <c r="BO942" i="1"/>
  <c r="BI942" i="1"/>
  <c r="BJ942" i="1"/>
  <c r="U942" i="1"/>
  <c r="BK942" i="1"/>
  <c r="BL942" i="1"/>
  <c r="BM942" i="1"/>
  <c r="O942" i="1"/>
  <c r="M942" i="1"/>
  <c r="K942" i="1"/>
  <c r="D942" i="1"/>
  <c r="BN941" i="1"/>
  <c r="BP941" i="1"/>
  <c r="BQ941" i="1"/>
  <c r="BG941" i="1"/>
  <c r="BH941" i="1"/>
  <c r="BO941" i="1"/>
  <c r="BI941" i="1"/>
  <c r="BJ941" i="1"/>
  <c r="U941" i="1"/>
  <c r="BK941" i="1"/>
  <c r="BL941" i="1"/>
  <c r="BM941" i="1"/>
  <c r="O941" i="1"/>
  <c r="M941" i="1"/>
  <c r="K941" i="1"/>
  <c r="D941" i="1"/>
  <c r="BN940" i="1"/>
  <c r="BP940" i="1"/>
  <c r="BQ940" i="1"/>
  <c r="BG940" i="1"/>
  <c r="BH940" i="1"/>
  <c r="BO940" i="1"/>
  <c r="BI940" i="1"/>
  <c r="BJ940" i="1"/>
  <c r="U940" i="1"/>
  <c r="BK940" i="1"/>
  <c r="BL940" i="1"/>
  <c r="BM940" i="1"/>
  <c r="O940" i="1"/>
  <c r="M940" i="1"/>
  <c r="K940" i="1"/>
  <c r="D940" i="1"/>
  <c r="BN939" i="1"/>
  <c r="BP939" i="1"/>
  <c r="BQ939" i="1"/>
  <c r="BG939" i="1"/>
  <c r="BH939" i="1"/>
  <c r="BO939" i="1"/>
  <c r="BI939" i="1"/>
  <c r="BJ939" i="1"/>
  <c r="U939" i="1"/>
  <c r="BK939" i="1"/>
  <c r="BL939" i="1"/>
  <c r="BM939" i="1"/>
  <c r="O939" i="1"/>
  <c r="M939" i="1"/>
  <c r="K939" i="1"/>
  <c r="D939" i="1"/>
  <c r="BN938" i="1"/>
  <c r="BP938" i="1"/>
  <c r="BQ938" i="1"/>
  <c r="BG938" i="1"/>
  <c r="BH938" i="1"/>
  <c r="BO938" i="1"/>
  <c r="BI938" i="1"/>
  <c r="BJ938" i="1"/>
  <c r="U938" i="1"/>
  <c r="BK938" i="1"/>
  <c r="BL938" i="1"/>
  <c r="BM938" i="1"/>
  <c r="O938" i="1"/>
  <c r="M938" i="1"/>
  <c r="K938" i="1"/>
  <c r="D938" i="1"/>
  <c r="BN937" i="1"/>
  <c r="BP937" i="1"/>
  <c r="BQ937" i="1"/>
  <c r="BG937" i="1"/>
  <c r="BH937" i="1"/>
  <c r="BO937" i="1"/>
  <c r="BI937" i="1"/>
  <c r="BJ937" i="1"/>
  <c r="U937" i="1"/>
  <c r="BK937" i="1"/>
  <c r="BL937" i="1"/>
  <c r="BM937" i="1"/>
  <c r="O937" i="1"/>
  <c r="M937" i="1"/>
  <c r="K937" i="1"/>
  <c r="D937" i="1"/>
  <c r="BN936" i="1"/>
  <c r="BP936" i="1"/>
  <c r="BQ936" i="1"/>
  <c r="BG936" i="1"/>
  <c r="BH936" i="1"/>
  <c r="BO936" i="1"/>
  <c r="BI936" i="1"/>
  <c r="BJ936" i="1"/>
  <c r="U936" i="1"/>
  <c r="BK936" i="1"/>
  <c r="BL936" i="1"/>
  <c r="BM936" i="1"/>
  <c r="O936" i="1"/>
  <c r="M936" i="1"/>
  <c r="K936" i="1"/>
  <c r="D936" i="1"/>
  <c r="BN935" i="1"/>
  <c r="BP935" i="1"/>
  <c r="BQ935" i="1"/>
  <c r="BG935" i="1"/>
  <c r="BH935" i="1"/>
  <c r="BO935" i="1"/>
  <c r="BI935" i="1"/>
  <c r="BJ935" i="1"/>
  <c r="U935" i="1"/>
  <c r="BK935" i="1"/>
  <c r="BL935" i="1"/>
  <c r="BM935" i="1"/>
  <c r="O935" i="1"/>
  <c r="M935" i="1"/>
  <c r="K935" i="1"/>
  <c r="D935" i="1"/>
  <c r="BN934" i="1"/>
  <c r="BP934" i="1"/>
  <c r="BQ934" i="1"/>
  <c r="BG934" i="1"/>
  <c r="BH934" i="1"/>
  <c r="BO934" i="1"/>
  <c r="BI934" i="1"/>
  <c r="BJ934" i="1"/>
  <c r="U934" i="1"/>
  <c r="BK934" i="1"/>
  <c r="BL934" i="1"/>
  <c r="BM934" i="1"/>
  <c r="O934" i="1"/>
  <c r="M934" i="1"/>
  <c r="K934" i="1"/>
  <c r="D934" i="1"/>
  <c r="BN933" i="1"/>
  <c r="BP933" i="1"/>
  <c r="BQ933" i="1"/>
  <c r="BG933" i="1"/>
  <c r="BH933" i="1"/>
  <c r="BO933" i="1"/>
  <c r="BI933" i="1"/>
  <c r="BJ933" i="1"/>
  <c r="U933" i="1"/>
  <c r="BK933" i="1"/>
  <c r="BL933" i="1"/>
  <c r="BM933" i="1"/>
  <c r="O933" i="1"/>
  <c r="M933" i="1"/>
  <c r="K933" i="1"/>
  <c r="D933" i="1"/>
  <c r="BN932" i="1"/>
  <c r="BP932" i="1"/>
  <c r="BQ932" i="1"/>
  <c r="BG932" i="1"/>
  <c r="BH932" i="1"/>
  <c r="BO932" i="1"/>
  <c r="BI932" i="1"/>
  <c r="BJ932" i="1"/>
  <c r="U932" i="1"/>
  <c r="BK932" i="1"/>
  <c r="BL932" i="1"/>
  <c r="BM932" i="1"/>
  <c r="O932" i="1"/>
  <c r="M932" i="1"/>
  <c r="K932" i="1"/>
  <c r="D932" i="1"/>
  <c r="BN931" i="1"/>
  <c r="BP931" i="1"/>
  <c r="BQ931" i="1"/>
  <c r="BG931" i="1"/>
  <c r="BH931" i="1"/>
  <c r="BO931" i="1"/>
  <c r="BI931" i="1"/>
  <c r="BJ931" i="1"/>
  <c r="U931" i="1"/>
  <c r="BK931" i="1"/>
  <c r="BL931" i="1"/>
  <c r="BM931" i="1"/>
  <c r="O931" i="1"/>
  <c r="M931" i="1"/>
  <c r="K931" i="1"/>
  <c r="D931" i="1"/>
  <c r="BN930" i="1"/>
  <c r="BP930" i="1"/>
  <c r="BQ930" i="1"/>
  <c r="BG930" i="1"/>
  <c r="BH930" i="1"/>
  <c r="BO930" i="1"/>
  <c r="BI930" i="1"/>
  <c r="BJ930" i="1"/>
  <c r="U930" i="1"/>
  <c r="BK930" i="1"/>
  <c r="BL930" i="1"/>
  <c r="BM930" i="1"/>
  <c r="O930" i="1"/>
  <c r="M930" i="1"/>
  <c r="K930" i="1"/>
  <c r="D930" i="1"/>
  <c r="BN929" i="1"/>
  <c r="BP929" i="1"/>
  <c r="BQ929" i="1"/>
  <c r="BG929" i="1"/>
  <c r="BH929" i="1"/>
  <c r="BO929" i="1"/>
  <c r="BI929" i="1"/>
  <c r="BJ929" i="1"/>
  <c r="U929" i="1"/>
  <c r="BK929" i="1"/>
  <c r="BL929" i="1"/>
  <c r="BM929" i="1"/>
  <c r="O929" i="1"/>
  <c r="M929" i="1"/>
  <c r="K929" i="1"/>
  <c r="D929" i="1"/>
  <c r="BN928" i="1"/>
  <c r="BP928" i="1"/>
  <c r="BQ928" i="1"/>
  <c r="BG928" i="1"/>
  <c r="BH928" i="1"/>
  <c r="BO928" i="1"/>
  <c r="BI928" i="1"/>
  <c r="BJ928" i="1"/>
  <c r="U928" i="1"/>
  <c r="BK928" i="1"/>
  <c r="BL928" i="1"/>
  <c r="BM928" i="1"/>
  <c r="O928" i="1"/>
  <c r="M928" i="1"/>
  <c r="K928" i="1"/>
  <c r="D928" i="1"/>
  <c r="BN927" i="1"/>
  <c r="BP927" i="1"/>
  <c r="BQ927" i="1"/>
  <c r="BG927" i="1"/>
  <c r="BH927" i="1"/>
  <c r="BO927" i="1"/>
  <c r="BI927" i="1"/>
  <c r="BJ927" i="1"/>
  <c r="U927" i="1"/>
  <c r="BK927" i="1"/>
  <c r="BL927" i="1"/>
  <c r="BM927" i="1"/>
  <c r="O927" i="1"/>
  <c r="M927" i="1"/>
  <c r="K927" i="1"/>
  <c r="D927" i="1"/>
  <c r="BN926" i="1"/>
  <c r="BP926" i="1"/>
  <c r="BQ926" i="1"/>
  <c r="BG926" i="1"/>
  <c r="BH926" i="1"/>
  <c r="BO926" i="1"/>
  <c r="BI926" i="1"/>
  <c r="BJ926" i="1"/>
  <c r="U926" i="1"/>
  <c r="BK926" i="1"/>
  <c r="BL926" i="1"/>
  <c r="BM926" i="1"/>
  <c r="O926" i="1"/>
  <c r="M926" i="1"/>
  <c r="K926" i="1"/>
  <c r="BN925" i="1"/>
  <c r="BP925" i="1"/>
  <c r="BQ925" i="1"/>
  <c r="BG925" i="1"/>
  <c r="BH925" i="1"/>
  <c r="BO925" i="1"/>
  <c r="BI925" i="1"/>
  <c r="BJ925" i="1"/>
  <c r="U925" i="1"/>
  <c r="BK925" i="1"/>
  <c r="BL925" i="1"/>
  <c r="BM925" i="1"/>
  <c r="O925" i="1"/>
  <c r="M925" i="1"/>
  <c r="K925" i="1"/>
  <c r="D925" i="1"/>
  <c r="BN924" i="1"/>
  <c r="BP924" i="1"/>
  <c r="BQ924" i="1"/>
  <c r="BG924" i="1"/>
  <c r="BH924" i="1"/>
  <c r="BO924" i="1"/>
  <c r="BI924" i="1"/>
  <c r="BJ924" i="1"/>
  <c r="U924" i="1"/>
  <c r="BK924" i="1"/>
  <c r="BL924" i="1"/>
  <c r="BM924" i="1"/>
  <c r="O924" i="1"/>
  <c r="M924" i="1"/>
  <c r="K924" i="1"/>
  <c r="D924" i="1"/>
  <c r="BN923" i="1"/>
  <c r="BP923" i="1"/>
  <c r="BQ923" i="1"/>
  <c r="BG923" i="1"/>
  <c r="BH923" i="1"/>
  <c r="BO923" i="1"/>
  <c r="BI923" i="1"/>
  <c r="BJ923" i="1"/>
  <c r="U923" i="1"/>
  <c r="BK923" i="1"/>
  <c r="BL923" i="1"/>
  <c r="BM923" i="1"/>
  <c r="O923" i="1"/>
  <c r="M923" i="1"/>
  <c r="K923" i="1"/>
  <c r="D923" i="1"/>
  <c r="BN922" i="1"/>
  <c r="BP922" i="1"/>
  <c r="BQ922" i="1"/>
  <c r="BG922" i="1"/>
  <c r="BH922" i="1"/>
  <c r="BO922" i="1"/>
  <c r="BI922" i="1"/>
  <c r="BJ922" i="1"/>
  <c r="U922" i="1"/>
  <c r="BK922" i="1"/>
  <c r="BL922" i="1"/>
  <c r="BM922" i="1"/>
  <c r="O922" i="1"/>
  <c r="M922" i="1"/>
  <c r="K922" i="1"/>
  <c r="D922" i="1"/>
  <c r="BN921" i="1"/>
  <c r="BP921" i="1"/>
  <c r="BQ921" i="1"/>
  <c r="BG921" i="1"/>
  <c r="BH921" i="1"/>
  <c r="BO921" i="1"/>
  <c r="BI921" i="1"/>
  <c r="BJ921" i="1"/>
  <c r="U921" i="1"/>
  <c r="BK921" i="1"/>
  <c r="BL921" i="1"/>
  <c r="BM921" i="1"/>
  <c r="O921" i="1"/>
  <c r="M921" i="1"/>
  <c r="K921" i="1"/>
  <c r="D921" i="1"/>
  <c r="BN920" i="1"/>
  <c r="BP920" i="1"/>
  <c r="BQ920" i="1"/>
  <c r="BG920" i="1"/>
  <c r="BH920" i="1"/>
  <c r="BO920" i="1"/>
  <c r="BI920" i="1"/>
  <c r="BJ920" i="1"/>
  <c r="U920" i="1"/>
  <c r="BK920" i="1"/>
  <c r="BL920" i="1"/>
  <c r="BM920" i="1"/>
  <c r="O920" i="1"/>
  <c r="M920" i="1"/>
  <c r="K920" i="1"/>
  <c r="D920" i="1"/>
  <c r="BN919" i="1"/>
  <c r="BP919" i="1"/>
  <c r="BQ919" i="1"/>
  <c r="BG919" i="1"/>
  <c r="BH919" i="1"/>
  <c r="BO919" i="1"/>
  <c r="BI919" i="1"/>
  <c r="BJ919" i="1"/>
  <c r="U919" i="1"/>
  <c r="BK919" i="1"/>
  <c r="BL919" i="1"/>
  <c r="BM919" i="1"/>
  <c r="O919" i="1"/>
  <c r="M919" i="1"/>
  <c r="K919" i="1"/>
  <c r="D919" i="1"/>
  <c r="BN918" i="1"/>
  <c r="BP918" i="1"/>
  <c r="BQ918" i="1"/>
  <c r="BG918" i="1"/>
  <c r="BH918" i="1"/>
  <c r="BO918" i="1"/>
  <c r="BI918" i="1"/>
  <c r="BJ918" i="1"/>
  <c r="U918" i="1"/>
  <c r="BK918" i="1"/>
  <c r="BL918" i="1"/>
  <c r="BM918" i="1"/>
  <c r="O918" i="1"/>
  <c r="M918" i="1"/>
  <c r="K918" i="1"/>
  <c r="D918" i="1"/>
  <c r="BN917" i="1"/>
  <c r="BP917" i="1"/>
  <c r="BQ917" i="1"/>
  <c r="BG917" i="1"/>
  <c r="BH917" i="1"/>
  <c r="BO917" i="1"/>
  <c r="BI917" i="1"/>
  <c r="BJ917" i="1"/>
  <c r="U917" i="1"/>
  <c r="BK917" i="1"/>
  <c r="BL917" i="1"/>
  <c r="BM917" i="1"/>
  <c r="O917" i="1"/>
  <c r="M917" i="1"/>
  <c r="K917" i="1"/>
  <c r="D917" i="1"/>
  <c r="BN916" i="1"/>
  <c r="BP916" i="1"/>
  <c r="BQ916" i="1"/>
  <c r="BG916" i="1"/>
  <c r="BH916" i="1"/>
  <c r="BO916" i="1"/>
  <c r="BI916" i="1"/>
  <c r="BJ916" i="1"/>
  <c r="U916" i="1"/>
  <c r="BK916" i="1"/>
  <c r="BL916" i="1"/>
  <c r="BM916" i="1"/>
  <c r="O916" i="1"/>
  <c r="M916" i="1"/>
  <c r="K916" i="1"/>
  <c r="D916" i="1"/>
  <c r="BN915" i="1"/>
  <c r="BP915" i="1"/>
  <c r="BQ915" i="1"/>
  <c r="BG915" i="1"/>
  <c r="BH915" i="1"/>
  <c r="BO915" i="1"/>
  <c r="BI915" i="1"/>
  <c r="BJ915" i="1"/>
  <c r="U915" i="1"/>
  <c r="BK915" i="1"/>
  <c r="BL915" i="1"/>
  <c r="BM915" i="1"/>
  <c r="O915" i="1"/>
  <c r="M915" i="1"/>
  <c r="K915" i="1"/>
  <c r="D915" i="1"/>
  <c r="BN914" i="1"/>
  <c r="BP914" i="1"/>
  <c r="BQ914" i="1"/>
  <c r="BG914" i="1"/>
  <c r="BH914" i="1"/>
  <c r="BO914" i="1"/>
  <c r="BI914" i="1"/>
  <c r="BJ914" i="1"/>
  <c r="U914" i="1"/>
  <c r="BK914" i="1"/>
  <c r="BL914" i="1"/>
  <c r="BM914" i="1"/>
  <c r="O914" i="1"/>
  <c r="M914" i="1"/>
  <c r="K914" i="1"/>
  <c r="D914" i="1"/>
  <c r="BN913" i="1"/>
  <c r="BP913" i="1"/>
  <c r="BQ913" i="1"/>
  <c r="BG913" i="1"/>
  <c r="BH913" i="1"/>
  <c r="BO913" i="1"/>
  <c r="BI913" i="1"/>
  <c r="BJ913" i="1"/>
  <c r="U913" i="1"/>
  <c r="BK913" i="1"/>
  <c r="BL913" i="1"/>
  <c r="BM913" i="1"/>
  <c r="O913" i="1"/>
  <c r="M913" i="1"/>
  <c r="K913" i="1"/>
  <c r="D913" i="1"/>
  <c r="BN912" i="1"/>
  <c r="BP912" i="1"/>
  <c r="BQ912" i="1"/>
  <c r="BG912" i="1"/>
  <c r="BH912" i="1"/>
  <c r="BO912" i="1"/>
  <c r="BI912" i="1"/>
  <c r="BJ912" i="1"/>
  <c r="U912" i="1"/>
  <c r="BK912" i="1"/>
  <c r="BL912" i="1"/>
  <c r="BM912" i="1"/>
  <c r="O912" i="1"/>
  <c r="M912" i="1"/>
  <c r="K912" i="1"/>
  <c r="D912" i="1"/>
  <c r="BN911" i="1"/>
  <c r="BP911" i="1"/>
  <c r="BQ911" i="1"/>
  <c r="BG911" i="1"/>
  <c r="BH911" i="1"/>
  <c r="BO911" i="1"/>
  <c r="BI911" i="1"/>
  <c r="BJ911" i="1"/>
  <c r="U911" i="1"/>
  <c r="BK911" i="1"/>
  <c r="BL911" i="1"/>
  <c r="BM911" i="1"/>
  <c r="O911" i="1"/>
  <c r="M911" i="1"/>
  <c r="K911" i="1"/>
  <c r="D911" i="1"/>
  <c r="BN910" i="1"/>
  <c r="BP910" i="1"/>
  <c r="BQ910" i="1"/>
  <c r="BG910" i="1"/>
  <c r="BH910" i="1"/>
  <c r="BO910" i="1"/>
  <c r="BI910" i="1"/>
  <c r="BJ910" i="1"/>
  <c r="U910" i="1"/>
  <c r="BK910" i="1"/>
  <c r="BL910" i="1"/>
  <c r="BM910" i="1"/>
  <c r="O910" i="1"/>
  <c r="M910" i="1"/>
  <c r="K910" i="1"/>
  <c r="D910" i="1"/>
  <c r="BN909" i="1"/>
  <c r="BP909" i="1"/>
  <c r="BQ909" i="1"/>
  <c r="BG909" i="1"/>
  <c r="BH909" i="1"/>
  <c r="BO909" i="1"/>
  <c r="BI909" i="1"/>
  <c r="BJ909" i="1"/>
  <c r="U909" i="1"/>
  <c r="BK909" i="1"/>
  <c r="BL909" i="1"/>
  <c r="BM909" i="1"/>
  <c r="O909" i="1"/>
  <c r="M909" i="1"/>
  <c r="K909" i="1"/>
  <c r="D909" i="1"/>
  <c r="BN908" i="1"/>
  <c r="BP908" i="1"/>
  <c r="BQ908" i="1"/>
  <c r="BG908" i="1"/>
  <c r="BH908" i="1"/>
  <c r="BO908" i="1"/>
  <c r="BI908" i="1"/>
  <c r="BJ908" i="1"/>
  <c r="U908" i="1"/>
  <c r="BK908" i="1"/>
  <c r="BL908" i="1"/>
  <c r="BM908" i="1"/>
  <c r="O908" i="1"/>
  <c r="M908" i="1"/>
  <c r="K908" i="1"/>
  <c r="D908" i="1"/>
  <c r="BN907" i="1"/>
  <c r="BP907" i="1"/>
  <c r="BQ907" i="1"/>
  <c r="BG907" i="1"/>
  <c r="BH907" i="1"/>
  <c r="BO907" i="1"/>
  <c r="BI907" i="1"/>
  <c r="BJ907" i="1"/>
  <c r="U907" i="1"/>
  <c r="BK907" i="1"/>
  <c r="BL907" i="1"/>
  <c r="BM907" i="1"/>
  <c r="O907" i="1"/>
  <c r="M907" i="1"/>
  <c r="K907" i="1"/>
  <c r="D907" i="1"/>
  <c r="BN906" i="1"/>
  <c r="BP906" i="1"/>
  <c r="BQ906" i="1"/>
  <c r="BG906" i="1"/>
  <c r="BH906" i="1"/>
  <c r="BO906" i="1"/>
  <c r="BI906" i="1"/>
  <c r="BJ906" i="1"/>
  <c r="U906" i="1"/>
  <c r="BK906" i="1"/>
  <c r="BL906" i="1"/>
  <c r="BM906" i="1"/>
  <c r="O906" i="1"/>
  <c r="M906" i="1"/>
  <c r="K906" i="1"/>
  <c r="D906" i="1"/>
  <c r="BN905" i="1"/>
  <c r="BP905" i="1"/>
  <c r="BQ905" i="1"/>
  <c r="BG905" i="1"/>
  <c r="BH905" i="1"/>
  <c r="BO905" i="1"/>
  <c r="BI905" i="1"/>
  <c r="BJ905" i="1"/>
  <c r="U905" i="1"/>
  <c r="BK905" i="1"/>
  <c r="BL905" i="1"/>
  <c r="BM905" i="1"/>
  <c r="O905" i="1"/>
  <c r="M905" i="1"/>
  <c r="K905" i="1"/>
  <c r="D905" i="1"/>
  <c r="BN904" i="1"/>
  <c r="BP904" i="1"/>
  <c r="BQ904" i="1"/>
  <c r="BG904" i="1"/>
  <c r="BH904" i="1"/>
  <c r="BO904" i="1"/>
  <c r="BI904" i="1"/>
  <c r="BJ904" i="1"/>
  <c r="U904" i="1"/>
  <c r="BK904" i="1"/>
  <c r="BL904" i="1"/>
  <c r="BM904" i="1"/>
  <c r="O904" i="1"/>
  <c r="M904" i="1"/>
  <c r="K904" i="1"/>
  <c r="D904" i="1"/>
  <c r="BN903" i="1"/>
  <c r="BP903" i="1"/>
  <c r="BQ903" i="1"/>
  <c r="BG903" i="1"/>
  <c r="BH903" i="1"/>
  <c r="BO903" i="1"/>
  <c r="BI903" i="1"/>
  <c r="BJ903" i="1"/>
  <c r="U903" i="1"/>
  <c r="BK903" i="1"/>
  <c r="BL903" i="1"/>
  <c r="BM903" i="1"/>
  <c r="O903" i="1"/>
  <c r="M903" i="1"/>
  <c r="K903" i="1"/>
  <c r="D903" i="1"/>
  <c r="BN902" i="1"/>
  <c r="BP902" i="1"/>
  <c r="BQ902" i="1"/>
  <c r="BG902" i="1"/>
  <c r="BH902" i="1"/>
  <c r="BO902" i="1"/>
  <c r="BI902" i="1"/>
  <c r="BJ902" i="1"/>
  <c r="U902" i="1"/>
  <c r="BK902" i="1"/>
  <c r="BL902" i="1"/>
  <c r="BM902" i="1"/>
  <c r="O902" i="1"/>
  <c r="M902" i="1"/>
  <c r="K902" i="1"/>
  <c r="D902" i="1"/>
  <c r="BN901" i="1"/>
  <c r="BP901" i="1"/>
  <c r="BQ901" i="1"/>
  <c r="BG901" i="1"/>
  <c r="BH901" i="1"/>
  <c r="BO901" i="1"/>
  <c r="BI901" i="1"/>
  <c r="BJ901" i="1"/>
  <c r="U901" i="1"/>
  <c r="BK901" i="1"/>
  <c r="BL901" i="1"/>
  <c r="BM901" i="1"/>
  <c r="O901" i="1"/>
  <c r="M901" i="1"/>
  <c r="K901" i="1"/>
  <c r="D901" i="1"/>
  <c r="BN900" i="1"/>
  <c r="BP900" i="1"/>
  <c r="BQ900" i="1"/>
  <c r="BG900" i="1"/>
  <c r="BH900" i="1"/>
  <c r="BO900" i="1"/>
  <c r="BI900" i="1"/>
  <c r="BJ900" i="1"/>
  <c r="U900" i="1"/>
  <c r="BK900" i="1"/>
  <c r="BL900" i="1"/>
  <c r="BM900" i="1"/>
  <c r="O900" i="1"/>
  <c r="M900" i="1"/>
  <c r="K900" i="1"/>
  <c r="D900" i="1"/>
  <c r="BN899" i="1"/>
  <c r="BP899" i="1"/>
  <c r="BQ899" i="1"/>
  <c r="BG899" i="1"/>
  <c r="BH899" i="1"/>
  <c r="BO899" i="1"/>
  <c r="BI899" i="1"/>
  <c r="BJ899" i="1"/>
  <c r="U899" i="1"/>
  <c r="BK899" i="1"/>
  <c r="BL899" i="1"/>
  <c r="BM899" i="1"/>
  <c r="O899" i="1"/>
  <c r="M899" i="1"/>
  <c r="K899" i="1"/>
  <c r="D899" i="1"/>
  <c r="BN898" i="1"/>
  <c r="BP898" i="1"/>
  <c r="BQ898" i="1"/>
  <c r="BG898" i="1"/>
  <c r="BH898" i="1"/>
  <c r="BO898" i="1"/>
  <c r="BI898" i="1"/>
  <c r="BJ898" i="1"/>
  <c r="U898" i="1"/>
  <c r="BK898" i="1"/>
  <c r="BL898" i="1"/>
  <c r="BM898" i="1"/>
  <c r="O898" i="1"/>
  <c r="M898" i="1"/>
  <c r="K898" i="1"/>
  <c r="D898" i="1"/>
  <c r="BN897" i="1"/>
  <c r="BP897" i="1"/>
  <c r="BQ897" i="1"/>
  <c r="BG897" i="1"/>
  <c r="BH897" i="1"/>
  <c r="BO897" i="1"/>
  <c r="BI897" i="1"/>
  <c r="BJ897" i="1"/>
  <c r="U897" i="1"/>
  <c r="BK897" i="1"/>
  <c r="BL897" i="1"/>
  <c r="BM897" i="1"/>
  <c r="O897" i="1"/>
  <c r="M897" i="1"/>
  <c r="K897" i="1"/>
  <c r="D897" i="1"/>
  <c r="BN896" i="1"/>
  <c r="BP896" i="1"/>
  <c r="BQ896" i="1"/>
  <c r="BG896" i="1"/>
  <c r="BH896" i="1"/>
  <c r="BO896" i="1"/>
  <c r="BI896" i="1"/>
  <c r="BJ896" i="1"/>
  <c r="U896" i="1"/>
  <c r="BK896" i="1"/>
  <c r="BL896" i="1"/>
  <c r="BM896" i="1"/>
  <c r="O896" i="1"/>
  <c r="M896" i="1"/>
  <c r="K896" i="1"/>
  <c r="D896" i="1"/>
  <c r="BN895" i="1"/>
  <c r="BP895" i="1"/>
  <c r="BQ895" i="1"/>
  <c r="BG895" i="1"/>
  <c r="BH895" i="1"/>
  <c r="BO895" i="1"/>
  <c r="BI895" i="1"/>
  <c r="BJ895" i="1"/>
  <c r="U895" i="1"/>
  <c r="BK895" i="1"/>
  <c r="BL895" i="1"/>
  <c r="BM895" i="1"/>
  <c r="O895" i="1"/>
  <c r="M895" i="1"/>
  <c r="K895" i="1"/>
  <c r="D895" i="1"/>
  <c r="BN894" i="1"/>
  <c r="BP894" i="1"/>
  <c r="BQ894" i="1"/>
  <c r="BG894" i="1"/>
  <c r="BH894" i="1"/>
  <c r="BO894" i="1"/>
  <c r="BI894" i="1"/>
  <c r="BJ894" i="1"/>
  <c r="U894" i="1"/>
  <c r="BK894" i="1"/>
  <c r="BL894" i="1"/>
  <c r="BM894" i="1"/>
  <c r="O894" i="1"/>
  <c r="M894" i="1"/>
  <c r="K894" i="1"/>
  <c r="D894" i="1"/>
  <c r="BN893" i="1"/>
  <c r="BP893" i="1"/>
  <c r="BQ893" i="1"/>
  <c r="BG893" i="1"/>
  <c r="BH893" i="1"/>
  <c r="BO893" i="1"/>
  <c r="BI893" i="1"/>
  <c r="BJ893" i="1"/>
  <c r="U893" i="1"/>
  <c r="BK893" i="1"/>
  <c r="BL893" i="1"/>
  <c r="BM893" i="1"/>
  <c r="O893" i="1"/>
  <c r="M893" i="1"/>
  <c r="K893" i="1"/>
  <c r="D893" i="1"/>
  <c r="BN892" i="1"/>
  <c r="BP892" i="1"/>
  <c r="BQ892" i="1"/>
  <c r="BG892" i="1"/>
  <c r="BH892" i="1"/>
  <c r="BO892" i="1"/>
  <c r="BI892" i="1"/>
  <c r="BJ892" i="1"/>
  <c r="U892" i="1"/>
  <c r="BK892" i="1"/>
  <c r="BL892" i="1"/>
  <c r="BM892" i="1"/>
  <c r="O892" i="1"/>
  <c r="M892" i="1"/>
  <c r="K892" i="1"/>
  <c r="D892" i="1"/>
  <c r="BN891" i="1"/>
  <c r="BP891" i="1"/>
  <c r="BQ891" i="1"/>
  <c r="BG891" i="1"/>
  <c r="BH891" i="1"/>
  <c r="BO891" i="1"/>
  <c r="BI891" i="1"/>
  <c r="BJ891" i="1"/>
  <c r="U891" i="1"/>
  <c r="BK891" i="1"/>
  <c r="BL891" i="1"/>
  <c r="BM891" i="1"/>
  <c r="O891" i="1"/>
  <c r="M891" i="1"/>
  <c r="K891" i="1"/>
  <c r="D891" i="1"/>
  <c r="BN890" i="1"/>
  <c r="BP890" i="1"/>
  <c r="BQ890" i="1"/>
  <c r="BG890" i="1"/>
  <c r="BH890" i="1"/>
  <c r="BO890" i="1"/>
  <c r="BI890" i="1"/>
  <c r="BJ890" i="1"/>
  <c r="U890" i="1"/>
  <c r="BK890" i="1"/>
  <c r="BL890" i="1"/>
  <c r="BM890" i="1"/>
  <c r="O890" i="1"/>
  <c r="M890" i="1"/>
  <c r="K890" i="1"/>
  <c r="D890" i="1"/>
  <c r="BN889" i="1"/>
  <c r="BP889" i="1"/>
  <c r="BQ889" i="1"/>
  <c r="BG889" i="1"/>
  <c r="BH889" i="1"/>
  <c r="BO889" i="1"/>
  <c r="BI889" i="1"/>
  <c r="BJ889" i="1"/>
  <c r="U889" i="1"/>
  <c r="BK889" i="1"/>
  <c r="BL889" i="1"/>
  <c r="BM889" i="1"/>
  <c r="O889" i="1"/>
  <c r="M889" i="1"/>
  <c r="K889" i="1"/>
  <c r="D889" i="1"/>
  <c r="BN888" i="1"/>
  <c r="BP888" i="1"/>
  <c r="BQ888" i="1"/>
  <c r="BG888" i="1"/>
  <c r="BH888" i="1"/>
  <c r="BO888" i="1"/>
  <c r="BI888" i="1"/>
  <c r="BJ888" i="1"/>
  <c r="U888" i="1"/>
  <c r="BK888" i="1"/>
  <c r="BL888" i="1"/>
  <c r="BM888" i="1"/>
  <c r="O888" i="1"/>
  <c r="M888" i="1"/>
  <c r="K888" i="1"/>
  <c r="D888" i="1"/>
  <c r="BN887" i="1"/>
  <c r="BP887" i="1"/>
  <c r="BQ887" i="1"/>
  <c r="BG887" i="1"/>
  <c r="BH887" i="1"/>
  <c r="BO887" i="1"/>
  <c r="BI887" i="1"/>
  <c r="BJ887" i="1"/>
  <c r="U887" i="1"/>
  <c r="BK887" i="1"/>
  <c r="BL887" i="1"/>
  <c r="BM887" i="1"/>
  <c r="O887" i="1"/>
  <c r="M887" i="1"/>
  <c r="K887" i="1"/>
  <c r="D887" i="1"/>
  <c r="BN886" i="1"/>
  <c r="BP886" i="1"/>
  <c r="BQ886" i="1"/>
  <c r="BG886" i="1"/>
  <c r="BH886" i="1"/>
  <c r="BO886" i="1"/>
  <c r="BI886" i="1"/>
  <c r="BJ886" i="1"/>
  <c r="U886" i="1"/>
  <c r="BK886" i="1"/>
  <c r="BL886" i="1"/>
  <c r="BM886" i="1"/>
  <c r="O886" i="1"/>
  <c r="M886" i="1"/>
  <c r="K886" i="1"/>
  <c r="D886" i="1"/>
  <c r="BN885" i="1"/>
  <c r="BP885" i="1"/>
  <c r="BQ885" i="1"/>
  <c r="BG885" i="1"/>
  <c r="BH885" i="1"/>
  <c r="BO885" i="1"/>
  <c r="BI885" i="1"/>
  <c r="BJ885" i="1"/>
  <c r="U885" i="1"/>
  <c r="BK885" i="1"/>
  <c r="BL885" i="1"/>
  <c r="BM885" i="1"/>
  <c r="O885" i="1"/>
  <c r="M885" i="1"/>
  <c r="K885" i="1"/>
  <c r="D885" i="1"/>
  <c r="BN884" i="1"/>
  <c r="BP884" i="1"/>
  <c r="BQ884" i="1"/>
  <c r="BG884" i="1"/>
  <c r="BH884" i="1"/>
  <c r="BO884" i="1"/>
  <c r="BI884" i="1"/>
  <c r="BJ884" i="1"/>
  <c r="U884" i="1"/>
  <c r="BK884" i="1"/>
  <c r="BL884" i="1"/>
  <c r="BM884" i="1"/>
  <c r="O884" i="1"/>
  <c r="M884" i="1"/>
  <c r="K884" i="1"/>
  <c r="D884" i="1"/>
  <c r="BN883" i="1"/>
  <c r="BP883" i="1"/>
  <c r="BQ883" i="1"/>
  <c r="BG883" i="1"/>
  <c r="BH883" i="1"/>
  <c r="BO883" i="1"/>
  <c r="BI883" i="1"/>
  <c r="BJ883" i="1"/>
  <c r="U883" i="1"/>
  <c r="BK883" i="1"/>
  <c r="BL883" i="1"/>
  <c r="BM883" i="1"/>
  <c r="O883" i="1"/>
  <c r="M883" i="1"/>
  <c r="K883" i="1"/>
  <c r="D883" i="1"/>
  <c r="BN882" i="1"/>
  <c r="BP882" i="1"/>
  <c r="BQ882" i="1"/>
  <c r="BG882" i="1"/>
  <c r="BH882" i="1"/>
  <c r="BO882" i="1"/>
  <c r="BI882" i="1"/>
  <c r="BJ882" i="1"/>
  <c r="U882" i="1"/>
  <c r="BK882" i="1"/>
  <c r="BL882" i="1"/>
  <c r="BM882" i="1"/>
  <c r="O882" i="1"/>
  <c r="M882" i="1"/>
  <c r="K882" i="1"/>
  <c r="D882" i="1"/>
  <c r="BN881" i="1"/>
  <c r="BP881" i="1"/>
  <c r="BQ881" i="1"/>
  <c r="BG881" i="1"/>
  <c r="BH881" i="1"/>
  <c r="BO881" i="1"/>
  <c r="BI881" i="1"/>
  <c r="BJ881" i="1"/>
  <c r="U881" i="1"/>
  <c r="BK881" i="1"/>
  <c r="BL881" i="1"/>
  <c r="BM881" i="1"/>
  <c r="O881" i="1"/>
  <c r="M881" i="1"/>
  <c r="K881" i="1"/>
  <c r="D881" i="1"/>
  <c r="BN880" i="1"/>
  <c r="BP880" i="1"/>
  <c r="BQ880" i="1"/>
  <c r="BG880" i="1"/>
  <c r="BH880" i="1"/>
  <c r="BO880" i="1"/>
  <c r="BI880" i="1"/>
  <c r="BJ880" i="1"/>
  <c r="U880" i="1"/>
  <c r="BK880" i="1"/>
  <c r="BL880" i="1"/>
  <c r="BM880" i="1"/>
  <c r="O880" i="1"/>
  <c r="M880" i="1"/>
  <c r="K880" i="1"/>
  <c r="D880" i="1"/>
  <c r="BN879" i="1"/>
  <c r="BP879" i="1"/>
  <c r="BQ879" i="1"/>
  <c r="BG879" i="1"/>
  <c r="BH879" i="1"/>
  <c r="BO879" i="1"/>
  <c r="BI879" i="1"/>
  <c r="BJ879" i="1"/>
  <c r="U879" i="1"/>
  <c r="BK879" i="1"/>
  <c r="BL879" i="1"/>
  <c r="BM879" i="1"/>
  <c r="O879" i="1"/>
  <c r="M879" i="1"/>
  <c r="K879" i="1"/>
  <c r="D879" i="1"/>
  <c r="BN878" i="1"/>
  <c r="BP878" i="1"/>
  <c r="BQ878" i="1"/>
  <c r="BG878" i="1"/>
  <c r="BH878" i="1"/>
  <c r="BO878" i="1"/>
  <c r="BI878" i="1"/>
  <c r="BJ878" i="1"/>
  <c r="U878" i="1"/>
  <c r="BK878" i="1"/>
  <c r="BL878" i="1"/>
  <c r="BM878" i="1"/>
  <c r="O878" i="1"/>
  <c r="M878" i="1"/>
  <c r="K878" i="1"/>
  <c r="D878" i="1"/>
  <c r="BN877" i="1"/>
  <c r="BP877" i="1"/>
  <c r="BQ877" i="1"/>
  <c r="BG877" i="1"/>
  <c r="BH877" i="1"/>
  <c r="BO877" i="1"/>
  <c r="BI877" i="1"/>
  <c r="BJ877" i="1"/>
  <c r="U877" i="1"/>
  <c r="BK877" i="1"/>
  <c r="BL877" i="1"/>
  <c r="BM877" i="1"/>
  <c r="O877" i="1"/>
  <c r="M877" i="1"/>
  <c r="K877" i="1"/>
  <c r="D877" i="1"/>
  <c r="BN876" i="1"/>
  <c r="BP876" i="1"/>
  <c r="BQ876" i="1"/>
  <c r="BG876" i="1"/>
  <c r="BH876" i="1"/>
  <c r="BO876" i="1"/>
  <c r="BI876" i="1"/>
  <c r="BJ876" i="1"/>
  <c r="U876" i="1"/>
  <c r="BK876" i="1"/>
  <c r="BL876" i="1"/>
  <c r="BM876" i="1"/>
  <c r="O876" i="1"/>
  <c r="M876" i="1"/>
  <c r="K876" i="1"/>
  <c r="D876" i="1"/>
  <c r="BN875" i="1"/>
  <c r="BP875" i="1"/>
  <c r="BQ875" i="1"/>
  <c r="BG875" i="1"/>
  <c r="BH875" i="1"/>
  <c r="BO875" i="1"/>
  <c r="BI875" i="1"/>
  <c r="BJ875" i="1"/>
  <c r="U875" i="1"/>
  <c r="BK875" i="1"/>
  <c r="BL875" i="1"/>
  <c r="BM875" i="1"/>
  <c r="O875" i="1"/>
  <c r="M875" i="1"/>
  <c r="K875" i="1"/>
  <c r="D875" i="1"/>
  <c r="BN874" i="1"/>
  <c r="BP874" i="1"/>
  <c r="BQ874" i="1"/>
  <c r="BG874" i="1"/>
  <c r="BH874" i="1"/>
  <c r="BO874" i="1"/>
  <c r="BI874" i="1"/>
  <c r="BJ874" i="1"/>
  <c r="U874" i="1"/>
  <c r="BK874" i="1"/>
  <c r="BL874" i="1"/>
  <c r="BM874" i="1"/>
  <c r="O874" i="1"/>
  <c r="M874" i="1"/>
  <c r="K874" i="1"/>
  <c r="D874" i="1"/>
  <c r="BN873" i="1"/>
  <c r="BP873" i="1"/>
  <c r="BQ873" i="1"/>
  <c r="BG873" i="1"/>
  <c r="BH873" i="1"/>
  <c r="BO873" i="1"/>
  <c r="BI873" i="1"/>
  <c r="BJ873" i="1"/>
  <c r="U873" i="1"/>
  <c r="BK873" i="1"/>
  <c r="BL873" i="1"/>
  <c r="BM873" i="1"/>
  <c r="O873" i="1"/>
  <c r="M873" i="1"/>
  <c r="K873" i="1"/>
  <c r="D873" i="1"/>
  <c r="BN872" i="1"/>
  <c r="BP872" i="1"/>
  <c r="BQ872" i="1"/>
  <c r="BG872" i="1"/>
  <c r="BH872" i="1"/>
  <c r="BO872" i="1"/>
  <c r="BI872" i="1"/>
  <c r="BJ872" i="1"/>
  <c r="U872" i="1"/>
  <c r="BK872" i="1"/>
  <c r="BL872" i="1"/>
  <c r="BM872" i="1"/>
  <c r="O872" i="1"/>
  <c r="M872" i="1"/>
  <c r="K872" i="1"/>
  <c r="D872" i="1"/>
  <c r="BN871" i="1"/>
  <c r="BP871" i="1"/>
  <c r="BQ871" i="1"/>
  <c r="BG871" i="1"/>
  <c r="BH871" i="1"/>
  <c r="BO871" i="1"/>
  <c r="BI871" i="1"/>
  <c r="BJ871" i="1"/>
  <c r="U871" i="1"/>
  <c r="BK871" i="1"/>
  <c r="BL871" i="1"/>
  <c r="BM871" i="1"/>
  <c r="O871" i="1"/>
  <c r="M871" i="1"/>
  <c r="K871" i="1"/>
  <c r="D871" i="1"/>
  <c r="BN870" i="1"/>
  <c r="BP870" i="1"/>
  <c r="BQ870" i="1"/>
  <c r="BG870" i="1"/>
  <c r="BH870" i="1"/>
  <c r="BO870" i="1"/>
  <c r="BI870" i="1"/>
  <c r="BJ870" i="1"/>
  <c r="U870" i="1"/>
  <c r="BK870" i="1"/>
  <c r="BL870" i="1"/>
  <c r="BM870" i="1"/>
  <c r="O870" i="1"/>
  <c r="M870" i="1"/>
  <c r="K870" i="1"/>
  <c r="D870" i="1"/>
  <c r="BN869" i="1"/>
  <c r="BP869" i="1"/>
  <c r="BQ869" i="1"/>
  <c r="BG869" i="1"/>
  <c r="BH869" i="1"/>
  <c r="BO869" i="1"/>
  <c r="BI869" i="1"/>
  <c r="BJ869" i="1"/>
  <c r="U869" i="1"/>
  <c r="BK869" i="1"/>
  <c r="BL869" i="1"/>
  <c r="BM869" i="1"/>
  <c r="O869" i="1"/>
  <c r="M869" i="1"/>
  <c r="K869" i="1"/>
  <c r="D869" i="1"/>
  <c r="BN868" i="1"/>
  <c r="BP868" i="1"/>
  <c r="BQ868" i="1"/>
  <c r="BG868" i="1"/>
  <c r="BH868" i="1"/>
  <c r="BO868" i="1"/>
  <c r="BI868" i="1"/>
  <c r="BJ868" i="1"/>
  <c r="U868" i="1"/>
  <c r="BK868" i="1"/>
  <c r="BL868" i="1"/>
  <c r="BM868" i="1"/>
  <c r="O868" i="1"/>
  <c r="M868" i="1"/>
  <c r="K868" i="1"/>
  <c r="D868" i="1"/>
  <c r="BN867" i="1"/>
  <c r="BP867" i="1"/>
  <c r="BQ867" i="1"/>
  <c r="BG867" i="1"/>
  <c r="BH867" i="1"/>
  <c r="BO867" i="1"/>
  <c r="BI867" i="1"/>
  <c r="BJ867" i="1"/>
  <c r="U867" i="1"/>
  <c r="BK867" i="1"/>
  <c r="BL867" i="1"/>
  <c r="BM867" i="1"/>
  <c r="O867" i="1"/>
  <c r="M867" i="1"/>
  <c r="K867" i="1"/>
  <c r="D867" i="1"/>
  <c r="BN866" i="1"/>
  <c r="BP866" i="1"/>
  <c r="BQ866" i="1"/>
  <c r="BG866" i="1"/>
  <c r="BH866" i="1"/>
  <c r="BO866" i="1"/>
  <c r="BI866" i="1"/>
  <c r="BJ866" i="1"/>
  <c r="U866" i="1"/>
  <c r="BK866" i="1"/>
  <c r="BL866" i="1"/>
  <c r="BM866" i="1"/>
  <c r="O866" i="1"/>
  <c r="M866" i="1"/>
  <c r="K866" i="1"/>
  <c r="D866" i="1"/>
  <c r="BN865" i="1"/>
  <c r="BP865" i="1"/>
  <c r="BQ865" i="1"/>
  <c r="BG865" i="1"/>
  <c r="BH865" i="1"/>
  <c r="BO865" i="1"/>
  <c r="BI865" i="1"/>
  <c r="BJ865" i="1"/>
  <c r="U865" i="1"/>
  <c r="BK865" i="1"/>
  <c r="BL865" i="1"/>
  <c r="BM865" i="1"/>
  <c r="O865" i="1"/>
  <c r="M865" i="1"/>
  <c r="K865" i="1"/>
  <c r="D865" i="1"/>
  <c r="BN864" i="1"/>
  <c r="BP864" i="1"/>
  <c r="BQ864" i="1"/>
  <c r="BG864" i="1"/>
  <c r="BH864" i="1"/>
  <c r="BO864" i="1"/>
  <c r="BI864" i="1"/>
  <c r="BJ864" i="1"/>
  <c r="U864" i="1"/>
  <c r="BK864" i="1"/>
  <c r="BL864" i="1"/>
  <c r="BM864" i="1"/>
  <c r="O864" i="1"/>
  <c r="M864" i="1"/>
  <c r="K864" i="1"/>
  <c r="D864" i="1"/>
  <c r="BN863" i="1"/>
  <c r="BP863" i="1"/>
  <c r="BQ863" i="1"/>
  <c r="BG863" i="1"/>
  <c r="BH863" i="1"/>
  <c r="BO863" i="1"/>
  <c r="BI863" i="1"/>
  <c r="BJ863" i="1"/>
  <c r="U863" i="1"/>
  <c r="BK863" i="1"/>
  <c r="BL863" i="1"/>
  <c r="BM863" i="1"/>
  <c r="O863" i="1"/>
  <c r="M863" i="1"/>
  <c r="K863" i="1"/>
  <c r="D863" i="1"/>
  <c r="BN862" i="1"/>
  <c r="BP862" i="1"/>
  <c r="BQ862" i="1"/>
  <c r="BG862" i="1"/>
  <c r="BH862" i="1"/>
  <c r="BO862" i="1"/>
  <c r="BI862" i="1"/>
  <c r="BJ862" i="1"/>
  <c r="U862" i="1"/>
  <c r="BK862" i="1"/>
  <c r="BL862" i="1"/>
  <c r="BM862" i="1"/>
  <c r="O862" i="1"/>
  <c r="M862" i="1"/>
  <c r="K862" i="1"/>
  <c r="D862" i="1"/>
  <c r="BN861" i="1"/>
  <c r="BP861" i="1"/>
  <c r="BQ861" i="1"/>
  <c r="BG861" i="1"/>
  <c r="BH861" i="1"/>
  <c r="BO861" i="1"/>
  <c r="BI861" i="1"/>
  <c r="BJ861" i="1"/>
  <c r="U861" i="1"/>
  <c r="BK861" i="1"/>
  <c r="BL861" i="1"/>
  <c r="BM861" i="1"/>
  <c r="O861" i="1"/>
  <c r="M861" i="1"/>
  <c r="K861" i="1"/>
  <c r="D861" i="1"/>
  <c r="BN860" i="1"/>
  <c r="BP860" i="1"/>
  <c r="BQ860" i="1"/>
  <c r="BG860" i="1"/>
  <c r="BH860" i="1"/>
  <c r="BO860" i="1"/>
  <c r="BI860" i="1"/>
  <c r="BJ860" i="1"/>
  <c r="U860" i="1"/>
  <c r="BK860" i="1"/>
  <c r="BL860" i="1"/>
  <c r="BM860" i="1"/>
  <c r="O860" i="1"/>
  <c r="M860" i="1"/>
  <c r="K860" i="1"/>
  <c r="D860" i="1"/>
  <c r="BN859" i="1"/>
  <c r="BP859" i="1"/>
  <c r="BQ859" i="1"/>
  <c r="BG859" i="1"/>
  <c r="BH859" i="1"/>
  <c r="BO859" i="1"/>
  <c r="BI859" i="1"/>
  <c r="BJ859" i="1"/>
  <c r="U859" i="1"/>
  <c r="BK859" i="1"/>
  <c r="BL859" i="1"/>
  <c r="BM859" i="1"/>
  <c r="O859" i="1"/>
  <c r="M859" i="1"/>
  <c r="K859" i="1"/>
  <c r="D859" i="1"/>
  <c r="BN858" i="1"/>
  <c r="BP858" i="1"/>
  <c r="BQ858" i="1"/>
  <c r="BG858" i="1"/>
  <c r="BH858" i="1"/>
  <c r="BO858" i="1"/>
  <c r="BI858" i="1"/>
  <c r="BJ858" i="1"/>
  <c r="U858" i="1"/>
  <c r="BK858" i="1"/>
  <c r="BL858" i="1"/>
  <c r="BM858" i="1"/>
  <c r="O858" i="1"/>
  <c r="M858" i="1"/>
  <c r="K858" i="1"/>
  <c r="D858" i="1"/>
  <c r="BN857" i="1"/>
  <c r="BP857" i="1"/>
  <c r="BQ857" i="1"/>
  <c r="BG857" i="1"/>
  <c r="BH857" i="1"/>
  <c r="BO857" i="1"/>
  <c r="BI857" i="1"/>
  <c r="BJ857" i="1"/>
  <c r="U857" i="1"/>
  <c r="BK857" i="1"/>
  <c r="BL857" i="1"/>
  <c r="BM857" i="1"/>
  <c r="O857" i="1"/>
  <c r="M857" i="1"/>
  <c r="K857" i="1"/>
  <c r="D857" i="1"/>
  <c r="BN856" i="1"/>
  <c r="BP856" i="1"/>
  <c r="BQ856" i="1"/>
  <c r="BG856" i="1"/>
  <c r="BH856" i="1"/>
  <c r="BO856" i="1"/>
  <c r="BI856" i="1"/>
  <c r="BJ856" i="1"/>
  <c r="U856" i="1"/>
  <c r="BK856" i="1"/>
  <c r="BL856" i="1"/>
  <c r="BM856" i="1"/>
  <c r="O856" i="1"/>
  <c r="M856" i="1"/>
  <c r="K856" i="1"/>
  <c r="D856" i="1"/>
  <c r="BN855" i="1"/>
  <c r="BP855" i="1"/>
  <c r="BQ855" i="1"/>
  <c r="BG855" i="1"/>
  <c r="BH855" i="1"/>
  <c r="BO855" i="1"/>
  <c r="BI855" i="1"/>
  <c r="BJ855" i="1"/>
  <c r="U855" i="1"/>
  <c r="BK855" i="1"/>
  <c r="BL855" i="1"/>
  <c r="BM855" i="1"/>
  <c r="O855" i="1"/>
  <c r="M855" i="1"/>
  <c r="K855" i="1"/>
  <c r="D855" i="1"/>
  <c r="BN854" i="1"/>
  <c r="BP854" i="1"/>
  <c r="BQ854" i="1"/>
  <c r="BG854" i="1"/>
  <c r="BH854" i="1"/>
  <c r="BO854" i="1"/>
  <c r="BI854" i="1"/>
  <c r="BJ854" i="1"/>
  <c r="U854" i="1"/>
  <c r="BK854" i="1"/>
  <c r="BL854" i="1"/>
  <c r="BM854" i="1"/>
  <c r="O854" i="1"/>
  <c r="M854" i="1"/>
  <c r="K854" i="1"/>
  <c r="D854" i="1"/>
  <c r="BN853" i="1"/>
  <c r="BP853" i="1"/>
  <c r="BQ853" i="1"/>
  <c r="BG853" i="1"/>
  <c r="BH853" i="1"/>
  <c r="BO853" i="1"/>
  <c r="BI853" i="1"/>
  <c r="BJ853" i="1"/>
  <c r="U853" i="1"/>
  <c r="BK853" i="1"/>
  <c r="BL853" i="1"/>
  <c r="BM853" i="1"/>
  <c r="O853" i="1"/>
  <c r="M853" i="1"/>
  <c r="K853" i="1"/>
  <c r="D853" i="1"/>
  <c r="BN852" i="1"/>
  <c r="BP852" i="1"/>
  <c r="BQ852" i="1"/>
  <c r="BG852" i="1"/>
  <c r="BH852" i="1"/>
  <c r="BO852" i="1"/>
  <c r="BI852" i="1"/>
  <c r="BJ852" i="1"/>
  <c r="U852" i="1"/>
  <c r="BK852" i="1"/>
  <c r="BL852" i="1"/>
  <c r="BM852" i="1"/>
  <c r="O852" i="1"/>
  <c r="M852" i="1"/>
  <c r="K852" i="1"/>
  <c r="D852" i="1"/>
  <c r="BN851" i="1"/>
  <c r="BP851" i="1"/>
  <c r="BQ851" i="1"/>
  <c r="BG851" i="1"/>
  <c r="BH851" i="1"/>
  <c r="BO851" i="1"/>
  <c r="BI851" i="1"/>
  <c r="BJ851" i="1"/>
  <c r="U851" i="1"/>
  <c r="BK851" i="1"/>
  <c r="BL851" i="1"/>
  <c r="BM851" i="1"/>
  <c r="O851" i="1"/>
  <c r="M851" i="1"/>
  <c r="K851" i="1"/>
  <c r="D851" i="1"/>
  <c r="BN850" i="1"/>
  <c r="BP850" i="1"/>
  <c r="BQ850" i="1"/>
  <c r="BG850" i="1"/>
  <c r="BH850" i="1"/>
  <c r="BO850" i="1"/>
  <c r="BI850" i="1"/>
  <c r="BJ850" i="1"/>
  <c r="U850" i="1"/>
  <c r="BK850" i="1"/>
  <c r="BL850" i="1"/>
  <c r="BM850" i="1"/>
  <c r="O850" i="1"/>
  <c r="M850" i="1"/>
  <c r="K850" i="1"/>
  <c r="D850" i="1"/>
  <c r="BN849" i="1"/>
  <c r="BP849" i="1"/>
  <c r="BQ849" i="1"/>
  <c r="BG849" i="1"/>
  <c r="BH849" i="1"/>
  <c r="BO849" i="1"/>
  <c r="BI849" i="1"/>
  <c r="BJ849" i="1"/>
  <c r="U849" i="1"/>
  <c r="BK849" i="1"/>
  <c r="BL849" i="1"/>
  <c r="BM849" i="1"/>
  <c r="O849" i="1"/>
  <c r="M849" i="1"/>
  <c r="K849" i="1"/>
  <c r="D849" i="1"/>
  <c r="BN848" i="1"/>
  <c r="BP848" i="1"/>
  <c r="BQ848" i="1"/>
  <c r="BG848" i="1"/>
  <c r="BH848" i="1"/>
  <c r="BO848" i="1"/>
  <c r="BI848" i="1"/>
  <c r="BJ848" i="1"/>
  <c r="U848" i="1"/>
  <c r="BK848" i="1"/>
  <c r="BL848" i="1"/>
  <c r="BM848" i="1"/>
  <c r="O848" i="1"/>
  <c r="M848" i="1"/>
  <c r="K848" i="1"/>
  <c r="D848" i="1"/>
  <c r="BN847" i="1"/>
  <c r="BP847" i="1"/>
  <c r="BQ847" i="1"/>
  <c r="BG847" i="1"/>
  <c r="BH847" i="1"/>
  <c r="BO847" i="1"/>
  <c r="BI847" i="1"/>
  <c r="BJ847" i="1"/>
  <c r="U847" i="1"/>
  <c r="BK847" i="1"/>
  <c r="BL847" i="1"/>
  <c r="BM847" i="1"/>
  <c r="O847" i="1"/>
  <c r="M847" i="1"/>
  <c r="K847" i="1"/>
  <c r="D847" i="1"/>
  <c r="BN846" i="1"/>
  <c r="BP846" i="1"/>
  <c r="BQ846" i="1"/>
  <c r="BG846" i="1"/>
  <c r="BH846" i="1"/>
  <c r="BO846" i="1"/>
  <c r="BI846" i="1"/>
  <c r="BJ846" i="1"/>
  <c r="U846" i="1"/>
  <c r="BK846" i="1"/>
  <c r="BL846" i="1"/>
  <c r="BM846" i="1"/>
  <c r="O846" i="1"/>
  <c r="M846" i="1"/>
  <c r="K846" i="1"/>
  <c r="D846" i="1"/>
  <c r="BN845" i="1"/>
  <c r="BP845" i="1"/>
  <c r="BQ845" i="1"/>
  <c r="BG845" i="1"/>
  <c r="BH845" i="1"/>
  <c r="BO845" i="1"/>
  <c r="BI845" i="1"/>
  <c r="BJ845" i="1"/>
  <c r="U845" i="1"/>
  <c r="BK845" i="1"/>
  <c r="BL845" i="1"/>
  <c r="BM845" i="1"/>
  <c r="O845" i="1"/>
  <c r="M845" i="1"/>
  <c r="K845" i="1"/>
  <c r="D845" i="1"/>
  <c r="BN844" i="1"/>
  <c r="BP844" i="1"/>
  <c r="BQ844" i="1"/>
  <c r="BG844" i="1"/>
  <c r="BH844" i="1"/>
  <c r="BO844" i="1"/>
  <c r="BI844" i="1"/>
  <c r="BJ844" i="1"/>
  <c r="U844" i="1"/>
  <c r="BK844" i="1"/>
  <c r="BL844" i="1"/>
  <c r="BM844" i="1"/>
  <c r="O844" i="1"/>
  <c r="M844" i="1"/>
  <c r="K844" i="1"/>
  <c r="D844" i="1"/>
  <c r="BN843" i="1"/>
  <c r="BP843" i="1"/>
  <c r="BQ843" i="1"/>
  <c r="BG843" i="1"/>
  <c r="BH843" i="1"/>
  <c r="BO843" i="1"/>
  <c r="BI843" i="1"/>
  <c r="BJ843" i="1"/>
  <c r="U843" i="1"/>
  <c r="BK843" i="1"/>
  <c r="BL843" i="1"/>
  <c r="BM843" i="1"/>
  <c r="O843" i="1"/>
  <c r="M843" i="1"/>
  <c r="K843" i="1"/>
  <c r="D843" i="1"/>
  <c r="BN842" i="1"/>
  <c r="BP842" i="1"/>
  <c r="BQ842" i="1"/>
  <c r="BG842" i="1"/>
  <c r="BH842" i="1"/>
  <c r="BO842" i="1"/>
  <c r="BI842" i="1"/>
  <c r="BJ842" i="1"/>
  <c r="U842" i="1"/>
  <c r="BK842" i="1"/>
  <c r="BL842" i="1"/>
  <c r="BM842" i="1"/>
  <c r="O842" i="1"/>
  <c r="M842" i="1"/>
  <c r="K842" i="1"/>
  <c r="D842" i="1"/>
  <c r="BN841" i="1"/>
  <c r="BP841" i="1"/>
  <c r="BQ841" i="1"/>
  <c r="BG841" i="1"/>
  <c r="BH841" i="1"/>
  <c r="BO841" i="1"/>
  <c r="BI841" i="1"/>
  <c r="BJ841" i="1"/>
  <c r="U841" i="1"/>
  <c r="BK841" i="1"/>
  <c r="BL841" i="1"/>
  <c r="BM841" i="1"/>
  <c r="O841" i="1"/>
  <c r="M841" i="1"/>
  <c r="K841" i="1"/>
  <c r="D841" i="1"/>
  <c r="BN840" i="1"/>
  <c r="BP840" i="1"/>
  <c r="BQ840" i="1"/>
  <c r="BG840" i="1"/>
  <c r="BH840" i="1"/>
  <c r="BO840" i="1"/>
  <c r="BI840" i="1"/>
  <c r="BJ840" i="1"/>
  <c r="U840" i="1"/>
  <c r="BK840" i="1"/>
  <c r="BL840" i="1"/>
  <c r="BM840" i="1"/>
  <c r="O840" i="1"/>
  <c r="M840" i="1"/>
  <c r="K840" i="1"/>
  <c r="D840" i="1"/>
  <c r="BN839" i="1"/>
  <c r="BP839" i="1"/>
  <c r="BQ839" i="1"/>
  <c r="BG839" i="1"/>
  <c r="BH839" i="1"/>
  <c r="BO839" i="1"/>
  <c r="BI839" i="1"/>
  <c r="BJ839" i="1"/>
  <c r="U839" i="1"/>
  <c r="BK839" i="1"/>
  <c r="BL839" i="1"/>
  <c r="BM839" i="1"/>
  <c r="O839" i="1"/>
  <c r="M839" i="1"/>
  <c r="K839" i="1"/>
  <c r="D839" i="1"/>
  <c r="BN838" i="1"/>
  <c r="BP838" i="1"/>
  <c r="BQ838" i="1"/>
  <c r="BG838" i="1"/>
  <c r="BH838" i="1"/>
  <c r="BO838" i="1"/>
  <c r="BI838" i="1"/>
  <c r="BJ838" i="1"/>
  <c r="U838" i="1"/>
  <c r="BK838" i="1"/>
  <c r="BL838" i="1"/>
  <c r="BM838" i="1"/>
  <c r="O838" i="1"/>
  <c r="M838" i="1"/>
  <c r="K838" i="1"/>
  <c r="D838" i="1"/>
  <c r="BN837" i="1"/>
  <c r="BP837" i="1"/>
  <c r="BQ837" i="1"/>
  <c r="BG837" i="1"/>
  <c r="BH837" i="1"/>
  <c r="BO837" i="1"/>
  <c r="BI837" i="1"/>
  <c r="BJ837" i="1"/>
  <c r="U837" i="1"/>
  <c r="BK837" i="1"/>
  <c r="BL837" i="1"/>
  <c r="BM837" i="1"/>
  <c r="O837" i="1"/>
  <c r="M837" i="1"/>
  <c r="K837" i="1"/>
  <c r="D837" i="1"/>
  <c r="BN836" i="1"/>
  <c r="BP836" i="1"/>
  <c r="BQ836" i="1"/>
  <c r="BG836" i="1"/>
  <c r="BH836" i="1"/>
  <c r="BO836" i="1"/>
  <c r="BI836" i="1"/>
  <c r="BJ836" i="1"/>
  <c r="U836" i="1"/>
  <c r="BK836" i="1"/>
  <c r="BL836" i="1"/>
  <c r="BM836" i="1"/>
  <c r="O836" i="1"/>
  <c r="M836" i="1"/>
  <c r="K836" i="1"/>
  <c r="D836" i="1"/>
  <c r="BN835" i="1"/>
  <c r="BP835" i="1"/>
  <c r="BQ835" i="1"/>
  <c r="BG835" i="1"/>
  <c r="BH835" i="1"/>
  <c r="BO835" i="1"/>
  <c r="BI835" i="1"/>
  <c r="BJ835" i="1"/>
  <c r="U835" i="1"/>
  <c r="BK835" i="1"/>
  <c r="BL835" i="1"/>
  <c r="BM835" i="1"/>
  <c r="O835" i="1"/>
  <c r="M835" i="1"/>
  <c r="K835" i="1"/>
  <c r="D835" i="1"/>
  <c r="BN834" i="1"/>
  <c r="BP834" i="1"/>
  <c r="BQ834" i="1"/>
  <c r="BG834" i="1"/>
  <c r="BH834" i="1"/>
  <c r="BO834" i="1"/>
  <c r="BI834" i="1"/>
  <c r="BJ834" i="1"/>
  <c r="U834" i="1"/>
  <c r="BK834" i="1"/>
  <c r="BL834" i="1"/>
  <c r="BM834" i="1"/>
  <c r="O834" i="1"/>
  <c r="M834" i="1"/>
  <c r="K834" i="1"/>
  <c r="D834" i="1"/>
  <c r="BN833" i="1"/>
  <c r="BP833" i="1"/>
  <c r="BQ833" i="1"/>
  <c r="BG833" i="1"/>
  <c r="BH833" i="1"/>
  <c r="BO833" i="1"/>
  <c r="BI833" i="1"/>
  <c r="BJ833" i="1"/>
  <c r="U833" i="1"/>
  <c r="BK833" i="1"/>
  <c r="BL833" i="1"/>
  <c r="BM833" i="1"/>
  <c r="O833" i="1"/>
  <c r="M833" i="1"/>
  <c r="K833" i="1"/>
  <c r="D833" i="1"/>
  <c r="BN832" i="1"/>
  <c r="BP832" i="1"/>
  <c r="BQ832" i="1"/>
  <c r="BG832" i="1"/>
  <c r="BH832" i="1"/>
  <c r="BO832" i="1"/>
  <c r="BI832" i="1"/>
  <c r="BJ832" i="1"/>
  <c r="U832" i="1"/>
  <c r="BK832" i="1"/>
  <c r="BL832" i="1"/>
  <c r="BM832" i="1"/>
  <c r="O832" i="1"/>
  <c r="M832" i="1"/>
  <c r="K832" i="1"/>
  <c r="D832" i="1"/>
  <c r="BN831" i="1"/>
  <c r="BP831" i="1"/>
  <c r="BQ831" i="1"/>
  <c r="BG831" i="1"/>
  <c r="BH831" i="1"/>
  <c r="BO831" i="1"/>
  <c r="BI831" i="1"/>
  <c r="BJ831" i="1"/>
  <c r="U831" i="1"/>
  <c r="BK831" i="1"/>
  <c r="BL831" i="1"/>
  <c r="BM831" i="1"/>
  <c r="O831" i="1"/>
  <c r="M831" i="1"/>
  <c r="K831" i="1"/>
  <c r="D831" i="1"/>
  <c r="BN830" i="1"/>
  <c r="BP830" i="1"/>
  <c r="BQ830" i="1"/>
  <c r="BG830" i="1"/>
  <c r="BH830" i="1"/>
  <c r="BO830" i="1"/>
  <c r="BI830" i="1"/>
  <c r="BJ830" i="1"/>
  <c r="U830" i="1"/>
  <c r="BK830" i="1"/>
  <c r="BL830" i="1"/>
  <c r="BM830" i="1"/>
  <c r="O830" i="1"/>
  <c r="M830" i="1"/>
  <c r="K830" i="1"/>
  <c r="D830" i="1"/>
  <c r="BN829" i="1"/>
  <c r="BP829" i="1"/>
  <c r="BQ829" i="1"/>
  <c r="BG829" i="1"/>
  <c r="BH829" i="1"/>
  <c r="BO829" i="1"/>
  <c r="BI829" i="1"/>
  <c r="BJ829" i="1"/>
  <c r="U829" i="1"/>
  <c r="BK829" i="1"/>
  <c r="BL829" i="1"/>
  <c r="BM829" i="1"/>
  <c r="O829" i="1"/>
  <c r="M829" i="1"/>
  <c r="K829" i="1"/>
  <c r="D829" i="1"/>
  <c r="BN828" i="1"/>
  <c r="BP828" i="1"/>
  <c r="BQ828" i="1"/>
  <c r="BG828" i="1"/>
  <c r="BH828" i="1"/>
  <c r="BO828" i="1"/>
  <c r="BI828" i="1"/>
  <c r="BJ828" i="1"/>
  <c r="U828" i="1"/>
  <c r="BK828" i="1"/>
  <c r="BL828" i="1"/>
  <c r="BM828" i="1"/>
  <c r="O828" i="1"/>
  <c r="M828" i="1"/>
  <c r="K828" i="1"/>
  <c r="D828" i="1"/>
  <c r="BN827" i="1"/>
  <c r="BP827" i="1"/>
  <c r="BQ827" i="1"/>
  <c r="BG827" i="1"/>
  <c r="BH827" i="1"/>
  <c r="BO827" i="1"/>
  <c r="BI827" i="1"/>
  <c r="BJ827" i="1"/>
  <c r="U827" i="1"/>
  <c r="BK827" i="1"/>
  <c r="BL827" i="1"/>
  <c r="BM827" i="1"/>
  <c r="O827" i="1"/>
  <c r="M827" i="1"/>
  <c r="K827" i="1"/>
  <c r="D827" i="1"/>
  <c r="BN826" i="1"/>
  <c r="BP826" i="1"/>
  <c r="BQ826" i="1"/>
  <c r="BG826" i="1"/>
  <c r="BH826" i="1"/>
  <c r="BO826" i="1"/>
  <c r="BI826" i="1"/>
  <c r="BJ826" i="1"/>
  <c r="U826" i="1"/>
  <c r="BK826" i="1"/>
  <c r="BL826" i="1"/>
  <c r="BM826" i="1"/>
  <c r="O826" i="1"/>
  <c r="M826" i="1"/>
  <c r="K826" i="1"/>
  <c r="D826" i="1"/>
  <c r="BN825" i="1"/>
  <c r="BP825" i="1"/>
  <c r="BQ825" i="1"/>
  <c r="BG825" i="1"/>
  <c r="BH825" i="1"/>
  <c r="BO825" i="1"/>
  <c r="BI825" i="1"/>
  <c r="BJ825" i="1"/>
  <c r="U825" i="1"/>
  <c r="BK825" i="1"/>
  <c r="BL825" i="1"/>
  <c r="BM825" i="1"/>
  <c r="O825" i="1"/>
  <c r="M825" i="1"/>
  <c r="K825" i="1"/>
  <c r="D825" i="1"/>
  <c r="BN824" i="1"/>
  <c r="BP824" i="1"/>
  <c r="BQ824" i="1"/>
  <c r="BG824" i="1"/>
  <c r="BH824" i="1"/>
  <c r="BO824" i="1"/>
  <c r="BI824" i="1"/>
  <c r="BJ824" i="1"/>
  <c r="U824" i="1"/>
  <c r="BK824" i="1"/>
  <c r="BL824" i="1"/>
  <c r="BM824" i="1"/>
  <c r="O824" i="1"/>
  <c r="M824" i="1"/>
  <c r="K824" i="1"/>
  <c r="D824" i="1"/>
  <c r="BN823" i="1"/>
  <c r="BP823" i="1"/>
  <c r="BQ823" i="1"/>
  <c r="BG823" i="1"/>
  <c r="BH823" i="1"/>
  <c r="BO823" i="1"/>
  <c r="BI823" i="1"/>
  <c r="BJ823" i="1"/>
  <c r="U823" i="1"/>
  <c r="BK823" i="1"/>
  <c r="BL823" i="1"/>
  <c r="BM823" i="1"/>
  <c r="O823" i="1"/>
  <c r="M823" i="1"/>
  <c r="K823" i="1"/>
  <c r="D823" i="1"/>
  <c r="BN822" i="1"/>
  <c r="BP822" i="1"/>
  <c r="BQ822" i="1"/>
  <c r="BG822" i="1"/>
  <c r="BH822" i="1"/>
  <c r="BO822" i="1"/>
  <c r="BI822" i="1"/>
  <c r="BJ822" i="1"/>
  <c r="U822" i="1"/>
  <c r="BK822" i="1"/>
  <c r="BL822" i="1"/>
  <c r="BM822" i="1"/>
  <c r="O822" i="1"/>
  <c r="M822" i="1"/>
  <c r="K822" i="1"/>
  <c r="D822" i="1"/>
  <c r="BN821" i="1"/>
  <c r="BP821" i="1"/>
  <c r="BQ821" i="1"/>
  <c r="BG821" i="1"/>
  <c r="BH821" i="1"/>
  <c r="BO821" i="1"/>
  <c r="BI821" i="1"/>
  <c r="BJ821" i="1"/>
  <c r="U821" i="1"/>
  <c r="BK821" i="1"/>
  <c r="BL821" i="1"/>
  <c r="BM821" i="1"/>
  <c r="O821" i="1"/>
  <c r="M821" i="1"/>
  <c r="K821" i="1"/>
  <c r="D821" i="1"/>
  <c r="BN820" i="1"/>
  <c r="BP820" i="1"/>
  <c r="BQ820" i="1"/>
  <c r="BG820" i="1"/>
  <c r="BH820" i="1"/>
  <c r="BO820" i="1"/>
  <c r="BI820" i="1"/>
  <c r="BJ820" i="1"/>
  <c r="U820" i="1"/>
  <c r="BK820" i="1"/>
  <c r="BL820" i="1"/>
  <c r="BM820" i="1"/>
  <c r="O820" i="1"/>
  <c r="M820" i="1"/>
  <c r="K820" i="1"/>
  <c r="D820" i="1"/>
  <c r="BN819" i="1"/>
  <c r="BP819" i="1"/>
  <c r="BQ819" i="1"/>
  <c r="BG819" i="1"/>
  <c r="BH819" i="1"/>
  <c r="BO819" i="1"/>
  <c r="BI819" i="1"/>
  <c r="BJ819" i="1"/>
  <c r="U819" i="1"/>
  <c r="BK819" i="1"/>
  <c r="BL819" i="1"/>
  <c r="BM819" i="1"/>
  <c r="O819" i="1"/>
  <c r="M819" i="1"/>
  <c r="K819" i="1"/>
  <c r="D819" i="1"/>
  <c r="BN818" i="1"/>
  <c r="BP818" i="1"/>
  <c r="BQ818" i="1"/>
  <c r="BG818" i="1"/>
  <c r="BH818" i="1"/>
  <c r="BO818" i="1"/>
  <c r="BI818" i="1"/>
  <c r="BJ818" i="1"/>
  <c r="U818" i="1"/>
  <c r="BK818" i="1"/>
  <c r="BL818" i="1"/>
  <c r="BM818" i="1"/>
  <c r="O818" i="1"/>
  <c r="M818" i="1"/>
  <c r="K818" i="1"/>
  <c r="D818" i="1"/>
  <c r="BN817" i="1"/>
  <c r="BP817" i="1"/>
  <c r="BQ817" i="1"/>
  <c r="BG817" i="1"/>
  <c r="BH817" i="1"/>
  <c r="BO817" i="1"/>
  <c r="BI817" i="1"/>
  <c r="BJ817" i="1"/>
  <c r="U817" i="1"/>
  <c r="BK817" i="1"/>
  <c r="BL817" i="1"/>
  <c r="BM817" i="1"/>
  <c r="O817" i="1"/>
  <c r="M817" i="1"/>
  <c r="K817" i="1"/>
  <c r="D817" i="1"/>
  <c r="BN816" i="1"/>
  <c r="BP816" i="1"/>
  <c r="BQ816" i="1"/>
  <c r="BG816" i="1"/>
  <c r="BH816" i="1"/>
  <c r="BO816" i="1"/>
  <c r="BI816" i="1"/>
  <c r="BJ816" i="1"/>
  <c r="U816" i="1"/>
  <c r="BK816" i="1"/>
  <c r="BL816" i="1"/>
  <c r="BM816" i="1"/>
  <c r="O816" i="1"/>
  <c r="M816" i="1"/>
  <c r="K816" i="1"/>
  <c r="D816" i="1"/>
  <c r="BN815" i="1"/>
  <c r="BP815" i="1"/>
  <c r="BQ815" i="1"/>
  <c r="BG815" i="1"/>
  <c r="BH815" i="1"/>
  <c r="BO815" i="1"/>
  <c r="BI815" i="1"/>
  <c r="BJ815" i="1"/>
  <c r="U815" i="1"/>
  <c r="BK815" i="1"/>
  <c r="BL815" i="1"/>
  <c r="BM815" i="1"/>
  <c r="O815" i="1"/>
  <c r="M815" i="1"/>
  <c r="K815" i="1"/>
  <c r="D815" i="1"/>
  <c r="BN814" i="1"/>
  <c r="BP814" i="1"/>
  <c r="BQ814" i="1"/>
  <c r="BG814" i="1"/>
  <c r="BH814" i="1"/>
  <c r="BO814" i="1"/>
  <c r="BI814" i="1"/>
  <c r="BJ814" i="1"/>
  <c r="U814" i="1"/>
  <c r="BK814" i="1"/>
  <c r="BL814" i="1"/>
  <c r="BM814" i="1"/>
  <c r="O814" i="1"/>
  <c r="M814" i="1"/>
  <c r="K814" i="1"/>
  <c r="D814" i="1"/>
  <c r="BN813" i="1"/>
  <c r="BP813" i="1"/>
  <c r="BQ813" i="1"/>
  <c r="BG813" i="1"/>
  <c r="BH813" i="1"/>
  <c r="BO813" i="1"/>
  <c r="BI813" i="1"/>
  <c r="BJ813" i="1"/>
  <c r="U813" i="1"/>
  <c r="BK813" i="1"/>
  <c r="BL813" i="1"/>
  <c r="BM813" i="1"/>
  <c r="O813" i="1"/>
  <c r="M813" i="1"/>
  <c r="K813" i="1"/>
  <c r="D813" i="1"/>
  <c r="BN812" i="1"/>
  <c r="BP812" i="1"/>
  <c r="BQ812" i="1"/>
  <c r="BG812" i="1"/>
  <c r="BH812" i="1"/>
  <c r="BO812" i="1"/>
  <c r="BI812" i="1"/>
  <c r="BJ812" i="1"/>
  <c r="U812" i="1"/>
  <c r="BK812" i="1"/>
  <c r="BL812" i="1"/>
  <c r="BM812" i="1"/>
  <c r="O812" i="1"/>
  <c r="M812" i="1"/>
  <c r="K812" i="1"/>
  <c r="D812" i="1"/>
  <c r="BN811" i="1"/>
  <c r="BP811" i="1"/>
  <c r="BQ811" i="1"/>
  <c r="BG811" i="1"/>
  <c r="BH811" i="1"/>
  <c r="BO811" i="1"/>
  <c r="BI811" i="1"/>
  <c r="BJ811" i="1"/>
  <c r="U811" i="1"/>
  <c r="BK811" i="1"/>
  <c r="BL811" i="1"/>
  <c r="BM811" i="1"/>
  <c r="O811" i="1"/>
  <c r="M811" i="1"/>
  <c r="K811" i="1"/>
  <c r="D811" i="1"/>
  <c r="BN810" i="1"/>
  <c r="BP810" i="1"/>
  <c r="BQ810" i="1"/>
  <c r="BG810" i="1"/>
  <c r="BH810" i="1"/>
  <c r="BO810" i="1"/>
  <c r="BI810" i="1"/>
  <c r="BJ810" i="1"/>
  <c r="U810" i="1"/>
  <c r="BK810" i="1"/>
  <c r="BL810" i="1"/>
  <c r="BM810" i="1"/>
  <c r="O810" i="1"/>
  <c r="M810" i="1"/>
  <c r="K810" i="1"/>
  <c r="D810" i="1"/>
  <c r="BN809" i="1"/>
  <c r="BP809" i="1"/>
  <c r="BQ809" i="1"/>
  <c r="BG809" i="1"/>
  <c r="BH809" i="1"/>
  <c r="BO809" i="1"/>
  <c r="BI809" i="1"/>
  <c r="BJ809" i="1"/>
  <c r="U809" i="1"/>
  <c r="BK809" i="1"/>
  <c r="BL809" i="1"/>
  <c r="BM809" i="1"/>
  <c r="O809" i="1"/>
  <c r="M809" i="1"/>
  <c r="K809" i="1"/>
  <c r="D809" i="1"/>
  <c r="BN808" i="1"/>
  <c r="BP808" i="1"/>
  <c r="BQ808" i="1"/>
  <c r="BG808" i="1"/>
  <c r="BH808" i="1"/>
  <c r="BO808" i="1"/>
  <c r="BI808" i="1"/>
  <c r="BJ808" i="1"/>
  <c r="U808" i="1"/>
  <c r="BK808" i="1"/>
  <c r="BL808" i="1"/>
  <c r="BM808" i="1"/>
  <c r="O808" i="1"/>
  <c r="M808" i="1"/>
  <c r="K808" i="1"/>
  <c r="D808" i="1"/>
  <c r="BN807" i="1"/>
  <c r="BP807" i="1"/>
  <c r="BQ807" i="1"/>
  <c r="BG807" i="1"/>
  <c r="BH807" i="1"/>
  <c r="BO807" i="1"/>
  <c r="BI807" i="1"/>
  <c r="BJ807" i="1"/>
  <c r="U807" i="1"/>
  <c r="BK807" i="1"/>
  <c r="BL807" i="1"/>
  <c r="BM807" i="1"/>
  <c r="O807" i="1"/>
  <c r="M807" i="1"/>
  <c r="K807" i="1"/>
  <c r="D807" i="1"/>
  <c r="BN806" i="1"/>
  <c r="BP806" i="1"/>
  <c r="BQ806" i="1"/>
  <c r="BG806" i="1"/>
  <c r="BH806" i="1"/>
  <c r="BO806" i="1"/>
  <c r="BI806" i="1"/>
  <c r="BJ806" i="1"/>
  <c r="U806" i="1"/>
  <c r="BK806" i="1"/>
  <c r="BL806" i="1"/>
  <c r="BM806" i="1"/>
  <c r="O806" i="1"/>
  <c r="M806" i="1"/>
  <c r="K806" i="1"/>
  <c r="D806" i="1"/>
  <c r="BN805" i="1"/>
  <c r="BP805" i="1"/>
  <c r="BQ805" i="1"/>
  <c r="BG805" i="1"/>
  <c r="BH805" i="1"/>
  <c r="BO805" i="1"/>
  <c r="BI805" i="1"/>
  <c r="BJ805" i="1"/>
  <c r="U805" i="1"/>
  <c r="BK805" i="1"/>
  <c r="BL805" i="1"/>
  <c r="BM805" i="1"/>
  <c r="O805" i="1"/>
  <c r="M805" i="1"/>
  <c r="K805" i="1"/>
  <c r="D805" i="1"/>
  <c r="BN804" i="1"/>
  <c r="BP804" i="1"/>
  <c r="BQ804" i="1"/>
  <c r="BG804" i="1"/>
  <c r="BH804" i="1"/>
  <c r="BO804" i="1"/>
  <c r="BI804" i="1"/>
  <c r="BJ804" i="1"/>
  <c r="U804" i="1"/>
  <c r="BK804" i="1"/>
  <c r="BL804" i="1"/>
  <c r="BM804" i="1"/>
  <c r="O804" i="1"/>
  <c r="M804" i="1"/>
  <c r="K804" i="1"/>
  <c r="D804" i="1"/>
  <c r="BN803" i="1"/>
  <c r="BP803" i="1"/>
  <c r="BQ803" i="1"/>
  <c r="BG803" i="1"/>
  <c r="BH803" i="1"/>
  <c r="BO803" i="1"/>
  <c r="BI803" i="1"/>
  <c r="BJ803" i="1"/>
  <c r="U803" i="1"/>
  <c r="BK803" i="1"/>
  <c r="BL803" i="1"/>
  <c r="BM803" i="1"/>
  <c r="O803" i="1"/>
  <c r="M803" i="1"/>
  <c r="K803" i="1"/>
  <c r="D803" i="1"/>
  <c r="BN802" i="1"/>
  <c r="BP802" i="1"/>
  <c r="BQ802" i="1"/>
  <c r="BG802" i="1"/>
  <c r="BH802" i="1"/>
  <c r="BO802" i="1"/>
  <c r="BI802" i="1"/>
  <c r="BJ802" i="1"/>
  <c r="U802" i="1"/>
  <c r="BK802" i="1"/>
  <c r="BL802" i="1"/>
  <c r="BM802" i="1"/>
  <c r="O802" i="1"/>
  <c r="M802" i="1"/>
  <c r="K802" i="1"/>
  <c r="D802" i="1"/>
  <c r="BN801" i="1"/>
  <c r="BP801" i="1"/>
  <c r="BQ801" i="1"/>
  <c r="BG801" i="1"/>
  <c r="BH801" i="1"/>
  <c r="BO801" i="1"/>
  <c r="BI801" i="1"/>
  <c r="BJ801" i="1"/>
  <c r="U801" i="1"/>
  <c r="BK801" i="1"/>
  <c r="BL801" i="1"/>
  <c r="BM801" i="1"/>
  <c r="O801" i="1"/>
  <c r="M801" i="1"/>
  <c r="K801" i="1"/>
  <c r="D801" i="1"/>
  <c r="BN800" i="1"/>
  <c r="BP800" i="1"/>
  <c r="BQ800" i="1"/>
  <c r="BG800" i="1"/>
  <c r="BH800" i="1"/>
  <c r="BO800" i="1"/>
  <c r="BI800" i="1"/>
  <c r="BJ800" i="1"/>
  <c r="U800" i="1"/>
  <c r="BK800" i="1"/>
  <c r="BL800" i="1"/>
  <c r="BM800" i="1"/>
  <c r="O800" i="1"/>
  <c r="M800" i="1"/>
  <c r="K800" i="1"/>
  <c r="D800" i="1"/>
  <c r="BN799" i="1"/>
  <c r="BP799" i="1"/>
  <c r="BQ799" i="1"/>
  <c r="BG799" i="1"/>
  <c r="BH799" i="1"/>
  <c r="BO799" i="1"/>
  <c r="BI799" i="1"/>
  <c r="BJ799" i="1"/>
  <c r="U799" i="1"/>
  <c r="BK799" i="1"/>
  <c r="BL799" i="1"/>
  <c r="BM799" i="1"/>
  <c r="O799" i="1"/>
  <c r="M799" i="1"/>
  <c r="K799" i="1"/>
  <c r="D799" i="1"/>
  <c r="BN798" i="1"/>
  <c r="BP798" i="1"/>
  <c r="BQ798" i="1"/>
  <c r="BG798" i="1"/>
  <c r="BH798" i="1"/>
  <c r="BO798" i="1"/>
  <c r="BI798" i="1"/>
  <c r="BJ798" i="1"/>
  <c r="U798" i="1"/>
  <c r="BK798" i="1"/>
  <c r="BL798" i="1"/>
  <c r="BM798" i="1"/>
  <c r="O798" i="1"/>
  <c r="M798" i="1"/>
  <c r="K798" i="1"/>
  <c r="D798" i="1"/>
  <c r="BN797" i="1"/>
  <c r="BP797" i="1"/>
  <c r="BQ797" i="1"/>
  <c r="BG797" i="1"/>
  <c r="BH797" i="1"/>
  <c r="BO797" i="1"/>
  <c r="BI797" i="1"/>
  <c r="BJ797" i="1"/>
  <c r="U797" i="1"/>
  <c r="BK797" i="1"/>
  <c r="BL797" i="1"/>
  <c r="BM797" i="1"/>
  <c r="O797" i="1"/>
  <c r="M797" i="1"/>
  <c r="K797" i="1"/>
  <c r="D797" i="1"/>
  <c r="BN796" i="1"/>
  <c r="BP796" i="1"/>
  <c r="BQ796" i="1"/>
  <c r="BG796" i="1"/>
  <c r="BH796" i="1"/>
  <c r="BO796" i="1"/>
  <c r="BI796" i="1"/>
  <c r="BJ796" i="1"/>
  <c r="U796" i="1"/>
  <c r="BK796" i="1"/>
  <c r="BL796" i="1"/>
  <c r="BM796" i="1"/>
  <c r="O796" i="1"/>
  <c r="M796" i="1"/>
  <c r="K796" i="1"/>
  <c r="D796" i="1"/>
  <c r="BN795" i="1"/>
  <c r="BP795" i="1"/>
  <c r="BQ795" i="1"/>
  <c r="BG795" i="1"/>
  <c r="BH795" i="1"/>
  <c r="BO795" i="1"/>
  <c r="BI795" i="1"/>
  <c r="BJ795" i="1"/>
  <c r="U795" i="1"/>
  <c r="BK795" i="1"/>
  <c r="BL795" i="1"/>
  <c r="BM795" i="1"/>
  <c r="O795" i="1"/>
  <c r="M795" i="1"/>
  <c r="K795" i="1"/>
  <c r="D795" i="1"/>
  <c r="BN794" i="1"/>
  <c r="BP794" i="1"/>
  <c r="BQ794" i="1"/>
  <c r="BG794" i="1"/>
  <c r="BH794" i="1"/>
  <c r="BO794" i="1"/>
  <c r="BI794" i="1"/>
  <c r="BJ794" i="1"/>
  <c r="U794" i="1"/>
  <c r="BK794" i="1"/>
  <c r="BL794" i="1"/>
  <c r="BM794" i="1"/>
  <c r="O794" i="1"/>
  <c r="M794" i="1"/>
  <c r="K794" i="1"/>
  <c r="D794" i="1"/>
  <c r="BN793" i="1"/>
  <c r="BP793" i="1"/>
  <c r="BQ793" i="1"/>
  <c r="BG793" i="1"/>
  <c r="BH793" i="1"/>
  <c r="BO793" i="1"/>
  <c r="BI793" i="1"/>
  <c r="BJ793" i="1"/>
  <c r="U793" i="1"/>
  <c r="BK793" i="1"/>
  <c r="BL793" i="1"/>
  <c r="BM793" i="1"/>
  <c r="O793" i="1"/>
  <c r="M793" i="1"/>
  <c r="K793" i="1"/>
  <c r="D793" i="1"/>
  <c r="BN792" i="1"/>
  <c r="BP792" i="1"/>
  <c r="BQ792" i="1"/>
  <c r="BG792" i="1"/>
  <c r="BH792" i="1"/>
  <c r="BO792" i="1"/>
  <c r="BI792" i="1"/>
  <c r="BJ792" i="1"/>
  <c r="U792" i="1"/>
  <c r="BK792" i="1"/>
  <c r="BL792" i="1"/>
  <c r="BM792" i="1"/>
  <c r="O792" i="1"/>
  <c r="M792" i="1"/>
  <c r="K792" i="1"/>
  <c r="D792" i="1"/>
  <c r="BN791" i="1"/>
  <c r="BP791" i="1"/>
  <c r="BQ791" i="1"/>
  <c r="BG791" i="1"/>
  <c r="BH791" i="1"/>
  <c r="BO791" i="1"/>
  <c r="BI791" i="1"/>
  <c r="BJ791" i="1"/>
  <c r="U791" i="1"/>
  <c r="BK791" i="1"/>
  <c r="BL791" i="1"/>
  <c r="BM791" i="1"/>
  <c r="O791" i="1"/>
  <c r="M791" i="1"/>
  <c r="K791" i="1"/>
  <c r="D791" i="1"/>
  <c r="BN790" i="1"/>
  <c r="BP790" i="1"/>
  <c r="BQ790" i="1"/>
  <c r="BG790" i="1"/>
  <c r="BH790" i="1"/>
  <c r="BO790" i="1"/>
  <c r="BI790" i="1"/>
  <c r="BJ790" i="1"/>
  <c r="U790" i="1"/>
  <c r="BK790" i="1"/>
  <c r="BL790" i="1"/>
  <c r="BM790" i="1"/>
  <c r="O790" i="1"/>
  <c r="M790" i="1"/>
  <c r="K790" i="1"/>
  <c r="D790" i="1"/>
  <c r="BN789" i="1"/>
  <c r="BP789" i="1"/>
  <c r="BQ789" i="1"/>
  <c r="BG789" i="1"/>
  <c r="BH789" i="1"/>
  <c r="BO789" i="1"/>
  <c r="BI789" i="1"/>
  <c r="BJ789" i="1"/>
  <c r="U789" i="1"/>
  <c r="BK789" i="1"/>
  <c r="BL789" i="1"/>
  <c r="BM789" i="1"/>
  <c r="O789" i="1"/>
  <c r="M789" i="1"/>
  <c r="K789" i="1"/>
  <c r="D789" i="1"/>
  <c r="BN788" i="1"/>
  <c r="BP788" i="1"/>
  <c r="BQ788" i="1"/>
  <c r="BG788" i="1"/>
  <c r="BH788" i="1"/>
  <c r="BO788" i="1"/>
  <c r="BI788" i="1"/>
  <c r="BJ788" i="1"/>
  <c r="U788" i="1"/>
  <c r="BK788" i="1"/>
  <c r="BL788" i="1"/>
  <c r="BM788" i="1"/>
  <c r="O788" i="1"/>
  <c r="M788" i="1"/>
  <c r="K788" i="1"/>
  <c r="D788" i="1"/>
  <c r="BN787" i="1"/>
  <c r="BP787" i="1"/>
  <c r="BQ787" i="1"/>
  <c r="BG787" i="1"/>
  <c r="BH787" i="1"/>
  <c r="BO787" i="1"/>
  <c r="BI787" i="1"/>
  <c r="BJ787" i="1"/>
  <c r="U787" i="1"/>
  <c r="BK787" i="1"/>
  <c r="BL787" i="1"/>
  <c r="BM787" i="1"/>
  <c r="O787" i="1"/>
  <c r="M787" i="1"/>
  <c r="K787" i="1"/>
  <c r="D787" i="1"/>
  <c r="BN786" i="1"/>
  <c r="BP786" i="1"/>
  <c r="BQ786" i="1"/>
  <c r="BG786" i="1"/>
  <c r="BH786" i="1"/>
  <c r="BO786" i="1"/>
  <c r="BI786" i="1"/>
  <c r="BJ786" i="1"/>
  <c r="U786" i="1"/>
  <c r="BK786" i="1"/>
  <c r="BL786" i="1"/>
  <c r="BM786" i="1"/>
  <c r="O786" i="1"/>
  <c r="M786" i="1"/>
  <c r="K786" i="1"/>
  <c r="D786" i="1"/>
  <c r="BN785" i="1"/>
  <c r="BP785" i="1"/>
  <c r="BQ785" i="1"/>
  <c r="BG785" i="1"/>
  <c r="BH785" i="1"/>
  <c r="BO785" i="1"/>
  <c r="BI785" i="1"/>
  <c r="BJ785" i="1"/>
  <c r="U785" i="1"/>
  <c r="BK785" i="1"/>
  <c r="BL785" i="1"/>
  <c r="BM785" i="1"/>
  <c r="O785" i="1"/>
  <c r="M785" i="1"/>
  <c r="K785" i="1"/>
  <c r="D785" i="1"/>
  <c r="BN784" i="1"/>
  <c r="BP784" i="1"/>
  <c r="BQ784" i="1"/>
  <c r="BG784" i="1"/>
  <c r="BH784" i="1"/>
  <c r="BO784" i="1"/>
  <c r="BI784" i="1"/>
  <c r="BJ784" i="1"/>
  <c r="U784" i="1"/>
  <c r="BK784" i="1"/>
  <c r="BL784" i="1"/>
  <c r="BM784" i="1"/>
  <c r="O784" i="1"/>
  <c r="M784" i="1"/>
  <c r="K784" i="1"/>
  <c r="D784" i="1"/>
  <c r="BN783" i="1"/>
  <c r="BP783" i="1"/>
  <c r="BQ783" i="1"/>
  <c r="BG783" i="1"/>
  <c r="BH783" i="1"/>
  <c r="BO783" i="1"/>
  <c r="BI783" i="1"/>
  <c r="BJ783" i="1"/>
  <c r="U783" i="1"/>
  <c r="BK783" i="1"/>
  <c r="BL783" i="1"/>
  <c r="BM783" i="1"/>
  <c r="O783" i="1"/>
  <c r="M783" i="1"/>
  <c r="K783" i="1"/>
  <c r="D783" i="1"/>
  <c r="BN782" i="1"/>
  <c r="BP782" i="1"/>
  <c r="BQ782" i="1"/>
  <c r="BG782" i="1"/>
  <c r="BH782" i="1"/>
  <c r="BO782" i="1"/>
  <c r="BI782" i="1"/>
  <c r="BJ782" i="1"/>
  <c r="U782" i="1"/>
  <c r="BK782" i="1"/>
  <c r="BL782" i="1"/>
  <c r="BM782" i="1"/>
  <c r="O782" i="1"/>
  <c r="M782" i="1"/>
  <c r="K782" i="1"/>
  <c r="D782" i="1"/>
  <c r="BN781" i="1"/>
  <c r="BP781" i="1"/>
  <c r="BQ781" i="1"/>
  <c r="BG781" i="1"/>
  <c r="BH781" i="1"/>
  <c r="BO781" i="1"/>
  <c r="BI781" i="1"/>
  <c r="BJ781" i="1"/>
  <c r="U781" i="1"/>
  <c r="BK781" i="1"/>
  <c r="BL781" i="1"/>
  <c r="BM781" i="1"/>
  <c r="O781" i="1"/>
  <c r="M781" i="1"/>
  <c r="K781" i="1"/>
  <c r="D781" i="1"/>
  <c r="BN780" i="1"/>
  <c r="BP780" i="1"/>
  <c r="BQ780" i="1"/>
  <c r="BG780" i="1"/>
  <c r="BH780" i="1"/>
  <c r="BO780" i="1"/>
  <c r="BI780" i="1"/>
  <c r="BJ780" i="1"/>
  <c r="U780" i="1"/>
  <c r="BK780" i="1"/>
  <c r="BL780" i="1"/>
  <c r="BM780" i="1"/>
  <c r="O780" i="1"/>
  <c r="M780" i="1"/>
  <c r="K780" i="1"/>
  <c r="D780" i="1"/>
  <c r="BN779" i="1"/>
  <c r="BP779" i="1"/>
  <c r="BQ779" i="1"/>
  <c r="BG779" i="1"/>
  <c r="BH779" i="1"/>
  <c r="BO779" i="1"/>
  <c r="BI779" i="1"/>
  <c r="BJ779" i="1"/>
  <c r="U779" i="1"/>
  <c r="BK779" i="1"/>
  <c r="BL779" i="1"/>
  <c r="BM779" i="1"/>
  <c r="O779" i="1"/>
  <c r="M779" i="1"/>
  <c r="K779" i="1"/>
  <c r="D779" i="1"/>
  <c r="BN778" i="1"/>
  <c r="BP778" i="1"/>
  <c r="BQ778" i="1"/>
  <c r="BG778" i="1"/>
  <c r="BH778" i="1"/>
  <c r="BO778" i="1"/>
  <c r="BI778" i="1"/>
  <c r="BJ778" i="1"/>
  <c r="U778" i="1"/>
  <c r="BK778" i="1"/>
  <c r="BL778" i="1"/>
  <c r="BM778" i="1"/>
  <c r="O778" i="1"/>
  <c r="M778" i="1"/>
  <c r="K778" i="1"/>
  <c r="D778" i="1"/>
  <c r="U777" i="1"/>
  <c r="O777" i="1"/>
  <c r="M777" i="1"/>
  <c r="K777" i="1"/>
  <c r="D777" i="1"/>
  <c r="U776" i="1"/>
  <c r="O776" i="1"/>
  <c r="M776" i="1"/>
  <c r="K776" i="1"/>
  <c r="D776" i="1"/>
  <c r="BN775" i="1"/>
  <c r="BP775" i="1"/>
  <c r="BQ775" i="1"/>
  <c r="BG775" i="1"/>
  <c r="BH775" i="1"/>
  <c r="BO775" i="1"/>
  <c r="BI775" i="1"/>
  <c r="BJ775" i="1"/>
  <c r="U775" i="1"/>
  <c r="BK775" i="1"/>
  <c r="BL775" i="1"/>
  <c r="BM775" i="1"/>
  <c r="O775" i="1"/>
  <c r="M775" i="1"/>
  <c r="K775" i="1"/>
  <c r="D775" i="1"/>
  <c r="BN774" i="1"/>
  <c r="BP774" i="1"/>
  <c r="BQ774" i="1"/>
  <c r="BG774" i="1"/>
  <c r="BH774" i="1"/>
  <c r="BO774" i="1"/>
  <c r="BI774" i="1"/>
  <c r="BJ774" i="1"/>
  <c r="U774" i="1"/>
  <c r="BK774" i="1"/>
  <c r="BL774" i="1"/>
  <c r="BM774" i="1"/>
  <c r="O774" i="1"/>
  <c r="M774" i="1"/>
  <c r="K774" i="1"/>
  <c r="D774" i="1"/>
  <c r="BN773" i="1"/>
  <c r="BP773" i="1"/>
  <c r="BQ773" i="1"/>
  <c r="BG773" i="1"/>
  <c r="BH773" i="1"/>
  <c r="BO773" i="1"/>
  <c r="BI773" i="1"/>
  <c r="BJ773" i="1"/>
  <c r="U773" i="1"/>
  <c r="BK773" i="1"/>
  <c r="BL773" i="1"/>
  <c r="BM773" i="1"/>
  <c r="O773" i="1"/>
  <c r="M773" i="1"/>
  <c r="K773" i="1"/>
  <c r="D773" i="1"/>
  <c r="BN772" i="1"/>
  <c r="BP772" i="1"/>
  <c r="BQ772" i="1"/>
  <c r="BG772" i="1"/>
  <c r="BH772" i="1"/>
  <c r="BO772" i="1"/>
  <c r="BI772" i="1"/>
  <c r="BJ772" i="1"/>
  <c r="U772" i="1"/>
  <c r="BK772" i="1"/>
  <c r="BL772" i="1"/>
  <c r="BM772" i="1"/>
  <c r="O772" i="1"/>
  <c r="M772" i="1"/>
  <c r="K772" i="1"/>
  <c r="D772" i="1"/>
  <c r="BN771" i="1"/>
  <c r="BP771" i="1"/>
  <c r="BQ771" i="1"/>
  <c r="BG771" i="1"/>
  <c r="BH771" i="1"/>
  <c r="BO771" i="1"/>
  <c r="BI771" i="1"/>
  <c r="BJ771" i="1"/>
  <c r="U771" i="1"/>
  <c r="BK771" i="1"/>
  <c r="BL771" i="1"/>
  <c r="BM771" i="1"/>
  <c r="O771" i="1"/>
  <c r="M771" i="1"/>
  <c r="K771" i="1"/>
  <c r="D771" i="1"/>
  <c r="BN770" i="1"/>
  <c r="BP770" i="1"/>
  <c r="BQ770" i="1"/>
  <c r="BG770" i="1"/>
  <c r="BH770" i="1"/>
  <c r="BO770" i="1"/>
  <c r="BI770" i="1"/>
  <c r="BJ770" i="1"/>
  <c r="U770" i="1"/>
  <c r="BK770" i="1"/>
  <c r="BL770" i="1"/>
  <c r="BM770" i="1"/>
  <c r="O770" i="1"/>
  <c r="M770" i="1"/>
  <c r="K770" i="1"/>
  <c r="D770" i="1"/>
  <c r="BN769" i="1"/>
  <c r="BP769" i="1"/>
  <c r="BQ769" i="1"/>
  <c r="BG769" i="1"/>
  <c r="BH769" i="1"/>
  <c r="BO769" i="1"/>
  <c r="BI769" i="1"/>
  <c r="BJ769" i="1"/>
  <c r="U769" i="1"/>
  <c r="BK769" i="1"/>
  <c r="BL769" i="1"/>
  <c r="BM769" i="1"/>
  <c r="O769" i="1"/>
  <c r="M769" i="1"/>
  <c r="K769" i="1"/>
  <c r="D769" i="1"/>
  <c r="BN768" i="1"/>
  <c r="BP768" i="1"/>
  <c r="BQ768" i="1"/>
  <c r="BG768" i="1"/>
  <c r="BH768" i="1"/>
  <c r="BO768" i="1"/>
  <c r="BI768" i="1"/>
  <c r="BJ768" i="1"/>
  <c r="U768" i="1"/>
  <c r="BK768" i="1"/>
  <c r="BL768" i="1"/>
  <c r="BM768" i="1"/>
  <c r="O768" i="1"/>
  <c r="M768" i="1"/>
  <c r="K768" i="1"/>
  <c r="D768" i="1"/>
  <c r="BN767" i="1"/>
  <c r="BP767" i="1"/>
  <c r="BQ767" i="1"/>
  <c r="BG767" i="1"/>
  <c r="BH767" i="1"/>
  <c r="BO767" i="1"/>
  <c r="BI767" i="1"/>
  <c r="BJ767" i="1"/>
  <c r="U767" i="1"/>
  <c r="BK767" i="1"/>
  <c r="BL767" i="1"/>
  <c r="BM767" i="1"/>
  <c r="O767" i="1"/>
  <c r="M767" i="1"/>
  <c r="K767" i="1"/>
  <c r="D767" i="1"/>
  <c r="BN766" i="1"/>
  <c r="BP766" i="1"/>
  <c r="BQ766" i="1"/>
  <c r="BG766" i="1"/>
  <c r="BH766" i="1"/>
  <c r="BO766" i="1"/>
  <c r="BI766" i="1"/>
  <c r="BJ766" i="1"/>
  <c r="U766" i="1"/>
  <c r="BK766" i="1"/>
  <c r="BL766" i="1"/>
  <c r="BM766" i="1"/>
  <c r="O766" i="1"/>
  <c r="M766" i="1"/>
  <c r="K766" i="1"/>
  <c r="D766" i="1"/>
  <c r="BN765" i="1"/>
  <c r="BP765" i="1"/>
  <c r="BQ765" i="1"/>
  <c r="BG765" i="1"/>
  <c r="BH765" i="1"/>
  <c r="BO765" i="1"/>
  <c r="BI765" i="1"/>
  <c r="BJ765" i="1"/>
  <c r="U765" i="1"/>
  <c r="BK765" i="1"/>
  <c r="BL765" i="1"/>
  <c r="BM765" i="1"/>
  <c r="O765" i="1"/>
  <c r="M765" i="1"/>
  <c r="K765" i="1"/>
  <c r="D765" i="1"/>
  <c r="BN764" i="1"/>
  <c r="BP764" i="1"/>
  <c r="BQ764" i="1"/>
  <c r="BG764" i="1"/>
  <c r="BH764" i="1"/>
  <c r="BO764" i="1"/>
  <c r="BI764" i="1"/>
  <c r="BJ764" i="1"/>
  <c r="U764" i="1"/>
  <c r="BK764" i="1"/>
  <c r="BL764" i="1"/>
  <c r="BM764" i="1"/>
  <c r="O764" i="1"/>
  <c r="M764" i="1"/>
  <c r="K764" i="1"/>
  <c r="D764" i="1"/>
  <c r="BN763" i="1"/>
  <c r="BP763" i="1"/>
  <c r="BQ763" i="1"/>
  <c r="BG763" i="1"/>
  <c r="BH763" i="1"/>
  <c r="BO763" i="1"/>
  <c r="BI763" i="1"/>
  <c r="BJ763" i="1"/>
  <c r="U763" i="1"/>
  <c r="BK763" i="1"/>
  <c r="BL763" i="1"/>
  <c r="BM763" i="1"/>
  <c r="O763" i="1"/>
  <c r="M763" i="1"/>
  <c r="K763" i="1"/>
  <c r="D763" i="1"/>
  <c r="BN762" i="1"/>
  <c r="BP762" i="1"/>
  <c r="BQ762" i="1"/>
  <c r="BG762" i="1"/>
  <c r="BH762" i="1"/>
  <c r="BO762" i="1"/>
  <c r="BI762" i="1"/>
  <c r="BJ762" i="1"/>
  <c r="U762" i="1"/>
  <c r="BK762" i="1"/>
  <c r="BL762" i="1"/>
  <c r="BM762" i="1"/>
  <c r="O762" i="1"/>
  <c r="M762" i="1"/>
  <c r="K762" i="1"/>
  <c r="D762" i="1"/>
  <c r="BN761" i="1"/>
  <c r="BP761" i="1"/>
  <c r="BQ761" i="1"/>
  <c r="BG761" i="1"/>
  <c r="BH761" i="1"/>
  <c r="BO761" i="1"/>
  <c r="BI761" i="1"/>
  <c r="BJ761" i="1"/>
  <c r="U761" i="1"/>
  <c r="BK761" i="1"/>
  <c r="BL761" i="1"/>
  <c r="BM761" i="1"/>
  <c r="O761" i="1"/>
  <c r="M761" i="1"/>
  <c r="K761" i="1"/>
  <c r="D761" i="1"/>
  <c r="BN760" i="1"/>
  <c r="BP760" i="1"/>
  <c r="BQ760" i="1"/>
  <c r="BG760" i="1"/>
  <c r="BH760" i="1"/>
  <c r="BO760" i="1"/>
  <c r="BI760" i="1"/>
  <c r="BJ760" i="1"/>
  <c r="U760" i="1"/>
  <c r="BK760" i="1"/>
  <c r="BL760" i="1"/>
  <c r="BM760" i="1"/>
  <c r="O760" i="1"/>
  <c r="M760" i="1"/>
  <c r="K760" i="1"/>
  <c r="D760" i="1"/>
  <c r="BN759" i="1"/>
  <c r="BP759" i="1"/>
  <c r="BQ759" i="1"/>
  <c r="BG759" i="1"/>
  <c r="BH759" i="1"/>
  <c r="BO759" i="1"/>
  <c r="BI759" i="1"/>
  <c r="BJ759" i="1"/>
  <c r="U759" i="1"/>
  <c r="BK759" i="1"/>
  <c r="BL759" i="1"/>
  <c r="BM759" i="1"/>
  <c r="O759" i="1"/>
  <c r="M759" i="1"/>
  <c r="K759" i="1"/>
  <c r="D759" i="1"/>
  <c r="BN758" i="1"/>
  <c r="BP758" i="1"/>
  <c r="BQ758" i="1"/>
  <c r="BG758" i="1"/>
  <c r="BH758" i="1"/>
  <c r="BO758" i="1"/>
  <c r="BI758" i="1"/>
  <c r="BJ758" i="1"/>
  <c r="U758" i="1"/>
  <c r="BK758" i="1"/>
  <c r="BL758" i="1"/>
  <c r="BM758" i="1"/>
  <c r="O758" i="1"/>
  <c r="M758" i="1"/>
  <c r="K758" i="1"/>
  <c r="D758" i="1"/>
  <c r="BN757" i="1"/>
  <c r="BP757" i="1"/>
  <c r="BQ757" i="1"/>
  <c r="BG757" i="1"/>
  <c r="BH757" i="1"/>
  <c r="BO757" i="1"/>
  <c r="BI757" i="1"/>
  <c r="BJ757" i="1"/>
  <c r="U757" i="1"/>
  <c r="BK757" i="1"/>
  <c r="BL757" i="1"/>
  <c r="BM757" i="1"/>
  <c r="O757" i="1"/>
  <c r="M757" i="1"/>
  <c r="K757" i="1"/>
  <c r="D757" i="1"/>
  <c r="BN756" i="1"/>
  <c r="BP756" i="1"/>
  <c r="BQ756" i="1"/>
  <c r="BG756" i="1"/>
  <c r="BH756" i="1"/>
  <c r="BO756" i="1"/>
  <c r="BI756" i="1"/>
  <c r="BJ756" i="1"/>
  <c r="U756" i="1"/>
  <c r="BK756" i="1"/>
  <c r="BL756" i="1"/>
  <c r="BM756" i="1"/>
  <c r="O756" i="1"/>
  <c r="M756" i="1"/>
  <c r="K756" i="1"/>
  <c r="D756" i="1"/>
  <c r="BN755" i="1"/>
  <c r="BP755" i="1"/>
  <c r="BQ755" i="1"/>
  <c r="BG755" i="1"/>
  <c r="BH755" i="1"/>
  <c r="BO755" i="1"/>
  <c r="BI755" i="1"/>
  <c r="BJ755" i="1"/>
  <c r="U755" i="1"/>
  <c r="BK755" i="1"/>
  <c r="BL755" i="1"/>
  <c r="BM755" i="1"/>
  <c r="O755" i="1"/>
  <c r="M755" i="1"/>
  <c r="K755" i="1"/>
  <c r="D755" i="1"/>
  <c r="BN754" i="1"/>
  <c r="BP754" i="1"/>
  <c r="BQ754" i="1"/>
  <c r="BG754" i="1"/>
  <c r="BH754" i="1"/>
  <c r="BO754" i="1"/>
  <c r="BI754" i="1"/>
  <c r="BJ754" i="1"/>
  <c r="U754" i="1"/>
  <c r="BK754" i="1"/>
  <c r="BL754" i="1"/>
  <c r="BM754" i="1"/>
  <c r="O754" i="1"/>
  <c r="M754" i="1"/>
  <c r="K754" i="1"/>
  <c r="D754" i="1"/>
  <c r="BN753" i="1"/>
  <c r="BP753" i="1"/>
  <c r="BQ753" i="1"/>
  <c r="BG753" i="1"/>
  <c r="BH753" i="1"/>
  <c r="BO753" i="1"/>
  <c r="BI753" i="1"/>
  <c r="BJ753" i="1"/>
  <c r="U753" i="1"/>
  <c r="BK753" i="1"/>
  <c r="BL753" i="1"/>
  <c r="BM753" i="1"/>
  <c r="O753" i="1"/>
  <c r="M753" i="1"/>
  <c r="K753" i="1"/>
  <c r="D753" i="1"/>
  <c r="BN752" i="1"/>
  <c r="BP752" i="1"/>
  <c r="BQ752" i="1"/>
  <c r="BG752" i="1"/>
  <c r="BH752" i="1"/>
  <c r="BO752" i="1"/>
  <c r="BI752" i="1"/>
  <c r="BJ752" i="1"/>
  <c r="U752" i="1"/>
  <c r="BK752" i="1"/>
  <c r="BL752" i="1"/>
  <c r="BM752" i="1"/>
  <c r="O752" i="1"/>
  <c r="M752" i="1"/>
  <c r="K752" i="1"/>
  <c r="D752" i="1"/>
  <c r="BN751" i="1"/>
  <c r="BP751" i="1"/>
  <c r="BQ751" i="1"/>
  <c r="BG751" i="1"/>
  <c r="BH751" i="1"/>
  <c r="BO751" i="1"/>
  <c r="BI751" i="1"/>
  <c r="BJ751" i="1"/>
  <c r="U751" i="1"/>
  <c r="BK751" i="1"/>
  <c r="BL751" i="1"/>
  <c r="BM751" i="1"/>
  <c r="O751" i="1"/>
  <c r="M751" i="1"/>
  <c r="K751" i="1"/>
  <c r="D751" i="1"/>
  <c r="BN750" i="1"/>
  <c r="BP750" i="1"/>
  <c r="BQ750" i="1"/>
  <c r="BG750" i="1"/>
  <c r="BH750" i="1"/>
  <c r="BO750" i="1"/>
  <c r="BI750" i="1"/>
  <c r="BJ750" i="1"/>
  <c r="U750" i="1"/>
  <c r="BK750" i="1"/>
  <c r="BL750" i="1"/>
  <c r="BM750" i="1"/>
  <c r="O750" i="1"/>
  <c r="M750" i="1"/>
  <c r="K750" i="1"/>
  <c r="D750" i="1"/>
  <c r="BN749" i="1"/>
  <c r="BP749" i="1"/>
  <c r="BQ749" i="1"/>
  <c r="BG749" i="1"/>
  <c r="BH749" i="1"/>
  <c r="BO749" i="1"/>
  <c r="BI749" i="1"/>
  <c r="BJ749" i="1"/>
  <c r="U749" i="1"/>
  <c r="BK749" i="1"/>
  <c r="BL749" i="1"/>
  <c r="BM749" i="1"/>
  <c r="O749" i="1"/>
  <c r="M749" i="1"/>
  <c r="K749" i="1"/>
  <c r="D749" i="1"/>
  <c r="BN748" i="1"/>
  <c r="BP748" i="1"/>
  <c r="BQ748" i="1"/>
  <c r="BG748" i="1"/>
  <c r="BH748" i="1"/>
  <c r="BO748" i="1"/>
  <c r="BI748" i="1"/>
  <c r="BJ748" i="1"/>
  <c r="U748" i="1"/>
  <c r="BK748" i="1"/>
  <c r="BL748" i="1"/>
  <c r="BM748" i="1"/>
  <c r="O748" i="1"/>
  <c r="M748" i="1"/>
  <c r="K748" i="1"/>
  <c r="D748" i="1"/>
  <c r="BN747" i="1"/>
  <c r="BP747" i="1"/>
  <c r="BQ747" i="1"/>
  <c r="BG747" i="1"/>
  <c r="BH747" i="1"/>
  <c r="BO747" i="1"/>
  <c r="BI747" i="1"/>
  <c r="BJ747" i="1"/>
  <c r="U747" i="1"/>
  <c r="BK747" i="1"/>
  <c r="BL747" i="1"/>
  <c r="BM747" i="1"/>
  <c r="O747" i="1"/>
  <c r="M747" i="1"/>
  <c r="K747" i="1"/>
  <c r="D747" i="1"/>
  <c r="BN746" i="1"/>
  <c r="BP746" i="1"/>
  <c r="BQ746" i="1"/>
  <c r="BG746" i="1"/>
  <c r="BH746" i="1"/>
  <c r="BO746" i="1"/>
  <c r="BI746" i="1"/>
  <c r="BJ746" i="1"/>
  <c r="U746" i="1"/>
  <c r="BK746" i="1"/>
  <c r="BL746" i="1"/>
  <c r="BM746" i="1"/>
  <c r="O746" i="1"/>
  <c r="M746" i="1"/>
  <c r="K746" i="1"/>
  <c r="D746" i="1"/>
  <c r="BN745" i="1"/>
  <c r="BP745" i="1"/>
  <c r="BQ745" i="1"/>
  <c r="BG745" i="1"/>
  <c r="BH745" i="1"/>
  <c r="BO745" i="1"/>
  <c r="BI745" i="1"/>
  <c r="BJ745" i="1"/>
  <c r="U745" i="1"/>
  <c r="BK745" i="1"/>
  <c r="BL745" i="1"/>
  <c r="BM745" i="1"/>
  <c r="O745" i="1"/>
  <c r="M745" i="1"/>
  <c r="K745" i="1"/>
  <c r="D745" i="1"/>
  <c r="BN744" i="1"/>
  <c r="BP744" i="1"/>
  <c r="BQ744" i="1"/>
  <c r="BG744" i="1"/>
  <c r="BH744" i="1"/>
  <c r="BO744" i="1"/>
  <c r="BI744" i="1"/>
  <c r="BJ744" i="1"/>
  <c r="U744" i="1"/>
  <c r="BK744" i="1"/>
  <c r="BL744" i="1"/>
  <c r="BM744" i="1"/>
  <c r="O744" i="1"/>
  <c r="M744" i="1"/>
  <c r="K744" i="1"/>
  <c r="D744" i="1"/>
  <c r="BN743" i="1"/>
  <c r="BP743" i="1"/>
  <c r="BQ743" i="1"/>
  <c r="BG743" i="1"/>
  <c r="BH743" i="1"/>
  <c r="BO743" i="1"/>
  <c r="BI743" i="1"/>
  <c r="BJ743" i="1"/>
  <c r="U743" i="1"/>
  <c r="BK743" i="1"/>
  <c r="BL743" i="1"/>
  <c r="BM743" i="1"/>
  <c r="O743" i="1"/>
  <c r="M743" i="1"/>
  <c r="K743" i="1"/>
  <c r="D743" i="1"/>
  <c r="BN742" i="1"/>
  <c r="BP742" i="1"/>
  <c r="BQ742" i="1"/>
  <c r="BG742" i="1"/>
  <c r="BH742" i="1"/>
  <c r="BO742" i="1"/>
  <c r="BI742" i="1"/>
  <c r="BJ742" i="1"/>
  <c r="U742" i="1"/>
  <c r="BK742" i="1"/>
  <c r="BL742" i="1"/>
  <c r="BM742" i="1"/>
  <c r="O742" i="1"/>
  <c r="M742" i="1"/>
  <c r="K742" i="1"/>
  <c r="D742" i="1"/>
  <c r="BN741" i="1"/>
  <c r="BP741" i="1"/>
  <c r="BQ741" i="1"/>
  <c r="BG741" i="1"/>
  <c r="BH741" i="1"/>
  <c r="BO741" i="1"/>
  <c r="BI741" i="1"/>
  <c r="BJ741" i="1"/>
  <c r="U741" i="1"/>
  <c r="BK741" i="1"/>
  <c r="BL741" i="1"/>
  <c r="BM741" i="1"/>
  <c r="O741" i="1"/>
  <c r="M741" i="1"/>
  <c r="K741" i="1"/>
  <c r="D741" i="1"/>
  <c r="BN740" i="1"/>
  <c r="BP740" i="1"/>
  <c r="BQ740" i="1"/>
  <c r="BG740" i="1"/>
  <c r="BH740" i="1"/>
  <c r="BO740" i="1"/>
  <c r="BI740" i="1"/>
  <c r="BJ740" i="1"/>
  <c r="U740" i="1"/>
  <c r="BK740" i="1"/>
  <c r="BL740" i="1"/>
  <c r="BM740" i="1"/>
  <c r="O740" i="1"/>
  <c r="M740" i="1"/>
  <c r="K740" i="1"/>
  <c r="D740" i="1"/>
  <c r="BN739" i="1"/>
  <c r="BP739" i="1"/>
  <c r="BQ739" i="1"/>
  <c r="BG739" i="1"/>
  <c r="BH739" i="1"/>
  <c r="BO739" i="1"/>
  <c r="BI739" i="1"/>
  <c r="BJ739" i="1"/>
  <c r="U739" i="1"/>
  <c r="BK739" i="1"/>
  <c r="BL739" i="1"/>
  <c r="BM739" i="1"/>
  <c r="O739" i="1"/>
  <c r="M739" i="1"/>
  <c r="K739" i="1"/>
  <c r="D739" i="1"/>
  <c r="BN738" i="1"/>
  <c r="BP738" i="1"/>
  <c r="BQ738" i="1"/>
  <c r="BG738" i="1"/>
  <c r="BH738" i="1"/>
  <c r="BO738" i="1"/>
  <c r="BI738" i="1"/>
  <c r="BJ738" i="1"/>
  <c r="U738" i="1"/>
  <c r="BK738" i="1"/>
  <c r="BL738" i="1"/>
  <c r="BM738" i="1"/>
  <c r="O738" i="1"/>
  <c r="M738" i="1"/>
  <c r="K738" i="1"/>
  <c r="D738" i="1"/>
  <c r="BN737" i="1"/>
  <c r="BP737" i="1"/>
  <c r="BQ737" i="1"/>
  <c r="BG737" i="1"/>
  <c r="BH737" i="1"/>
  <c r="BO737" i="1"/>
  <c r="BI737" i="1"/>
  <c r="BJ737" i="1"/>
  <c r="U737" i="1"/>
  <c r="BK737" i="1"/>
  <c r="BL737" i="1"/>
  <c r="BM737" i="1"/>
  <c r="O737" i="1"/>
  <c r="M737" i="1"/>
  <c r="K737" i="1"/>
  <c r="D737" i="1"/>
  <c r="BN736" i="1"/>
  <c r="BP736" i="1"/>
  <c r="BQ736" i="1"/>
  <c r="BG736" i="1"/>
  <c r="BH736" i="1"/>
  <c r="BO736" i="1"/>
  <c r="BI736" i="1"/>
  <c r="BJ736" i="1"/>
  <c r="U736" i="1"/>
  <c r="BK736" i="1"/>
  <c r="BL736" i="1"/>
  <c r="BM736" i="1"/>
  <c r="O736" i="1"/>
  <c r="M736" i="1"/>
  <c r="K736" i="1"/>
  <c r="D736" i="1"/>
  <c r="BN735" i="1"/>
  <c r="BP735" i="1"/>
  <c r="BQ735" i="1"/>
  <c r="BG735" i="1"/>
  <c r="BH735" i="1"/>
  <c r="BO735" i="1"/>
  <c r="BI735" i="1"/>
  <c r="BJ735" i="1"/>
  <c r="U735" i="1"/>
  <c r="BK735" i="1"/>
  <c r="BL735" i="1"/>
  <c r="BM735" i="1"/>
  <c r="O735" i="1"/>
  <c r="M735" i="1"/>
  <c r="K735" i="1"/>
  <c r="D735" i="1"/>
  <c r="BN734" i="1"/>
  <c r="BP734" i="1"/>
  <c r="BQ734" i="1"/>
  <c r="BG734" i="1"/>
  <c r="BH734" i="1"/>
  <c r="BO734" i="1"/>
  <c r="BI734" i="1"/>
  <c r="BJ734" i="1"/>
  <c r="U734" i="1"/>
  <c r="BK734" i="1"/>
  <c r="BL734" i="1"/>
  <c r="BM734" i="1"/>
  <c r="O734" i="1"/>
  <c r="M734" i="1"/>
  <c r="K734" i="1"/>
  <c r="D734" i="1"/>
  <c r="BN733" i="1"/>
  <c r="BP733" i="1"/>
  <c r="BQ733" i="1"/>
  <c r="BG733" i="1"/>
  <c r="BH733" i="1"/>
  <c r="BO733" i="1"/>
  <c r="BI733" i="1"/>
  <c r="BJ733" i="1"/>
  <c r="U733" i="1"/>
  <c r="BK733" i="1"/>
  <c r="BL733" i="1"/>
  <c r="BM733" i="1"/>
  <c r="O733" i="1"/>
  <c r="M733" i="1"/>
  <c r="K733" i="1"/>
  <c r="D733" i="1"/>
  <c r="BN732" i="1"/>
  <c r="BP732" i="1"/>
  <c r="BQ732" i="1"/>
  <c r="BG732" i="1"/>
  <c r="BH732" i="1"/>
  <c r="BO732" i="1"/>
  <c r="BI732" i="1"/>
  <c r="BJ732" i="1"/>
  <c r="U732" i="1"/>
  <c r="BK732" i="1"/>
  <c r="BL732" i="1"/>
  <c r="BM732" i="1"/>
  <c r="O732" i="1"/>
  <c r="M732" i="1"/>
  <c r="K732" i="1"/>
  <c r="D732" i="1"/>
  <c r="BN731" i="1"/>
  <c r="BP731" i="1"/>
  <c r="BQ731" i="1"/>
  <c r="BG731" i="1"/>
  <c r="BH731" i="1"/>
  <c r="BO731" i="1"/>
  <c r="BI731" i="1"/>
  <c r="BJ731" i="1"/>
  <c r="U731" i="1"/>
  <c r="BK731" i="1"/>
  <c r="BL731" i="1"/>
  <c r="BM731" i="1"/>
  <c r="O731" i="1"/>
  <c r="M731" i="1"/>
  <c r="K731" i="1"/>
  <c r="D731" i="1"/>
  <c r="BN730" i="1"/>
  <c r="BP730" i="1"/>
  <c r="BQ730" i="1"/>
  <c r="BG730" i="1"/>
  <c r="BH730" i="1"/>
  <c r="BO730" i="1"/>
  <c r="BI730" i="1"/>
  <c r="BJ730" i="1"/>
  <c r="U730" i="1"/>
  <c r="BK730" i="1"/>
  <c r="BL730" i="1"/>
  <c r="BM730" i="1"/>
  <c r="O730" i="1"/>
  <c r="M730" i="1"/>
  <c r="K730" i="1"/>
  <c r="D730" i="1"/>
  <c r="BN729" i="1"/>
  <c r="BP729" i="1"/>
  <c r="BQ729" i="1"/>
  <c r="BG729" i="1"/>
  <c r="BH729" i="1"/>
  <c r="BO729" i="1"/>
  <c r="BI729" i="1"/>
  <c r="BJ729" i="1"/>
  <c r="U729" i="1"/>
  <c r="BK729" i="1"/>
  <c r="BL729" i="1"/>
  <c r="BM729" i="1"/>
  <c r="O729" i="1"/>
  <c r="M729" i="1"/>
  <c r="K729" i="1"/>
  <c r="D729" i="1"/>
  <c r="BN728" i="1"/>
  <c r="BP728" i="1"/>
  <c r="BQ728" i="1"/>
  <c r="BG728" i="1"/>
  <c r="BH728" i="1"/>
  <c r="BO728" i="1"/>
  <c r="BI728" i="1"/>
  <c r="BJ728" i="1"/>
  <c r="U728" i="1"/>
  <c r="BK728" i="1"/>
  <c r="BL728" i="1"/>
  <c r="BM728" i="1"/>
  <c r="O728" i="1"/>
  <c r="M728" i="1"/>
  <c r="K728" i="1"/>
  <c r="D728" i="1"/>
  <c r="BN727" i="1"/>
  <c r="BP727" i="1"/>
  <c r="BQ727" i="1"/>
  <c r="BG727" i="1"/>
  <c r="BH727" i="1"/>
  <c r="BO727" i="1"/>
  <c r="BI727" i="1"/>
  <c r="BJ727" i="1"/>
  <c r="U727" i="1"/>
  <c r="BK727" i="1"/>
  <c r="BL727" i="1"/>
  <c r="BM727" i="1"/>
  <c r="O727" i="1"/>
  <c r="M727" i="1"/>
  <c r="K727" i="1"/>
  <c r="D727" i="1"/>
  <c r="BN726" i="1"/>
  <c r="BP726" i="1"/>
  <c r="BQ726" i="1"/>
  <c r="BG726" i="1"/>
  <c r="BH726" i="1"/>
  <c r="BO726" i="1"/>
  <c r="BI726" i="1"/>
  <c r="BJ726" i="1"/>
  <c r="U726" i="1"/>
  <c r="BK726" i="1"/>
  <c r="BL726" i="1"/>
  <c r="BM726" i="1"/>
  <c r="O726" i="1"/>
  <c r="M726" i="1"/>
  <c r="K726" i="1"/>
  <c r="D726" i="1"/>
  <c r="BN725" i="1"/>
  <c r="BP725" i="1"/>
  <c r="BQ725" i="1"/>
  <c r="BG725" i="1"/>
  <c r="BH725" i="1"/>
  <c r="BO725" i="1"/>
  <c r="BI725" i="1"/>
  <c r="BJ725" i="1"/>
  <c r="U725" i="1"/>
  <c r="BK725" i="1"/>
  <c r="BL725" i="1"/>
  <c r="BM725" i="1"/>
  <c r="O725" i="1"/>
  <c r="M725" i="1"/>
  <c r="K725" i="1"/>
  <c r="D725" i="1"/>
  <c r="BN724" i="1"/>
  <c r="BP724" i="1"/>
  <c r="BQ724" i="1"/>
  <c r="BG724" i="1"/>
  <c r="BH724" i="1"/>
  <c r="BO724" i="1"/>
  <c r="BI724" i="1"/>
  <c r="BJ724" i="1"/>
  <c r="U724" i="1"/>
  <c r="BK724" i="1"/>
  <c r="BL724" i="1"/>
  <c r="BM724" i="1"/>
  <c r="O724" i="1"/>
  <c r="M724" i="1"/>
  <c r="K724" i="1"/>
  <c r="D724" i="1"/>
  <c r="BN723" i="1"/>
  <c r="BP723" i="1"/>
  <c r="BQ723" i="1"/>
  <c r="BG723" i="1"/>
  <c r="BH723" i="1"/>
  <c r="BO723" i="1"/>
  <c r="BI723" i="1"/>
  <c r="BJ723" i="1"/>
  <c r="U723" i="1"/>
  <c r="BK723" i="1"/>
  <c r="BL723" i="1"/>
  <c r="BM723" i="1"/>
  <c r="O723" i="1"/>
  <c r="M723" i="1"/>
  <c r="K723" i="1"/>
  <c r="D723" i="1"/>
  <c r="BN722" i="1"/>
  <c r="BP722" i="1"/>
  <c r="BQ722" i="1"/>
  <c r="BG722" i="1"/>
  <c r="BH722" i="1"/>
  <c r="BO722" i="1"/>
  <c r="BI722" i="1"/>
  <c r="BJ722" i="1"/>
  <c r="U722" i="1"/>
  <c r="BK722" i="1"/>
  <c r="BL722" i="1"/>
  <c r="BM722" i="1"/>
  <c r="O722" i="1"/>
  <c r="M722" i="1"/>
  <c r="K722" i="1"/>
  <c r="D722" i="1"/>
  <c r="BN721" i="1"/>
  <c r="BP721" i="1"/>
  <c r="BQ721" i="1"/>
  <c r="BG721" i="1"/>
  <c r="BH721" i="1"/>
  <c r="BO721" i="1"/>
  <c r="BI721" i="1"/>
  <c r="BJ721" i="1"/>
  <c r="U721" i="1"/>
  <c r="BK721" i="1"/>
  <c r="BL721" i="1"/>
  <c r="BM721" i="1"/>
  <c r="O721" i="1"/>
  <c r="M721" i="1"/>
  <c r="K721" i="1"/>
  <c r="D721" i="1"/>
  <c r="BN720" i="1"/>
  <c r="BP720" i="1"/>
  <c r="BQ720" i="1"/>
  <c r="BG720" i="1"/>
  <c r="BH720" i="1"/>
  <c r="BO720" i="1"/>
  <c r="BI720" i="1"/>
  <c r="BJ720" i="1"/>
  <c r="U720" i="1"/>
  <c r="BK720" i="1"/>
  <c r="BL720" i="1"/>
  <c r="BM720" i="1"/>
  <c r="O720" i="1"/>
  <c r="M720" i="1"/>
  <c r="K720" i="1"/>
  <c r="D720" i="1"/>
  <c r="BN719" i="1"/>
  <c r="BP719" i="1"/>
  <c r="BQ719" i="1"/>
  <c r="BG719" i="1"/>
  <c r="BH719" i="1"/>
  <c r="BO719" i="1"/>
  <c r="BI719" i="1"/>
  <c r="BJ719" i="1"/>
  <c r="U719" i="1"/>
  <c r="BK719" i="1"/>
  <c r="BL719" i="1"/>
  <c r="BM719" i="1"/>
  <c r="O719" i="1"/>
  <c r="M719" i="1"/>
  <c r="K719" i="1"/>
  <c r="D719" i="1"/>
  <c r="BN718" i="1"/>
  <c r="BP718" i="1"/>
  <c r="BQ718" i="1"/>
  <c r="BG718" i="1"/>
  <c r="BH718" i="1"/>
  <c r="BO718" i="1"/>
  <c r="BI718" i="1"/>
  <c r="BJ718" i="1"/>
  <c r="U718" i="1"/>
  <c r="BK718" i="1"/>
  <c r="BL718" i="1"/>
  <c r="BM718" i="1"/>
  <c r="O718" i="1"/>
  <c r="M718" i="1"/>
  <c r="K718" i="1"/>
  <c r="D718" i="1"/>
  <c r="BN717" i="1"/>
  <c r="BP717" i="1"/>
  <c r="BQ717" i="1"/>
  <c r="BG717" i="1"/>
  <c r="BH717" i="1"/>
  <c r="BO717" i="1"/>
  <c r="BI717" i="1"/>
  <c r="BJ717" i="1"/>
  <c r="U717" i="1"/>
  <c r="BK717" i="1"/>
  <c r="BL717" i="1"/>
  <c r="BM717" i="1"/>
  <c r="O717" i="1"/>
  <c r="M717" i="1"/>
  <c r="K717" i="1"/>
  <c r="D717" i="1"/>
  <c r="BN716" i="1"/>
  <c r="BP716" i="1"/>
  <c r="BQ716" i="1"/>
  <c r="BG716" i="1"/>
  <c r="BH716" i="1"/>
  <c r="BO716" i="1"/>
  <c r="BI716" i="1"/>
  <c r="BJ716" i="1"/>
  <c r="U716" i="1"/>
  <c r="BK716" i="1"/>
  <c r="BL716" i="1"/>
  <c r="BM716" i="1"/>
  <c r="O716" i="1"/>
  <c r="M716" i="1"/>
  <c r="K716" i="1"/>
  <c r="D716" i="1"/>
  <c r="BN715" i="1"/>
  <c r="BP715" i="1"/>
  <c r="BQ715" i="1"/>
  <c r="BG715" i="1"/>
  <c r="BH715" i="1"/>
  <c r="BO715" i="1"/>
  <c r="BI715" i="1"/>
  <c r="BJ715" i="1"/>
  <c r="U715" i="1"/>
  <c r="BK715" i="1"/>
  <c r="BL715" i="1"/>
  <c r="BM715" i="1"/>
  <c r="O715" i="1"/>
  <c r="M715" i="1"/>
  <c r="K715" i="1"/>
  <c r="D715" i="1"/>
  <c r="BN714" i="1"/>
  <c r="BP714" i="1"/>
  <c r="BQ714" i="1"/>
  <c r="BG714" i="1"/>
  <c r="BH714" i="1"/>
  <c r="BO714" i="1"/>
  <c r="BI714" i="1"/>
  <c r="BJ714" i="1"/>
  <c r="U714" i="1"/>
  <c r="BK714" i="1"/>
  <c r="BL714" i="1"/>
  <c r="BM714" i="1"/>
  <c r="O714" i="1"/>
  <c r="M714" i="1"/>
  <c r="K714" i="1"/>
  <c r="D714" i="1"/>
  <c r="BN713" i="1"/>
  <c r="BP713" i="1"/>
  <c r="BQ713" i="1"/>
  <c r="BG713" i="1"/>
  <c r="BH713" i="1"/>
  <c r="BO713" i="1"/>
  <c r="BI713" i="1"/>
  <c r="BJ713" i="1"/>
  <c r="U713" i="1"/>
  <c r="BK713" i="1"/>
  <c r="BL713" i="1"/>
  <c r="BM713" i="1"/>
  <c r="O713" i="1"/>
  <c r="M713" i="1"/>
  <c r="K713" i="1"/>
  <c r="D713" i="1"/>
  <c r="BN712" i="1"/>
  <c r="BP712" i="1"/>
  <c r="BQ712" i="1"/>
  <c r="BG712" i="1"/>
  <c r="BH712" i="1"/>
  <c r="BO712" i="1"/>
  <c r="BI712" i="1"/>
  <c r="BJ712" i="1"/>
  <c r="U712" i="1"/>
  <c r="BK712" i="1"/>
  <c r="BL712" i="1"/>
  <c r="BM712" i="1"/>
  <c r="O712" i="1"/>
  <c r="M712" i="1"/>
  <c r="K712" i="1"/>
  <c r="D712" i="1"/>
  <c r="BN711" i="1"/>
  <c r="BP711" i="1"/>
  <c r="BQ711" i="1"/>
  <c r="BG711" i="1"/>
  <c r="BH711" i="1"/>
  <c r="BO711" i="1"/>
  <c r="BI711" i="1"/>
  <c r="BJ711" i="1"/>
  <c r="U711" i="1"/>
  <c r="BK711" i="1"/>
  <c r="BL711" i="1"/>
  <c r="BM711" i="1"/>
  <c r="O711" i="1"/>
  <c r="M711" i="1"/>
  <c r="K711" i="1"/>
  <c r="D711" i="1"/>
  <c r="BN710" i="1"/>
  <c r="BP710" i="1"/>
  <c r="BQ710" i="1"/>
  <c r="BG710" i="1"/>
  <c r="BH710" i="1"/>
  <c r="BO710" i="1"/>
  <c r="BI710" i="1"/>
  <c r="BJ710" i="1"/>
  <c r="U710" i="1"/>
  <c r="BK710" i="1"/>
  <c r="BL710" i="1"/>
  <c r="BM710" i="1"/>
  <c r="O710" i="1"/>
  <c r="M710" i="1"/>
  <c r="K710" i="1"/>
  <c r="D710" i="1"/>
  <c r="BN709" i="1"/>
  <c r="BP709" i="1"/>
  <c r="BQ709" i="1"/>
  <c r="BG709" i="1"/>
  <c r="BH709" i="1"/>
  <c r="BO709" i="1"/>
  <c r="BI709" i="1"/>
  <c r="BJ709" i="1"/>
  <c r="U709" i="1"/>
  <c r="BK709" i="1"/>
  <c r="BL709" i="1"/>
  <c r="BM709" i="1"/>
  <c r="O709" i="1"/>
  <c r="M709" i="1"/>
  <c r="K709" i="1"/>
  <c r="D709" i="1"/>
  <c r="BN708" i="1"/>
  <c r="BP708" i="1"/>
  <c r="BQ708" i="1"/>
  <c r="BG708" i="1"/>
  <c r="BH708" i="1"/>
  <c r="BO708" i="1"/>
  <c r="BI708" i="1"/>
  <c r="BJ708" i="1"/>
  <c r="U708" i="1"/>
  <c r="BK708" i="1"/>
  <c r="BL708" i="1"/>
  <c r="BM708" i="1"/>
  <c r="O708" i="1"/>
  <c r="M708" i="1"/>
  <c r="K708" i="1"/>
  <c r="D708" i="1"/>
  <c r="BN707" i="1"/>
  <c r="BP707" i="1"/>
  <c r="BQ707" i="1"/>
  <c r="BG707" i="1"/>
  <c r="BH707" i="1"/>
  <c r="BO707" i="1"/>
  <c r="BI707" i="1"/>
  <c r="BJ707" i="1"/>
  <c r="U707" i="1"/>
  <c r="BK707" i="1"/>
  <c r="BL707" i="1"/>
  <c r="BM707" i="1"/>
  <c r="O707" i="1"/>
  <c r="M707" i="1"/>
  <c r="K707" i="1"/>
  <c r="D707" i="1"/>
  <c r="BN706" i="1"/>
  <c r="BP706" i="1"/>
  <c r="BQ706" i="1"/>
  <c r="BG706" i="1"/>
  <c r="BH706" i="1"/>
  <c r="BO706" i="1"/>
  <c r="BI706" i="1"/>
  <c r="BJ706" i="1"/>
  <c r="U706" i="1"/>
  <c r="BK706" i="1"/>
  <c r="BL706" i="1"/>
  <c r="BM706" i="1"/>
  <c r="O706" i="1"/>
  <c r="M706" i="1"/>
  <c r="K706" i="1"/>
  <c r="D706" i="1"/>
  <c r="BN705" i="1"/>
  <c r="BP705" i="1"/>
  <c r="BQ705" i="1"/>
  <c r="BG705" i="1"/>
  <c r="BH705" i="1"/>
  <c r="BO705" i="1"/>
  <c r="BI705" i="1"/>
  <c r="BJ705" i="1"/>
  <c r="U705" i="1"/>
  <c r="BK705" i="1"/>
  <c r="BL705" i="1"/>
  <c r="BM705" i="1"/>
  <c r="O705" i="1"/>
  <c r="M705" i="1"/>
  <c r="K705" i="1"/>
  <c r="BN704" i="1"/>
  <c r="BP704" i="1"/>
  <c r="BQ704" i="1"/>
  <c r="BG704" i="1"/>
  <c r="BH704" i="1"/>
  <c r="BO704" i="1"/>
  <c r="BJ704" i="1"/>
  <c r="U704" i="1"/>
  <c r="BK704" i="1"/>
  <c r="BL704" i="1"/>
  <c r="BM704" i="1"/>
  <c r="O704" i="1"/>
  <c r="M704" i="1"/>
  <c r="K704" i="1"/>
  <c r="D704" i="1"/>
  <c r="BN703" i="1"/>
  <c r="BP703" i="1"/>
  <c r="BQ703" i="1"/>
  <c r="BG703" i="1"/>
  <c r="BH703" i="1"/>
  <c r="BO703" i="1"/>
  <c r="BI703" i="1"/>
  <c r="BJ703" i="1"/>
  <c r="U703" i="1"/>
  <c r="BK703" i="1"/>
  <c r="BL703" i="1"/>
  <c r="BM703" i="1"/>
  <c r="O703" i="1"/>
  <c r="M703" i="1"/>
  <c r="K703" i="1"/>
  <c r="D703" i="1"/>
  <c r="BN702" i="1"/>
  <c r="BP702" i="1"/>
  <c r="BQ702" i="1"/>
  <c r="BG702" i="1"/>
  <c r="BH702" i="1"/>
  <c r="BO702" i="1"/>
  <c r="BI702" i="1"/>
  <c r="BJ702" i="1"/>
  <c r="U702" i="1"/>
  <c r="BK702" i="1"/>
  <c r="BL702" i="1"/>
  <c r="BM702" i="1"/>
  <c r="O702" i="1"/>
  <c r="M702" i="1"/>
  <c r="K702" i="1"/>
  <c r="D702" i="1"/>
  <c r="BN701" i="1"/>
  <c r="BP701" i="1"/>
  <c r="BQ701" i="1"/>
  <c r="BG701" i="1"/>
  <c r="BH701" i="1"/>
  <c r="BO701" i="1"/>
  <c r="BI701" i="1"/>
  <c r="BJ701" i="1"/>
  <c r="U701" i="1"/>
  <c r="BK701" i="1"/>
  <c r="BL701" i="1"/>
  <c r="BM701" i="1"/>
  <c r="O701" i="1"/>
  <c r="M701" i="1"/>
  <c r="K701" i="1"/>
  <c r="D701" i="1"/>
  <c r="BN700" i="1"/>
  <c r="BP700" i="1"/>
  <c r="BQ700" i="1"/>
  <c r="BG700" i="1"/>
  <c r="BH700" i="1"/>
  <c r="BO700" i="1"/>
  <c r="BI700" i="1"/>
  <c r="BJ700" i="1"/>
  <c r="U700" i="1"/>
  <c r="BK700" i="1"/>
  <c r="BL700" i="1"/>
  <c r="BM700" i="1"/>
  <c r="O700" i="1"/>
  <c r="M700" i="1"/>
  <c r="K700" i="1"/>
  <c r="D700" i="1"/>
  <c r="BN699" i="1"/>
  <c r="BP699" i="1"/>
  <c r="BQ699" i="1"/>
  <c r="BG699" i="1"/>
  <c r="BH699" i="1"/>
  <c r="BO699" i="1"/>
  <c r="BI699" i="1"/>
  <c r="BJ699" i="1"/>
  <c r="U699" i="1"/>
  <c r="BK699" i="1"/>
  <c r="BL699" i="1"/>
  <c r="BM699" i="1"/>
  <c r="O699" i="1"/>
  <c r="M699" i="1"/>
  <c r="K699" i="1"/>
  <c r="D699" i="1"/>
  <c r="BN698" i="1"/>
  <c r="BP698" i="1"/>
  <c r="BQ698" i="1"/>
  <c r="BG698" i="1"/>
  <c r="BH698" i="1"/>
  <c r="BO698" i="1"/>
  <c r="BI698" i="1"/>
  <c r="BJ698" i="1"/>
  <c r="U698" i="1"/>
  <c r="BK698" i="1"/>
  <c r="BL698" i="1"/>
  <c r="BM698" i="1"/>
  <c r="O698" i="1"/>
  <c r="M698" i="1"/>
  <c r="K698" i="1"/>
  <c r="D698" i="1"/>
  <c r="U697" i="1"/>
  <c r="O697" i="1"/>
  <c r="M697" i="1"/>
  <c r="K697" i="1"/>
  <c r="D697" i="1"/>
  <c r="BN696" i="1"/>
  <c r="BP696" i="1"/>
  <c r="BQ696" i="1"/>
  <c r="BG696" i="1"/>
  <c r="BH696" i="1"/>
  <c r="BO696" i="1"/>
  <c r="BI696" i="1"/>
  <c r="BJ696" i="1"/>
  <c r="U696" i="1"/>
  <c r="BK696" i="1"/>
  <c r="BL696" i="1"/>
  <c r="BM696" i="1"/>
  <c r="O696" i="1"/>
  <c r="M696" i="1"/>
  <c r="K696" i="1"/>
  <c r="D696" i="1"/>
  <c r="BN695" i="1"/>
  <c r="BP695" i="1"/>
  <c r="BQ695" i="1"/>
  <c r="BG695" i="1"/>
  <c r="BH695" i="1"/>
  <c r="BO695" i="1"/>
  <c r="BI695" i="1"/>
  <c r="BJ695" i="1"/>
  <c r="U695" i="1"/>
  <c r="BK695" i="1"/>
  <c r="BL695" i="1"/>
  <c r="BM695" i="1"/>
  <c r="O695" i="1"/>
  <c r="M695" i="1"/>
  <c r="K695" i="1"/>
  <c r="D695" i="1"/>
  <c r="BN694" i="1"/>
  <c r="BP694" i="1"/>
  <c r="BQ694" i="1"/>
  <c r="BG694" i="1"/>
  <c r="BH694" i="1"/>
  <c r="BO694" i="1"/>
  <c r="BI694" i="1"/>
  <c r="BJ694" i="1"/>
  <c r="U694" i="1"/>
  <c r="BK694" i="1"/>
  <c r="BL694" i="1"/>
  <c r="BM694" i="1"/>
  <c r="O694" i="1"/>
  <c r="M694" i="1"/>
  <c r="K694" i="1"/>
  <c r="D694" i="1"/>
  <c r="BN693" i="1"/>
  <c r="BP693" i="1"/>
  <c r="BQ693" i="1"/>
  <c r="BG693" i="1"/>
  <c r="BH693" i="1"/>
  <c r="BO693" i="1"/>
  <c r="BI693" i="1"/>
  <c r="BJ693" i="1"/>
  <c r="U693" i="1"/>
  <c r="BK693" i="1"/>
  <c r="BL693" i="1"/>
  <c r="BM693" i="1"/>
  <c r="O693" i="1"/>
  <c r="M693" i="1"/>
  <c r="K693" i="1"/>
  <c r="D693" i="1"/>
  <c r="BN692" i="1"/>
  <c r="BP692" i="1"/>
  <c r="BQ692" i="1"/>
  <c r="BG692" i="1"/>
  <c r="BH692" i="1"/>
  <c r="BO692" i="1"/>
  <c r="BI692" i="1"/>
  <c r="BJ692" i="1"/>
  <c r="U692" i="1"/>
  <c r="BK692" i="1"/>
  <c r="BL692" i="1"/>
  <c r="BM692" i="1"/>
  <c r="O692" i="1"/>
  <c r="M692" i="1"/>
  <c r="K692" i="1"/>
  <c r="D692" i="1"/>
  <c r="BN691" i="1"/>
  <c r="BP691" i="1"/>
  <c r="BQ691" i="1"/>
  <c r="BG691" i="1"/>
  <c r="BH691" i="1"/>
  <c r="BO691" i="1"/>
  <c r="BI691" i="1"/>
  <c r="BJ691" i="1"/>
  <c r="U691" i="1"/>
  <c r="BK691" i="1"/>
  <c r="BL691" i="1"/>
  <c r="BM691" i="1"/>
  <c r="O691" i="1"/>
  <c r="M691" i="1"/>
  <c r="K691" i="1"/>
  <c r="D691" i="1"/>
  <c r="BN690" i="1"/>
  <c r="BP690" i="1"/>
  <c r="BQ690" i="1"/>
  <c r="BG690" i="1"/>
  <c r="BH690" i="1"/>
  <c r="BO690" i="1"/>
  <c r="BI690" i="1"/>
  <c r="BJ690" i="1"/>
  <c r="U690" i="1"/>
  <c r="BK690" i="1"/>
  <c r="BL690" i="1"/>
  <c r="BM690" i="1"/>
  <c r="O690" i="1"/>
  <c r="M690" i="1"/>
  <c r="K690" i="1"/>
  <c r="D690" i="1"/>
  <c r="BN689" i="1"/>
  <c r="BP689" i="1"/>
  <c r="BQ689" i="1"/>
  <c r="BG689" i="1"/>
  <c r="BH689" i="1"/>
  <c r="BO689" i="1"/>
  <c r="BI689" i="1"/>
  <c r="BJ689" i="1"/>
  <c r="U689" i="1"/>
  <c r="BK689" i="1"/>
  <c r="BL689" i="1"/>
  <c r="BM689" i="1"/>
  <c r="O689" i="1"/>
  <c r="M689" i="1"/>
  <c r="K689" i="1"/>
  <c r="D689" i="1"/>
  <c r="BN688" i="1"/>
  <c r="BP688" i="1"/>
  <c r="BQ688" i="1"/>
  <c r="BG688" i="1"/>
  <c r="BH688" i="1"/>
  <c r="BO688" i="1"/>
  <c r="BI688" i="1"/>
  <c r="BJ688" i="1"/>
  <c r="U688" i="1"/>
  <c r="BK688" i="1"/>
  <c r="BL688" i="1"/>
  <c r="BM688" i="1"/>
  <c r="O688" i="1"/>
  <c r="M688" i="1"/>
  <c r="K688" i="1"/>
  <c r="D688" i="1"/>
  <c r="BN687" i="1"/>
  <c r="BP687" i="1"/>
  <c r="BQ687" i="1"/>
  <c r="BG687" i="1"/>
  <c r="BH687" i="1"/>
  <c r="BO687" i="1"/>
  <c r="BI687" i="1"/>
  <c r="BJ687" i="1"/>
  <c r="U687" i="1"/>
  <c r="BK687" i="1"/>
  <c r="BL687" i="1"/>
  <c r="BM687" i="1"/>
  <c r="O687" i="1"/>
  <c r="M687" i="1"/>
  <c r="K687" i="1"/>
  <c r="D687" i="1"/>
  <c r="BN686" i="1"/>
  <c r="BP686" i="1"/>
  <c r="BQ686" i="1"/>
  <c r="BG686" i="1"/>
  <c r="BH686" i="1"/>
  <c r="BO686" i="1"/>
  <c r="BI686" i="1"/>
  <c r="BJ686" i="1"/>
  <c r="U686" i="1"/>
  <c r="BK686" i="1"/>
  <c r="BL686" i="1"/>
  <c r="BM686" i="1"/>
  <c r="O686" i="1"/>
  <c r="M686" i="1"/>
  <c r="K686" i="1"/>
  <c r="D686" i="1"/>
  <c r="BN685" i="1"/>
  <c r="BP685" i="1"/>
  <c r="BQ685" i="1"/>
  <c r="BG685" i="1"/>
  <c r="BH685" i="1"/>
  <c r="BO685" i="1"/>
  <c r="BI685" i="1"/>
  <c r="BJ685" i="1"/>
  <c r="U685" i="1"/>
  <c r="BK685" i="1"/>
  <c r="BL685" i="1"/>
  <c r="BM685" i="1"/>
  <c r="O685" i="1"/>
  <c r="M685" i="1"/>
  <c r="K685" i="1"/>
  <c r="D685" i="1"/>
  <c r="BN684" i="1"/>
  <c r="BP684" i="1"/>
  <c r="BQ684" i="1"/>
  <c r="BG684" i="1"/>
  <c r="BH684" i="1"/>
  <c r="BO684" i="1"/>
  <c r="BI684" i="1"/>
  <c r="BJ684" i="1"/>
  <c r="U684" i="1"/>
  <c r="BK684" i="1"/>
  <c r="BL684" i="1"/>
  <c r="BM684" i="1"/>
  <c r="O684" i="1"/>
  <c r="M684" i="1"/>
  <c r="K684" i="1"/>
  <c r="D684" i="1"/>
  <c r="BN683" i="1"/>
  <c r="BP683" i="1"/>
  <c r="BQ683" i="1"/>
  <c r="BG683" i="1"/>
  <c r="BH683" i="1"/>
  <c r="BO683" i="1"/>
  <c r="BI683" i="1"/>
  <c r="BJ683" i="1"/>
  <c r="U683" i="1"/>
  <c r="BK683" i="1"/>
  <c r="BL683" i="1"/>
  <c r="BM683" i="1"/>
  <c r="O683" i="1"/>
  <c r="M683" i="1"/>
  <c r="K683" i="1"/>
  <c r="D683" i="1"/>
  <c r="BN682" i="1"/>
  <c r="BP682" i="1"/>
  <c r="BQ682" i="1"/>
  <c r="BG682" i="1"/>
  <c r="BH682" i="1"/>
  <c r="BO682" i="1"/>
  <c r="BI682" i="1"/>
  <c r="BJ682" i="1"/>
  <c r="U682" i="1"/>
  <c r="BK682" i="1"/>
  <c r="BL682" i="1"/>
  <c r="BM682" i="1"/>
  <c r="O682" i="1"/>
  <c r="M682" i="1"/>
  <c r="K682" i="1"/>
  <c r="D682" i="1"/>
  <c r="BN681" i="1"/>
  <c r="BP681" i="1"/>
  <c r="BQ681" i="1"/>
  <c r="BG681" i="1"/>
  <c r="BH681" i="1"/>
  <c r="BO681" i="1"/>
  <c r="BI681" i="1"/>
  <c r="BJ681" i="1"/>
  <c r="U681" i="1"/>
  <c r="BK681" i="1"/>
  <c r="BL681" i="1"/>
  <c r="BM681" i="1"/>
  <c r="O681" i="1"/>
  <c r="M681" i="1"/>
  <c r="K681" i="1"/>
  <c r="D681" i="1"/>
  <c r="BN680" i="1"/>
  <c r="BP680" i="1"/>
  <c r="BQ680" i="1"/>
  <c r="BG680" i="1"/>
  <c r="BH680" i="1"/>
  <c r="BO680" i="1"/>
  <c r="BI680" i="1"/>
  <c r="BJ680" i="1"/>
  <c r="U680" i="1"/>
  <c r="BK680" i="1"/>
  <c r="BL680" i="1"/>
  <c r="BM680" i="1"/>
  <c r="O680" i="1"/>
  <c r="M680" i="1"/>
  <c r="K680" i="1"/>
  <c r="D680" i="1"/>
  <c r="BN679" i="1"/>
  <c r="BP679" i="1"/>
  <c r="BQ679" i="1"/>
  <c r="BG679" i="1"/>
  <c r="BH679" i="1"/>
  <c r="BO679" i="1"/>
  <c r="BI679" i="1"/>
  <c r="BJ679" i="1"/>
  <c r="U679" i="1"/>
  <c r="BK679" i="1"/>
  <c r="BL679" i="1"/>
  <c r="BM679" i="1"/>
  <c r="O679" i="1"/>
  <c r="M679" i="1"/>
  <c r="K679" i="1"/>
  <c r="D679" i="1"/>
  <c r="BN678" i="1"/>
  <c r="BP678" i="1"/>
  <c r="BQ678" i="1"/>
  <c r="BG678" i="1"/>
  <c r="BH678" i="1"/>
  <c r="BO678" i="1"/>
  <c r="BI678" i="1"/>
  <c r="BJ678" i="1"/>
  <c r="U678" i="1"/>
  <c r="BK678" i="1"/>
  <c r="BL678" i="1"/>
  <c r="BM678" i="1"/>
  <c r="O678" i="1"/>
  <c r="M678" i="1"/>
  <c r="K678" i="1"/>
  <c r="D678" i="1"/>
  <c r="BN677" i="1"/>
  <c r="BP677" i="1"/>
  <c r="BQ677" i="1"/>
  <c r="BG677" i="1"/>
  <c r="BH677" i="1"/>
  <c r="BO677" i="1"/>
  <c r="BI677" i="1"/>
  <c r="BJ677" i="1"/>
  <c r="U677" i="1"/>
  <c r="BK677" i="1"/>
  <c r="BL677" i="1"/>
  <c r="BM677" i="1"/>
  <c r="O677" i="1"/>
  <c r="M677" i="1"/>
  <c r="K677" i="1"/>
  <c r="D677" i="1"/>
  <c r="BN676" i="1"/>
  <c r="BP676" i="1"/>
  <c r="BQ676" i="1"/>
  <c r="BG676" i="1"/>
  <c r="BH676" i="1"/>
  <c r="BO676" i="1"/>
  <c r="BI676" i="1"/>
  <c r="BJ676" i="1"/>
  <c r="U676" i="1"/>
  <c r="BK676" i="1"/>
  <c r="BL676" i="1"/>
  <c r="BM676" i="1"/>
  <c r="O676" i="1"/>
  <c r="M676" i="1"/>
  <c r="K676" i="1"/>
  <c r="D676" i="1"/>
  <c r="BN675" i="1"/>
  <c r="BP675" i="1"/>
  <c r="BQ675" i="1"/>
  <c r="BG675" i="1"/>
  <c r="BH675" i="1"/>
  <c r="BO675" i="1"/>
  <c r="BI675" i="1"/>
  <c r="BJ675" i="1"/>
  <c r="U675" i="1"/>
  <c r="BK675" i="1"/>
  <c r="BL675" i="1"/>
  <c r="BM675" i="1"/>
  <c r="O675" i="1"/>
  <c r="M675" i="1"/>
  <c r="K675" i="1"/>
  <c r="D675" i="1"/>
  <c r="BN674" i="1"/>
  <c r="BP674" i="1"/>
  <c r="BQ674" i="1"/>
  <c r="BG674" i="1"/>
  <c r="BH674" i="1"/>
  <c r="BO674" i="1"/>
  <c r="BI674" i="1"/>
  <c r="BJ674" i="1"/>
  <c r="U674" i="1"/>
  <c r="BK674" i="1"/>
  <c r="BL674" i="1"/>
  <c r="BM674" i="1"/>
  <c r="O674" i="1"/>
  <c r="M674" i="1"/>
  <c r="K674" i="1"/>
  <c r="D674" i="1"/>
  <c r="BN673" i="1"/>
  <c r="BP673" i="1"/>
  <c r="BQ673" i="1"/>
  <c r="BG673" i="1"/>
  <c r="BH673" i="1"/>
  <c r="BO673" i="1"/>
  <c r="BI673" i="1"/>
  <c r="BJ673" i="1"/>
  <c r="U673" i="1"/>
  <c r="BK673" i="1"/>
  <c r="BL673" i="1"/>
  <c r="BM673" i="1"/>
  <c r="O673" i="1"/>
  <c r="M673" i="1"/>
  <c r="K673" i="1"/>
  <c r="D673" i="1"/>
  <c r="BN672" i="1"/>
  <c r="BP672" i="1"/>
  <c r="BQ672" i="1"/>
  <c r="BG672" i="1"/>
  <c r="BH672" i="1"/>
  <c r="BO672" i="1"/>
  <c r="BI672" i="1"/>
  <c r="BJ672" i="1"/>
  <c r="U672" i="1"/>
  <c r="BK672" i="1"/>
  <c r="BL672" i="1"/>
  <c r="BM672" i="1"/>
  <c r="O672" i="1"/>
  <c r="M672" i="1"/>
  <c r="K672" i="1"/>
  <c r="D672" i="1"/>
  <c r="BN671" i="1"/>
  <c r="BP671" i="1"/>
  <c r="BQ671" i="1"/>
  <c r="BG671" i="1"/>
  <c r="BH671" i="1"/>
  <c r="BO671" i="1"/>
  <c r="BI671" i="1"/>
  <c r="BJ671" i="1"/>
  <c r="U671" i="1"/>
  <c r="BK671" i="1"/>
  <c r="BL671" i="1"/>
  <c r="BM671" i="1"/>
  <c r="O671" i="1"/>
  <c r="M671" i="1"/>
  <c r="K671" i="1"/>
  <c r="D671" i="1"/>
  <c r="BN670" i="1"/>
  <c r="BP670" i="1"/>
  <c r="BQ670" i="1"/>
  <c r="BG670" i="1"/>
  <c r="BH670" i="1"/>
  <c r="BO670" i="1"/>
  <c r="BI670" i="1"/>
  <c r="BJ670" i="1"/>
  <c r="U670" i="1"/>
  <c r="BK670" i="1"/>
  <c r="BL670" i="1"/>
  <c r="BM670" i="1"/>
  <c r="O670" i="1"/>
  <c r="M670" i="1"/>
  <c r="K670" i="1"/>
  <c r="D670" i="1"/>
  <c r="BN669" i="1"/>
  <c r="BP669" i="1"/>
  <c r="BQ669" i="1"/>
  <c r="BG669" i="1"/>
  <c r="BH669" i="1"/>
  <c r="BO669" i="1"/>
  <c r="BI669" i="1"/>
  <c r="BJ669" i="1"/>
  <c r="U669" i="1"/>
  <c r="BK669" i="1"/>
  <c r="BL669" i="1"/>
  <c r="BM669" i="1"/>
  <c r="O669" i="1"/>
  <c r="M669" i="1"/>
  <c r="K669" i="1"/>
  <c r="D669" i="1"/>
  <c r="BN668" i="1"/>
  <c r="BP668" i="1"/>
  <c r="BQ668" i="1"/>
  <c r="BG668" i="1"/>
  <c r="BH668" i="1"/>
  <c r="BO668" i="1"/>
  <c r="BI668" i="1"/>
  <c r="BJ668" i="1"/>
  <c r="U668" i="1"/>
  <c r="BK668" i="1"/>
  <c r="BL668" i="1"/>
  <c r="BM668" i="1"/>
  <c r="O668" i="1"/>
  <c r="M668" i="1"/>
  <c r="K668" i="1"/>
  <c r="D668" i="1"/>
  <c r="BN667" i="1"/>
  <c r="BP667" i="1"/>
  <c r="BQ667" i="1"/>
  <c r="BG667" i="1"/>
  <c r="BH667" i="1"/>
  <c r="BO667" i="1"/>
  <c r="BI667" i="1"/>
  <c r="BJ667" i="1"/>
  <c r="U667" i="1"/>
  <c r="BK667" i="1"/>
  <c r="BL667" i="1"/>
  <c r="BM667" i="1"/>
  <c r="O667" i="1"/>
  <c r="M667" i="1"/>
  <c r="K667" i="1"/>
  <c r="D667" i="1"/>
  <c r="BN666" i="1"/>
  <c r="BP666" i="1"/>
  <c r="BQ666" i="1"/>
  <c r="BG666" i="1"/>
  <c r="BH666" i="1"/>
  <c r="BO666" i="1"/>
  <c r="BI666" i="1"/>
  <c r="BJ666" i="1"/>
  <c r="U666" i="1"/>
  <c r="BK666" i="1"/>
  <c r="BL666" i="1"/>
  <c r="BM666" i="1"/>
  <c r="O666" i="1"/>
  <c r="M666" i="1"/>
  <c r="K666" i="1"/>
  <c r="D666" i="1"/>
  <c r="BN665" i="1"/>
  <c r="BP665" i="1"/>
  <c r="BQ665" i="1"/>
  <c r="BG665" i="1"/>
  <c r="BH665" i="1"/>
  <c r="BO665" i="1"/>
  <c r="BI665" i="1"/>
  <c r="BJ665" i="1"/>
  <c r="U665" i="1"/>
  <c r="BK665" i="1"/>
  <c r="BL665" i="1"/>
  <c r="BM665" i="1"/>
  <c r="O665" i="1"/>
  <c r="M665" i="1"/>
  <c r="K665" i="1"/>
  <c r="D665" i="1"/>
  <c r="BN664" i="1"/>
  <c r="BP664" i="1"/>
  <c r="BQ664" i="1"/>
  <c r="BG664" i="1"/>
  <c r="BH664" i="1"/>
  <c r="BO664" i="1"/>
  <c r="BI664" i="1"/>
  <c r="BJ664" i="1"/>
  <c r="U664" i="1"/>
  <c r="BK664" i="1"/>
  <c r="BL664" i="1"/>
  <c r="BM664" i="1"/>
  <c r="O664" i="1"/>
  <c r="M664" i="1"/>
  <c r="K664" i="1"/>
  <c r="D664" i="1"/>
  <c r="BN663" i="1"/>
  <c r="BP663" i="1"/>
  <c r="BQ663" i="1"/>
  <c r="BG663" i="1"/>
  <c r="BH663" i="1"/>
  <c r="BO663" i="1"/>
  <c r="BI663" i="1"/>
  <c r="BJ663" i="1"/>
  <c r="U663" i="1"/>
  <c r="BK663" i="1"/>
  <c r="BL663" i="1"/>
  <c r="BM663" i="1"/>
  <c r="O663" i="1"/>
  <c r="M663" i="1"/>
  <c r="K663" i="1"/>
  <c r="D663" i="1"/>
  <c r="BN662" i="1"/>
  <c r="BP662" i="1"/>
  <c r="BQ662" i="1"/>
  <c r="BG662" i="1"/>
  <c r="BH662" i="1"/>
  <c r="BO662" i="1"/>
  <c r="BI662" i="1"/>
  <c r="BJ662" i="1"/>
  <c r="U662" i="1"/>
  <c r="BK662" i="1"/>
  <c r="BL662" i="1"/>
  <c r="BM662" i="1"/>
  <c r="O662" i="1"/>
  <c r="M662" i="1"/>
  <c r="K662" i="1"/>
  <c r="D662" i="1"/>
  <c r="BN661" i="1"/>
  <c r="BP661" i="1"/>
  <c r="BQ661" i="1"/>
  <c r="BG661" i="1"/>
  <c r="BH661" i="1"/>
  <c r="BO661" i="1"/>
  <c r="BI661" i="1"/>
  <c r="BJ661" i="1"/>
  <c r="U661" i="1"/>
  <c r="BK661" i="1"/>
  <c r="BL661" i="1"/>
  <c r="BM661" i="1"/>
  <c r="O661" i="1"/>
  <c r="M661" i="1"/>
  <c r="K661" i="1"/>
  <c r="D661" i="1"/>
  <c r="BN660" i="1"/>
  <c r="BP660" i="1"/>
  <c r="BQ660" i="1"/>
  <c r="BG660" i="1"/>
  <c r="BH660" i="1"/>
  <c r="BO660" i="1"/>
  <c r="BI660" i="1"/>
  <c r="BJ660" i="1"/>
  <c r="U660" i="1"/>
  <c r="BK660" i="1"/>
  <c r="BL660" i="1"/>
  <c r="BM660" i="1"/>
  <c r="O660" i="1"/>
  <c r="M660" i="1"/>
  <c r="K660" i="1"/>
  <c r="D660" i="1"/>
  <c r="BN659" i="1"/>
  <c r="BP659" i="1"/>
  <c r="BQ659" i="1"/>
  <c r="BG659" i="1"/>
  <c r="BH659" i="1"/>
  <c r="BO659" i="1"/>
  <c r="BI659" i="1"/>
  <c r="BJ659" i="1"/>
  <c r="U659" i="1"/>
  <c r="BK659" i="1"/>
  <c r="BL659" i="1"/>
  <c r="BM659" i="1"/>
  <c r="O659" i="1"/>
  <c r="M659" i="1"/>
  <c r="K659" i="1"/>
  <c r="D659" i="1"/>
  <c r="BN658" i="1"/>
  <c r="BP658" i="1"/>
  <c r="BQ658" i="1"/>
  <c r="BG658" i="1"/>
  <c r="BH658" i="1"/>
  <c r="BO658" i="1"/>
  <c r="BI658" i="1"/>
  <c r="BJ658" i="1"/>
  <c r="U658" i="1"/>
  <c r="BK658" i="1"/>
  <c r="BL658" i="1"/>
  <c r="BM658" i="1"/>
  <c r="O658" i="1"/>
  <c r="M658" i="1"/>
  <c r="K658" i="1"/>
  <c r="D658" i="1"/>
  <c r="BN657" i="1"/>
  <c r="BP657" i="1"/>
  <c r="BQ657" i="1"/>
  <c r="BG657" i="1"/>
  <c r="BH657" i="1"/>
  <c r="BO657" i="1"/>
  <c r="BI657" i="1"/>
  <c r="BJ657" i="1"/>
  <c r="U657" i="1"/>
  <c r="BK657" i="1"/>
  <c r="BL657" i="1"/>
  <c r="BM657" i="1"/>
  <c r="O657" i="1"/>
  <c r="M657" i="1"/>
  <c r="K657" i="1"/>
  <c r="D657" i="1"/>
  <c r="BN656" i="1"/>
  <c r="BP656" i="1"/>
  <c r="BQ656" i="1"/>
  <c r="BG656" i="1"/>
  <c r="BH656" i="1"/>
  <c r="BO656" i="1"/>
  <c r="BI656" i="1"/>
  <c r="BJ656" i="1"/>
  <c r="U656" i="1"/>
  <c r="BK656" i="1"/>
  <c r="BL656" i="1"/>
  <c r="BM656" i="1"/>
  <c r="O656" i="1"/>
  <c r="M656" i="1"/>
  <c r="K656" i="1"/>
  <c r="D656" i="1"/>
  <c r="BN655" i="1"/>
  <c r="BP655" i="1"/>
  <c r="BQ655" i="1"/>
  <c r="BG655" i="1"/>
  <c r="BH655" i="1"/>
  <c r="BO655" i="1"/>
  <c r="BI655" i="1"/>
  <c r="BJ655" i="1"/>
  <c r="U655" i="1"/>
  <c r="BK655" i="1"/>
  <c r="BL655" i="1"/>
  <c r="BM655" i="1"/>
  <c r="O655" i="1"/>
  <c r="M655" i="1"/>
  <c r="K655" i="1"/>
  <c r="D655" i="1"/>
  <c r="BN654" i="1"/>
  <c r="BP654" i="1"/>
  <c r="BQ654" i="1"/>
  <c r="BG654" i="1"/>
  <c r="BH654" i="1"/>
  <c r="BO654" i="1"/>
  <c r="BI654" i="1"/>
  <c r="BJ654" i="1"/>
  <c r="U654" i="1"/>
  <c r="BK654" i="1"/>
  <c r="BL654" i="1"/>
  <c r="BM654" i="1"/>
  <c r="O654" i="1"/>
  <c r="M654" i="1"/>
  <c r="K654" i="1"/>
  <c r="D654" i="1"/>
  <c r="BN653" i="1"/>
  <c r="BP653" i="1"/>
  <c r="BQ653" i="1"/>
  <c r="BG653" i="1"/>
  <c r="BH653" i="1"/>
  <c r="BO653" i="1"/>
  <c r="BI653" i="1"/>
  <c r="BJ653" i="1"/>
  <c r="U653" i="1"/>
  <c r="BK653" i="1"/>
  <c r="BL653" i="1"/>
  <c r="BM653" i="1"/>
  <c r="O653" i="1"/>
  <c r="M653" i="1"/>
  <c r="K653" i="1"/>
  <c r="D653" i="1"/>
  <c r="BN652" i="1"/>
  <c r="BP652" i="1"/>
  <c r="BQ652" i="1"/>
  <c r="BG652" i="1"/>
  <c r="BH652" i="1"/>
  <c r="BO652" i="1"/>
  <c r="BI652" i="1"/>
  <c r="BJ652" i="1"/>
  <c r="U652" i="1"/>
  <c r="BK652" i="1"/>
  <c r="BL652" i="1"/>
  <c r="BM652" i="1"/>
  <c r="O652" i="1"/>
  <c r="M652" i="1"/>
  <c r="K652" i="1"/>
  <c r="D652" i="1"/>
  <c r="BN651" i="1"/>
  <c r="BP651" i="1"/>
  <c r="BQ651" i="1"/>
  <c r="BG651" i="1"/>
  <c r="BH651" i="1"/>
  <c r="BO651" i="1"/>
  <c r="BI651" i="1"/>
  <c r="BJ651" i="1"/>
  <c r="U651" i="1"/>
  <c r="BK651" i="1"/>
  <c r="BL651" i="1"/>
  <c r="BM651" i="1"/>
  <c r="O651" i="1"/>
  <c r="M651" i="1"/>
  <c r="K651" i="1"/>
  <c r="D651" i="1"/>
  <c r="BN650" i="1"/>
  <c r="BP650" i="1"/>
  <c r="BQ650" i="1"/>
  <c r="BG650" i="1"/>
  <c r="BH650" i="1"/>
  <c r="BO650" i="1"/>
  <c r="BI650" i="1"/>
  <c r="BJ650" i="1"/>
  <c r="U650" i="1"/>
  <c r="BK650" i="1"/>
  <c r="BL650" i="1"/>
  <c r="BM650" i="1"/>
  <c r="O650" i="1"/>
  <c r="M650" i="1"/>
  <c r="K650" i="1"/>
  <c r="D650" i="1"/>
  <c r="BN649" i="1"/>
  <c r="BP649" i="1"/>
  <c r="BQ649" i="1"/>
  <c r="BG649" i="1"/>
  <c r="BH649" i="1"/>
  <c r="BO649" i="1"/>
  <c r="BI649" i="1"/>
  <c r="BJ649" i="1"/>
  <c r="U649" i="1"/>
  <c r="BK649" i="1"/>
  <c r="BL649" i="1"/>
  <c r="BM649" i="1"/>
  <c r="O649" i="1"/>
  <c r="M649" i="1"/>
  <c r="K649" i="1"/>
  <c r="D649" i="1"/>
  <c r="BN648" i="1"/>
  <c r="BP648" i="1"/>
  <c r="BQ648" i="1"/>
  <c r="BG648" i="1"/>
  <c r="BH648" i="1"/>
  <c r="BO648" i="1"/>
  <c r="BI648" i="1"/>
  <c r="BJ648" i="1"/>
  <c r="U648" i="1"/>
  <c r="BK648" i="1"/>
  <c r="BL648" i="1"/>
  <c r="BM648" i="1"/>
  <c r="O648" i="1"/>
  <c r="M648" i="1"/>
  <c r="K648" i="1"/>
  <c r="D648" i="1"/>
  <c r="BN647" i="1"/>
  <c r="BP647" i="1"/>
  <c r="BQ647" i="1"/>
  <c r="BG647" i="1"/>
  <c r="BH647" i="1"/>
  <c r="BO647" i="1"/>
  <c r="BI647" i="1"/>
  <c r="BJ647" i="1"/>
  <c r="U647" i="1"/>
  <c r="BK647" i="1"/>
  <c r="BL647" i="1"/>
  <c r="BM647" i="1"/>
  <c r="O647" i="1"/>
  <c r="M647" i="1"/>
  <c r="K647" i="1"/>
  <c r="D647" i="1"/>
  <c r="BN646" i="1"/>
  <c r="BP646" i="1"/>
  <c r="BQ646" i="1"/>
  <c r="BG646" i="1"/>
  <c r="BH646" i="1"/>
  <c r="BO646" i="1"/>
  <c r="BI646" i="1"/>
  <c r="BJ646" i="1"/>
  <c r="U646" i="1"/>
  <c r="BK646" i="1"/>
  <c r="BL646" i="1"/>
  <c r="BM646" i="1"/>
  <c r="O646" i="1"/>
  <c r="M646" i="1"/>
  <c r="K646" i="1"/>
  <c r="D646" i="1"/>
  <c r="BN645" i="1"/>
  <c r="BP645" i="1"/>
  <c r="BQ645" i="1"/>
  <c r="BG645" i="1"/>
  <c r="BH645" i="1"/>
  <c r="BO645" i="1"/>
  <c r="BI645" i="1"/>
  <c r="BJ645" i="1"/>
  <c r="U645" i="1"/>
  <c r="BK645" i="1"/>
  <c r="BL645" i="1"/>
  <c r="BM645" i="1"/>
  <c r="O645" i="1"/>
  <c r="M645" i="1"/>
  <c r="K645" i="1"/>
  <c r="D645" i="1"/>
  <c r="BN644" i="1"/>
  <c r="BP644" i="1"/>
  <c r="BQ644" i="1"/>
  <c r="BG644" i="1"/>
  <c r="BH644" i="1"/>
  <c r="BO644" i="1"/>
  <c r="BI644" i="1"/>
  <c r="BJ644" i="1"/>
  <c r="U644" i="1"/>
  <c r="BK644" i="1"/>
  <c r="BL644" i="1"/>
  <c r="BM644" i="1"/>
  <c r="O644" i="1"/>
  <c r="M644" i="1"/>
  <c r="K644" i="1"/>
  <c r="D644" i="1"/>
  <c r="BN643" i="1"/>
  <c r="BP643" i="1"/>
  <c r="BQ643" i="1"/>
  <c r="BG643" i="1"/>
  <c r="BH643" i="1"/>
  <c r="BO643" i="1"/>
  <c r="BI643" i="1"/>
  <c r="BJ643" i="1"/>
  <c r="U643" i="1"/>
  <c r="BK643" i="1"/>
  <c r="BL643" i="1"/>
  <c r="BM643" i="1"/>
  <c r="O643" i="1"/>
  <c r="M643" i="1"/>
  <c r="K643" i="1"/>
  <c r="D643" i="1"/>
  <c r="BN642" i="1"/>
  <c r="BP642" i="1"/>
  <c r="BQ642" i="1"/>
  <c r="BG642" i="1"/>
  <c r="BH642" i="1"/>
  <c r="BO642" i="1"/>
  <c r="BI642" i="1"/>
  <c r="BJ642" i="1"/>
  <c r="U642" i="1"/>
  <c r="BK642" i="1"/>
  <c r="BL642" i="1"/>
  <c r="BM642" i="1"/>
  <c r="O642" i="1"/>
  <c r="M642" i="1"/>
  <c r="K642" i="1"/>
  <c r="D642" i="1"/>
  <c r="BN641" i="1"/>
  <c r="BP641" i="1"/>
  <c r="BQ641" i="1"/>
  <c r="BG641" i="1"/>
  <c r="BH641" i="1"/>
  <c r="BO641" i="1"/>
  <c r="BI641" i="1"/>
  <c r="BJ641" i="1"/>
  <c r="U641" i="1"/>
  <c r="BK641" i="1"/>
  <c r="BL641" i="1"/>
  <c r="BM641" i="1"/>
  <c r="O641" i="1"/>
  <c r="M641" i="1"/>
  <c r="K641" i="1"/>
  <c r="D641" i="1"/>
  <c r="BN640" i="1"/>
  <c r="BP640" i="1"/>
  <c r="BQ640" i="1"/>
  <c r="BG640" i="1"/>
  <c r="BH640" i="1"/>
  <c r="BO640" i="1"/>
  <c r="BI640" i="1"/>
  <c r="BJ640" i="1"/>
  <c r="U640" i="1"/>
  <c r="BK640" i="1"/>
  <c r="BL640" i="1"/>
  <c r="BM640" i="1"/>
  <c r="O640" i="1"/>
  <c r="M640" i="1"/>
  <c r="K640" i="1"/>
  <c r="D640" i="1"/>
  <c r="BN639" i="1"/>
  <c r="BP639" i="1"/>
  <c r="BQ639" i="1"/>
  <c r="BG639" i="1"/>
  <c r="BH639" i="1"/>
  <c r="BO639" i="1"/>
  <c r="BI639" i="1"/>
  <c r="BJ639" i="1"/>
  <c r="U639" i="1"/>
  <c r="BK639" i="1"/>
  <c r="BL639" i="1"/>
  <c r="BM639" i="1"/>
  <c r="O639" i="1"/>
  <c r="M639" i="1"/>
  <c r="K639" i="1"/>
  <c r="D639" i="1"/>
  <c r="BN638" i="1"/>
  <c r="BP638" i="1"/>
  <c r="BQ638" i="1"/>
  <c r="BG638" i="1"/>
  <c r="BH638" i="1"/>
  <c r="BO638" i="1"/>
  <c r="BI638" i="1"/>
  <c r="BJ638" i="1"/>
  <c r="U638" i="1"/>
  <c r="BK638" i="1"/>
  <c r="BL638" i="1"/>
  <c r="BM638" i="1"/>
  <c r="O638" i="1"/>
  <c r="M638" i="1"/>
  <c r="K638" i="1"/>
  <c r="D638" i="1"/>
  <c r="BN637" i="1"/>
  <c r="BP637" i="1"/>
  <c r="BQ637" i="1"/>
  <c r="BG637" i="1"/>
  <c r="BH637" i="1"/>
  <c r="BO637" i="1"/>
  <c r="BI637" i="1"/>
  <c r="BJ637" i="1"/>
  <c r="U637" i="1"/>
  <c r="BK637" i="1"/>
  <c r="BL637" i="1"/>
  <c r="BM637" i="1"/>
  <c r="O637" i="1"/>
  <c r="M637" i="1"/>
  <c r="K637" i="1"/>
  <c r="D637" i="1"/>
  <c r="BN636" i="1"/>
  <c r="BP636" i="1"/>
  <c r="BQ636" i="1"/>
  <c r="BG636" i="1"/>
  <c r="BH636" i="1"/>
  <c r="BO636" i="1"/>
  <c r="BI636" i="1"/>
  <c r="BJ636" i="1"/>
  <c r="U636" i="1"/>
  <c r="BK636" i="1"/>
  <c r="BL636" i="1"/>
  <c r="BM636" i="1"/>
  <c r="O636" i="1"/>
  <c r="M636" i="1"/>
  <c r="K636" i="1"/>
  <c r="D636" i="1"/>
  <c r="BN635" i="1"/>
  <c r="BP635" i="1"/>
  <c r="BQ635" i="1"/>
  <c r="BG635" i="1"/>
  <c r="BH635" i="1"/>
  <c r="BO635" i="1"/>
  <c r="BI635" i="1"/>
  <c r="BJ635" i="1"/>
  <c r="U635" i="1"/>
  <c r="BK635" i="1"/>
  <c r="BL635" i="1"/>
  <c r="BM635" i="1"/>
  <c r="O635" i="1"/>
  <c r="M635" i="1"/>
  <c r="K635" i="1"/>
  <c r="D635" i="1"/>
  <c r="BN634" i="1"/>
  <c r="BP634" i="1"/>
  <c r="BQ634" i="1"/>
  <c r="BG634" i="1"/>
  <c r="BH634" i="1"/>
  <c r="BO634" i="1"/>
  <c r="BI634" i="1"/>
  <c r="BJ634" i="1"/>
  <c r="U634" i="1"/>
  <c r="BK634" i="1"/>
  <c r="BL634" i="1"/>
  <c r="BM634" i="1"/>
  <c r="O634" i="1"/>
  <c r="M634" i="1"/>
  <c r="K634" i="1"/>
  <c r="D634" i="1"/>
  <c r="BN633" i="1"/>
  <c r="BP633" i="1"/>
  <c r="BQ633" i="1"/>
  <c r="BG633" i="1"/>
  <c r="BH633" i="1"/>
  <c r="BO633" i="1"/>
  <c r="BI633" i="1"/>
  <c r="BJ633" i="1"/>
  <c r="U633" i="1"/>
  <c r="BK633" i="1"/>
  <c r="BL633" i="1"/>
  <c r="BM633" i="1"/>
  <c r="O633" i="1"/>
  <c r="M633" i="1"/>
  <c r="K633" i="1"/>
  <c r="D633" i="1"/>
  <c r="BN632" i="1"/>
  <c r="BP632" i="1"/>
  <c r="BQ632" i="1"/>
  <c r="BG632" i="1"/>
  <c r="BH632" i="1"/>
  <c r="BO632" i="1"/>
  <c r="BI632" i="1"/>
  <c r="BJ632" i="1"/>
  <c r="U632" i="1"/>
  <c r="BK632" i="1"/>
  <c r="BL632" i="1"/>
  <c r="BM632" i="1"/>
  <c r="O632" i="1"/>
  <c r="M632" i="1"/>
  <c r="K632" i="1"/>
  <c r="D632" i="1"/>
  <c r="BN631" i="1"/>
  <c r="BP631" i="1"/>
  <c r="BQ631" i="1"/>
  <c r="BG631" i="1"/>
  <c r="BH631" i="1"/>
  <c r="BO631" i="1"/>
  <c r="BI631" i="1"/>
  <c r="BJ631" i="1"/>
  <c r="U631" i="1"/>
  <c r="BK631" i="1"/>
  <c r="BL631" i="1"/>
  <c r="BM631" i="1"/>
  <c r="O631" i="1"/>
  <c r="M631" i="1"/>
  <c r="K631" i="1"/>
  <c r="D631" i="1"/>
  <c r="BN630" i="1"/>
  <c r="BP630" i="1"/>
  <c r="BQ630" i="1"/>
  <c r="BG630" i="1"/>
  <c r="BH630" i="1"/>
  <c r="BO630" i="1"/>
  <c r="BI630" i="1"/>
  <c r="BJ630" i="1"/>
  <c r="U630" i="1"/>
  <c r="BK630" i="1"/>
  <c r="BL630" i="1"/>
  <c r="BM630" i="1"/>
  <c r="O630" i="1"/>
  <c r="M630" i="1"/>
  <c r="K630" i="1"/>
  <c r="D630" i="1"/>
  <c r="BN629" i="1"/>
  <c r="BP629" i="1"/>
  <c r="BQ629" i="1"/>
  <c r="BG629" i="1"/>
  <c r="BH629" i="1"/>
  <c r="BO629" i="1"/>
  <c r="BI629" i="1"/>
  <c r="BJ629" i="1"/>
  <c r="U629" i="1"/>
  <c r="BK629" i="1"/>
  <c r="BL629" i="1"/>
  <c r="BM629" i="1"/>
  <c r="O629" i="1"/>
  <c r="M629" i="1"/>
  <c r="K629" i="1"/>
  <c r="D629" i="1"/>
  <c r="BN628" i="1"/>
  <c r="BP628" i="1"/>
  <c r="BQ628" i="1"/>
  <c r="BG628" i="1"/>
  <c r="BH628" i="1"/>
  <c r="BO628" i="1"/>
  <c r="BI628" i="1"/>
  <c r="BJ628" i="1"/>
  <c r="U628" i="1"/>
  <c r="BK628" i="1"/>
  <c r="BL628" i="1"/>
  <c r="BM628" i="1"/>
  <c r="O628" i="1"/>
  <c r="M628" i="1"/>
  <c r="K628" i="1"/>
  <c r="D628" i="1"/>
  <c r="BN627" i="1"/>
  <c r="BP627" i="1"/>
  <c r="BQ627" i="1"/>
  <c r="BG627" i="1"/>
  <c r="BH627" i="1"/>
  <c r="BO627" i="1"/>
  <c r="BI627" i="1"/>
  <c r="BJ627" i="1"/>
  <c r="U627" i="1"/>
  <c r="BK627" i="1"/>
  <c r="BL627" i="1"/>
  <c r="BM627" i="1"/>
  <c r="O627" i="1"/>
  <c r="M627" i="1"/>
  <c r="K627" i="1"/>
  <c r="D627" i="1"/>
  <c r="BN626" i="1"/>
  <c r="BP626" i="1"/>
  <c r="BQ626" i="1"/>
  <c r="BG626" i="1"/>
  <c r="BH626" i="1"/>
  <c r="BO626" i="1"/>
  <c r="BI626" i="1"/>
  <c r="BJ626" i="1"/>
  <c r="U626" i="1"/>
  <c r="BK626" i="1"/>
  <c r="BL626" i="1"/>
  <c r="BM626" i="1"/>
  <c r="O626" i="1"/>
  <c r="M626" i="1"/>
  <c r="K626" i="1"/>
  <c r="D626" i="1"/>
  <c r="BN625" i="1"/>
  <c r="BP625" i="1"/>
  <c r="BQ625" i="1"/>
  <c r="BG625" i="1"/>
  <c r="BH625" i="1"/>
  <c r="BO625" i="1"/>
  <c r="BI625" i="1"/>
  <c r="BJ625" i="1"/>
  <c r="U625" i="1"/>
  <c r="BK625" i="1"/>
  <c r="BL625" i="1"/>
  <c r="BM625" i="1"/>
  <c r="O625" i="1"/>
  <c r="M625" i="1"/>
  <c r="K625" i="1"/>
  <c r="D625" i="1"/>
  <c r="BN624" i="1"/>
  <c r="BP624" i="1"/>
  <c r="BQ624" i="1"/>
  <c r="BG624" i="1"/>
  <c r="BH624" i="1"/>
  <c r="BO624" i="1"/>
  <c r="BI624" i="1"/>
  <c r="BJ624" i="1"/>
  <c r="U624" i="1"/>
  <c r="BK624" i="1"/>
  <c r="BL624" i="1"/>
  <c r="BM624" i="1"/>
  <c r="O624" i="1"/>
  <c r="M624" i="1"/>
  <c r="K624" i="1"/>
  <c r="D624" i="1"/>
  <c r="BN623" i="1"/>
  <c r="BP623" i="1"/>
  <c r="BQ623" i="1"/>
  <c r="BG623" i="1"/>
  <c r="BH623" i="1"/>
  <c r="BO623" i="1"/>
  <c r="BI623" i="1"/>
  <c r="BJ623" i="1"/>
  <c r="U623" i="1"/>
  <c r="BK623" i="1"/>
  <c r="BL623" i="1"/>
  <c r="BM623" i="1"/>
  <c r="O623" i="1"/>
  <c r="M623" i="1"/>
  <c r="K623" i="1"/>
  <c r="D623" i="1"/>
  <c r="BN622" i="1"/>
  <c r="BP622" i="1"/>
  <c r="BQ622" i="1"/>
  <c r="BG622" i="1"/>
  <c r="BH622" i="1"/>
  <c r="BO622" i="1"/>
  <c r="BI622" i="1"/>
  <c r="BJ622" i="1"/>
  <c r="U622" i="1"/>
  <c r="BK622" i="1"/>
  <c r="BL622" i="1"/>
  <c r="BM622" i="1"/>
  <c r="O622" i="1"/>
  <c r="M622" i="1"/>
  <c r="K622" i="1"/>
  <c r="D622" i="1"/>
  <c r="BN621" i="1"/>
  <c r="BP621" i="1"/>
  <c r="BQ621" i="1"/>
  <c r="BG621" i="1"/>
  <c r="BH621" i="1"/>
  <c r="BO621" i="1"/>
  <c r="BI621" i="1"/>
  <c r="BJ621" i="1"/>
  <c r="U621" i="1"/>
  <c r="BK621" i="1"/>
  <c r="BL621" i="1"/>
  <c r="BM621" i="1"/>
  <c r="O621" i="1"/>
  <c r="M621" i="1"/>
  <c r="K621" i="1"/>
  <c r="D621" i="1"/>
  <c r="BN620" i="1"/>
  <c r="BP620" i="1"/>
  <c r="BQ620" i="1"/>
  <c r="BG620" i="1"/>
  <c r="BH620" i="1"/>
  <c r="BO620" i="1"/>
  <c r="BI620" i="1"/>
  <c r="BJ620" i="1"/>
  <c r="U620" i="1"/>
  <c r="BK620" i="1"/>
  <c r="BL620" i="1"/>
  <c r="BM620" i="1"/>
  <c r="O620" i="1"/>
  <c r="M620" i="1"/>
  <c r="K620" i="1"/>
  <c r="D620" i="1"/>
  <c r="BN619" i="1"/>
  <c r="BP619" i="1"/>
  <c r="BQ619" i="1"/>
  <c r="BG619" i="1"/>
  <c r="BH619" i="1"/>
  <c r="BO619" i="1"/>
  <c r="BI619" i="1"/>
  <c r="BJ619" i="1"/>
  <c r="U619" i="1"/>
  <c r="BK619" i="1"/>
  <c r="BL619" i="1"/>
  <c r="BM619" i="1"/>
  <c r="O619" i="1"/>
  <c r="M619" i="1"/>
  <c r="K619" i="1"/>
  <c r="D619" i="1"/>
  <c r="BN618" i="1"/>
  <c r="BP618" i="1"/>
  <c r="BQ618" i="1"/>
  <c r="BG618" i="1"/>
  <c r="BH618" i="1"/>
  <c r="BO618" i="1"/>
  <c r="BI618" i="1"/>
  <c r="BJ618" i="1"/>
  <c r="U618" i="1"/>
  <c r="BK618" i="1"/>
  <c r="BL618" i="1"/>
  <c r="BM618" i="1"/>
  <c r="O618" i="1"/>
  <c r="M618" i="1"/>
  <c r="K618" i="1"/>
  <c r="D618" i="1"/>
  <c r="BN617" i="1"/>
  <c r="BP617" i="1"/>
  <c r="BQ617" i="1"/>
  <c r="BG617" i="1"/>
  <c r="BH617" i="1"/>
  <c r="BO617" i="1"/>
  <c r="BI617" i="1"/>
  <c r="BJ617" i="1"/>
  <c r="U617" i="1"/>
  <c r="BK617" i="1"/>
  <c r="BL617" i="1"/>
  <c r="BM617" i="1"/>
  <c r="O617" i="1"/>
  <c r="M617" i="1"/>
  <c r="K617" i="1"/>
  <c r="D617" i="1"/>
  <c r="BN616" i="1"/>
  <c r="BP616" i="1"/>
  <c r="BQ616" i="1"/>
  <c r="BG616" i="1"/>
  <c r="BH616" i="1"/>
  <c r="BO616" i="1"/>
  <c r="BI616" i="1"/>
  <c r="BJ616" i="1"/>
  <c r="U616" i="1"/>
  <c r="BK616" i="1"/>
  <c r="BL616" i="1"/>
  <c r="BM616" i="1"/>
  <c r="O616" i="1"/>
  <c r="M616" i="1"/>
  <c r="K616" i="1"/>
  <c r="D616" i="1"/>
  <c r="BN615" i="1"/>
  <c r="BP615" i="1"/>
  <c r="BQ615" i="1"/>
  <c r="BG615" i="1"/>
  <c r="BH615" i="1"/>
  <c r="BO615" i="1"/>
  <c r="BI615" i="1"/>
  <c r="BJ615" i="1"/>
  <c r="U615" i="1"/>
  <c r="BK615" i="1"/>
  <c r="BL615" i="1"/>
  <c r="BM615" i="1"/>
  <c r="O615" i="1"/>
  <c r="M615" i="1"/>
  <c r="K615" i="1"/>
  <c r="D615" i="1"/>
  <c r="BN614" i="1"/>
  <c r="BP614" i="1"/>
  <c r="BQ614" i="1"/>
  <c r="BG614" i="1"/>
  <c r="BH614" i="1"/>
  <c r="BO614" i="1"/>
  <c r="BI614" i="1"/>
  <c r="BJ614" i="1"/>
  <c r="U614" i="1"/>
  <c r="BK614" i="1"/>
  <c r="BL614" i="1"/>
  <c r="BM614" i="1"/>
  <c r="O614" i="1"/>
  <c r="M614" i="1"/>
  <c r="K614" i="1"/>
  <c r="D614" i="1"/>
  <c r="BN613" i="1"/>
  <c r="BP613" i="1"/>
  <c r="BQ613" i="1"/>
  <c r="BG613" i="1"/>
  <c r="BH613" i="1"/>
  <c r="BO613" i="1"/>
  <c r="BI613" i="1"/>
  <c r="BJ613" i="1"/>
  <c r="U613" i="1"/>
  <c r="BK613" i="1"/>
  <c r="BL613" i="1"/>
  <c r="BM613" i="1"/>
  <c r="O613" i="1"/>
  <c r="M613" i="1"/>
  <c r="K613" i="1"/>
  <c r="D613" i="1"/>
  <c r="BN612" i="1"/>
  <c r="BP612" i="1"/>
  <c r="BQ612" i="1"/>
  <c r="BG612" i="1"/>
  <c r="BH612" i="1"/>
  <c r="BO612" i="1"/>
  <c r="BI612" i="1"/>
  <c r="BJ612" i="1"/>
  <c r="U612" i="1"/>
  <c r="BK612" i="1"/>
  <c r="BL612" i="1"/>
  <c r="BM612" i="1"/>
  <c r="O612" i="1"/>
  <c r="M612" i="1"/>
  <c r="K612" i="1"/>
  <c r="D612" i="1"/>
  <c r="BN611" i="1"/>
  <c r="BP611" i="1"/>
  <c r="BQ611" i="1"/>
  <c r="BG611" i="1"/>
  <c r="BH611" i="1"/>
  <c r="BO611" i="1"/>
  <c r="BI611" i="1"/>
  <c r="BJ611" i="1"/>
  <c r="U611" i="1"/>
  <c r="BK611" i="1"/>
  <c r="BL611" i="1"/>
  <c r="BM611" i="1"/>
  <c r="O611" i="1"/>
  <c r="M611" i="1"/>
  <c r="K611" i="1"/>
  <c r="D611" i="1"/>
  <c r="BN610" i="1"/>
  <c r="BP610" i="1"/>
  <c r="BQ610" i="1"/>
  <c r="BG610" i="1"/>
  <c r="BH610" i="1"/>
  <c r="BO610" i="1"/>
  <c r="BI610" i="1"/>
  <c r="BJ610" i="1"/>
  <c r="U610" i="1"/>
  <c r="BK610" i="1"/>
  <c r="BL610" i="1"/>
  <c r="BM610" i="1"/>
  <c r="O610" i="1"/>
  <c r="M610" i="1"/>
  <c r="K610" i="1"/>
  <c r="D610" i="1"/>
  <c r="BN609" i="1"/>
  <c r="BP609" i="1"/>
  <c r="BQ609" i="1"/>
  <c r="BG609" i="1"/>
  <c r="BH609" i="1"/>
  <c r="BO609" i="1"/>
  <c r="BI609" i="1"/>
  <c r="BJ609" i="1"/>
  <c r="U609" i="1"/>
  <c r="BK609" i="1"/>
  <c r="BL609" i="1"/>
  <c r="BM609" i="1"/>
  <c r="O609" i="1"/>
  <c r="M609" i="1"/>
  <c r="K609" i="1"/>
  <c r="D609" i="1"/>
  <c r="BN608" i="1"/>
  <c r="BP608" i="1"/>
  <c r="BQ608" i="1"/>
  <c r="BG608" i="1"/>
  <c r="BH608" i="1"/>
  <c r="BO608" i="1"/>
  <c r="BI608" i="1"/>
  <c r="BJ608" i="1"/>
  <c r="U608" i="1"/>
  <c r="BK608" i="1"/>
  <c r="BL608" i="1"/>
  <c r="BM608" i="1"/>
  <c r="O608" i="1"/>
  <c r="M608" i="1"/>
  <c r="K608" i="1"/>
  <c r="D608" i="1"/>
  <c r="BN607" i="1"/>
  <c r="BP607" i="1"/>
  <c r="BQ607" i="1"/>
  <c r="BG607" i="1"/>
  <c r="BH607" i="1"/>
  <c r="BO607" i="1"/>
  <c r="BI607" i="1"/>
  <c r="BJ607" i="1"/>
  <c r="U607" i="1"/>
  <c r="BK607" i="1"/>
  <c r="BL607" i="1"/>
  <c r="BM607" i="1"/>
  <c r="O607" i="1"/>
  <c r="M607" i="1"/>
  <c r="K607" i="1"/>
  <c r="D607" i="1"/>
  <c r="BN606" i="1"/>
  <c r="BP606" i="1"/>
  <c r="BQ606" i="1"/>
  <c r="BG606" i="1"/>
  <c r="BH606" i="1"/>
  <c r="BO606" i="1"/>
  <c r="BI606" i="1"/>
  <c r="BJ606" i="1"/>
  <c r="U606" i="1"/>
  <c r="BK606" i="1"/>
  <c r="BL606" i="1"/>
  <c r="BM606" i="1"/>
  <c r="O606" i="1"/>
  <c r="M606" i="1"/>
  <c r="K606" i="1"/>
  <c r="D606" i="1"/>
  <c r="BN605" i="1"/>
  <c r="BP605" i="1"/>
  <c r="BQ605" i="1"/>
  <c r="BG605" i="1"/>
  <c r="BH605" i="1"/>
  <c r="BO605" i="1"/>
  <c r="BI605" i="1"/>
  <c r="BJ605" i="1"/>
  <c r="U605" i="1"/>
  <c r="BK605" i="1"/>
  <c r="BL605" i="1"/>
  <c r="BM605" i="1"/>
  <c r="O605" i="1"/>
  <c r="M605" i="1"/>
  <c r="K605" i="1"/>
  <c r="D605" i="1"/>
  <c r="BN604" i="1"/>
  <c r="BP604" i="1"/>
  <c r="BQ604" i="1"/>
  <c r="BG604" i="1"/>
  <c r="BH604" i="1"/>
  <c r="BO604" i="1"/>
  <c r="BI604" i="1"/>
  <c r="BJ604" i="1"/>
  <c r="U604" i="1"/>
  <c r="BK604" i="1"/>
  <c r="BL604" i="1"/>
  <c r="BM604" i="1"/>
  <c r="O604" i="1"/>
  <c r="M604" i="1"/>
  <c r="K604" i="1"/>
  <c r="D604" i="1"/>
  <c r="BN603" i="1"/>
  <c r="BP603" i="1"/>
  <c r="BQ603" i="1"/>
  <c r="BG603" i="1"/>
  <c r="BH603" i="1"/>
  <c r="BO603" i="1"/>
  <c r="BI603" i="1"/>
  <c r="BJ603" i="1"/>
  <c r="U603" i="1"/>
  <c r="BK603" i="1"/>
  <c r="BL603" i="1"/>
  <c r="BM603" i="1"/>
  <c r="O603" i="1"/>
  <c r="M603" i="1"/>
  <c r="K603" i="1"/>
  <c r="D603" i="1"/>
  <c r="BN602" i="1"/>
  <c r="BP602" i="1"/>
  <c r="BQ602" i="1"/>
  <c r="BG602" i="1"/>
  <c r="BH602" i="1"/>
  <c r="BO602" i="1"/>
  <c r="BI602" i="1"/>
  <c r="BJ602" i="1"/>
  <c r="U602" i="1"/>
  <c r="BK602" i="1"/>
  <c r="BL602" i="1"/>
  <c r="BM602" i="1"/>
  <c r="O602" i="1"/>
  <c r="M602" i="1"/>
  <c r="K602" i="1"/>
  <c r="D602" i="1"/>
  <c r="BN601" i="1"/>
  <c r="BP601" i="1"/>
  <c r="BQ601" i="1"/>
  <c r="BG601" i="1"/>
  <c r="BH601" i="1"/>
  <c r="BO601" i="1"/>
  <c r="BI601" i="1"/>
  <c r="BJ601" i="1"/>
  <c r="U601" i="1"/>
  <c r="BK601" i="1"/>
  <c r="BL601" i="1"/>
  <c r="BM601" i="1"/>
  <c r="O601" i="1"/>
  <c r="M601" i="1"/>
  <c r="K601" i="1"/>
  <c r="D601" i="1"/>
  <c r="BN600" i="1"/>
  <c r="BP600" i="1"/>
  <c r="BQ600" i="1"/>
  <c r="BG600" i="1"/>
  <c r="BH600" i="1"/>
  <c r="BO600" i="1"/>
  <c r="BI600" i="1"/>
  <c r="BJ600" i="1"/>
  <c r="U600" i="1"/>
  <c r="BK600" i="1"/>
  <c r="BL600" i="1"/>
  <c r="BM600" i="1"/>
  <c r="O600" i="1"/>
  <c r="M600" i="1"/>
  <c r="K600" i="1"/>
  <c r="D600" i="1"/>
  <c r="BN599" i="1"/>
  <c r="BP599" i="1"/>
  <c r="BQ599" i="1"/>
  <c r="BG599" i="1"/>
  <c r="BH599" i="1"/>
  <c r="BO599" i="1"/>
  <c r="BI599" i="1"/>
  <c r="BJ599" i="1"/>
  <c r="U599" i="1"/>
  <c r="BK599" i="1"/>
  <c r="BL599" i="1"/>
  <c r="BM599" i="1"/>
  <c r="O599" i="1"/>
  <c r="M599" i="1"/>
  <c r="K599" i="1"/>
  <c r="D599" i="1"/>
  <c r="BN598" i="1"/>
  <c r="BP598" i="1"/>
  <c r="BQ598" i="1"/>
  <c r="BG598" i="1"/>
  <c r="BH598" i="1"/>
  <c r="BO598" i="1"/>
  <c r="BI598" i="1"/>
  <c r="BJ598" i="1"/>
  <c r="U598" i="1"/>
  <c r="BK598" i="1"/>
  <c r="BL598" i="1"/>
  <c r="BM598" i="1"/>
  <c r="O598" i="1"/>
  <c r="M598" i="1"/>
  <c r="K598" i="1"/>
  <c r="D598" i="1"/>
  <c r="BN597" i="1"/>
  <c r="BP597" i="1"/>
  <c r="BQ597" i="1"/>
  <c r="BG597" i="1"/>
  <c r="BH597" i="1"/>
  <c r="BO597" i="1"/>
  <c r="BI597" i="1"/>
  <c r="BJ597" i="1"/>
  <c r="U597" i="1"/>
  <c r="BK597" i="1"/>
  <c r="BL597" i="1"/>
  <c r="BM597" i="1"/>
  <c r="O597" i="1"/>
  <c r="M597" i="1"/>
  <c r="K597" i="1"/>
  <c r="D597" i="1"/>
  <c r="BN596" i="1"/>
  <c r="BP596" i="1"/>
  <c r="BQ596" i="1"/>
  <c r="BG596" i="1"/>
  <c r="BH596" i="1"/>
  <c r="BO596" i="1"/>
  <c r="BI596" i="1"/>
  <c r="BJ596" i="1"/>
  <c r="U596" i="1"/>
  <c r="BK596" i="1"/>
  <c r="BL596" i="1"/>
  <c r="BM596" i="1"/>
  <c r="O596" i="1"/>
  <c r="M596" i="1"/>
  <c r="K596" i="1"/>
  <c r="D596" i="1"/>
  <c r="BN595" i="1"/>
  <c r="BP595" i="1"/>
  <c r="BQ595" i="1"/>
  <c r="BG595" i="1"/>
  <c r="BH595" i="1"/>
  <c r="BO595" i="1"/>
  <c r="BI595" i="1"/>
  <c r="BJ595" i="1"/>
  <c r="U595" i="1"/>
  <c r="BK595" i="1"/>
  <c r="BL595" i="1"/>
  <c r="BM595" i="1"/>
  <c r="O595" i="1"/>
  <c r="M595" i="1"/>
  <c r="K595" i="1"/>
  <c r="D595" i="1"/>
  <c r="BN594" i="1"/>
  <c r="BP594" i="1"/>
  <c r="BQ594" i="1"/>
  <c r="BG594" i="1"/>
  <c r="BH594" i="1"/>
  <c r="BO594" i="1"/>
  <c r="BI594" i="1"/>
  <c r="BJ594" i="1"/>
  <c r="U594" i="1"/>
  <c r="BK594" i="1"/>
  <c r="BL594" i="1"/>
  <c r="BM594" i="1"/>
  <c r="O594" i="1"/>
  <c r="M594" i="1"/>
  <c r="K594" i="1"/>
  <c r="D594" i="1"/>
  <c r="BN593" i="1"/>
  <c r="BP593" i="1"/>
  <c r="BQ593" i="1"/>
  <c r="BG593" i="1"/>
  <c r="BH593" i="1"/>
  <c r="BO593" i="1"/>
  <c r="BI593" i="1"/>
  <c r="BJ593" i="1"/>
  <c r="U593" i="1"/>
  <c r="BK593" i="1"/>
  <c r="BL593" i="1"/>
  <c r="BM593" i="1"/>
  <c r="O593" i="1"/>
  <c r="M593" i="1"/>
  <c r="K593" i="1"/>
  <c r="D593" i="1"/>
  <c r="BN592" i="1"/>
  <c r="BP592" i="1"/>
  <c r="BQ592" i="1"/>
  <c r="BG592" i="1"/>
  <c r="BH592" i="1"/>
  <c r="BO592" i="1"/>
  <c r="BI592" i="1"/>
  <c r="BJ592" i="1"/>
  <c r="U592" i="1"/>
  <c r="BK592" i="1"/>
  <c r="BL592" i="1"/>
  <c r="BM592" i="1"/>
  <c r="O592" i="1"/>
  <c r="M592" i="1"/>
  <c r="K592" i="1"/>
  <c r="D592" i="1"/>
  <c r="BN591" i="1"/>
  <c r="BP591" i="1"/>
  <c r="BQ591" i="1"/>
  <c r="BG591" i="1"/>
  <c r="BH591" i="1"/>
  <c r="BO591" i="1"/>
  <c r="BI591" i="1"/>
  <c r="BJ591" i="1"/>
  <c r="U591" i="1"/>
  <c r="BK591" i="1"/>
  <c r="BL591" i="1"/>
  <c r="BM591" i="1"/>
  <c r="O591" i="1"/>
  <c r="M591" i="1"/>
  <c r="K591" i="1"/>
  <c r="D591" i="1"/>
  <c r="BN590" i="1"/>
  <c r="BP590" i="1"/>
  <c r="BQ590" i="1"/>
  <c r="BG590" i="1"/>
  <c r="BH590" i="1"/>
  <c r="BO590" i="1"/>
  <c r="BI590" i="1"/>
  <c r="BJ590" i="1"/>
  <c r="U590" i="1"/>
  <c r="BK590" i="1"/>
  <c r="BL590" i="1"/>
  <c r="BM590" i="1"/>
  <c r="O590" i="1"/>
  <c r="M590" i="1"/>
  <c r="K590" i="1"/>
  <c r="D590" i="1"/>
  <c r="BN589" i="1"/>
  <c r="BP589" i="1"/>
  <c r="BQ589" i="1"/>
  <c r="BG589" i="1"/>
  <c r="BH589" i="1"/>
  <c r="BO589" i="1"/>
  <c r="BI589" i="1"/>
  <c r="BJ589" i="1"/>
  <c r="U589" i="1"/>
  <c r="BK589" i="1"/>
  <c r="BL589" i="1"/>
  <c r="BM589" i="1"/>
  <c r="O589" i="1"/>
  <c r="M589" i="1"/>
  <c r="K589" i="1"/>
  <c r="D589" i="1"/>
  <c r="BN588" i="1"/>
  <c r="BP588" i="1"/>
  <c r="BQ588" i="1"/>
  <c r="BG588" i="1"/>
  <c r="BH588" i="1"/>
  <c r="BO588" i="1"/>
  <c r="BI588" i="1"/>
  <c r="BJ588" i="1"/>
  <c r="U588" i="1"/>
  <c r="BK588" i="1"/>
  <c r="BL588" i="1"/>
  <c r="BM588" i="1"/>
  <c r="O588" i="1"/>
  <c r="M588" i="1"/>
  <c r="K588" i="1"/>
  <c r="D588" i="1"/>
  <c r="BN587" i="1"/>
  <c r="BP587" i="1"/>
  <c r="BQ587" i="1"/>
  <c r="BG587" i="1"/>
  <c r="BH587" i="1"/>
  <c r="BO587" i="1"/>
  <c r="BI587" i="1"/>
  <c r="BJ587" i="1"/>
  <c r="U587" i="1"/>
  <c r="BK587" i="1"/>
  <c r="BL587" i="1"/>
  <c r="BM587" i="1"/>
  <c r="O587" i="1"/>
  <c r="M587" i="1"/>
  <c r="K587" i="1"/>
  <c r="D587" i="1"/>
  <c r="BN586" i="1"/>
  <c r="BP586" i="1"/>
  <c r="BQ586" i="1"/>
  <c r="BG586" i="1"/>
  <c r="BH586" i="1"/>
  <c r="BO586" i="1"/>
  <c r="BI586" i="1"/>
  <c r="BJ586" i="1"/>
  <c r="U586" i="1"/>
  <c r="BK586" i="1"/>
  <c r="BL586" i="1"/>
  <c r="BM586" i="1"/>
  <c r="O586" i="1"/>
  <c r="M586" i="1"/>
  <c r="K586" i="1"/>
  <c r="D586" i="1"/>
  <c r="BN585" i="1"/>
  <c r="BP585" i="1"/>
  <c r="BQ585" i="1"/>
  <c r="BG585" i="1"/>
  <c r="BH585" i="1"/>
  <c r="BO585" i="1"/>
  <c r="BI585" i="1"/>
  <c r="BJ585" i="1"/>
  <c r="U585" i="1"/>
  <c r="BK585" i="1"/>
  <c r="BL585" i="1"/>
  <c r="BM585" i="1"/>
  <c r="O585" i="1"/>
  <c r="M585" i="1"/>
  <c r="K585" i="1"/>
  <c r="D585" i="1"/>
  <c r="BN584" i="1"/>
  <c r="BP584" i="1"/>
  <c r="BQ584" i="1"/>
  <c r="BG584" i="1"/>
  <c r="BH584" i="1"/>
  <c r="BO584" i="1"/>
  <c r="BI584" i="1"/>
  <c r="BJ584" i="1"/>
  <c r="U584" i="1"/>
  <c r="BK584" i="1"/>
  <c r="BL584" i="1"/>
  <c r="BM584" i="1"/>
  <c r="O584" i="1"/>
  <c r="M584" i="1"/>
  <c r="K584" i="1"/>
  <c r="D584" i="1"/>
  <c r="BN583" i="1"/>
  <c r="BP583" i="1"/>
  <c r="BQ583" i="1"/>
  <c r="BG583" i="1"/>
  <c r="BH583" i="1"/>
  <c r="BO583" i="1"/>
  <c r="BI583" i="1"/>
  <c r="BJ583" i="1"/>
  <c r="U583" i="1"/>
  <c r="BK583" i="1"/>
  <c r="BL583" i="1"/>
  <c r="BM583" i="1"/>
  <c r="O583" i="1"/>
  <c r="M583" i="1"/>
  <c r="K583" i="1"/>
  <c r="D583" i="1"/>
  <c r="BN582" i="1"/>
  <c r="BP582" i="1"/>
  <c r="BQ582" i="1"/>
  <c r="BG582" i="1"/>
  <c r="BH582" i="1"/>
  <c r="BO582" i="1"/>
  <c r="BI582" i="1"/>
  <c r="BJ582" i="1"/>
  <c r="U582" i="1"/>
  <c r="BK582" i="1"/>
  <c r="BL582" i="1"/>
  <c r="BM582" i="1"/>
  <c r="O582" i="1"/>
  <c r="M582" i="1"/>
  <c r="K582" i="1"/>
  <c r="D582" i="1"/>
  <c r="BN581" i="1"/>
  <c r="BP581" i="1"/>
  <c r="BQ581" i="1"/>
  <c r="BG581" i="1"/>
  <c r="BH581" i="1"/>
  <c r="BO581" i="1"/>
  <c r="BI581" i="1"/>
  <c r="BJ581" i="1"/>
  <c r="U581" i="1"/>
  <c r="BK581" i="1"/>
  <c r="BL581" i="1"/>
  <c r="BM581" i="1"/>
  <c r="O581" i="1"/>
  <c r="M581" i="1"/>
  <c r="K581" i="1"/>
  <c r="D581" i="1"/>
  <c r="BN580" i="1"/>
  <c r="BP580" i="1"/>
  <c r="BQ580" i="1"/>
  <c r="BG580" i="1"/>
  <c r="BH580" i="1"/>
  <c r="BO580" i="1"/>
  <c r="BI580" i="1"/>
  <c r="BJ580" i="1"/>
  <c r="U580" i="1"/>
  <c r="BK580" i="1"/>
  <c r="BL580" i="1"/>
  <c r="BM580" i="1"/>
  <c r="O580" i="1"/>
  <c r="M580" i="1"/>
  <c r="K580" i="1"/>
  <c r="D580" i="1"/>
  <c r="BN579" i="1"/>
  <c r="BP579" i="1"/>
  <c r="BQ579" i="1"/>
  <c r="BG579" i="1"/>
  <c r="BH579" i="1"/>
  <c r="BO579" i="1"/>
  <c r="BI579" i="1"/>
  <c r="BJ579" i="1"/>
  <c r="U579" i="1"/>
  <c r="BK579" i="1"/>
  <c r="BL579" i="1"/>
  <c r="BM579" i="1"/>
  <c r="O579" i="1"/>
  <c r="M579" i="1"/>
  <c r="K579" i="1"/>
  <c r="D579" i="1"/>
  <c r="BN578" i="1"/>
  <c r="BP578" i="1"/>
  <c r="BQ578" i="1"/>
  <c r="BG578" i="1"/>
  <c r="BH578" i="1"/>
  <c r="BO578" i="1"/>
  <c r="BI578" i="1"/>
  <c r="BJ578" i="1"/>
  <c r="U578" i="1"/>
  <c r="BK578" i="1"/>
  <c r="BL578" i="1"/>
  <c r="BM578" i="1"/>
  <c r="O578" i="1"/>
  <c r="M578" i="1"/>
  <c r="K578" i="1"/>
  <c r="D578" i="1"/>
  <c r="BN577" i="1"/>
  <c r="BP577" i="1"/>
  <c r="BQ577" i="1"/>
  <c r="BG577" i="1"/>
  <c r="BH577" i="1"/>
  <c r="BO577" i="1"/>
  <c r="BI577" i="1"/>
  <c r="BJ577" i="1"/>
  <c r="U577" i="1"/>
  <c r="BK577" i="1"/>
  <c r="BL577" i="1"/>
  <c r="BM577" i="1"/>
  <c r="O577" i="1"/>
  <c r="M577" i="1"/>
  <c r="K577" i="1"/>
  <c r="D577" i="1"/>
  <c r="BN576" i="1"/>
  <c r="BP576" i="1"/>
  <c r="BQ576" i="1"/>
  <c r="BG576" i="1"/>
  <c r="BH576" i="1"/>
  <c r="BO576" i="1"/>
  <c r="BI576" i="1"/>
  <c r="BJ576" i="1"/>
  <c r="U576" i="1"/>
  <c r="BK576" i="1"/>
  <c r="BL576" i="1"/>
  <c r="BM576" i="1"/>
  <c r="O576" i="1"/>
  <c r="M576" i="1"/>
  <c r="K576" i="1"/>
  <c r="D576" i="1"/>
  <c r="BN575" i="1"/>
  <c r="BP575" i="1"/>
  <c r="BQ575" i="1"/>
  <c r="BG575" i="1"/>
  <c r="BH575" i="1"/>
  <c r="BO575" i="1"/>
  <c r="BI575" i="1"/>
  <c r="BJ575" i="1"/>
  <c r="U575" i="1"/>
  <c r="BK575" i="1"/>
  <c r="BL575" i="1"/>
  <c r="BM575" i="1"/>
  <c r="O575" i="1"/>
  <c r="M575" i="1"/>
  <c r="K575" i="1"/>
  <c r="D575" i="1"/>
  <c r="BN574" i="1"/>
  <c r="BP574" i="1"/>
  <c r="BQ574" i="1"/>
  <c r="BG574" i="1"/>
  <c r="BH574" i="1"/>
  <c r="BO574" i="1"/>
  <c r="BI574" i="1"/>
  <c r="BJ574" i="1"/>
  <c r="U574" i="1"/>
  <c r="BK574" i="1"/>
  <c r="BL574" i="1"/>
  <c r="BM574" i="1"/>
  <c r="O574" i="1"/>
  <c r="M574" i="1"/>
  <c r="K574" i="1"/>
  <c r="D574" i="1"/>
  <c r="BN573" i="1"/>
  <c r="BP573" i="1"/>
  <c r="BQ573" i="1"/>
  <c r="BG573" i="1"/>
  <c r="BH573" i="1"/>
  <c r="BO573" i="1"/>
  <c r="BI573" i="1"/>
  <c r="BJ573" i="1"/>
  <c r="U573" i="1"/>
  <c r="BK573" i="1"/>
  <c r="BL573" i="1"/>
  <c r="BM573" i="1"/>
  <c r="O573" i="1"/>
  <c r="M573" i="1"/>
  <c r="K573" i="1"/>
  <c r="D573" i="1"/>
  <c r="BN572" i="1"/>
  <c r="BP572" i="1"/>
  <c r="BQ572" i="1"/>
  <c r="BG572" i="1"/>
  <c r="BH572" i="1"/>
  <c r="BO572" i="1"/>
  <c r="BI572" i="1"/>
  <c r="BJ572" i="1"/>
  <c r="U572" i="1"/>
  <c r="BK572" i="1"/>
  <c r="BL572" i="1"/>
  <c r="BM572" i="1"/>
  <c r="O572" i="1"/>
  <c r="M572" i="1"/>
  <c r="K572" i="1"/>
  <c r="D572" i="1"/>
  <c r="BN571" i="1"/>
  <c r="BP571" i="1"/>
  <c r="BQ571" i="1"/>
  <c r="BG571" i="1"/>
  <c r="BH571" i="1"/>
  <c r="BO571" i="1"/>
  <c r="BI571" i="1"/>
  <c r="BJ571" i="1"/>
  <c r="U571" i="1"/>
  <c r="BK571" i="1"/>
  <c r="BL571" i="1"/>
  <c r="BM571" i="1"/>
  <c r="O571" i="1"/>
  <c r="M571" i="1"/>
  <c r="K571" i="1"/>
  <c r="D571" i="1"/>
  <c r="BN570" i="1"/>
  <c r="BP570" i="1"/>
  <c r="BQ570" i="1"/>
  <c r="BG570" i="1"/>
  <c r="BH570" i="1"/>
  <c r="BO570" i="1"/>
  <c r="BI570" i="1"/>
  <c r="BJ570" i="1"/>
  <c r="U570" i="1"/>
  <c r="BK570" i="1"/>
  <c r="BL570" i="1"/>
  <c r="BM570" i="1"/>
  <c r="O570" i="1"/>
  <c r="M570" i="1"/>
  <c r="K570" i="1"/>
  <c r="D570" i="1"/>
  <c r="BN569" i="1"/>
  <c r="BP569" i="1"/>
  <c r="BQ569" i="1"/>
  <c r="BG569" i="1"/>
  <c r="BH569" i="1"/>
  <c r="BO569" i="1"/>
  <c r="BI569" i="1"/>
  <c r="BJ569" i="1"/>
  <c r="U569" i="1"/>
  <c r="BK569" i="1"/>
  <c r="BL569" i="1"/>
  <c r="BM569" i="1"/>
  <c r="O569" i="1"/>
  <c r="M569" i="1"/>
  <c r="K569" i="1"/>
  <c r="D569" i="1"/>
  <c r="BN568" i="1"/>
  <c r="BP568" i="1"/>
  <c r="BQ568" i="1"/>
  <c r="BG568" i="1"/>
  <c r="BH568" i="1"/>
  <c r="BO568" i="1"/>
  <c r="BI568" i="1"/>
  <c r="BJ568" i="1"/>
  <c r="U568" i="1"/>
  <c r="BK568" i="1"/>
  <c r="BL568" i="1"/>
  <c r="BM568" i="1"/>
  <c r="O568" i="1"/>
  <c r="M568" i="1"/>
  <c r="K568" i="1"/>
  <c r="D568" i="1"/>
  <c r="BN567" i="1"/>
  <c r="BP567" i="1"/>
  <c r="BQ567" i="1"/>
  <c r="BG567" i="1"/>
  <c r="BH567" i="1"/>
  <c r="BO567" i="1"/>
  <c r="BI567" i="1"/>
  <c r="BJ567" i="1"/>
  <c r="U567" i="1"/>
  <c r="BK567" i="1"/>
  <c r="BL567" i="1"/>
  <c r="BM567" i="1"/>
  <c r="O567" i="1"/>
  <c r="M567" i="1"/>
  <c r="K567" i="1"/>
  <c r="D567" i="1"/>
  <c r="BN566" i="1"/>
  <c r="BP566" i="1"/>
  <c r="BQ566" i="1"/>
  <c r="BG566" i="1"/>
  <c r="BH566" i="1"/>
  <c r="BO566" i="1"/>
  <c r="BI566" i="1"/>
  <c r="BJ566" i="1"/>
  <c r="U566" i="1"/>
  <c r="BK566" i="1"/>
  <c r="BL566" i="1"/>
  <c r="BM566" i="1"/>
  <c r="O566" i="1"/>
  <c r="M566" i="1"/>
  <c r="K566" i="1"/>
  <c r="D566" i="1"/>
  <c r="BN565" i="1"/>
  <c r="BP565" i="1"/>
  <c r="BQ565" i="1"/>
  <c r="BG565" i="1"/>
  <c r="BH565" i="1"/>
  <c r="BO565" i="1"/>
  <c r="BI565" i="1"/>
  <c r="BJ565" i="1"/>
  <c r="U565" i="1"/>
  <c r="BK565" i="1"/>
  <c r="BL565" i="1"/>
  <c r="BM565" i="1"/>
  <c r="O565" i="1"/>
  <c r="M565" i="1"/>
  <c r="K565" i="1"/>
  <c r="D565" i="1"/>
  <c r="BN564" i="1"/>
  <c r="BP564" i="1"/>
  <c r="BQ564" i="1"/>
  <c r="BG564" i="1"/>
  <c r="BH564" i="1"/>
  <c r="BO564" i="1"/>
  <c r="BI564" i="1"/>
  <c r="BJ564" i="1"/>
  <c r="U564" i="1"/>
  <c r="BK564" i="1"/>
  <c r="BL564" i="1"/>
  <c r="BM564" i="1"/>
  <c r="O564" i="1"/>
  <c r="M564" i="1"/>
  <c r="K564" i="1"/>
  <c r="D564" i="1"/>
  <c r="BN563" i="1"/>
  <c r="BP563" i="1"/>
  <c r="BQ563" i="1"/>
  <c r="BG563" i="1"/>
  <c r="BH563" i="1"/>
  <c r="BO563" i="1"/>
  <c r="BI563" i="1"/>
  <c r="BJ563" i="1"/>
  <c r="U563" i="1"/>
  <c r="BK563" i="1"/>
  <c r="BL563" i="1"/>
  <c r="BM563" i="1"/>
  <c r="O563" i="1"/>
  <c r="M563" i="1"/>
  <c r="K563" i="1"/>
  <c r="D563" i="1"/>
  <c r="BN562" i="1"/>
  <c r="BP562" i="1"/>
  <c r="BQ562" i="1"/>
  <c r="BG562" i="1"/>
  <c r="BH562" i="1"/>
  <c r="BO562" i="1"/>
  <c r="BI562" i="1"/>
  <c r="BJ562" i="1"/>
  <c r="U562" i="1"/>
  <c r="BK562" i="1"/>
  <c r="BL562" i="1"/>
  <c r="BM562" i="1"/>
  <c r="O562" i="1"/>
  <c r="M562" i="1"/>
  <c r="K562" i="1"/>
  <c r="D562" i="1"/>
  <c r="BN561" i="1"/>
  <c r="BP561" i="1"/>
  <c r="BQ561" i="1"/>
  <c r="BG561" i="1"/>
  <c r="BH561" i="1"/>
  <c r="BO561" i="1"/>
  <c r="BI561" i="1"/>
  <c r="BJ561" i="1"/>
  <c r="U561" i="1"/>
  <c r="BK561" i="1"/>
  <c r="BL561" i="1"/>
  <c r="BM561" i="1"/>
  <c r="O561" i="1"/>
  <c r="M561" i="1"/>
  <c r="K561" i="1"/>
  <c r="D561" i="1"/>
  <c r="BN560" i="1"/>
  <c r="BP560" i="1"/>
  <c r="BQ560" i="1"/>
  <c r="BG560" i="1"/>
  <c r="BH560" i="1"/>
  <c r="BO560" i="1"/>
  <c r="BI560" i="1"/>
  <c r="BJ560" i="1"/>
  <c r="U560" i="1"/>
  <c r="BK560" i="1"/>
  <c r="BL560" i="1"/>
  <c r="BM560" i="1"/>
  <c r="O560" i="1"/>
  <c r="M560" i="1"/>
  <c r="K560" i="1"/>
  <c r="D560" i="1"/>
  <c r="BN559" i="1"/>
  <c r="BP559" i="1"/>
  <c r="BQ559" i="1"/>
  <c r="BG559" i="1"/>
  <c r="BH559" i="1"/>
  <c r="BO559" i="1"/>
  <c r="BI559" i="1"/>
  <c r="BJ559" i="1"/>
  <c r="U559" i="1"/>
  <c r="BK559" i="1"/>
  <c r="BL559" i="1"/>
  <c r="BM559" i="1"/>
  <c r="O559" i="1"/>
  <c r="M559" i="1"/>
  <c r="K559" i="1"/>
  <c r="D559" i="1"/>
  <c r="BN558" i="1"/>
  <c r="BP558" i="1"/>
  <c r="BQ558" i="1"/>
  <c r="BG558" i="1"/>
  <c r="BH558" i="1"/>
  <c r="BO558" i="1"/>
  <c r="BI558" i="1"/>
  <c r="BJ558" i="1"/>
  <c r="U558" i="1"/>
  <c r="BK558" i="1"/>
  <c r="BL558" i="1"/>
  <c r="BM558" i="1"/>
  <c r="O558" i="1"/>
  <c r="M558" i="1"/>
  <c r="K558" i="1"/>
  <c r="D558" i="1"/>
  <c r="BN557" i="1"/>
  <c r="BP557" i="1"/>
  <c r="BQ557" i="1"/>
  <c r="BG557" i="1"/>
  <c r="BH557" i="1"/>
  <c r="BO557" i="1"/>
  <c r="BI557" i="1"/>
  <c r="BJ557" i="1"/>
  <c r="U557" i="1"/>
  <c r="BK557" i="1"/>
  <c r="BL557" i="1"/>
  <c r="BM557" i="1"/>
  <c r="O557" i="1"/>
  <c r="M557" i="1"/>
  <c r="K557" i="1"/>
  <c r="D557" i="1"/>
  <c r="BN556" i="1"/>
  <c r="BP556" i="1"/>
  <c r="BQ556" i="1"/>
  <c r="BG556" i="1"/>
  <c r="BH556" i="1"/>
  <c r="BO556" i="1"/>
  <c r="BI556" i="1"/>
  <c r="BJ556" i="1"/>
  <c r="U556" i="1"/>
  <c r="BK556" i="1"/>
  <c r="BL556" i="1"/>
  <c r="BM556" i="1"/>
  <c r="O556" i="1"/>
  <c r="M556" i="1"/>
  <c r="K556" i="1"/>
  <c r="D556" i="1"/>
  <c r="BN555" i="1"/>
  <c r="BP555" i="1"/>
  <c r="BQ555" i="1"/>
  <c r="BG555" i="1"/>
  <c r="BH555" i="1"/>
  <c r="BO555" i="1"/>
  <c r="BI555" i="1"/>
  <c r="BJ555" i="1"/>
  <c r="U555" i="1"/>
  <c r="BK555" i="1"/>
  <c r="BL555" i="1"/>
  <c r="BM555" i="1"/>
  <c r="O555" i="1"/>
  <c r="M555" i="1"/>
  <c r="K555" i="1"/>
  <c r="D555" i="1"/>
  <c r="BN554" i="1"/>
  <c r="BP554" i="1"/>
  <c r="BQ554" i="1"/>
  <c r="BG554" i="1"/>
  <c r="BH554" i="1"/>
  <c r="BO554" i="1"/>
  <c r="BI554" i="1"/>
  <c r="BJ554" i="1"/>
  <c r="U554" i="1"/>
  <c r="BK554" i="1"/>
  <c r="BL554" i="1"/>
  <c r="BM554" i="1"/>
  <c r="O554" i="1"/>
  <c r="M554" i="1"/>
  <c r="K554" i="1"/>
  <c r="D554" i="1"/>
  <c r="BN553" i="1"/>
  <c r="BP553" i="1"/>
  <c r="BQ553" i="1"/>
  <c r="BG553" i="1"/>
  <c r="BH553" i="1"/>
  <c r="BO553" i="1"/>
  <c r="BI553" i="1"/>
  <c r="BJ553" i="1"/>
  <c r="U553" i="1"/>
  <c r="BK553" i="1"/>
  <c r="BL553" i="1"/>
  <c r="BM553" i="1"/>
  <c r="O553" i="1"/>
  <c r="M553" i="1"/>
  <c r="K553" i="1"/>
  <c r="D553" i="1"/>
  <c r="BN552" i="1"/>
  <c r="BP552" i="1"/>
  <c r="BQ552" i="1"/>
  <c r="BG552" i="1"/>
  <c r="BH552" i="1"/>
  <c r="BO552" i="1"/>
  <c r="BI552" i="1"/>
  <c r="BJ552" i="1"/>
  <c r="U552" i="1"/>
  <c r="BK552" i="1"/>
  <c r="BL552" i="1"/>
  <c r="BM552" i="1"/>
  <c r="O552" i="1"/>
  <c r="M552" i="1"/>
  <c r="K552" i="1"/>
  <c r="D552" i="1"/>
  <c r="BN551" i="1"/>
  <c r="BP551" i="1"/>
  <c r="BQ551" i="1"/>
  <c r="BG551" i="1"/>
  <c r="BH551" i="1"/>
  <c r="BO551" i="1"/>
  <c r="BI551" i="1"/>
  <c r="BJ551" i="1"/>
  <c r="U551" i="1"/>
  <c r="BK551" i="1"/>
  <c r="BL551" i="1"/>
  <c r="BM551" i="1"/>
  <c r="O551" i="1"/>
  <c r="M551" i="1"/>
  <c r="K551" i="1"/>
  <c r="D551" i="1"/>
  <c r="BN550" i="1"/>
  <c r="BP550" i="1"/>
  <c r="BQ550" i="1"/>
  <c r="BG550" i="1"/>
  <c r="BH550" i="1"/>
  <c r="BO550" i="1"/>
  <c r="BI550" i="1"/>
  <c r="BJ550" i="1"/>
  <c r="U550" i="1"/>
  <c r="BK550" i="1"/>
  <c r="BL550" i="1"/>
  <c r="BM550" i="1"/>
  <c r="O550" i="1"/>
  <c r="M550" i="1"/>
  <c r="K550" i="1"/>
  <c r="D550" i="1"/>
  <c r="BN549" i="1"/>
  <c r="BP549" i="1"/>
  <c r="BQ549" i="1"/>
  <c r="BG549" i="1"/>
  <c r="BH549" i="1"/>
  <c r="BO549" i="1"/>
  <c r="BI549" i="1"/>
  <c r="BJ549" i="1"/>
  <c r="U549" i="1"/>
  <c r="BK549" i="1"/>
  <c r="BL549" i="1"/>
  <c r="BM549" i="1"/>
  <c r="O549" i="1"/>
  <c r="M549" i="1"/>
  <c r="K549" i="1"/>
  <c r="D549" i="1"/>
  <c r="BN548" i="1"/>
  <c r="BP548" i="1"/>
  <c r="BQ548" i="1"/>
  <c r="BG548" i="1"/>
  <c r="BH548" i="1"/>
  <c r="BO548" i="1"/>
  <c r="BI548" i="1"/>
  <c r="BJ548" i="1"/>
  <c r="U548" i="1"/>
  <c r="BK548" i="1"/>
  <c r="BL548" i="1"/>
  <c r="BM548" i="1"/>
  <c r="O548" i="1"/>
  <c r="M548" i="1"/>
  <c r="K548" i="1"/>
  <c r="D548" i="1"/>
  <c r="BN547" i="1"/>
  <c r="BP547" i="1"/>
  <c r="BQ547" i="1"/>
  <c r="BG547" i="1"/>
  <c r="BH547" i="1"/>
  <c r="BO547" i="1"/>
  <c r="BI547" i="1"/>
  <c r="BJ547" i="1"/>
  <c r="U547" i="1"/>
  <c r="BK547" i="1"/>
  <c r="BL547" i="1"/>
  <c r="BM547" i="1"/>
  <c r="O547" i="1"/>
  <c r="M547" i="1"/>
  <c r="K547" i="1"/>
  <c r="D547" i="1"/>
  <c r="BN546" i="1"/>
  <c r="BP546" i="1"/>
  <c r="BQ546" i="1"/>
  <c r="BG546" i="1"/>
  <c r="BH546" i="1"/>
  <c r="BO546" i="1"/>
  <c r="BI546" i="1"/>
  <c r="BJ546" i="1"/>
  <c r="U546" i="1"/>
  <c r="BK546" i="1"/>
  <c r="BL546" i="1"/>
  <c r="BM546" i="1"/>
  <c r="O546" i="1"/>
  <c r="M546" i="1"/>
  <c r="K546" i="1"/>
  <c r="D546" i="1"/>
  <c r="BN545" i="1"/>
  <c r="BP545" i="1"/>
  <c r="BQ545" i="1"/>
  <c r="BG545" i="1"/>
  <c r="BH545" i="1"/>
  <c r="BO545" i="1"/>
  <c r="BI545" i="1"/>
  <c r="BJ545" i="1"/>
  <c r="U545" i="1"/>
  <c r="BK545" i="1"/>
  <c r="BL545" i="1"/>
  <c r="BM545" i="1"/>
  <c r="O545" i="1"/>
  <c r="M545" i="1"/>
  <c r="K545" i="1"/>
  <c r="D545" i="1"/>
  <c r="BN544" i="1"/>
  <c r="BP544" i="1"/>
  <c r="BQ544" i="1"/>
  <c r="BG544" i="1"/>
  <c r="BH544" i="1"/>
  <c r="BO544" i="1"/>
  <c r="BI544" i="1"/>
  <c r="BJ544" i="1"/>
  <c r="U544" i="1"/>
  <c r="BK544" i="1"/>
  <c r="BL544" i="1"/>
  <c r="BM544" i="1"/>
  <c r="O544" i="1"/>
  <c r="M544" i="1"/>
  <c r="K544" i="1"/>
  <c r="D544" i="1"/>
  <c r="BN543" i="1"/>
  <c r="BP543" i="1"/>
  <c r="BQ543" i="1"/>
  <c r="BG543" i="1"/>
  <c r="BH543" i="1"/>
  <c r="BO543" i="1"/>
  <c r="BI543" i="1"/>
  <c r="BJ543" i="1"/>
  <c r="U543" i="1"/>
  <c r="BK543" i="1"/>
  <c r="BL543" i="1"/>
  <c r="BM543" i="1"/>
  <c r="O543" i="1"/>
  <c r="M543" i="1"/>
  <c r="K543" i="1"/>
  <c r="D543" i="1"/>
  <c r="BN542" i="1"/>
  <c r="BP542" i="1"/>
  <c r="BQ542" i="1"/>
  <c r="BG542" i="1"/>
  <c r="BH542" i="1"/>
  <c r="BO542" i="1"/>
  <c r="BI542" i="1"/>
  <c r="BJ542" i="1"/>
  <c r="U542" i="1"/>
  <c r="BK542" i="1"/>
  <c r="BL542" i="1"/>
  <c r="BM542" i="1"/>
  <c r="O542" i="1"/>
  <c r="M542" i="1"/>
  <c r="K542" i="1"/>
  <c r="D542" i="1"/>
  <c r="BN541" i="1"/>
  <c r="BP541" i="1"/>
  <c r="BQ541" i="1"/>
  <c r="BG541" i="1"/>
  <c r="BH541" i="1"/>
  <c r="BO541" i="1"/>
  <c r="BI541" i="1"/>
  <c r="BJ541" i="1"/>
  <c r="U541" i="1"/>
  <c r="BK541" i="1"/>
  <c r="BL541" i="1"/>
  <c r="BM541" i="1"/>
  <c r="O541" i="1"/>
  <c r="M541" i="1"/>
  <c r="K541" i="1"/>
  <c r="D541" i="1"/>
  <c r="BN540" i="1"/>
  <c r="BP540" i="1"/>
  <c r="BQ540" i="1"/>
  <c r="BG540" i="1"/>
  <c r="BH540" i="1"/>
  <c r="BO540" i="1"/>
  <c r="BI540" i="1"/>
  <c r="BJ540" i="1"/>
  <c r="U540" i="1"/>
  <c r="BK540" i="1"/>
  <c r="BL540" i="1"/>
  <c r="BM540" i="1"/>
  <c r="O540" i="1"/>
  <c r="M540" i="1"/>
  <c r="K540" i="1"/>
  <c r="D540" i="1"/>
  <c r="BN539" i="1"/>
  <c r="BP539" i="1"/>
  <c r="BQ539" i="1"/>
  <c r="BG539" i="1"/>
  <c r="BH539" i="1"/>
  <c r="BO539" i="1"/>
  <c r="BI539" i="1"/>
  <c r="BJ539" i="1"/>
  <c r="U539" i="1"/>
  <c r="BK539" i="1"/>
  <c r="BL539" i="1"/>
  <c r="BM539" i="1"/>
  <c r="O539" i="1"/>
  <c r="M539" i="1"/>
  <c r="K539" i="1"/>
  <c r="D539" i="1"/>
  <c r="BN538" i="1"/>
  <c r="BP538" i="1"/>
  <c r="BQ538" i="1"/>
  <c r="BG538" i="1"/>
  <c r="BH538" i="1"/>
  <c r="BO538" i="1"/>
  <c r="BI538" i="1"/>
  <c r="BJ538" i="1"/>
  <c r="U538" i="1"/>
  <c r="BK538" i="1"/>
  <c r="BL538" i="1"/>
  <c r="BM538" i="1"/>
  <c r="O538" i="1"/>
  <c r="M538" i="1"/>
  <c r="K538" i="1"/>
  <c r="D538" i="1"/>
  <c r="BN537" i="1"/>
  <c r="BP537" i="1"/>
  <c r="BQ537" i="1"/>
  <c r="BG537" i="1"/>
  <c r="BH537" i="1"/>
  <c r="BO537" i="1"/>
  <c r="BI537" i="1"/>
  <c r="BJ537" i="1"/>
  <c r="U537" i="1"/>
  <c r="BK537" i="1"/>
  <c r="BL537" i="1"/>
  <c r="BM537" i="1"/>
  <c r="O537" i="1"/>
  <c r="M537" i="1"/>
  <c r="K537" i="1"/>
  <c r="D537" i="1"/>
  <c r="BN536" i="1"/>
  <c r="BP536" i="1"/>
  <c r="BQ536" i="1"/>
  <c r="BG536" i="1"/>
  <c r="BH536" i="1"/>
  <c r="BO536" i="1"/>
  <c r="BI536" i="1"/>
  <c r="BJ536" i="1"/>
  <c r="U536" i="1"/>
  <c r="BK536" i="1"/>
  <c r="BL536" i="1"/>
  <c r="BM536" i="1"/>
  <c r="O536" i="1"/>
  <c r="M536" i="1"/>
  <c r="K536" i="1"/>
  <c r="D536" i="1"/>
  <c r="BN535" i="1"/>
  <c r="BP535" i="1"/>
  <c r="BQ535" i="1"/>
  <c r="BG535" i="1"/>
  <c r="BH535" i="1"/>
  <c r="BO535" i="1"/>
  <c r="BI535" i="1"/>
  <c r="BJ535" i="1"/>
  <c r="U535" i="1"/>
  <c r="BK535" i="1"/>
  <c r="BL535" i="1"/>
  <c r="BM535" i="1"/>
  <c r="O535" i="1"/>
  <c r="M535" i="1"/>
  <c r="K535" i="1"/>
  <c r="D535" i="1"/>
  <c r="BN534" i="1"/>
  <c r="BP534" i="1"/>
  <c r="BQ534" i="1"/>
  <c r="BG534" i="1"/>
  <c r="BH534" i="1"/>
  <c r="BO534" i="1"/>
  <c r="BI534" i="1"/>
  <c r="BJ534" i="1"/>
  <c r="U534" i="1"/>
  <c r="BK534" i="1"/>
  <c r="BL534" i="1"/>
  <c r="BM534" i="1"/>
  <c r="O534" i="1"/>
  <c r="M534" i="1"/>
  <c r="K534" i="1"/>
  <c r="D534" i="1"/>
  <c r="BN533" i="1"/>
  <c r="BP533" i="1"/>
  <c r="BQ533" i="1"/>
  <c r="BG533" i="1"/>
  <c r="BH533" i="1"/>
  <c r="BO533" i="1"/>
  <c r="BI533" i="1"/>
  <c r="BJ533" i="1"/>
  <c r="U533" i="1"/>
  <c r="BK533" i="1"/>
  <c r="BL533" i="1"/>
  <c r="BM533" i="1"/>
  <c r="O533" i="1"/>
  <c r="M533" i="1"/>
  <c r="K533" i="1"/>
  <c r="D533" i="1"/>
  <c r="BN532" i="1"/>
  <c r="BP532" i="1"/>
  <c r="BQ532" i="1"/>
  <c r="BG532" i="1"/>
  <c r="BH532" i="1"/>
  <c r="BO532" i="1"/>
  <c r="BI532" i="1"/>
  <c r="BJ532" i="1"/>
  <c r="U532" i="1"/>
  <c r="BK532" i="1"/>
  <c r="BL532" i="1"/>
  <c r="BM532" i="1"/>
  <c r="O532" i="1"/>
  <c r="M532" i="1"/>
  <c r="K532" i="1"/>
  <c r="D532" i="1"/>
  <c r="BN531" i="1"/>
  <c r="BP531" i="1"/>
  <c r="BQ531" i="1"/>
  <c r="BG531" i="1"/>
  <c r="BH531" i="1"/>
  <c r="BO531" i="1"/>
  <c r="BI531" i="1"/>
  <c r="BJ531" i="1"/>
  <c r="U531" i="1"/>
  <c r="BK531" i="1"/>
  <c r="BL531" i="1"/>
  <c r="BM531" i="1"/>
  <c r="O531" i="1"/>
  <c r="M531" i="1"/>
  <c r="K531" i="1"/>
  <c r="D531" i="1"/>
  <c r="BN530" i="1"/>
  <c r="BP530" i="1"/>
  <c r="BQ530" i="1"/>
  <c r="BG530" i="1"/>
  <c r="BH530" i="1"/>
  <c r="BO530" i="1"/>
  <c r="BI530" i="1"/>
  <c r="BJ530" i="1"/>
  <c r="U530" i="1"/>
  <c r="BK530" i="1"/>
  <c r="BL530" i="1"/>
  <c r="BM530" i="1"/>
  <c r="O530" i="1"/>
  <c r="M530" i="1"/>
  <c r="K530" i="1"/>
  <c r="D530" i="1"/>
  <c r="BN529" i="1"/>
  <c r="BP529" i="1"/>
  <c r="BQ529" i="1"/>
  <c r="BG529" i="1"/>
  <c r="BH529" i="1"/>
  <c r="BO529" i="1"/>
  <c r="BI529" i="1"/>
  <c r="BJ529" i="1"/>
  <c r="U529" i="1"/>
  <c r="BK529" i="1"/>
  <c r="BL529" i="1"/>
  <c r="BM529" i="1"/>
  <c r="O529" i="1"/>
  <c r="M529" i="1"/>
  <c r="K529" i="1"/>
  <c r="D529" i="1"/>
  <c r="BN528" i="1"/>
  <c r="BP528" i="1"/>
  <c r="BQ528" i="1"/>
  <c r="BG528" i="1"/>
  <c r="BH528" i="1"/>
  <c r="BO528" i="1"/>
  <c r="BI528" i="1"/>
  <c r="BJ528" i="1"/>
  <c r="U528" i="1"/>
  <c r="BK528" i="1"/>
  <c r="BL528" i="1"/>
  <c r="BM528" i="1"/>
  <c r="O528" i="1"/>
  <c r="M528" i="1"/>
  <c r="K528" i="1"/>
  <c r="D528" i="1"/>
  <c r="BN527" i="1"/>
  <c r="BP527" i="1"/>
  <c r="BQ527" i="1"/>
  <c r="BG527" i="1"/>
  <c r="BH527" i="1"/>
  <c r="BO527" i="1"/>
  <c r="BI527" i="1"/>
  <c r="BJ527" i="1"/>
  <c r="U527" i="1"/>
  <c r="BK527" i="1"/>
  <c r="BL527" i="1"/>
  <c r="BM527" i="1"/>
  <c r="O527" i="1"/>
  <c r="M527" i="1"/>
  <c r="K527" i="1"/>
  <c r="D527" i="1"/>
  <c r="BN526" i="1"/>
  <c r="BP526" i="1"/>
  <c r="BQ526" i="1"/>
  <c r="BG526" i="1"/>
  <c r="BH526" i="1"/>
  <c r="BO526" i="1"/>
  <c r="BI526" i="1"/>
  <c r="BJ526" i="1"/>
  <c r="U526" i="1"/>
  <c r="BK526" i="1"/>
  <c r="BL526" i="1"/>
  <c r="BM526" i="1"/>
  <c r="O526" i="1"/>
  <c r="M526" i="1"/>
  <c r="K526" i="1"/>
  <c r="D526" i="1"/>
  <c r="BN525" i="1"/>
  <c r="BP525" i="1"/>
  <c r="BQ525" i="1"/>
  <c r="BG525" i="1"/>
  <c r="BH525" i="1"/>
  <c r="BO525" i="1"/>
  <c r="BI525" i="1"/>
  <c r="BJ525" i="1"/>
  <c r="U525" i="1"/>
  <c r="BK525" i="1"/>
  <c r="BL525" i="1"/>
  <c r="BM525" i="1"/>
  <c r="O525" i="1"/>
  <c r="M525" i="1"/>
  <c r="K525" i="1"/>
  <c r="D525" i="1"/>
  <c r="BN524" i="1"/>
  <c r="BP524" i="1"/>
  <c r="BQ524" i="1"/>
  <c r="BG524" i="1"/>
  <c r="BH524" i="1"/>
  <c r="BO524" i="1"/>
  <c r="BI524" i="1"/>
  <c r="BJ524" i="1"/>
  <c r="U524" i="1"/>
  <c r="BK524" i="1"/>
  <c r="BL524" i="1"/>
  <c r="BM524" i="1"/>
  <c r="O524" i="1"/>
  <c r="M524" i="1"/>
  <c r="K524" i="1"/>
  <c r="D524" i="1"/>
  <c r="BN523" i="1"/>
  <c r="BP523" i="1"/>
  <c r="BQ523" i="1"/>
  <c r="BG523" i="1"/>
  <c r="BH523" i="1"/>
  <c r="BO523" i="1"/>
  <c r="BI523" i="1"/>
  <c r="BJ523" i="1"/>
  <c r="U523" i="1"/>
  <c r="BK523" i="1"/>
  <c r="BL523" i="1"/>
  <c r="BM523" i="1"/>
  <c r="O523" i="1"/>
  <c r="M523" i="1"/>
  <c r="K523" i="1"/>
  <c r="D523" i="1"/>
  <c r="BN522" i="1"/>
  <c r="BP522" i="1"/>
  <c r="BQ522" i="1"/>
  <c r="BG522" i="1"/>
  <c r="BH522" i="1"/>
  <c r="BO522" i="1"/>
  <c r="BI522" i="1"/>
  <c r="BJ522" i="1"/>
  <c r="U522" i="1"/>
  <c r="BK522" i="1"/>
  <c r="BL522" i="1"/>
  <c r="BM522" i="1"/>
  <c r="O522" i="1"/>
  <c r="M522" i="1"/>
  <c r="K522" i="1"/>
  <c r="D522" i="1"/>
  <c r="BN521" i="1"/>
  <c r="BP521" i="1"/>
  <c r="BQ521" i="1"/>
  <c r="BG521" i="1"/>
  <c r="BH521" i="1"/>
  <c r="BO521" i="1"/>
  <c r="BI521" i="1"/>
  <c r="BJ521" i="1"/>
  <c r="U521" i="1"/>
  <c r="BK521" i="1"/>
  <c r="BL521" i="1"/>
  <c r="BM521" i="1"/>
  <c r="O521" i="1"/>
  <c r="M521" i="1"/>
  <c r="K521" i="1"/>
  <c r="D521" i="1"/>
  <c r="BN520" i="1"/>
  <c r="BP520" i="1"/>
  <c r="BQ520" i="1"/>
  <c r="BG520" i="1"/>
  <c r="BH520" i="1"/>
  <c r="BO520" i="1"/>
  <c r="BI520" i="1"/>
  <c r="BJ520" i="1"/>
  <c r="U520" i="1"/>
  <c r="BK520" i="1"/>
  <c r="BL520" i="1"/>
  <c r="BM520" i="1"/>
  <c r="O520" i="1"/>
  <c r="M520" i="1"/>
  <c r="K520" i="1"/>
  <c r="D520" i="1"/>
  <c r="BN519" i="1"/>
  <c r="BP519" i="1"/>
  <c r="BQ519" i="1"/>
  <c r="BG519" i="1"/>
  <c r="BH519" i="1"/>
  <c r="BO519" i="1"/>
  <c r="BI519" i="1"/>
  <c r="BJ519" i="1"/>
  <c r="U519" i="1"/>
  <c r="BK519" i="1"/>
  <c r="BL519" i="1"/>
  <c r="BM519" i="1"/>
  <c r="O519" i="1"/>
  <c r="M519" i="1"/>
  <c r="K519" i="1"/>
  <c r="D519" i="1"/>
  <c r="BN518" i="1"/>
  <c r="BP518" i="1"/>
  <c r="BQ518" i="1"/>
  <c r="BG518" i="1"/>
  <c r="BH518" i="1"/>
  <c r="BO518" i="1"/>
  <c r="BI518" i="1"/>
  <c r="BJ518" i="1"/>
  <c r="U518" i="1"/>
  <c r="BK518" i="1"/>
  <c r="BL518" i="1"/>
  <c r="BM518" i="1"/>
  <c r="O518" i="1"/>
  <c r="M518" i="1"/>
  <c r="K518" i="1"/>
  <c r="D518" i="1"/>
  <c r="BN517" i="1"/>
  <c r="BP517" i="1"/>
  <c r="BQ517" i="1"/>
  <c r="BG517" i="1"/>
  <c r="BH517" i="1"/>
  <c r="BO517" i="1"/>
  <c r="BI517" i="1"/>
  <c r="BJ517" i="1"/>
  <c r="U517" i="1"/>
  <c r="BK517" i="1"/>
  <c r="BL517" i="1"/>
  <c r="BM517" i="1"/>
  <c r="O517" i="1"/>
  <c r="M517" i="1"/>
  <c r="K517" i="1"/>
  <c r="D517" i="1"/>
  <c r="BN516" i="1"/>
  <c r="BP516" i="1"/>
  <c r="BQ516" i="1"/>
  <c r="BG516" i="1"/>
  <c r="BH516" i="1"/>
  <c r="BO516" i="1"/>
  <c r="BI516" i="1"/>
  <c r="BJ516" i="1"/>
  <c r="U516" i="1"/>
  <c r="BK516" i="1"/>
  <c r="BL516" i="1"/>
  <c r="BM516" i="1"/>
  <c r="O516" i="1"/>
  <c r="M516" i="1"/>
  <c r="K516" i="1"/>
  <c r="D516" i="1"/>
  <c r="BN515" i="1"/>
  <c r="BP515" i="1"/>
  <c r="BQ515" i="1"/>
  <c r="BG515" i="1"/>
  <c r="BH515" i="1"/>
  <c r="BO515" i="1"/>
  <c r="BI515" i="1"/>
  <c r="BJ515" i="1"/>
  <c r="U515" i="1"/>
  <c r="BK515" i="1"/>
  <c r="BL515" i="1"/>
  <c r="BM515" i="1"/>
  <c r="O515" i="1"/>
  <c r="M515" i="1"/>
  <c r="K515" i="1"/>
  <c r="D515" i="1"/>
  <c r="BN514" i="1"/>
  <c r="BP514" i="1"/>
  <c r="BQ514" i="1"/>
  <c r="BG514" i="1"/>
  <c r="BH514" i="1"/>
  <c r="BO514" i="1"/>
  <c r="BI514" i="1"/>
  <c r="BJ514" i="1"/>
  <c r="U514" i="1"/>
  <c r="BK514" i="1"/>
  <c r="BL514" i="1"/>
  <c r="BM514" i="1"/>
  <c r="O514" i="1"/>
  <c r="M514" i="1"/>
  <c r="K514" i="1"/>
  <c r="D514" i="1"/>
  <c r="BN513" i="1"/>
  <c r="BP513" i="1"/>
  <c r="BQ513" i="1"/>
  <c r="BG513" i="1"/>
  <c r="BH513" i="1"/>
  <c r="BO513" i="1"/>
  <c r="BI513" i="1"/>
  <c r="BJ513" i="1"/>
  <c r="U513" i="1"/>
  <c r="BK513" i="1"/>
  <c r="BL513" i="1"/>
  <c r="BM513" i="1"/>
  <c r="O513" i="1"/>
  <c r="M513" i="1"/>
  <c r="K513" i="1"/>
  <c r="D513" i="1"/>
  <c r="BN512" i="1"/>
  <c r="BP512" i="1"/>
  <c r="BQ512" i="1"/>
  <c r="BG512" i="1"/>
  <c r="BH512" i="1"/>
  <c r="BO512" i="1"/>
  <c r="BI512" i="1"/>
  <c r="BJ512" i="1"/>
  <c r="U512" i="1"/>
  <c r="BK512" i="1"/>
  <c r="BL512" i="1"/>
  <c r="BM512" i="1"/>
  <c r="O512" i="1"/>
  <c r="M512" i="1"/>
  <c r="K512" i="1"/>
  <c r="D512" i="1"/>
  <c r="BN511" i="1"/>
  <c r="BP511" i="1"/>
  <c r="BQ511" i="1"/>
  <c r="BG511" i="1"/>
  <c r="BH511" i="1"/>
  <c r="BO511" i="1"/>
  <c r="BI511" i="1"/>
  <c r="BJ511" i="1"/>
  <c r="U511" i="1"/>
  <c r="BK511" i="1"/>
  <c r="BL511" i="1"/>
  <c r="BM511" i="1"/>
  <c r="O511" i="1"/>
  <c r="M511" i="1"/>
  <c r="K511" i="1"/>
  <c r="D511" i="1"/>
  <c r="BN510" i="1"/>
  <c r="BP510" i="1"/>
  <c r="BQ510" i="1"/>
  <c r="BG510" i="1"/>
  <c r="BH510" i="1"/>
  <c r="BO510" i="1"/>
  <c r="BI510" i="1"/>
  <c r="BJ510" i="1"/>
  <c r="U510" i="1"/>
  <c r="BK510" i="1"/>
  <c r="BL510" i="1"/>
  <c r="BM510" i="1"/>
  <c r="O510" i="1"/>
  <c r="M510" i="1"/>
  <c r="K510" i="1"/>
  <c r="D510" i="1"/>
  <c r="BN509" i="1"/>
  <c r="BP509" i="1"/>
  <c r="BQ509" i="1"/>
  <c r="BG509" i="1"/>
  <c r="BH509" i="1"/>
  <c r="BO509" i="1"/>
  <c r="BI509" i="1"/>
  <c r="BJ509" i="1"/>
  <c r="U509" i="1"/>
  <c r="BK509" i="1"/>
  <c r="BL509" i="1"/>
  <c r="BM509" i="1"/>
  <c r="O509" i="1"/>
  <c r="M509" i="1"/>
  <c r="K509" i="1"/>
  <c r="D509" i="1"/>
  <c r="BN508" i="1"/>
  <c r="BP508" i="1"/>
  <c r="BQ508" i="1"/>
  <c r="BG508" i="1"/>
  <c r="BH508" i="1"/>
  <c r="BO508" i="1"/>
  <c r="BI508" i="1"/>
  <c r="BJ508" i="1"/>
  <c r="U508" i="1"/>
  <c r="BK508" i="1"/>
  <c r="BL508" i="1"/>
  <c r="BM508" i="1"/>
  <c r="O508" i="1"/>
  <c r="M508" i="1"/>
  <c r="K508" i="1"/>
  <c r="D508" i="1"/>
  <c r="BN507" i="1"/>
  <c r="BP507" i="1"/>
  <c r="BQ507" i="1"/>
  <c r="BG507" i="1"/>
  <c r="BH507" i="1"/>
  <c r="BO507" i="1"/>
  <c r="BI507" i="1"/>
  <c r="BJ507" i="1"/>
  <c r="U507" i="1"/>
  <c r="BK507" i="1"/>
  <c r="BL507" i="1"/>
  <c r="BM507" i="1"/>
  <c r="O507" i="1"/>
  <c r="M507" i="1"/>
  <c r="K507" i="1"/>
  <c r="D507" i="1"/>
  <c r="BN506" i="1"/>
  <c r="BP506" i="1"/>
  <c r="BQ506" i="1"/>
  <c r="BG506" i="1"/>
  <c r="BH506" i="1"/>
  <c r="BO506" i="1"/>
  <c r="BI506" i="1"/>
  <c r="BJ506" i="1"/>
  <c r="U506" i="1"/>
  <c r="BK506" i="1"/>
  <c r="BL506" i="1"/>
  <c r="BM506" i="1"/>
  <c r="O506" i="1"/>
  <c r="M506" i="1"/>
  <c r="K506" i="1"/>
  <c r="D506" i="1"/>
  <c r="BN505" i="1"/>
  <c r="BP505" i="1"/>
  <c r="BQ505" i="1"/>
  <c r="BG505" i="1"/>
  <c r="BH505" i="1"/>
  <c r="BO505" i="1"/>
  <c r="BI505" i="1"/>
  <c r="BJ505" i="1"/>
  <c r="U505" i="1"/>
  <c r="BK505" i="1"/>
  <c r="BL505" i="1"/>
  <c r="BM505" i="1"/>
  <c r="O505" i="1"/>
  <c r="M505" i="1"/>
  <c r="K505" i="1"/>
  <c r="D505" i="1"/>
  <c r="BN504" i="1"/>
  <c r="BP504" i="1"/>
  <c r="BQ504" i="1"/>
  <c r="BG504" i="1"/>
  <c r="BH504" i="1"/>
  <c r="BO504" i="1"/>
  <c r="BI504" i="1"/>
  <c r="BJ504" i="1"/>
  <c r="U504" i="1"/>
  <c r="BK504" i="1"/>
  <c r="BL504" i="1"/>
  <c r="BM504" i="1"/>
  <c r="O504" i="1"/>
  <c r="M504" i="1"/>
  <c r="K504" i="1"/>
  <c r="D504" i="1"/>
  <c r="BN503" i="1"/>
  <c r="BP503" i="1"/>
  <c r="BQ503" i="1"/>
  <c r="BG503" i="1"/>
  <c r="BH503" i="1"/>
  <c r="BO503" i="1"/>
  <c r="BI503" i="1"/>
  <c r="BJ503" i="1"/>
  <c r="U503" i="1"/>
  <c r="BK503" i="1"/>
  <c r="BL503" i="1"/>
  <c r="BM503" i="1"/>
  <c r="O503" i="1"/>
  <c r="M503" i="1"/>
  <c r="K503" i="1"/>
  <c r="D503" i="1"/>
  <c r="BN502" i="1"/>
  <c r="BP502" i="1"/>
  <c r="BQ502" i="1"/>
  <c r="BG502" i="1"/>
  <c r="BH502" i="1"/>
  <c r="BO502" i="1"/>
  <c r="BI502" i="1"/>
  <c r="BJ502" i="1"/>
  <c r="U502" i="1"/>
  <c r="BK502" i="1"/>
  <c r="BL502" i="1"/>
  <c r="BM502" i="1"/>
  <c r="O502" i="1"/>
  <c r="M502" i="1"/>
  <c r="K502" i="1"/>
  <c r="D502" i="1"/>
  <c r="BN501" i="1"/>
  <c r="BP501" i="1"/>
  <c r="BQ501" i="1"/>
  <c r="BG501" i="1"/>
  <c r="BH501" i="1"/>
  <c r="BO501" i="1"/>
  <c r="BI501" i="1"/>
  <c r="BJ501" i="1"/>
  <c r="U501" i="1"/>
  <c r="BK501" i="1"/>
  <c r="BL501" i="1"/>
  <c r="BM501" i="1"/>
  <c r="O501" i="1"/>
  <c r="M501" i="1"/>
  <c r="K501" i="1"/>
  <c r="D501" i="1"/>
  <c r="BN500" i="1"/>
  <c r="BP500" i="1"/>
  <c r="BQ500" i="1"/>
  <c r="BG500" i="1"/>
  <c r="BH500" i="1"/>
  <c r="BO500" i="1"/>
  <c r="BI500" i="1"/>
  <c r="BJ500" i="1"/>
  <c r="U500" i="1"/>
  <c r="BK500" i="1"/>
  <c r="BL500" i="1"/>
  <c r="BM500" i="1"/>
  <c r="O500" i="1"/>
  <c r="M500" i="1"/>
  <c r="K500" i="1"/>
  <c r="D500" i="1"/>
  <c r="BN499" i="1"/>
  <c r="BP499" i="1"/>
  <c r="BQ499" i="1"/>
  <c r="BG499" i="1"/>
  <c r="BH499" i="1"/>
  <c r="BO499" i="1"/>
  <c r="BI499" i="1"/>
  <c r="BJ499" i="1"/>
  <c r="U499" i="1"/>
  <c r="BK499" i="1"/>
  <c r="BL499" i="1"/>
  <c r="BM499" i="1"/>
  <c r="O499" i="1"/>
  <c r="M499" i="1"/>
  <c r="K499" i="1"/>
  <c r="D499" i="1"/>
  <c r="BN498" i="1"/>
  <c r="BP498" i="1"/>
  <c r="BQ498" i="1"/>
  <c r="BG498" i="1"/>
  <c r="BH498" i="1"/>
  <c r="BO498" i="1"/>
  <c r="BI498" i="1"/>
  <c r="BJ498" i="1"/>
  <c r="U498" i="1"/>
  <c r="BK498" i="1"/>
  <c r="BL498" i="1"/>
  <c r="BM498" i="1"/>
  <c r="O498" i="1"/>
  <c r="M498" i="1"/>
  <c r="K498" i="1"/>
  <c r="D498" i="1"/>
  <c r="BN497" i="1"/>
  <c r="BP497" i="1"/>
  <c r="BQ497" i="1"/>
  <c r="BG497" i="1"/>
  <c r="BH497" i="1"/>
  <c r="BO497" i="1"/>
  <c r="BI497" i="1"/>
  <c r="BJ497" i="1"/>
  <c r="U497" i="1"/>
  <c r="BK497" i="1"/>
  <c r="BL497" i="1"/>
  <c r="BM497" i="1"/>
  <c r="O497" i="1"/>
  <c r="M497" i="1"/>
  <c r="K497" i="1"/>
  <c r="D497" i="1"/>
  <c r="BN496" i="1"/>
  <c r="BP496" i="1"/>
  <c r="BQ496" i="1"/>
  <c r="BG496" i="1"/>
  <c r="BH496" i="1"/>
  <c r="BO496" i="1"/>
  <c r="BI496" i="1"/>
  <c r="BJ496" i="1"/>
  <c r="U496" i="1"/>
  <c r="BK496" i="1"/>
  <c r="BL496" i="1"/>
  <c r="BM496" i="1"/>
  <c r="O496" i="1"/>
  <c r="M496" i="1"/>
  <c r="K496" i="1"/>
  <c r="D496" i="1"/>
  <c r="BN495" i="1"/>
  <c r="BP495" i="1"/>
  <c r="BQ495" i="1"/>
  <c r="BG495" i="1"/>
  <c r="BH495" i="1"/>
  <c r="BO495" i="1"/>
  <c r="BI495" i="1"/>
  <c r="BJ495" i="1"/>
  <c r="U495" i="1"/>
  <c r="BK495" i="1"/>
  <c r="BL495" i="1"/>
  <c r="BM495" i="1"/>
  <c r="O495" i="1"/>
  <c r="M495" i="1"/>
  <c r="K495" i="1"/>
  <c r="D495" i="1"/>
  <c r="BN494" i="1"/>
  <c r="BP494" i="1"/>
  <c r="BQ494" i="1"/>
  <c r="BG494" i="1"/>
  <c r="BH494" i="1"/>
  <c r="BO494" i="1"/>
  <c r="BI494" i="1"/>
  <c r="BJ494" i="1"/>
  <c r="U494" i="1"/>
  <c r="BK494" i="1"/>
  <c r="BL494" i="1"/>
  <c r="BM494" i="1"/>
  <c r="O494" i="1"/>
  <c r="M494" i="1"/>
  <c r="K494" i="1"/>
  <c r="D494" i="1"/>
  <c r="BN493" i="1"/>
  <c r="BP493" i="1"/>
  <c r="BQ493" i="1"/>
  <c r="BG493" i="1"/>
  <c r="BH493" i="1"/>
  <c r="BO493" i="1"/>
  <c r="BI493" i="1"/>
  <c r="BJ493" i="1"/>
  <c r="U493" i="1"/>
  <c r="BK493" i="1"/>
  <c r="BL493" i="1"/>
  <c r="BM493" i="1"/>
  <c r="O493" i="1"/>
  <c r="M493" i="1"/>
  <c r="K493" i="1"/>
  <c r="D493" i="1"/>
  <c r="BN492" i="1"/>
  <c r="BP492" i="1"/>
  <c r="BQ492" i="1"/>
  <c r="BG492" i="1"/>
  <c r="BH492" i="1"/>
  <c r="BO492" i="1"/>
  <c r="BI492" i="1"/>
  <c r="BJ492" i="1"/>
  <c r="U492" i="1"/>
  <c r="BK492" i="1"/>
  <c r="BL492" i="1"/>
  <c r="BM492" i="1"/>
  <c r="O492" i="1"/>
  <c r="M492" i="1"/>
  <c r="K492" i="1"/>
  <c r="D492" i="1"/>
  <c r="BN491" i="1"/>
  <c r="BP491" i="1"/>
  <c r="BQ491" i="1"/>
  <c r="BG491" i="1"/>
  <c r="BH491" i="1"/>
  <c r="BO491" i="1"/>
  <c r="BI491" i="1"/>
  <c r="BJ491" i="1"/>
  <c r="U491" i="1"/>
  <c r="BK491" i="1"/>
  <c r="BL491" i="1"/>
  <c r="BM491" i="1"/>
  <c r="O491" i="1"/>
  <c r="M491" i="1"/>
  <c r="K491" i="1"/>
  <c r="D491" i="1"/>
  <c r="BN490" i="1"/>
  <c r="BP490" i="1"/>
  <c r="BQ490" i="1"/>
  <c r="BG490" i="1"/>
  <c r="BH490" i="1"/>
  <c r="BO490" i="1"/>
  <c r="BI490" i="1"/>
  <c r="BJ490" i="1"/>
  <c r="U490" i="1"/>
  <c r="BK490" i="1"/>
  <c r="BL490" i="1"/>
  <c r="BM490" i="1"/>
  <c r="O490" i="1"/>
  <c r="M490" i="1"/>
  <c r="K490" i="1"/>
  <c r="D490" i="1"/>
  <c r="BN489" i="1"/>
  <c r="BP489" i="1"/>
  <c r="BQ489" i="1"/>
  <c r="BG489" i="1"/>
  <c r="BH489" i="1"/>
  <c r="BO489" i="1"/>
  <c r="BI489" i="1"/>
  <c r="BJ489" i="1"/>
  <c r="U489" i="1"/>
  <c r="BK489" i="1"/>
  <c r="BL489" i="1"/>
  <c r="BM489" i="1"/>
  <c r="O489" i="1"/>
  <c r="M489" i="1"/>
  <c r="K489" i="1"/>
  <c r="D489" i="1"/>
  <c r="BN488" i="1"/>
  <c r="BP488" i="1"/>
  <c r="BQ488" i="1"/>
  <c r="BG488" i="1"/>
  <c r="BH488" i="1"/>
  <c r="BO488" i="1"/>
  <c r="BI488" i="1"/>
  <c r="BJ488" i="1"/>
  <c r="U488" i="1"/>
  <c r="BK488" i="1"/>
  <c r="BL488" i="1"/>
  <c r="BM488" i="1"/>
  <c r="O488" i="1"/>
  <c r="M488" i="1"/>
  <c r="K488" i="1"/>
  <c r="D488" i="1"/>
  <c r="BN487" i="1"/>
  <c r="BP487" i="1"/>
  <c r="BQ487" i="1"/>
  <c r="BG487" i="1"/>
  <c r="BH487" i="1"/>
  <c r="BO487" i="1"/>
  <c r="BI487" i="1"/>
  <c r="BJ487" i="1"/>
  <c r="U487" i="1"/>
  <c r="BK487" i="1"/>
  <c r="BL487" i="1"/>
  <c r="BM487" i="1"/>
  <c r="O487" i="1"/>
  <c r="M487" i="1"/>
  <c r="K487" i="1"/>
  <c r="D487" i="1"/>
  <c r="BN486" i="1"/>
  <c r="BP486" i="1"/>
  <c r="BQ486" i="1"/>
  <c r="BG486" i="1"/>
  <c r="BH486" i="1"/>
  <c r="BO486" i="1"/>
  <c r="BI486" i="1"/>
  <c r="BJ486" i="1"/>
  <c r="U486" i="1"/>
  <c r="BK486" i="1"/>
  <c r="BL486" i="1"/>
  <c r="BM486" i="1"/>
  <c r="O486" i="1"/>
  <c r="M486" i="1"/>
  <c r="K486" i="1"/>
  <c r="D486" i="1"/>
  <c r="BN485" i="1"/>
  <c r="BP485" i="1"/>
  <c r="BQ485" i="1"/>
  <c r="BG485" i="1"/>
  <c r="BH485" i="1"/>
  <c r="BO485" i="1"/>
  <c r="BI485" i="1"/>
  <c r="BJ485" i="1"/>
  <c r="U485" i="1"/>
  <c r="BK485" i="1"/>
  <c r="BL485" i="1"/>
  <c r="BM485" i="1"/>
  <c r="O485" i="1"/>
  <c r="M485" i="1"/>
  <c r="K485" i="1"/>
  <c r="D485" i="1"/>
  <c r="BN484" i="1"/>
  <c r="BP484" i="1"/>
  <c r="BQ484" i="1"/>
  <c r="BG484" i="1"/>
  <c r="BH484" i="1"/>
  <c r="BO484" i="1"/>
  <c r="BI484" i="1"/>
  <c r="BJ484" i="1"/>
  <c r="U484" i="1"/>
  <c r="BK484" i="1"/>
  <c r="BL484" i="1"/>
  <c r="BM484" i="1"/>
  <c r="O484" i="1"/>
  <c r="M484" i="1"/>
  <c r="K484" i="1"/>
  <c r="D484" i="1"/>
  <c r="BN483" i="1"/>
  <c r="BP483" i="1"/>
  <c r="BQ483" i="1"/>
  <c r="BG483" i="1"/>
  <c r="BH483" i="1"/>
  <c r="BO483" i="1"/>
  <c r="BI483" i="1"/>
  <c r="BJ483" i="1"/>
  <c r="U483" i="1"/>
  <c r="BK483" i="1"/>
  <c r="BL483" i="1"/>
  <c r="BM483" i="1"/>
  <c r="O483" i="1"/>
  <c r="M483" i="1"/>
  <c r="K483" i="1"/>
  <c r="D483" i="1"/>
  <c r="BN482" i="1"/>
  <c r="BP482" i="1"/>
  <c r="BQ482" i="1"/>
  <c r="BG482" i="1"/>
  <c r="BH482" i="1"/>
  <c r="BO482" i="1"/>
  <c r="BI482" i="1"/>
  <c r="BJ482" i="1"/>
  <c r="U482" i="1"/>
  <c r="BK482" i="1"/>
  <c r="BL482" i="1"/>
  <c r="BM482" i="1"/>
  <c r="O482" i="1"/>
  <c r="M482" i="1"/>
  <c r="K482" i="1"/>
  <c r="D482" i="1"/>
  <c r="BN481" i="1"/>
  <c r="BP481" i="1"/>
  <c r="BQ481" i="1"/>
  <c r="BG481" i="1"/>
  <c r="BH481" i="1"/>
  <c r="BO481" i="1"/>
  <c r="BI481" i="1"/>
  <c r="BJ481" i="1"/>
  <c r="U481" i="1"/>
  <c r="BK481" i="1"/>
  <c r="BL481" i="1"/>
  <c r="BM481" i="1"/>
  <c r="O481" i="1"/>
  <c r="M481" i="1"/>
  <c r="K481" i="1"/>
  <c r="D481" i="1"/>
  <c r="BN480" i="1"/>
  <c r="BP480" i="1"/>
  <c r="BQ480" i="1"/>
  <c r="BG480" i="1"/>
  <c r="BH480" i="1"/>
  <c r="BO480" i="1"/>
  <c r="BI480" i="1"/>
  <c r="BJ480" i="1"/>
  <c r="U480" i="1"/>
  <c r="BK480" i="1"/>
  <c r="BL480" i="1"/>
  <c r="BM480" i="1"/>
  <c r="O480" i="1"/>
  <c r="M480" i="1"/>
  <c r="K480" i="1"/>
  <c r="D480" i="1"/>
  <c r="BN479" i="1"/>
  <c r="BP479" i="1"/>
  <c r="BQ479" i="1"/>
  <c r="BG479" i="1"/>
  <c r="BH479" i="1"/>
  <c r="BO479" i="1"/>
  <c r="BI479" i="1"/>
  <c r="BJ479" i="1"/>
  <c r="U479" i="1"/>
  <c r="BK479" i="1"/>
  <c r="BL479" i="1"/>
  <c r="BM479" i="1"/>
  <c r="O479" i="1"/>
  <c r="M479" i="1"/>
  <c r="K479" i="1"/>
  <c r="D479" i="1"/>
  <c r="BN478" i="1"/>
  <c r="BP478" i="1"/>
  <c r="BQ478" i="1"/>
  <c r="BG478" i="1"/>
  <c r="BH478" i="1"/>
  <c r="BO478" i="1"/>
  <c r="BI478" i="1"/>
  <c r="BJ478" i="1"/>
  <c r="U478" i="1"/>
  <c r="BK478" i="1"/>
  <c r="BL478" i="1"/>
  <c r="BM478" i="1"/>
  <c r="O478" i="1"/>
  <c r="M478" i="1"/>
  <c r="K478" i="1"/>
  <c r="D478" i="1"/>
  <c r="BN477" i="1"/>
  <c r="BP477" i="1"/>
  <c r="BQ477" i="1"/>
  <c r="BG477" i="1"/>
  <c r="BH477" i="1"/>
  <c r="BO477" i="1"/>
  <c r="BI477" i="1"/>
  <c r="BJ477" i="1"/>
  <c r="U477" i="1"/>
  <c r="BK477" i="1"/>
  <c r="BL477" i="1"/>
  <c r="BM477" i="1"/>
  <c r="O477" i="1"/>
  <c r="M477" i="1"/>
  <c r="K477" i="1"/>
  <c r="D477" i="1"/>
  <c r="BN476" i="1"/>
  <c r="BP476" i="1"/>
  <c r="BQ476" i="1"/>
  <c r="BG476" i="1"/>
  <c r="BH476" i="1"/>
  <c r="BO476" i="1"/>
  <c r="BI476" i="1"/>
  <c r="BJ476" i="1"/>
  <c r="U476" i="1"/>
  <c r="BK476" i="1"/>
  <c r="BL476" i="1"/>
  <c r="BM476" i="1"/>
  <c r="O476" i="1"/>
  <c r="M476" i="1"/>
  <c r="K476" i="1"/>
  <c r="D476" i="1"/>
  <c r="BN475" i="1"/>
  <c r="BP475" i="1"/>
  <c r="BQ475" i="1"/>
  <c r="BG475" i="1"/>
  <c r="BH475" i="1"/>
  <c r="BO475" i="1"/>
  <c r="BI475" i="1"/>
  <c r="BJ475" i="1"/>
  <c r="U475" i="1"/>
  <c r="BK475" i="1"/>
  <c r="BL475" i="1"/>
  <c r="BM475" i="1"/>
  <c r="O475" i="1"/>
  <c r="M475" i="1"/>
  <c r="K475" i="1"/>
  <c r="D475" i="1"/>
  <c r="BN474" i="1"/>
  <c r="BP474" i="1"/>
  <c r="BQ474" i="1"/>
  <c r="BG474" i="1"/>
  <c r="BH474" i="1"/>
  <c r="BO474" i="1"/>
  <c r="BI474" i="1"/>
  <c r="BJ474" i="1"/>
  <c r="U474" i="1"/>
  <c r="BK474" i="1"/>
  <c r="BL474" i="1"/>
  <c r="BM474" i="1"/>
  <c r="O474" i="1"/>
  <c r="M474" i="1"/>
  <c r="K474" i="1"/>
  <c r="D474" i="1"/>
  <c r="BN473" i="1"/>
  <c r="BP473" i="1"/>
  <c r="BQ473" i="1"/>
  <c r="BG473" i="1"/>
  <c r="BH473" i="1"/>
  <c r="BO473" i="1"/>
  <c r="BI473" i="1"/>
  <c r="BJ473" i="1"/>
  <c r="U473" i="1"/>
  <c r="BK473" i="1"/>
  <c r="BL473" i="1"/>
  <c r="BM473" i="1"/>
  <c r="O473" i="1"/>
  <c r="M473" i="1"/>
  <c r="K473" i="1"/>
  <c r="D473" i="1"/>
  <c r="BN472" i="1"/>
  <c r="BP472" i="1"/>
  <c r="BQ472" i="1"/>
  <c r="BG472" i="1"/>
  <c r="BH472" i="1"/>
  <c r="BO472" i="1"/>
  <c r="BI472" i="1"/>
  <c r="BJ472" i="1"/>
  <c r="U472" i="1"/>
  <c r="BK472" i="1"/>
  <c r="BL472" i="1"/>
  <c r="BM472" i="1"/>
  <c r="O472" i="1"/>
  <c r="M472" i="1"/>
  <c r="K472" i="1"/>
  <c r="D472" i="1"/>
  <c r="BN471" i="1"/>
  <c r="BP471" i="1"/>
  <c r="BQ471" i="1"/>
  <c r="BG471" i="1"/>
  <c r="BH471" i="1"/>
  <c r="BO471" i="1"/>
  <c r="BI471" i="1"/>
  <c r="BJ471" i="1"/>
  <c r="U471" i="1"/>
  <c r="BK471" i="1"/>
  <c r="BL471" i="1"/>
  <c r="BM471" i="1"/>
  <c r="O471" i="1"/>
  <c r="M471" i="1"/>
  <c r="K471" i="1"/>
  <c r="D471" i="1"/>
  <c r="BN470" i="1"/>
  <c r="BP470" i="1"/>
  <c r="BQ470" i="1"/>
  <c r="BG470" i="1"/>
  <c r="BH470" i="1"/>
  <c r="BO470" i="1"/>
  <c r="BI470" i="1"/>
  <c r="BJ470" i="1"/>
  <c r="U470" i="1"/>
  <c r="BK470" i="1"/>
  <c r="BL470" i="1"/>
  <c r="BM470" i="1"/>
  <c r="O470" i="1"/>
  <c r="M470" i="1"/>
  <c r="K470" i="1"/>
  <c r="D470" i="1"/>
  <c r="BN469" i="1"/>
  <c r="BP469" i="1"/>
  <c r="BQ469" i="1"/>
  <c r="BG469" i="1"/>
  <c r="BH469" i="1"/>
  <c r="BO469" i="1"/>
  <c r="BI469" i="1"/>
  <c r="BJ469" i="1"/>
  <c r="U469" i="1"/>
  <c r="BK469" i="1"/>
  <c r="BL469" i="1"/>
  <c r="BM469" i="1"/>
  <c r="O469" i="1"/>
  <c r="M469" i="1"/>
  <c r="K469" i="1"/>
  <c r="D469" i="1"/>
  <c r="BN468" i="1"/>
  <c r="BP468" i="1"/>
  <c r="BQ468" i="1"/>
  <c r="BG468" i="1"/>
  <c r="BH468" i="1"/>
  <c r="BO468" i="1"/>
  <c r="BI468" i="1"/>
  <c r="BJ468" i="1"/>
  <c r="U468" i="1"/>
  <c r="BK468" i="1"/>
  <c r="BL468" i="1"/>
  <c r="BM468" i="1"/>
  <c r="O468" i="1"/>
  <c r="M468" i="1"/>
  <c r="K468" i="1"/>
  <c r="D468" i="1"/>
  <c r="BN467" i="1"/>
  <c r="BP467" i="1"/>
  <c r="BQ467" i="1"/>
  <c r="BG467" i="1"/>
  <c r="BH467" i="1"/>
  <c r="BO467" i="1"/>
  <c r="BI467" i="1"/>
  <c r="BJ467" i="1"/>
  <c r="U467" i="1"/>
  <c r="BK467" i="1"/>
  <c r="BL467" i="1"/>
  <c r="BM467" i="1"/>
  <c r="O467" i="1"/>
  <c r="M467" i="1"/>
  <c r="K467" i="1"/>
  <c r="D467" i="1"/>
  <c r="BN466" i="1"/>
  <c r="BP466" i="1"/>
  <c r="BQ466" i="1"/>
  <c r="BG466" i="1"/>
  <c r="BH466" i="1"/>
  <c r="BO466" i="1"/>
  <c r="BI466" i="1"/>
  <c r="BJ466" i="1"/>
  <c r="U466" i="1"/>
  <c r="BK466" i="1"/>
  <c r="BL466" i="1"/>
  <c r="BM466" i="1"/>
  <c r="O466" i="1"/>
  <c r="M466" i="1"/>
  <c r="K466" i="1"/>
  <c r="D466" i="1"/>
  <c r="BN465" i="1"/>
  <c r="BP465" i="1"/>
  <c r="BQ465" i="1"/>
  <c r="BG465" i="1"/>
  <c r="BH465" i="1"/>
  <c r="BO465" i="1"/>
  <c r="BI465" i="1"/>
  <c r="BJ465" i="1"/>
  <c r="U465" i="1"/>
  <c r="BK465" i="1"/>
  <c r="BL465" i="1"/>
  <c r="BM465" i="1"/>
  <c r="O465" i="1"/>
  <c r="M465" i="1"/>
  <c r="K465" i="1"/>
  <c r="D465" i="1"/>
  <c r="BN464" i="1"/>
  <c r="BP464" i="1"/>
  <c r="BQ464" i="1"/>
  <c r="BG464" i="1"/>
  <c r="BH464" i="1"/>
  <c r="BO464" i="1"/>
  <c r="BI464" i="1"/>
  <c r="BJ464" i="1"/>
  <c r="U464" i="1"/>
  <c r="BK464" i="1"/>
  <c r="BL464" i="1"/>
  <c r="BM464" i="1"/>
  <c r="O464" i="1"/>
  <c r="M464" i="1"/>
  <c r="K464" i="1"/>
  <c r="D464" i="1"/>
  <c r="BN463" i="1"/>
  <c r="BP463" i="1"/>
  <c r="BQ463" i="1"/>
  <c r="BG463" i="1"/>
  <c r="BH463" i="1"/>
  <c r="BO463" i="1"/>
  <c r="BI463" i="1"/>
  <c r="BJ463" i="1"/>
  <c r="U463" i="1"/>
  <c r="BK463" i="1"/>
  <c r="BL463" i="1"/>
  <c r="BM463" i="1"/>
  <c r="O463" i="1"/>
  <c r="M463" i="1"/>
  <c r="K463" i="1"/>
  <c r="D463" i="1"/>
  <c r="BN462" i="1"/>
  <c r="BP462" i="1"/>
  <c r="BQ462" i="1"/>
  <c r="BG462" i="1"/>
  <c r="BH462" i="1"/>
  <c r="BO462" i="1"/>
  <c r="BI462" i="1"/>
  <c r="BJ462" i="1"/>
  <c r="U462" i="1"/>
  <c r="BK462" i="1"/>
  <c r="BL462" i="1"/>
  <c r="BM462" i="1"/>
  <c r="O462" i="1"/>
  <c r="M462" i="1"/>
  <c r="K462" i="1"/>
  <c r="D462" i="1"/>
  <c r="BN461" i="1"/>
  <c r="BP461" i="1"/>
  <c r="BQ461" i="1"/>
  <c r="BG461" i="1"/>
  <c r="BH461" i="1"/>
  <c r="BO461" i="1"/>
  <c r="BI461" i="1"/>
  <c r="BJ461" i="1"/>
  <c r="U461" i="1"/>
  <c r="BK461" i="1"/>
  <c r="BL461" i="1"/>
  <c r="BM461" i="1"/>
  <c r="O461" i="1"/>
  <c r="M461" i="1"/>
  <c r="K461" i="1"/>
  <c r="D461" i="1"/>
  <c r="BN460" i="1"/>
  <c r="BP460" i="1"/>
  <c r="BQ460" i="1"/>
  <c r="BG460" i="1"/>
  <c r="BH460" i="1"/>
  <c r="BO460" i="1"/>
  <c r="BI460" i="1"/>
  <c r="BJ460" i="1"/>
  <c r="U460" i="1"/>
  <c r="BK460" i="1"/>
  <c r="BL460" i="1"/>
  <c r="BM460" i="1"/>
  <c r="O460" i="1"/>
  <c r="M460" i="1"/>
  <c r="K460" i="1"/>
  <c r="D460" i="1"/>
  <c r="BN459" i="1"/>
  <c r="BP459" i="1"/>
  <c r="BQ459" i="1"/>
  <c r="BG459" i="1"/>
  <c r="BH459" i="1"/>
  <c r="BO459" i="1"/>
  <c r="BI459" i="1"/>
  <c r="BJ459" i="1"/>
  <c r="U459" i="1"/>
  <c r="BK459" i="1"/>
  <c r="BL459" i="1"/>
  <c r="BM459" i="1"/>
  <c r="O459" i="1"/>
  <c r="M459" i="1"/>
  <c r="K459" i="1"/>
  <c r="D459" i="1"/>
  <c r="BN458" i="1"/>
  <c r="BP458" i="1"/>
  <c r="BQ458" i="1"/>
  <c r="BG458" i="1"/>
  <c r="BH458" i="1"/>
  <c r="BO458" i="1"/>
  <c r="BI458" i="1"/>
  <c r="BJ458" i="1"/>
  <c r="U458" i="1"/>
  <c r="BK458" i="1"/>
  <c r="BL458" i="1"/>
  <c r="BM458" i="1"/>
  <c r="O458" i="1"/>
  <c r="M458" i="1"/>
  <c r="K458" i="1"/>
  <c r="D458" i="1"/>
  <c r="BN457" i="1"/>
  <c r="BP457" i="1"/>
  <c r="BQ457" i="1"/>
  <c r="BG457" i="1"/>
  <c r="BH457" i="1"/>
  <c r="BO457" i="1"/>
  <c r="BI457" i="1"/>
  <c r="BJ457" i="1"/>
  <c r="U457" i="1"/>
  <c r="BK457" i="1"/>
  <c r="BL457" i="1"/>
  <c r="BM457" i="1"/>
  <c r="O457" i="1"/>
  <c r="M457" i="1"/>
  <c r="K457" i="1"/>
  <c r="D457" i="1"/>
  <c r="BN456" i="1"/>
  <c r="BP456" i="1"/>
  <c r="BQ456" i="1"/>
  <c r="BG456" i="1"/>
  <c r="BH456" i="1"/>
  <c r="BO456" i="1"/>
  <c r="BI456" i="1"/>
  <c r="BJ456" i="1"/>
  <c r="U456" i="1"/>
  <c r="BK456" i="1"/>
  <c r="BL456" i="1"/>
  <c r="BM456" i="1"/>
  <c r="O456" i="1"/>
  <c r="M456" i="1"/>
  <c r="K456" i="1"/>
  <c r="D456" i="1"/>
  <c r="BN455" i="1"/>
  <c r="BP455" i="1"/>
  <c r="BQ455" i="1"/>
  <c r="BG455" i="1"/>
  <c r="BH455" i="1"/>
  <c r="BO455" i="1"/>
  <c r="BI455" i="1"/>
  <c r="BJ455" i="1"/>
  <c r="U455" i="1"/>
  <c r="BK455" i="1"/>
  <c r="BL455" i="1"/>
  <c r="BM455" i="1"/>
  <c r="O455" i="1"/>
  <c r="M455" i="1"/>
  <c r="K455" i="1"/>
  <c r="D455" i="1"/>
  <c r="BN454" i="1"/>
  <c r="BP454" i="1"/>
  <c r="BQ454" i="1"/>
  <c r="BG454" i="1"/>
  <c r="BH454" i="1"/>
  <c r="BO454" i="1"/>
  <c r="BI454" i="1"/>
  <c r="BJ454" i="1"/>
  <c r="U454" i="1"/>
  <c r="BK454" i="1"/>
  <c r="BL454" i="1"/>
  <c r="BM454" i="1"/>
  <c r="O454" i="1"/>
  <c r="M454" i="1"/>
  <c r="K454" i="1"/>
  <c r="D454" i="1"/>
  <c r="BN453" i="1"/>
  <c r="BP453" i="1"/>
  <c r="BQ453" i="1"/>
  <c r="BG453" i="1"/>
  <c r="BH453" i="1"/>
  <c r="BO453" i="1"/>
  <c r="BI453" i="1"/>
  <c r="BJ453" i="1"/>
  <c r="U453" i="1"/>
  <c r="BK453" i="1"/>
  <c r="BL453" i="1"/>
  <c r="BM453" i="1"/>
  <c r="O453" i="1"/>
  <c r="M453" i="1"/>
  <c r="K453" i="1"/>
  <c r="D453" i="1"/>
  <c r="BN452" i="1"/>
  <c r="BP452" i="1"/>
  <c r="BQ452" i="1"/>
  <c r="BG452" i="1"/>
  <c r="BH452" i="1"/>
  <c r="BO452" i="1"/>
  <c r="BI452" i="1"/>
  <c r="BJ452" i="1"/>
  <c r="U452" i="1"/>
  <c r="BK452" i="1"/>
  <c r="BL452" i="1"/>
  <c r="BM452" i="1"/>
  <c r="O452" i="1"/>
  <c r="M452" i="1"/>
  <c r="K452" i="1"/>
  <c r="D452" i="1"/>
  <c r="BN451" i="1"/>
  <c r="BP451" i="1"/>
  <c r="BQ451" i="1"/>
  <c r="BG451" i="1"/>
  <c r="BH451" i="1"/>
  <c r="BO451" i="1"/>
  <c r="BI451" i="1"/>
  <c r="BJ451" i="1"/>
  <c r="U451" i="1"/>
  <c r="BK451" i="1"/>
  <c r="BL451" i="1"/>
  <c r="BM451" i="1"/>
  <c r="O451" i="1"/>
  <c r="M451" i="1"/>
  <c r="K451" i="1"/>
  <c r="D451" i="1"/>
  <c r="BN450" i="1"/>
  <c r="BP450" i="1"/>
  <c r="BQ450" i="1"/>
  <c r="BG450" i="1"/>
  <c r="BH450" i="1"/>
  <c r="BO450" i="1"/>
  <c r="BI450" i="1"/>
  <c r="BJ450" i="1"/>
  <c r="U450" i="1"/>
  <c r="BK450" i="1"/>
  <c r="BL450" i="1"/>
  <c r="BM450" i="1"/>
  <c r="O450" i="1"/>
  <c r="M450" i="1"/>
  <c r="K450" i="1"/>
  <c r="D450" i="1"/>
  <c r="BN449" i="1"/>
  <c r="BP449" i="1"/>
  <c r="BQ449" i="1"/>
  <c r="BG449" i="1"/>
  <c r="BH449" i="1"/>
  <c r="BO449" i="1"/>
  <c r="BI449" i="1"/>
  <c r="BJ449" i="1"/>
  <c r="U449" i="1"/>
  <c r="BK449" i="1"/>
  <c r="BL449" i="1"/>
  <c r="BM449" i="1"/>
  <c r="O449" i="1"/>
  <c r="M449" i="1"/>
  <c r="K449" i="1"/>
  <c r="D449" i="1"/>
  <c r="BN448" i="1"/>
  <c r="BP448" i="1"/>
  <c r="BQ448" i="1"/>
  <c r="BG448" i="1"/>
  <c r="BH448" i="1"/>
  <c r="BO448" i="1"/>
  <c r="BI448" i="1"/>
  <c r="BJ448" i="1"/>
  <c r="U448" i="1"/>
  <c r="BK448" i="1"/>
  <c r="BL448" i="1"/>
  <c r="BM448" i="1"/>
  <c r="O448" i="1"/>
  <c r="M448" i="1"/>
  <c r="K448" i="1"/>
  <c r="D448" i="1"/>
  <c r="BN447" i="1"/>
  <c r="BP447" i="1"/>
  <c r="BQ447" i="1"/>
  <c r="BG447" i="1"/>
  <c r="BH447" i="1"/>
  <c r="BO447" i="1"/>
  <c r="BI447" i="1"/>
  <c r="BJ447" i="1"/>
  <c r="U447" i="1"/>
  <c r="BK447" i="1"/>
  <c r="BL447" i="1"/>
  <c r="BM447" i="1"/>
  <c r="O447" i="1"/>
  <c r="M447" i="1"/>
  <c r="K447" i="1"/>
  <c r="D447" i="1"/>
  <c r="BN446" i="1"/>
  <c r="BP446" i="1"/>
  <c r="BQ446" i="1"/>
  <c r="BG446" i="1"/>
  <c r="BH446" i="1"/>
  <c r="BO446" i="1"/>
  <c r="BI446" i="1"/>
  <c r="BJ446" i="1"/>
  <c r="U446" i="1"/>
  <c r="BK446" i="1"/>
  <c r="BL446" i="1"/>
  <c r="BM446" i="1"/>
  <c r="O446" i="1"/>
  <c r="M446" i="1"/>
  <c r="K446" i="1"/>
  <c r="D446" i="1"/>
  <c r="BN445" i="1"/>
  <c r="BP445" i="1"/>
  <c r="BQ445" i="1"/>
  <c r="BG445" i="1"/>
  <c r="BH445" i="1"/>
  <c r="BO445" i="1"/>
  <c r="BI445" i="1"/>
  <c r="BJ445" i="1"/>
  <c r="U445" i="1"/>
  <c r="BK445" i="1"/>
  <c r="BL445" i="1"/>
  <c r="BM445" i="1"/>
  <c r="O445" i="1"/>
  <c r="M445" i="1"/>
  <c r="K445" i="1"/>
  <c r="D445" i="1"/>
  <c r="BN444" i="1"/>
  <c r="BP444" i="1"/>
  <c r="BQ444" i="1"/>
  <c r="BG444" i="1"/>
  <c r="BH444" i="1"/>
  <c r="BO444" i="1"/>
  <c r="BI444" i="1"/>
  <c r="BJ444" i="1"/>
  <c r="U444" i="1"/>
  <c r="BK444" i="1"/>
  <c r="BL444" i="1"/>
  <c r="BM444" i="1"/>
  <c r="O444" i="1"/>
  <c r="M444" i="1"/>
  <c r="K444" i="1"/>
  <c r="D444" i="1"/>
  <c r="BN443" i="1"/>
  <c r="BP443" i="1"/>
  <c r="BQ443" i="1"/>
  <c r="BG443" i="1"/>
  <c r="BH443" i="1"/>
  <c r="BO443" i="1"/>
  <c r="BI443" i="1"/>
  <c r="BJ443" i="1"/>
  <c r="U443" i="1"/>
  <c r="BK443" i="1"/>
  <c r="BL443" i="1"/>
  <c r="BM443" i="1"/>
  <c r="O443" i="1"/>
  <c r="M443" i="1"/>
  <c r="K443" i="1"/>
  <c r="D443" i="1"/>
  <c r="BN442" i="1"/>
  <c r="BP442" i="1"/>
  <c r="BQ442" i="1"/>
  <c r="BG442" i="1"/>
  <c r="BH442" i="1"/>
  <c r="BO442" i="1"/>
  <c r="BI442" i="1"/>
  <c r="BJ442" i="1"/>
  <c r="U442" i="1"/>
  <c r="BK442" i="1"/>
  <c r="BL442" i="1"/>
  <c r="BM442" i="1"/>
  <c r="O442" i="1"/>
  <c r="M442" i="1"/>
  <c r="K442" i="1"/>
  <c r="D442" i="1"/>
  <c r="BN441" i="1"/>
  <c r="BP441" i="1"/>
  <c r="BQ441" i="1"/>
  <c r="BG441" i="1"/>
  <c r="BH441" i="1"/>
  <c r="BO441" i="1"/>
  <c r="BI441" i="1"/>
  <c r="BJ441" i="1"/>
  <c r="U441" i="1"/>
  <c r="BK441" i="1"/>
  <c r="BL441" i="1"/>
  <c r="BM441" i="1"/>
  <c r="O441" i="1"/>
  <c r="M441" i="1"/>
  <c r="K441" i="1"/>
  <c r="D441" i="1"/>
  <c r="BN440" i="1"/>
  <c r="BP440" i="1"/>
  <c r="BQ440" i="1"/>
  <c r="BG440" i="1"/>
  <c r="BH440" i="1"/>
  <c r="BO440" i="1"/>
  <c r="BI440" i="1"/>
  <c r="BJ440" i="1"/>
  <c r="U440" i="1"/>
  <c r="BK440" i="1"/>
  <c r="BL440" i="1"/>
  <c r="BM440" i="1"/>
  <c r="O440" i="1"/>
  <c r="M440" i="1"/>
  <c r="K440" i="1"/>
  <c r="D440" i="1"/>
  <c r="BN439" i="1"/>
  <c r="BP439" i="1"/>
  <c r="BQ439" i="1"/>
  <c r="BG439" i="1"/>
  <c r="BH439" i="1"/>
  <c r="BO439" i="1"/>
  <c r="BI439" i="1"/>
  <c r="BJ439" i="1"/>
  <c r="U439" i="1"/>
  <c r="BK439" i="1"/>
  <c r="BL439" i="1"/>
  <c r="BM439" i="1"/>
  <c r="O439" i="1"/>
  <c r="M439" i="1"/>
  <c r="K439" i="1"/>
  <c r="D439" i="1"/>
  <c r="BN438" i="1"/>
  <c r="BP438" i="1"/>
  <c r="BQ438" i="1"/>
  <c r="BG438" i="1"/>
  <c r="BH438" i="1"/>
  <c r="BO438" i="1"/>
  <c r="BI438" i="1"/>
  <c r="BJ438" i="1"/>
  <c r="U438" i="1"/>
  <c r="BK438" i="1"/>
  <c r="BL438" i="1"/>
  <c r="BM438" i="1"/>
  <c r="O438" i="1"/>
  <c r="M438" i="1"/>
  <c r="K438" i="1"/>
  <c r="D438" i="1"/>
  <c r="BN437" i="1"/>
  <c r="BP437" i="1"/>
  <c r="BQ437" i="1"/>
  <c r="BG437" i="1"/>
  <c r="BH437" i="1"/>
  <c r="BO437" i="1"/>
  <c r="BI437" i="1"/>
  <c r="BJ437" i="1"/>
  <c r="U437" i="1"/>
  <c r="BK437" i="1"/>
  <c r="BL437" i="1"/>
  <c r="BM437" i="1"/>
  <c r="O437" i="1"/>
  <c r="M437" i="1"/>
  <c r="K437" i="1"/>
  <c r="D437" i="1"/>
  <c r="BN436" i="1"/>
  <c r="BP436" i="1"/>
  <c r="BQ436" i="1"/>
  <c r="BG436" i="1"/>
  <c r="BH436" i="1"/>
  <c r="BO436" i="1"/>
  <c r="BI436" i="1"/>
  <c r="BJ436" i="1"/>
  <c r="U436" i="1"/>
  <c r="BK436" i="1"/>
  <c r="BL436" i="1"/>
  <c r="BM436" i="1"/>
  <c r="O436" i="1"/>
  <c r="M436" i="1"/>
  <c r="K436" i="1"/>
  <c r="D436" i="1"/>
  <c r="BN435" i="1"/>
  <c r="BP435" i="1"/>
  <c r="BQ435" i="1"/>
  <c r="BG435" i="1"/>
  <c r="BH435" i="1"/>
  <c r="BO435" i="1"/>
  <c r="BI435" i="1"/>
  <c r="BJ435" i="1"/>
  <c r="U435" i="1"/>
  <c r="BK435" i="1"/>
  <c r="BL435" i="1"/>
  <c r="BM435" i="1"/>
  <c r="O435" i="1"/>
  <c r="M435" i="1"/>
  <c r="K435" i="1"/>
  <c r="D435" i="1"/>
  <c r="BN434" i="1"/>
  <c r="BP434" i="1"/>
  <c r="BQ434" i="1"/>
  <c r="BG434" i="1"/>
  <c r="BH434" i="1"/>
  <c r="BO434" i="1"/>
  <c r="BI434" i="1"/>
  <c r="BJ434" i="1"/>
  <c r="U434" i="1"/>
  <c r="BK434" i="1"/>
  <c r="BL434" i="1"/>
  <c r="BM434" i="1"/>
  <c r="O434" i="1"/>
  <c r="M434" i="1"/>
  <c r="K434" i="1"/>
  <c r="D434" i="1"/>
  <c r="BN433" i="1"/>
  <c r="BP433" i="1"/>
  <c r="BQ433" i="1"/>
  <c r="BG433" i="1"/>
  <c r="BH433" i="1"/>
  <c r="BO433" i="1"/>
  <c r="BI433" i="1"/>
  <c r="BJ433" i="1"/>
  <c r="U433" i="1"/>
  <c r="BK433" i="1"/>
  <c r="BL433" i="1"/>
  <c r="BM433" i="1"/>
  <c r="O433" i="1"/>
  <c r="M433" i="1"/>
  <c r="K433" i="1"/>
  <c r="D433" i="1"/>
  <c r="BN432" i="1"/>
  <c r="BP432" i="1"/>
  <c r="BQ432" i="1"/>
  <c r="BG432" i="1"/>
  <c r="BH432" i="1"/>
  <c r="BO432" i="1"/>
  <c r="BI432" i="1"/>
  <c r="BJ432" i="1"/>
  <c r="U432" i="1"/>
  <c r="BK432" i="1"/>
  <c r="BL432" i="1"/>
  <c r="BM432" i="1"/>
  <c r="O432" i="1"/>
  <c r="M432" i="1"/>
  <c r="K432" i="1"/>
  <c r="D432" i="1"/>
  <c r="BN431" i="1"/>
  <c r="BP431" i="1"/>
  <c r="BQ431" i="1"/>
  <c r="BG431" i="1"/>
  <c r="BH431" i="1"/>
  <c r="BO431" i="1"/>
  <c r="BI431" i="1"/>
  <c r="BJ431" i="1"/>
  <c r="U431" i="1"/>
  <c r="BK431" i="1"/>
  <c r="BL431" i="1"/>
  <c r="BM431" i="1"/>
  <c r="O431" i="1"/>
  <c r="M431" i="1"/>
  <c r="K431" i="1"/>
  <c r="D431" i="1"/>
  <c r="BN430" i="1"/>
  <c r="BP430" i="1"/>
  <c r="BQ430" i="1"/>
  <c r="BG430" i="1"/>
  <c r="BH430" i="1"/>
  <c r="BO430" i="1"/>
  <c r="BI430" i="1"/>
  <c r="BJ430" i="1"/>
  <c r="U430" i="1"/>
  <c r="BK430" i="1"/>
  <c r="BL430" i="1"/>
  <c r="BM430" i="1"/>
  <c r="O430" i="1"/>
  <c r="M430" i="1"/>
  <c r="K430" i="1"/>
  <c r="D430" i="1"/>
  <c r="BN429" i="1"/>
  <c r="BP429" i="1"/>
  <c r="BQ429" i="1"/>
  <c r="BG429" i="1"/>
  <c r="BH429" i="1"/>
  <c r="BO429" i="1"/>
  <c r="BI429" i="1"/>
  <c r="BJ429" i="1"/>
  <c r="U429" i="1"/>
  <c r="BK429" i="1"/>
  <c r="BL429" i="1"/>
  <c r="BM429" i="1"/>
  <c r="O429" i="1"/>
  <c r="M429" i="1"/>
  <c r="K429" i="1"/>
  <c r="D429" i="1"/>
  <c r="BN428" i="1"/>
  <c r="BP428" i="1"/>
  <c r="BQ428" i="1"/>
  <c r="BG428" i="1"/>
  <c r="BH428" i="1"/>
  <c r="BO428" i="1"/>
  <c r="BI428" i="1"/>
  <c r="BJ428" i="1"/>
  <c r="U428" i="1"/>
  <c r="BK428" i="1"/>
  <c r="BL428" i="1"/>
  <c r="BM428" i="1"/>
  <c r="O428" i="1"/>
  <c r="M428" i="1"/>
  <c r="K428" i="1"/>
  <c r="D428" i="1"/>
  <c r="BN427" i="1"/>
  <c r="BP427" i="1"/>
  <c r="BQ427" i="1"/>
  <c r="BG427" i="1"/>
  <c r="BH427" i="1"/>
  <c r="BO427" i="1"/>
  <c r="BI427" i="1"/>
  <c r="BJ427" i="1"/>
  <c r="U427" i="1"/>
  <c r="BK427" i="1"/>
  <c r="BL427" i="1"/>
  <c r="BM427" i="1"/>
  <c r="O427" i="1"/>
  <c r="M427" i="1"/>
  <c r="K427" i="1"/>
  <c r="D427" i="1"/>
  <c r="BN426" i="1"/>
  <c r="BP426" i="1"/>
  <c r="BQ426" i="1"/>
  <c r="BG426" i="1"/>
  <c r="BH426" i="1"/>
  <c r="BO426" i="1"/>
  <c r="BI426" i="1"/>
  <c r="BJ426" i="1"/>
  <c r="U426" i="1"/>
  <c r="BK426" i="1"/>
  <c r="BL426" i="1"/>
  <c r="BM426" i="1"/>
  <c r="O426" i="1"/>
  <c r="M426" i="1"/>
  <c r="K426" i="1"/>
  <c r="D426" i="1"/>
  <c r="BN425" i="1"/>
  <c r="BP425" i="1"/>
  <c r="BQ425" i="1"/>
  <c r="BG425" i="1"/>
  <c r="BH425" i="1"/>
  <c r="BO425" i="1"/>
  <c r="BI425" i="1"/>
  <c r="BJ425" i="1"/>
  <c r="U425" i="1"/>
  <c r="BK425" i="1"/>
  <c r="BL425" i="1"/>
  <c r="BM425" i="1"/>
  <c r="O425" i="1"/>
  <c r="M425" i="1"/>
  <c r="K425" i="1"/>
  <c r="D425" i="1"/>
  <c r="BN424" i="1"/>
  <c r="BP424" i="1"/>
  <c r="BQ424" i="1"/>
  <c r="BG424" i="1"/>
  <c r="BH424" i="1"/>
  <c r="BO424" i="1"/>
  <c r="BI424" i="1"/>
  <c r="BJ424" i="1"/>
  <c r="U424" i="1"/>
  <c r="BK424" i="1"/>
  <c r="BL424" i="1"/>
  <c r="BM424" i="1"/>
  <c r="O424" i="1"/>
  <c r="M424" i="1"/>
  <c r="K424" i="1"/>
  <c r="D424" i="1"/>
  <c r="BN423" i="1"/>
  <c r="BP423" i="1"/>
  <c r="BQ423" i="1"/>
  <c r="BG423" i="1"/>
  <c r="BH423" i="1"/>
  <c r="BO423" i="1"/>
  <c r="BI423" i="1"/>
  <c r="BJ423" i="1"/>
  <c r="U423" i="1"/>
  <c r="BK423" i="1"/>
  <c r="BL423" i="1"/>
  <c r="BM423" i="1"/>
  <c r="O423" i="1"/>
  <c r="M423" i="1"/>
  <c r="K423" i="1"/>
  <c r="D423" i="1"/>
  <c r="BN422" i="1"/>
  <c r="BP422" i="1"/>
  <c r="BQ422" i="1"/>
  <c r="BG422" i="1"/>
  <c r="BH422" i="1"/>
  <c r="BO422" i="1"/>
  <c r="BI422" i="1"/>
  <c r="BJ422" i="1"/>
  <c r="U422" i="1"/>
  <c r="BK422" i="1"/>
  <c r="BL422" i="1"/>
  <c r="BM422" i="1"/>
  <c r="O422" i="1"/>
  <c r="M422" i="1"/>
  <c r="K422" i="1"/>
  <c r="D422" i="1"/>
  <c r="BN421" i="1"/>
  <c r="BP421" i="1"/>
  <c r="BQ421" i="1"/>
  <c r="BG421" i="1"/>
  <c r="BH421" i="1"/>
  <c r="BO421" i="1"/>
  <c r="BI421" i="1"/>
  <c r="BJ421" i="1"/>
  <c r="U421" i="1"/>
  <c r="BK421" i="1"/>
  <c r="BL421" i="1"/>
  <c r="BM421" i="1"/>
  <c r="O421" i="1"/>
  <c r="M421" i="1"/>
  <c r="K421" i="1"/>
  <c r="D421" i="1"/>
  <c r="BN420" i="1"/>
  <c r="BP420" i="1"/>
  <c r="BQ420" i="1"/>
  <c r="BG420" i="1"/>
  <c r="BH420" i="1"/>
  <c r="BO420" i="1"/>
  <c r="BI420" i="1"/>
  <c r="BJ420" i="1"/>
  <c r="U420" i="1"/>
  <c r="BK420" i="1"/>
  <c r="BL420" i="1"/>
  <c r="BM420" i="1"/>
  <c r="O420" i="1"/>
  <c r="M420" i="1"/>
  <c r="K420" i="1"/>
  <c r="D420" i="1"/>
  <c r="BN419" i="1"/>
  <c r="BP419" i="1"/>
  <c r="BQ419" i="1"/>
  <c r="BG419" i="1"/>
  <c r="BH419" i="1"/>
  <c r="BO419" i="1"/>
  <c r="BI419" i="1"/>
  <c r="BJ419" i="1"/>
  <c r="U419" i="1"/>
  <c r="BK419" i="1"/>
  <c r="BL419" i="1"/>
  <c r="BM419" i="1"/>
  <c r="O419" i="1"/>
  <c r="M419" i="1"/>
  <c r="K419" i="1"/>
  <c r="D419" i="1"/>
  <c r="BN418" i="1"/>
  <c r="BP418" i="1"/>
  <c r="BQ418" i="1"/>
  <c r="BG418" i="1"/>
  <c r="BH418" i="1"/>
  <c r="BO418" i="1"/>
  <c r="BI418" i="1"/>
  <c r="BJ418" i="1"/>
  <c r="U418" i="1"/>
  <c r="BK418" i="1"/>
  <c r="BL418" i="1"/>
  <c r="BM418" i="1"/>
  <c r="O418" i="1"/>
  <c r="M418" i="1"/>
  <c r="K418" i="1"/>
  <c r="D418" i="1"/>
  <c r="BN417" i="1"/>
  <c r="BP417" i="1"/>
  <c r="BQ417" i="1"/>
  <c r="BG417" i="1"/>
  <c r="BH417" i="1"/>
  <c r="BO417" i="1"/>
  <c r="BI417" i="1"/>
  <c r="BJ417" i="1"/>
  <c r="U417" i="1"/>
  <c r="BK417" i="1"/>
  <c r="BL417" i="1"/>
  <c r="BM417" i="1"/>
  <c r="O417" i="1"/>
  <c r="M417" i="1"/>
  <c r="K417" i="1"/>
  <c r="D417" i="1"/>
  <c r="BN416" i="1"/>
  <c r="BP416" i="1"/>
  <c r="BQ416" i="1"/>
  <c r="BG416" i="1"/>
  <c r="BH416" i="1"/>
  <c r="BO416" i="1"/>
  <c r="BI416" i="1"/>
  <c r="BJ416" i="1"/>
  <c r="U416" i="1"/>
  <c r="BK416" i="1"/>
  <c r="BL416" i="1"/>
  <c r="BM416" i="1"/>
  <c r="O416" i="1"/>
  <c r="M416" i="1"/>
  <c r="K416" i="1"/>
  <c r="D416" i="1"/>
  <c r="BN415" i="1"/>
  <c r="BP415" i="1"/>
  <c r="BQ415" i="1"/>
  <c r="BG415" i="1"/>
  <c r="BH415" i="1"/>
  <c r="BO415" i="1"/>
  <c r="BI415" i="1"/>
  <c r="BJ415" i="1"/>
  <c r="U415" i="1"/>
  <c r="BK415" i="1"/>
  <c r="BL415" i="1"/>
  <c r="BM415" i="1"/>
  <c r="O415" i="1"/>
  <c r="M415" i="1"/>
  <c r="K415" i="1"/>
  <c r="D415" i="1"/>
  <c r="BN414" i="1"/>
  <c r="BP414" i="1"/>
  <c r="BQ414" i="1"/>
  <c r="BG414" i="1"/>
  <c r="BH414" i="1"/>
  <c r="BO414" i="1"/>
  <c r="BI414" i="1"/>
  <c r="BJ414" i="1"/>
  <c r="U414" i="1"/>
  <c r="BK414" i="1"/>
  <c r="BL414" i="1"/>
  <c r="BM414" i="1"/>
  <c r="O414" i="1"/>
  <c r="M414" i="1"/>
  <c r="K414" i="1"/>
  <c r="D414" i="1"/>
  <c r="BN413" i="1"/>
  <c r="BP413" i="1"/>
  <c r="BQ413" i="1"/>
  <c r="BG413" i="1"/>
  <c r="BH413" i="1"/>
  <c r="BO413" i="1"/>
  <c r="BI413" i="1"/>
  <c r="BJ413" i="1"/>
  <c r="U413" i="1"/>
  <c r="BK413" i="1"/>
  <c r="BL413" i="1"/>
  <c r="BM413" i="1"/>
  <c r="O413" i="1"/>
  <c r="M413" i="1"/>
  <c r="K413" i="1"/>
  <c r="D413" i="1"/>
  <c r="BN412" i="1"/>
  <c r="BP412" i="1"/>
  <c r="BQ412" i="1"/>
  <c r="BG412" i="1"/>
  <c r="BH412" i="1"/>
  <c r="BO412" i="1"/>
  <c r="BI412" i="1"/>
  <c r="BJ412" i="1"/>
  <c r="U412" i="1"/>
  <c r="BK412" i="1"/>
  <c r="BL412" i="1"/>
  <c r="BM412" i="1"/>
  <c r="O412" i="1"/>
  <c r="M412" i="1"/>
  <c r="K412" i="1"/>
  <c r="D412" i="1"/>
  <c r="BN411" i="1"/>
  <c r="BP411" i="1"/>
  <c r="BQ411" i="1"/>
  <c r="BG411" i="1"/>
  <c r="BH411" i="1"/>
  <c r="BO411" i="1"/>
  <c r="BI411" i="1"/>
  <c r="BJ411" i="1"/>
  <c r="U411" i="1"/>
  <c r="BK411" i="1"/>
  <c r="BL411" i="1"/>
  <c r="BM411" i="1"/>
  <c r="O411" i="1"/>
  <c r="M411" i="1"/>
  <c r="K411" i="1"/>
  <c r="D411" i="1"/>
  <c r="BN410" i="1"/>
  <c r="BP410" i="1"/>
  <c r="BQ410" i="1"/>
  <c r="BG410" i="1"/>
  <c r="BH410" i="1"/>
  <c r="BO410" i="1"/>
  <c r="BI410" i="1"/>
  <c r="BJ410" i="1"/>
  <c r="U410" i="1"/>
  <c r="BK410" i="1"/>
  <c r="BL410" i="1"/>
  <c r="BM410" i="1"/>
  <c r="O410" i="1"/>
  <c r="M410" i="1"/>
  <c r="K410" i="1"/>
  <c r="D410" i="1"/>
  <c r="BN409" i="1"/>
  <c r="BP409" i="1"/>
  <c r="BQ409" i="1"/>
  <c r="BG409" i="1"/>
  <c r="BH409" i="1"/>
  <c r="BO409" i="1"/>
  <c r="BI409" i="1"/>
  <c r="BJ409" i="1"/>
  <c r="U409" i="1"/>
  <c r="BK409" i="1"/>
  <c r="BL409" i="1"/>
  <c r="BM409" i="1"/>
  <c r="O409" i="1"/>
  <c r="M409" i="1"/>
  <c r="K409" i="1"/>
  <c r="D409" i="1"/>
  <c r="BN408" i="1"/>
  <c r="BP408" i="1"/>
  <c r="BQ408" i="1"/>
  <c r="BG408" i="1"/>
  <c r="BH408" i="1"/>
  <c r="BO408" i="1"/>
  <c r="BI408" i="1"/>
  <c r="BJ408" i="1"/>
  <c r="U408" i="1"/>
  <c r="BK408" i="1"/>
  <c r="BL408" i="1"/>
  <c r="BM408" i="1"/>
  <c r="O408" i="1"/>
  <c r="M408" i="1"/>
  <c r="K408" i="1"/>
  <c r="D408" i="1"/>
  <c r="BN407" i="1"/>
  <c r="BP407" i="1"/>
  <c r="BQ407" i="1"/>
  <c r="BG407" i="1"/>
  <c r="BH407" i="1"/>
  <c r="BO407" i="1"/>
  <c r="BI407" i="1"/>
  <c r="BJ407" i="1"/>
  <c r="U407" i="1"/>
  <c r="BK407" i="1"/>
  <c r="BL407" i="1"/>
  <c r="BM407" i="1"/>
  <c r="O407" i="1"/>
  <c r="M407" i="1"/>
  <c r="K407" i="1"/>
  <c r="D407" i="1"/>
  <c r="BN406" i="1"/>
  <c r="BP406" i="1"/>
  <c r="BQ406" i="1"/>
  <c r="BG406" i="1"/>
  <c r="BH406" i="1"/>
  <c r="BO406" i="1"/>
  <c r="BI406" i="1"/>
  <c r="BJ406" i="1"/>
  <c r="U406" i="1"/>
  <c r="BK406" i="1"/>
  <c r="BL406" i="1"/>
  <c r="BM406" i="1"/>
  <c r="O406" i="1"/>
  <c r="M406" i="1"/>
  <c r="K406" i="1"/>
  <c r="D406" i="1"/>
  <c r="BN405" i="1"/>
  <c r="BP405" i="1"/>
  <c r="BQ405" i="1"/>
  <c r="BG405" i="1"/>
  <c r="BH405" i="1"/>
  <c r="BO405" i="1"/>
  <c r="BI405" i="1"/>
  <c r="BJ405" i="1"/>
  <c r="U405" i="1"/>
  <c r="BK405" i="1"/>
  <c r="BL405" i="1"/>
  <c r="BM405" i="1"/>
  <c r="O405" i="1"/>
  <c r="M405" i="1"/>
  <c r="K405" i="1"/>
  <c r="D405" i="1"/>
  <c r="BN404" i="1"/>
  <c r="BP404" i="1"/>
  <c r="BQ404" i="1"/>
  <c r="BG404" i="1"/>
  <c r="BH404" i="1"/>
  <c r="BO404" i="1"/>
  <c r="BI404" i="1"/>
  <c r="BJ404" i="1"/>
  <c r="U404" i="1"/>
  <c r="BK404" i="1"/>
  <c r="BL404" i="1"/>
  <c r="BM404" i="1"/>
  <c r="O404" i="1"/>
  <c r="M404" i="1"/>
  <c r="K404" i="1"/>
  <c r="D404" i="1"/>
  <c r="BN403" i="1"/>
  <c r="BP403" i="1"/>
  <c r="BQ403" i="1"/>
  <c r="BG403" i="1"/>
  <c r="BH403" i="1"/>
  <c r="BO403" i="1"/>
  <c r="BI403" i="1"/>
  <c r="BJ403" i="1"/>
  <c r="U403" i="1"/>
  <c r="BK403" i="1"/>
  <c r="BL403" i="1"/>
  <c r="BM403" i="1"/>
  <c r="O403" i="1"/>
  <c r="M403" i="1"/>
  <c r="K403" i="1"/>
  <c r="D403" i="1"/>
  <c r="BN402" i="1"/>
  <c r="BP402" i="1"/>
  <c r="BQ402" i="1"/>
  <c r="BG402" i="1"/>
  <c r="BH402" i="1"/>
  <c r="BO402" i="1"/>
  <c r="BI402" i="1"/>
  <c r="BJ402" i="1"/>
  <c r="U402" i="1"/>
  <c r="BK402" i="1"/>
  <c r="BL402" i="1"/>
  <c r="BM402" i="1"/>
  <c r="O402" i="1"/>
  <c r="M402" i="1"/>
  <c r="K402" i="1"/>
  <c r="D402" i="1"/>
  <c r="BN401" i="1"/>
  <c r="BP401" i="1"/>
  <c r="BQ401" i="1"/>
  <c r="BG401" i="1"/>
  <c r="BH401" i="1"/>
  <c r="BO401" i="1"/>
  <c r="BI401" i="1"/>
  <c r="BJ401" i="1"/>
  <c r="U401" i="1"/>
  <c r="BK401" i="1"/>
  <c r="BL401" i="1"/>
  <c r="BM401" i="1"/>
  <c r="O401" i="1"/>
  <c r="M401" i="1"/>
  <c r="K401" i="1"/>
  <c r="D401" i="1"/>
  <c r="BN400" i="1"/>
  <c r="BP400" i="1"/>
  <c r="BQ400" i="1"/>
  <c r="BG400" i="1"/>
  <c r="BH400" i="1"/>
  <c r="BO400" i="1"/>
  <c r="BI400" i="1"/>
  <c r="BJ400" i="1"/>
  <c r="U400" i="1"/>
  <c r="BK400" i="1"/>
  <c r="BL400" i="1"/>
  <c r="BM400" i="1"/>
  <c r="O400" i="1"/>
  <c r="M400" i="1"/>
  <c r="K400" i="1"/>
  <c r="D400" i="1"/>
  <c r="BN399" i="1"/>
  <c r="BP399" i="1"/>
  <c r="BQ399" i="1"/>
  <c r="BG399" i="1"/>
  <c r="BH399" i="1"/>
  <c r="BO399" i="1"/>
  <c r="BI399" i="1"/>
  <c r="BJ399" i="1"/>
  <c r="U399" i="1"/>
  <c r="BK399" i="1"/>
  <c r="BL399" i="1"/>
  <c r="BM399" i="1"/>
  <c r="O399" i="1"/>
  <c r="M399" i="1"/>
  <c r="K399" i="1"/>
  <c r="D399" i="1"/>
  <c r="BN398" i="1"/>
  <c r="BP398" i="1"/>
  <c r="BQ398" i="1"/>
  <c r="BG398" i="1"/>
  <c r="BH398" i="1"/>
  <c r="BO398" i="1"/>
  <c r="BI398" i="1"/>
  <c r="BJ398" i="1"/>
  <c r="U398" i="1"/>
  <c r="BK398" i="1"/>
  <c r="BL398" i="1"/>
  <c r="BM398" i="1"/>
  <c r="O398" i="1"/>
  <c r="M398" i="1"/>
  <c r="K398" i="1"/>
  <c r="D398" i="1"/>
  <c r="BN397" i="1"/>
  <c r="BP397" i="1"/>
  <c r="BQ397" i="1"/>
  <c r="BG397" i="1"/>
  <c r="BH397" i="1"/>
  <c r="BO397" i="1"/>
  <c r="BI397" i="1"/>
  <c r="BJ397" i="1"/>
  <c r="U397" i="1"/>
  <c r="BK397" i="1"/>
  <c r="BL397" i="1"/>
  <c r="BM397" i="1"/>
  <c r="O397" i="1"/>
  <c r="M397" i="1"/>
  <c r="K397" i="1"/>
  <c r="D397" i="1"/>
  <c r="BN396" i="1"/>
  <c r="BP396" i="1"/>
  <c r="BQ396" i="1"/>
  <c r="BG396" i="1"/>
  <c r="BH396" i="1"/>
  <c r="BO396" i="1"/>
  <c r="BI396" i="1"/>
  <c r="BJ396" i="1"/>
  <c r="U396" i="1"/>
  <c r="BK396" i="1"/>
  <c r="BL396" i="1"/>
  <c r="BM396" i="1"/>
  <c r="O396" i="1"/>
  <c r="M396" i="1"/>
  <c r="K396" i="1"/>
  <c r="D396" i="1"/>
  <c r="BN395" i="1"/>
  <c r="BP395" i="1"/>
  <c r="BQ395" i="1"/>
  <c r="BG395" i="1"/>
  <c r="BH395" i="1"/>
  <c r="BO395" i="1"/>
  <c r="BI395" i="1"/>
  <c r="BJ395" i="1"/>
  <c r="U395" i="1"/>
  <c r="BK395" i="1"/>
  <c r="BL395" i="1"/>
  <c r="BM395" i="1"/>
  <c r="O395" i="1"/>
  <c r="M395" i="1"/>
  <c r="K395" i="1"/>
  <c r="D395" i="1"/>
  <c r="BN394" i="1"/>
  <c r="BP394" i="1"/>
  <c r="BQ394" i="1"/>
  <c r="BG394" i="1"/>
  <c r="BH394" i="1"/>
  <c r="BO394" i="1"/>
  <c r="BI394" i="1"/>
  <c r="BJ394" i="1"/>
  <c r="U394" i="1"/>
  <c r="BK394" i="1"/>
  <c r="BL394" i="1"/>
  <c r="BM394" i="1"/>
  <c r="O394" i="1"/>
  <c r="M394" i="1"/>
  <c r="K394" i="1"/>
  <c r="D394" i="1"/>
  <c r="BN393" i="1"/>
  <c r="BP393" i="1"/>
  <c r="BQ393" i="1"/>
  <c r="BG393" i="1"/>
  <c r="BH393" i="1"/>
  <c r="BO393" i="1"/>
  <c r="BI393" i="1"/>
  <c r="BJ393" i="1"/>
  <c r="U393" i="1"/>
  <c r="BK393" i="1"/>
  <c r="BL393" i="1"/>
  <c r="BM393" i="1"/>
  <c r="O393" i="1"/>
  <c r="M393" i="1"/>
  <c r="K393" i="1"/>
  <c r="D393" i="1"/>
  <c r="BN392" i="1"/>
  <c r="BP392" i="1"/>
  <c r="BQ392" i="1"/>
  <c r="BG392" i="1"/>
  <c r="BH392" i="1"/>
  <c r="BO392" i="1"/>
  <c r="BI392" i="1"/>
  <c r="BJ392" i="1"/>
  <c r="U392" i="1"/>
  <c r="BK392" i="1"/>
  <c r="BL392" i="1"/>
  <c r="BM392" i="1"/>
  <c r="O392" i="1"/>
  <c r="M392" i="1"/>
  <c r="K392" i="1"/>
  <c r="D392" i="1"/>
  <c r="BN391" i="1"/>
  <c r="BP391" i="1"/>
  <c r="BQ391" i="1"/>
  <c r="BG391" i="1"/>
  <c r="BH391" i="1"/>
  <c r="BO391" i="1"/>
  <c r="BI391" i="1"/>
  <c r="BJ391" i="1"/>
  <c r="U391" i="1"/>
  <c r="BK391" i="1"/>
  <c r="BL391" i="1"/>
  <c r="BM391" i="1"/>
  <c r="O391" i="1"/>
  <c r="M391" i="1"/>
  <c r="K391" i="1"/>
  <c r="D391" i="1"/>
  <c r="BN390" i="1"/>
  <c r="BP390" i="1"/>
  <c r="BQ390" i="1"/>
  <c r="BG390" i="1"/>
  <c r="BH390" i="1"/>
  <c r="BO390" i="1"/>
  <c r="BI390" i="1"/>
  <c r="BJ390" i="1"/>
  <c r="U390" i="1"/>
  <c r="BK390" i="1"/>
  <c r="BL390" i="1"/>
  <c r="BM390" i="1"/>
  <c r="O390" i="1"/>
  <c r="M390" i="1"/>
  <c r="K390" i="1"/>
  <c r="D390" i="1"/>
  <c r="BN389" i="1"/>
  <c r="BP389" i="1"/>
  <c r="BQ389" i="1"/>
  <c r="BG389" i="1"/>
  <c r="BH389" i="1"/>
  <c r="BO389" i="1"/>
  <c r="BI389" i="1"/>
  <c r="BJ389" i="1"/>
  <c r="U389" i="1"/>
  <c r="BK389" i="1"/>
  <c r="BL389" i="1"/>
  <c r="BM389" i="1"/>
  <c r="O389" i="1"/>
  <c r="M389" i="1"/>
  <c r="K389" i="1"/>
  <c r="D389" i="1"/>
  <c r="BN388" i="1"/>
  <c r="BP388" i="1"/>
  <c r="BQ388" i="1"/>
  <c r="BG388" i="1"/>
  <c r="BH388" i="1"/>
  <c r="BO388" i="1"/>
  <c r="BI388" i="1"/>
  <c r="BJ388" i="1"/>
  <c r="U388" i="1"/>
  <c r="BK388" i="1"/>
  <c r="BL388" i="1"/>
  <c r="BM388" i="1"/>
  <c r="O388" i="1"/>
  <c r="M388" i="1"/>
  <c r="K388" i="1"/>
  <c r="D388" i="1"/>
  <c r="BN387" i="1"/>
  <c r="BP387" i="1"/>
  <c r="BQ387" i="1"/>
  <c r="BG387" i="1"/>
  <c r="BH387" i="1"/>
  <c r="BO387" i="1"/>
  <c r="BI387" i="1"/>
  <c r="BJ387" i="1"/>
  <c r="U387" i="1"/>
  <c r="BK387" i="1"/>
  <c r="BL387" i="1"/>
  <c r="BM387" i="1"/>
  <c r="O387" i="1"/>
  <c r="M387" i="1"/>
  <c r="K387" i="1"/>
  <c r="D387" i="1"/>
  <c r="BN386" i="1"/>
  <c r="BP386" i="1"/>
  <c r="BQ386" i="1"/>
  <c r="BG386" i="1"/>
  <c r="BH386" i="1"/>
  <c r="BO386" i="1"/>
  <c r="BI386" i="1"/>
  <c r="BJ386" i="1"/>
  <c r="U386" i="1"/>
  <c r="BK386" i="1"/>
  <c r="BL386" i="1"/>
  <c r="BM386" i="1"/>
  <c r="O386" i="1"/>
  <c r="M386" i="1"/>
  <c r="K386" i="1"/>
  <c r="D386" i="1"/>
  <c r="BN385" i="1"/>
  <c r="BP385" i="1"/>
  <c r="BQ385" i="1"/>
  <c r="BG385" i="1"/>
  <c r="BH385" i="1"/>
  <c r="BO385" i="1"/>
  <c r="BI385" i="1"/>
  <c r="BJ385" i="1"/>
  <c r="U385" i="1"/>
  <c r="BK385" i="1"/>
  <c r="BL385" i="1"/>
  <c r="BM385" i="1"/>
  <c r="O385" i="1"/>
  <c r="M385" i="1"/>
  <c r="K385" i="1"/>
  <c r="D385" i="1"/>
  <c r="BN384" i="1"/>
  <c r="BP384" i="1"/>
  <c r="BQ384" i="1"/>
  <c r="BG384" i="1"/>
  <c r="BH384" i="1"/>
  <c r="BO384" i="1"/>
  <c r="BI384" i="1"/>
  <c r="BJ384" i="1"/>
  <c r="U384" i="1"/>
  <c r="BK384" i="1"/>
  <c r="BL384" i="1"/>
  <c r="BM384" i="1"/>
  <c r="O384" i="1"/>
  <c r="M384" i="1"/>
  <c r="K384" i="1"/>
  <c r="D384" i="1"/>
  <c r="BN383" i="1"/>
  <c r="BP383" i="1"/>
  <c r="BQ383" i="1"/>
  <c r="BG383" i="1"/>
  <c r="BH383" i="1"/>
  <c r="BO383" i="1"/>
  <c r="BI383" i="1"/>
  <c r="BJ383" i="1"/>
  <c r="U383" i="1"/>
  <c r="BK383" i="1"/>
  <c r="BL383" i="1"/>
  <c r="BM383" i="1"/>
  <c r="O383" i="1"/>
  <c r="M383" i="1"/>
  <c r="K383" i="1"/>
  <c r="D383" i="1"/>
  <c r="BN382" i="1"/>
  <c r="BP382" i="1"/>
  <c r="BQ382" i="1"/>
  <c r="BG382" i="1"/>
  <c r="BH382" i="1"/>
  <c r="BO382" i="1"/>
  <c r="BI382" i="1"/>
  <c r="BJ382" i="1"/>
  <c r="U382" i="1"/>
  <c r="BK382" i="1"/>
  <c r="BL382" i="1"/>
  <c r="BM382" i="1"/>
  <c r="O382" i="1"/>
  <c r="M382" i="1"/>
  <c r="K382" i="1"/>
  <c r="D382" i="1"/>
  <c r="BN381" i="1"/>
  <c r="BP381" i="1"/>
  <c r="BQ381" i="1"/>
  <c r="BG381" i="1"/>
  <c r="BH381" i="1"/>
  <c r="BO381" i="1"/>
  <c r="BI381" i="1"/>
  <c r="BJ381" i="1"/>
  <c r="U381" i="1"/>
  <c r="BK381" i="1"/>
  <c r="BL381" i="1"/>
  <c r="BM381" i="1"/>
  <c r="O381" i="1"/>
  <c r="M381" i="1"/>
  <c r="K381" i="1"/>
  <c r="D381" i="1"/>
  <c r="BN380" i="1"/>
  <c r="BP380" i="1"/>
  <c r="BQ380" i="1"/>
  <c r="BG380" i="1"/>
  <c r="BH380" i="1"/>
  <c r="BO380" i="1"/>
  <c r="BI380" i="1"/>
  <c r="BJ380" i="1"/>
  <c r="U380" i="1"/>
  <c r="BK380" i="1"/>
  <c r="BL380" i="1"/>
  <c r="BM380" i="1"/>
  <c r="O380" i="1"/>
  <c r="M380" i="1"/>
  <c r="K380" i="1"/>
  <c r="D380" i="1"/>
  <c r="BN379" i="1"/>
  <c r="BP379" i="1"/>
  <c r="BQ379" i="1"/>
  <c r="BG379" i="1"/>
  <c r="BH379" i="1"/>
  <c r="BO379" i="1"/>
  <c r="BI379" i="1"/>
  <c r="BJ379" i="1"/>
  <c r="U379" i="1"/>
  <c r="BK379" i="1"/>
  <c r="BL379" i="1"/>
  <c r="BM379" i="1"/>
  <c r="O379" i="1"/>
  <c r="M379" i="1"/>
  <c r="K379" i="1"/>
  <c r="D379" i="1"/>
  <c r="BN378" i="1"/>
  <c r="BP378" i="1"/>
  <c r="BQ378" i="1"/>
  <c r="BG378" i="1"/>
  <c r="BH378" i="1"/>
  <c r="BO378" i="1"/>
  <c r="BI378" i="1"/>
  <c r="BJ378" i="1"/>
  <c r="U378" i="1"/>
  <c r="BK378" i="1"/>
  <c r="BL378" i="1"/>
  <c r="BM378" i="1"/>
  <c r="O378" i="1"/>
  <c r="M378" i="1"/>
  <c r="K378" i="1"/>
  <c r="D378" i="1"/>
  <c r="BN377" i="1"/>
  <c r="BP377" i="1"/>
  <c r="BQ377" i="1"/>
  <c r="BG377" i="1"/>
  <c r="BH377" i="1"/>
  <c r="BO377" i="1"/>
  <c r="BI377" i="1"/>
  <c r="BJ377" i="1"/>
  <c r="U377" i="1"/>
  <c r="BK377" i="1"/>
  <c r="BL377" i="1"/>
  <c r="BM377" i="1"/>
  <c r="O377" i="1"/>
  <c r="M377" i="1"/>
  <c r="K377" i="1"/>
  <c r="D377" i="1"/>
  <c r="BN376" i="1"/>
  <c r="BP376" i="1"/>
  <c r="BQ376" i="1"/>
  <c r="BG376" i="1"/>
  <c r="BH376" i="1"/>
  <c r="BO376" i="1"/>
  <c r="BI376" i="1"/>
  <c r="BJ376" i="1"/>
  <c r="U376" i="1"/>
  <c r="BK376" i="1"/>
  <c r="BL376" i="1"/>
  <c r="BM376" i="1"/>
  <c r="O376" i="1"/>
  <c r="M376" i="1"/>
  <c r="K376" i="1"/>
  <c r="D376" i="1"/>
  <c r="BN375" i="1"/>
  <c r="BP375" i="1"/>
  <c r="BQ375" i="1"/>
  <c r="BG375" i="1"/>
  <c r="BH375" i="1"/>
  <c r="BO375" i="1"/>
  <c r="BI375" i="1"/>
  <c r="BJ375" i="1"/>
  <c r="U375" i="1"/>
  <c r="BK375" i="1"/>
  <c r="BL375" i="1"/>
  <c r="BM375" i="1"/>
  <c r="O375" i="1"/>
  <c r="M375" i="1"/>
  <c r="K375" i="1"/>
  <c r="D375" i="1"/>
  <c r="BN374" i="1"/>
  <c r="BP374" i="1"/>
  <c r="BQ374" i="1"/>
  <c r="BG374" i="1"/>
  <c r="BH374" i="1"/>
  <c r="BO374" i="1"/>
  <c r="BI374" i="1"/>
  <c r="BJ374" i="1"/>
  <c r="U374" i="1"/>
  <c r="BK374" i="1"/>
  <c r="BL374" i="1"/>
  <c r="BM374" i="1"/>
  <c r="O374" i="1"/>
  <c r="M374" i="1"/>
  <c r="K374" i="1"/>
  <c r="D374" i="1"/>
  <c r="BN373" i="1"/>
  <c r="BP373" i="1"/>
  <c r="BQ373" i="1"/>
  <c r="BG373" i="1"/>
  <c r="BH373" i="1"/>
  <c r="BO373" i="1"/>
  <c r="BI373" i="1"/>
  <c r="BJ373" i="1"/>
  <c r="U373" i="1"/>
  <c r="BK373" i="1"/>
  <c r="BL373" i="1"/>
  <c r="BM373" i="1"/>
  <c r="O373" i="1"/>
  <c r="M373" i="1"/>
  <c r="K373" i="1"/>
  <c r="D373" i="1"/>
  <c r="BN372" i="1"/>
  <c r="BP372" i="1"/>
  <c r="BQ372" i="1"/>
  <c r="BG372" i="1"/>
  <c r="BH372" i="1"/>
  <c r="BO372" i="1"/>
  <c r="BI372" i="1"/>
  <c r="BJ372" i="1"/>
  <c r="U372" i="1"/>
  <c r="BK372" i="1"/>
  <c r="BL372" i="1"/>
  <c r="BM372" i="1"/>
  <c r="O372" i="1"/>
  <c r="M372" i="1"/>
  <c r="K372" i="1"/>
  <c r="D372" i="1"/>
  <c r="BN371" i="1"/>
  <c r="BP371" i="1"/>
  <c r="BQ371" i="1"/>
  <c r="BG371" i="1"/>
  <c r="BH371" i="1"/>
  <c r="BO371" i="1"/>
  <c r="BI371" i="1"/>
  <c r="BJ371" i="1"/>
  <c r="U371" i="1"/>
  <c r="BK371" i="1"/>
  <c r="BL371" i="1"/>
  <c r="BM371" i="1"/>
  <c r="O371" i="1"/>
  <c r="M371" i="1"/>
  <c r="K371" i="1"/>
  <c r="D371" i="1"/>
  <c r="BN370" i="1"/>
  <c r="BP370" i="1"/>
  <c r="BQ370" i="1"/>
  <c r="BG370" i="1"/>
  <c r="BH370" i="1"/>
  <c r="BO370" i="1"/>
  <c r="BI370" i="1"/>
  <c r="BJ370" i="1"/>
  <c r="U370" i="1"/>
  <c r="BK370" i="1"/>
  <c r="BL370" i="1"/>
  <c r="BM370" i="1"/>
  <c r="O370" i="1"/>
  <c r="M370" i="1"/>
  <c r="K370" i="1"/>
  <c r="D370" i="1"/>
  <c r="BN369" i="1"/>
  <c r="BP369" i="1"/>
  <c r="BQ369" i="1"/>
  <c r="BG369" i="1"/>
  <c r="BH369" i="1"/>
  <c r="BO369" i="1"/>
  <c r="BI369" i="1"/>
  <c r="BJ369" i="1"/>
  <c r="U369" i="1"/>
  <c r="BK369" i="1"/>
  <c r="BL369" i="1"/>
  <c r="BM369" i="1"/>
  <c r="O369" i="1"/>
  <c r="M369" i="1"/>
  <c r="K369" i="1"/>
  <c r="D369" i="1"/>
  <c r="BN368" i="1"/>
  <c r="BP368" i="1"/>
  <c r="BQ368" i="1"/>
  <c r="BG368" i="1"/>
  <c r="BH368" i="1"/>
  <c r="BO368" i="1"/>
  <c r="BI368" i="1"/>
  <c r="BJ368" i="1"/>
  <c r="U368" i="1"/>
  <c r="BK368" i="1"/>
  <c r="BL368" i="1"/>
  <c r="BM368" i="1"/>
  <c r="O368" i="1"/>
  <c r="M368" i="1"/>
  <c r="K368" i="1"/>
  <c r="D368" i="1"/>
  <c r="BN367" i="1"/>
  <c r="BP367" i="1"/>
  <c r="BQ367" i="1"/>
  <c r="BG367" i="1"/>
  <c r="BH367" i="1"/>
  <c r="BO367" i="1"/>
  <c r="BI367" i="1"/>
  <c r="BJ367" i="1"/>
  <c r="U367" i="1"/>
  <c r="BK367" i="1"/>
  <c r="BL367" i="1"/>
  <c r="BM367" i="1"/>
  <c r="O367" i="1"/>
  <c r="M367" i="1"/>
  <c r="K367" i="1"/>
  <c r="D367" i="1"/>
  <c r="BN366" i="1"/>
  <c r="BP366" i="1"/>
  <c r="BQ366" i="1"/>
  <c r="BG366" i="1"/>
  <c r="BH366" i="1"/>
  <c r="BO366" i="1"/>
  <c r="BI366" i="1"/>
  <c r="BJ366" i="1"/>
  <c r="U366" i="1"/>
  <c r="BK366" i="1"/>
  <c r="BL366" i="1"/>
  <c r="BM366" i="1"/>
  <c r="O366" i="1"/>
  <c r="M366" i="1"/>
  <c r="K366" i="1"/>
  <c r="D366" i="1"/>
  <c r="BN365" i="1"/>
  <c r="BP365" i="1"/>
  <c r="BQ365" i="1"/>
  <c r="BG365" i="1"/>
  <c r="BH365" i="1"/>
  <c r="BO365" i="1"/>
  <c r="BI365" i="1"/>
  <c r="BJ365" i="1"/>
  <c r="U365" i="1"/>
  <c r="BK365" i="1"/>
  <c r="BL365" i="1"/>
  <c r="BM365" i="1"/>
  <c r="O365" i="1"/>
  <c r="M365" i="1"/>
  <c r="K365" i="1"/>
  <c r="D365" i="1"/>
  <c r="BN364" i="1"/>
  <c r="BP364" i="1"/>
  <c r="BQ364" i="1"/>
  <c r="BG364" i="1"/>
  <c r="BH364" i="1"/>
  <c r="BO364" i="1"/>
  <c r="BI364" i="1"/>
  <c r="BJ364" i="1"/>
  <c r="U364" i="1"/>
  <c r="BK364" i="1"/>
  <c r="BL364" i="1"/>
  <c r="BM364" i="1"/>
  <c r="O364" i="1"/>
  <c r="M364" i="1"/>
  <c r="K364" i="1"/>
  <c r="D364" i="1"/>
  <c r="BN363" i="1"/>
  <c r="BP363" i="1"/>
  <c r="BQ363" i="1"/>
  <c r="BG363" i="1"/>
  <c r="BH363" i="1"/>
  <c r="BO363" i="1"/>
  <c r="BI363" i="1"/>
  <c r="BJ363" i="1"/>
  <c r="U363" i="1"/>
  <c r="BK363" i="1"/>
  <c r="BL363" i="1"/>
  <c r="BM363" i="1"/>
  <c r="O363" i="1"/>
  <c r="M363" i="1"/>
  <c r="K363" i="1"/>
  <c r="D363" i="1"/>
  <c r="BN362" i="1"/>
  <c r="BP362" i="1"/>
  <c r="BQ362" i="1"/>
  <c r="BG362" i="1"/>
  <c r="BH362" i="1"/>
  <c r="BO362" i="1"/>
  <c r="BI362" i="1"/>
  <c r="BJ362" i="1"/>
  <c r="U362" i="1"/>
  <c r="BK362" i="1"/>
  <c r="BL362" i="1"/>
  <c r="BM362" i="1"/>
  <c r="O362" i="1"/>
  <c r="M362" i="1"/>
  <c r="K362" i="1"/>
  <c r="D362" i="1"/>
  <c r="BN361" i="1"/>
  <c r="BP361" i="1"/>
  <c r="BQ361" i="1"/>
  <c r="BG361" i="1"/>
  <c r="BH361" i="1"/>
  <c r="BO361" i="1"/>
  <c r="BI361" i="1"/>
  <c r="BJ361" i="1"/>
  <c r="U361" i="1"/>
  <c r="BK361" i="1"/>
  <c r="BL361" i="1"/>
  <c r="BM361" i="1"/>
  <c r="O361" i="1"/>
  <c r="M361" i="1"/>
  <c r="K361" i="1"/>
  <c r="D361" i="1"/>
  <c r="BN360" i="1"/>
  <c r="BP360" i="1"/>
  <c r="BQ360" i="1"/>
  <c r="BG360" i="1"/>
  <c r="BH360" i="1"/>
  <c r="BO360" i="1"/>
  <c r="BI360" i="1"/>
  <c r="BJ360" i="1"/>
  <c r="U360" i="1"/>
  <c r="BK360" i="1"/>
  <c r="BL360" i="1"/>
  <c r="BM360" i="1"/>
  <c r="O360" i="1"/>
  <c r="M360" i="1"/>
  <c r="K360" i="1"/>
  <c r="D360" i="1"/>
  <c r="BN359" i="1"/>
  <c r="BP359" i="1"/>
  <c r="BQ359" i="1"/>
  <c r="BG359" i="1"/>
  <c r="BH359" i="1"/>
  <c r="BO359" i="1"/>
  <c r="BI359" i="1"/>
  <c r="BJ359" i="1"/>
  <c r="U359" i="1"/>
  <c r="BK359" i="1"/>
  <c r="BL359" i="1"/>
  <c r="BM359" i="1"/>
  <c r="O359" i="1"/>
  <c r="M359" i="1"/>
  <c r="K359" i="1"/>
  <c r="D359" i="1"/>
  <c r="BN358" i="1"/>
  <c r="BP358" i="1"/>
  <c r="BQ358" i="1"/>
  <c r="BG358" i="1"/>
  <c r="BH358" i="1"/>
  <c r="BO358" i="1"/>
  <c r="BI358" i="1"/>
  <c r="BJ358" i="1"/>
  <c r="U358" i="1"/>
  <c r="BK358" i="1"/>
  <c r="BL358" i="1"/>
  <c r="BM358" i="1"/>
  <c r="O358" i="1"/>
  <c r="M358" i="1"/>
  <c r="K358" i="1"/>
  <c r="D358" i="1"/>
  <c r="BN357" i="1"/>
  <c r="BP357" i="1"/>
  <c r="BQ357" i="1"/>
  <c r="BG357" i="1"/>
  <c r="BH357" i="1"/>
  <c r="BO357" i="1"/>
  <c r="BI357" i="1"/>
  <c r="BJ357" i="1"/>
  <c r="U357" i="1"/>
  <c r="BK357" i="1"/>
  <c r="BL357" i="1"/>
  <c r="BM357" i="1"/>
  <c r="O357" i="1"/>
  <c r="M357" i="1"/>
  <c r="K357" i="1"/>
  <c r="D357" i="1"/>
  <c r="BN356" i="1"/>
  <c r="BP356" i="1"/>
  <c r="BQ356" i="1"/>
  <c r="BG356" i="1"/>
  <c r="BH356" i="1"/>
  <c r="BO356" i="1"/>
  <c r="BI356" i="1"/>
  <c r="BJ356" i="1"/>
  <c r="U356" i="1"/>
  <c r="BK356" i="1"/>
  <c r="BL356" i="1"/>
  <c r="BM356" i="1"/>
  <c r="O356" i="1"/>
  <c r="M356" i="1"/>
  <c r="K356" i="1"/>
  <c r="D356" i="1"/>
  <c r="BN355" i="1"/>
  <c r="BP355" i="1"/>
  <c r="BQ355" i="1"/>
  <c r="BG355" i="1"/>
  <c r="BH355" i="1"/>
  <c r="BO355" i="1"/>
  <c r="BI355" i="1"/>
  <c r="BJ355" i="1"/>
  <c r="U355" i="1"/>
  <c r="BK355" i="1"/>
  <c r="BL355" i="1"/>
  <c r="BM355" i="1"/>
  <c r="O355" i="1"/>
  <c r="M355" i="1"/>
  <c r="K355" i="1"/>
  <c r="D355" i="1"/>
  <c r="BN354" i="1"/>
  <c r="BP354" i="1"/>
  <c r="BQ354" i="1"/>
  <c r="BG354" i="1"/>
  <c r="BH354" i="1"/>
  <c r="BO354" i="1"/>
  <c r="BI354" i="1"/>
  <c r="BJ354" i="1"/>
  <c r="U354" i="1"/>
  <c r="BK354" i="1"/>
  <c r="BL354" i="1"/>
  <c r="BM354" i="1"/>
  <c r="O354" i="1"/>
  <c r="M354" i="1"/>
  <c r="K354" i="1"/>
  <c r="D354" i="1"/>
  <c r="BN353" i="1"/>
  <c r="BP353" i="1"/>
  <c r="BQ353" i="1"/>
  <c r="BG353" i="1"/>
  <c r="BH353" i="1"/>
  <c r="BO353" i="1"/>
  <c r="BI353" i="1"/>
  <c r="BJ353" i="1"/>
  <c r="U353" i="1"/>
  <c r="BK353" i="1"/>
  <c r="BL353" i="1"/>
  <c r="BM353" i="1"/>
  <c r="O353" i="1"/>
  <c r="M353" i="1"/>
  <c r="K353" i="1"/>
  <c r="D353" i="1"/>
  <c r="BN352" i="1"/>
  <c r="BP352" i="1"/>
  <c r="BQ352" i="1"/>
  <c r="BG352" i="1"/>
  <c r="BH352" i="1"/>
  <c r="BO352" i="1"/>
  <c r="BI352" i="1"/>
  <c r="BJ352" i="1"/>
  <c r="U352" i="1"/>
  <c r="BK352" i="1"/>
  <c r="BL352" i="1"/>
  <c r="BM352" i="1"/>
  <c r="O352" i="1"/>
  <c r="M352" i="1"/>
  <c r="K352" i="1"/>
  <c r="D352" i="1"/>
  <c r="BN351" i="1"/>
  <c r="BP351" i="1"/>
  <c r="BQ351" i="1"/>
  <c r="BG351" i="1"/>
  <c r="BH351" i="1"/>
  <c r="BO351" i="1"/>
  <c r="BI351" i="1"/>
  <c r="BJ351" i="1"/>
  <c r="U351" i="1"/>
  <c r="BK351" i="1"/>
  <c r="BL351" i="1"/>
  <c r="BM351" i="1"/>
  <c r="O351" i="1"/>
  <c r="M351" i="1"/>
  <c r="K351" i="1"/>
  <c r="D351" i="1"/>
  <c r="BN350" i="1"/>
  <c r="BP350" i="1"/>
  <c r="BQ350" i="1"/>
  <c r="BG350" i="1"/>
  <c r="BH350" i="1"/>
  <c r="BO350" i="1"/>
  <c r="BI350" i="1"/>
  <c r="BJ350" i="1"/>
  <c r="U350" i="1"/>
  <c r="BK350" i="1"/>
  <c r="BL350" i="1"/>
  <c r="BM350" i="1"/>
  <c r="O350" i="1"/>
  <c r="M350" i="1"/>
  <c r="K350" i="1"/>
  <c r="D350" i="1"/>
  <c r="BN349" i="1"/>
  <c r="BP349" i="1"/>
  <c r="BQ349" i="1"/>
  <c r="BG349" i="1"/>
  <c r="BH349" i="1"/>
  <c r="BO349" i="1"/>
  <c r="BI349" i="1"/>
  <c r="BJ349" i="1"/>
  <c r="U349" i="1"/>
  <c r="BK349" i="1"/>
  <c r="BL349" i="1"/>
  <c r="BM349" i="1"/>
  <c r="O349" i="1"/>
  <c r="M349" i="1"/>
  <c r="K349" i="1"/>
  <c r="D349" i="1"/>
  <c r="BN348" i="1"/>
  <c r="BP348" i="1"/>
  <c r="BQ348" i="1"/>
  <c r="BG348" i="1"/>
  <c r="BH348" i="1"/>
  <c r="BO348" i="1"/>
  <c r="BI348" i="1"/>
  <c r="BJ348" i="1"/>
  <c r="U348" i="1"/>
  <c r="BK348" i="1"/>
  <c r="BL348" i="1"/>
  <c r="BM348" i="1"/>
  <c r="O348" i="1"/>
  <c r="M348" i="1"/>
  <c r="K348" i="1"/>
  <c r="D348" i="1"/>
  <c r="BN347" i="1"/>
  <c r="BP347" i="1"/>
  <c r="BQ347" i="1"/>
  <c r="BG347" i="1"/>
  <c r="BH347" i="1"/>
  <c r="BO347" i="1"/>
  <c r="BI347" i="1"/>
  <c r="BJ347" i="1"/>
  <c r="U347" i="1"/>
  <c r="BK347" i="1"/>
  <c r="BL347" i="1"/>
  <c r="BM347" i="1"/>
  <c r="O347" i="1"/>
  <c r="M347" i="1"/>
  <c r="K347" i="1"/>
  <c r="D347" i="1"/>
  <c r="BN346" i="1"/>
  <c r="BP346" i="1"/>
  <c r="BQ346" i="1"/>
  <c r="BG346" i="1"/>
  <c r="BH346" i="1"/>
  <c r="BO346" i="1"/>
  <c r="BI346" i="1"/>
  <c r="BJ346" i="1"/>
  <c r="U346" i="1"/>
  <c r="BK346" i="1"/>
  <c r="BL346" i="1"/>
  <c r="BM346" i="1"/>
  <c r="O346" i="1"/>
  <c r="M346" i="1"/>
  <c r="K346" i="1"/>
  <c r="D346" i="1"/>
  <c r="BN345" i="1"/>
  <c r="BP345" i="1"/>
  <c r="BQ345" i="1"/>
  <c r="BG345" i="1"/>
  <c r="BH345" i="1"/>
  <c r="BO345" i="1"/>
  <c r="BI345" i="1"/>
  <c r="BJ345" i="1"/>
  <c r="U345" i="1"/>
  <c r="BK345" i="1"/>
  <c r="BL345" i="1"/>
  <c r="BM345" i="1"/>
  <c r="O345" i="1"/>
  <c r="M345" i="1"/>
  <c r="K345" i="1"/>
  <c r="D345" i="1"/>
  <c r="BN344" i="1"/>
  <c r="BP344" i="1"/>
  <c r="BQ344" i="1"/>
  <c r="BG344" i="1"/>
  <c r="BH344" i="1"/>
  <c r="BO344" i="1"/>
  <c r="BI344" i="1"/>
  <c r="BJ344" i="1"/>
  <c r="U344" i="1"/>
  <c r="BK344" i="1"/>
  <c r="BL344" i="1"/>
  <c r="BM344" i="1"/>
  <c r="O344" i="1"/>
  <c r="M344" i="1"/>
  <c r="K344" i="1"/>
  <c r="D344" i="1"/>
  <c r="BN343" i="1"/>
  <c r="BP343" i="1"/>
  <c r="BQ343" i="1"/>
  <c r="BG343" i="1"/>
  <c r="BH343" i="1"/>
  <c r="BO343" i="1"/>
  <c r="BI343" i="1"/>
  <c r="BJ343" i="1"/>
  <c r="U343" i="1"/>
  <c r="BK343" i="1"/>
  <c r="BL343" i="1"/>
  <c r="BM343" i="1"/>
  <c r="O343" i="1"/>
  <c r="M343" i="1"/>
  <c r="K343" i="1"/>
  <c r="D343" i="1"/>
  <c r="BN342" i="1"/>
  <c r="BP342" i="1"/>
  <c r="BQ342" i="1"/>
  <c r="BG342" i="1"/>
  <c r="BH342" i="1"/>
  <c r="BO342" i="1"/>
  <c r="BI342" i="1"/>
  <c r="BJ342" i="1"/>
  <c r="U342" i="1"/>
  <c r="BK342" i="1"/>
  <c r="BL342" i="1"/>
  <c r="BM342" i="1"/>
  <c r="O342" i="1"/>
  <c r="M342" i="1"/>
  <c r="K342" i="1"/>
  <c r="D342" i="1"/>
  <c r="BN341" i="1"/>
  <c r="BP341" i="1"/>
  <c r="BQ341" i="1"/>
  <c r="BG341" i="1"/>
  <c r="BH341" i="1"/>
  <c r="BO341" i="1"/>
  <c r="BI341" i="1"/>
  <c r="BJ341" i="1"/>
  <c r="U341" i="1"/>
  <c r="BK341" i="1"/>
  <c r="BL341" i="1"/>
  <c r="BM341" i="1"/>
  <c r="O341" i="1"/>
  <c r="M341" i="1"/>
  <c r="K341" i="1"/>
  <c r="D341" i="1"/>
  <c r="BN340" i="1"/>
  <c r="BP340" i="1"/>
  <c r="BQ340" i="1"/>
  <c r="BG340" i="1"/>
  <c r="BH340" i="1"/>
  <c r="BO340" i="1"/>
  <c r="BI340" i="1"/>
  <c r="BJ340" i="1"/>
  <c r="U340" i="1"/>
  <c r="BK340" i="1"/>
  <c r="BL340" i="1"/>
  <c r="BM340" i="1"/>
  <c r="O340" i="1"/>
  <c r="M340" i="1"/>
  <c r="K340" i="1"/>
  <c r="D340" i="1"/>
  <c r="BN339" i="1"/>
  <c r="BP339" i="1"/>
  <c r="BQ339" i="1"/>
  <c r="BG339" i="1"/>
  <c r="BH339" i="1"/>
  <c r="BO339" i="1"/>
  <c r="BI339" i="1"/>
  <c r="BJ339" i="1"/>
  <c r="U339" i="1"/>
  <c r="BK339" i="1"/>
  <c r="BL339" i="1"/>
  <c r="BM339" i="1"/>
  <c r="O339" i="1"/>
  <c r="M339" i="1"/>
  <c r="K339" i="1"/>
  <c r="D339" i="1"/>
  <c r="BN338" i="1"/>
  <c r="BP338" i="1"/>
  <c r="BQ338" i="1"/>
  <c r="BG338" i="1"/>
  <c r="BH338" i="1"/>
  <c r="BO338" i="1"/>
  <c r="BI338" i="1"/>
  <c r="BJ338" i="1"/>
  <c r="U338" i="1"/>
  <c r="BK338" i="1"/>
  <c r="BL338" i="1"/>
  <c r="BM338" i="1"/>
  <c r="O338" i="1"/>
  <c r="M338" i="1"/>
  <c r="K338" i="1"/>
  <c r="D338" i="1"/>
  <c r="BN337" i="1"/>
  <c r="BP337" i="1"/>
  <c r="BQ337" i="1"/>
  <c r="BG337" i="1"/>
  <c r="BH337" i="1"/>
  <c r="BO337" i="1"/>
  <c r="BI337" i="1"/>
  <c r="BJ337" i="1"/>
  <c r="U337" i="1"/>
  <c r="BK337" i="1"/>
  <c r="BL337" i="1"/>
  <c r="BM337" i="1"/>
  <c r="O337" i="1"/>
  <c r="M337" i="1"/>
  <c r="K337" i="1"/>
  <c r="D337" i="1"/>
  <c r="BN336" i="1"/>
  <c r="BP336" i="1"/>
  <c r="BQ336" i="1"/>
  <c r="BG336" i="1"/>
  <c r="BH336" i="1"/>
  <c r="BO336" i="1"/>
  <c r="BI336" i="1"/>
  <c r="BJ336" i="1"/>
  <c r="U336" i="1"/>
  <c r="BK336" i="1"/>
  <c r="BL336" i="1"/>
  <c r="BM336" i="1"/>
  <c r="O336" i="1"/>
  <c r="M336" i="1"/>
  <c r="K336" i="1"/>
  <c r="D336" i="1"/>
  <c r="BN335" i="1"/>
  <c r="BP335" i="1"/>
  <c r="BQ335" i="1"/>
  <c r="BG335" i="1"/>
  <c r="BH335" i="1"/>
  <c r="BO335" i="1"/>
  <c r="BI335" i="1"/>
  <c r="BJ335" i="1"/>
  <c r="U335" i="1"/>
  <c r="BK335" i="1"/>
  <c r="BL335" i="1"/>
  <c r="BM335" i="1"/>
  <c r="O335" i="1"/>
  <c r="M335" i="1"/>
  <c r="K335" i="1"/>
  <c r="D335" i="1"/>
  <c r="BN334" i="1"/>
  <c r="BP334" i="1"/>
  <c r="BQ334" i="1"/>
  <c r="BG334" i="1"/>
  <c r="BH334" i="1"/>
  <c r="BO334" i="1"/>
  <c r="BI334" i="1"/>
  <c r="BJ334" i="1"/>
  <c r="U334" i="1"/>
  <c r="BK334" i="1"/>
  <c r="BL334" i="1"/>
  <c r="BM334" i="1"/>
  <c r="O334" i="1"/>
  <c r="M334" i="1"/>
  <c r="K334" i="1"/>
  <c r="D334" i="1"/>
  <c r="BN333" i="1"/>
  <c r="BP333" i="1"/>
  <c r="BQ333" i="1"/>
  <c r="BG333" i="1"/>
  <c r="BH333" i="1"/>
  <c r="BO333" i="1"/>
  <c r="BI333" i="1"/>
  <c r="BJ333" i="1"/>
  <c r="U333" i="1"/>
  <c r="BK333" i="1"/>
  <c r="BL333" i="1"/>
  <c r="BM333" i="1"/>
  <c r="O333" i="1"/>
  <c r="M333" i="1"/>
  <c r="K333" i="1"/>
  <c r="D333" i="1"/>
  <c r="BN332" i="1"/>
  <c r="BP332" i="1"/>
  <c r="BQ332" i="1"/>
  <c r="BG332" i="1"/>
  <c r="BH332" i="1"/>
  <c r="BO332" i="1"/>
  <c r="BI332" i="1"/>
  <c r="BJ332" i="1"/>
  <c r="U332" i="1"/>
  <c r="BK332" i="1"/>
  <c r="BL332" i="1"/>
  <c r="BM332" i="1"/>
  <c r="O332" i="1"/>
  <c r="M332" i="1"/>
  <c r="K332" i="1"/>
  <c r="D332" i="1"/>
  <c r="BN331" i="1"/>
  <c r="BP331" i="1"/>
  <c r="BQ331" i="1"/>
  <c r="BG331" i="1"/>
  <c r="BH331" i="1"/>
  <c r="BO331" i="1"/>
  <c r="BI331" i="1"/>
  <c r="BJ331" i="1"/>
  <c r="U331" i="1"/>
  <c r="BK331" i="1"/>
  <c r="BL331" i="1"/>
  <c r="BM331" i="1"/>
  <c r="O331" i="1"/>
  <c r="M331" i="1"/>
  <c r="K331" i="1"/>
  <c r="D331" i="1"/>
  <c r="BN330" i="1"/>
  <c r="BP330" i="1"/>
  <c r="BQ330" i="1"/>
  <c r="BG330" i="1"/>
  <c r="BH330" i="1"/>
  <c r="BO330" i="1"/>
  <c r="BI330" i="1"/>
  <c r="BJ330" i="1"/>
  <c r="U330" i="1"/>
  <c r="BK330" i="1"/>
  <c r="BL330" i="1"/>
  <c r="BM330" i="1"/>
  <c r="O330" i="1"/>
  <c r="M330" i="1"/>
  <c r="K330" i="1"/>
  <c r="D330" i="1"/>
  <c r="BN329" i="1"/>
  <c r="BP329" i="1"/>
  <c r="BQ329" i="1"/>
  <c r="BG329" i="1"/>
  <c r="BH329" i="1"/>
  <c r="BO329" i="1"/>
  <c r="BI329" i="1"/>
  <c r="BJ329" i="1"/>
  <c r="U329" i="1"/>
  <c r="BK329" i="1"/>
  <c r="BL329" i="1"/>
  <c r="BM329" i="1"/>
  <c r="O329" i="1"/>
  <c r="M329" i="1"/>
  <c r="K329" i="1"/>
  <c r="D329" i="1"/>
  <c r="BN328" i="1"/>
  <c r="BP328" i="1"/>
  <c r="BQ328" i="1"/>
  <c r="BG328" i="1"/>
  <c r="BH328" i="1"/>
  <c r="BO328" i="1"/>
  <c r="BI328" i="1"/>
  <c r="BJ328" i="1"/>
  <c r="U328" i="1"/>
  <c r="BK328" i="1"/>
  <c r="BL328" i="1"/>
  <c r="BM328" i="1"/>
  <c r="O328" i="1"/>
  <c r="M328" i="1"/>
  <c r="K328" i="1"/>
  <c r="D328" i="1"/>
  <c r="BN327" i="1"/>
  <c r="BP327" i="1"/>
  <c r="BQ327" i="1"/>
  <c r="BG327" i="1"/>
  <c r="BH327" i="1"/>
  <c r="BO327" i="1"/>
  <c r="BI327" i="1"/>
  <c r="BJ327" i="1"/>
  <c r="U327" i="1"/>
  <c r="BK327" i="1"/>
  <c r="BL327" i="1"/>
  <c r="BM327" i="1"/>
  <c r="O327" i="1"/>
  <c r="M327" i="1"/>
  <c r="K327" i="1"/>
  <c r="D327" i="1"/>
  <c r="BN326" i="1"/>
  <c r="BP326" i="1"/>
  <c r="BQ326" i="1"/>
  <c r="BG326" i="1"/>
  <c r="BH326" i="1"/>
  <c r="BO326" i="1"/>
  <c r="BI326" i="1"/>
  <c r="BJ326" i="1"/>
  <c r="U326" i="1"/>
  <c r="BK326" i="1"/>
  <c r="BL326" i="1"/>
  <c r="BM326" i="1"/>
  <c r="O326" i="1"/>
  <c r="M326" i="1"/>
  <c r="K326" i="1"/>
  <c r="D326" i="1"/>
  <c r="BN325" i="1"/>
  <c r="BP325" i="1"/>
  <c r="BQ325" i="1"/>
  <c r="BG325" i="1"/>
  <c r="BH325" i="1"/>
  <c r="BO325" i="1"/>
  <c r="BI325" i="1"/>
  <c r="BJ325" i="1"/>
  <c r="U325" i="1"/>
  <c r="BK325" i="1"/>
  <c r="BL325" i="1"/>
  <c r="BM325" i="1"/>
  <c r="O325" i="1"/>
  <c r="M325" i="1"/>
  <c r="K325" i="1"/>
  <c r="D325" i="1"/>
  <c r="BN324" i="1"/>
  <c r="BP324" i="1"/>
  <c r="BQ324" i="1"/>
  <c r="BG324" i="1"/>
  <c r="BH324" i="1"/>
  <c r="BO324" i="1"/>
  <c r="BI324" i="1"/>
  <c r="BJ324" i="1"/>
  <c r="U324" i="1"/>
  <c r="BK324" i="1"/>
  <c r="BL324" i="1"/>
  <c r="BM324" i="1"/>
  <c r="O324" i="1"/>
  <c r="M324" i="1"/>
  <c r="K324" i="1"/>
  <c r="D324" i="1"/>
  <c r="BN323" i="1"/>
  <c r="BP323" i="1"/>
  <c r="BQ323" i="1"/>
  <c r="BG323" i="1"/>
  <c r="BH323" i="1"/>
  <c r="BO323" i="1"/>
  <c r="BI323" i="1"/>
  <c r="BJ323" i="1"/>
  <c r="U323" i="1"/>
  <c r="BK323" i="1"/>
  <c r="BL323" i="1"/>
  <c r="BM323" i="1"/>
  <c r="O323" i="1"/>
  <c r="M323" i="1"/>
  <c r="K323" i="1"/>
  <c r="D323" i="1"/>
  <c r="BN322" i="1"/>
  <c r="BP322" i="1"/>
  <c r="BQ322" i="1"/>
  <c r="BG322" i="1"/>
  <c r="BH322" i="1"/>
  <c r="BO322" i="1"/>
  <c r="BI322" i="1"/>
  <c r="BJ322" i="1"/>
  <c r="U322" i="1"/>
  <c r="BK322" i="1"/>
  <c r="BL322" i="1"/>
  <c r="BM322" i="1"/>
  <c r="O322" i="1"/>
  <c r="M322" i="1"/>
  <c r="K322" i="1"/>
  <c r="D322" i="1"/>
  <c r="BN321" i="1"/>
  <c r="BP321" i="1"/>
  <c r="BQ321" i="1"/>
  <c r="BG321" i="1"/>
  <c r="BH321" i="1"/>
  <c r="BO321" i="1"/>
  <c r="BI321" i="1"/>
  <c r="BJ321" i="1"/>
  <c r="U321" i="1"/>
  <c r="BK321" i="1"/>
  <c r="BL321" i="1"/>
  <c r="BM321" i="1"/>
  <c r="O321" i="1"/>
  <c r="M321" i="1"/>
  <c r="K321" i="1"/>
  <c r="D321" i="1"/>
  <c r="BN320" i="1"/>
  <c r="BP320" i="1"/>
  <c r="BQ320" i="1"/>
  <c r="BG320" i="1"/>
  <c r="BH320" i="1"/>
  <c r="BO320" i="1"/>
  <c r="BI320" i="1"/>
  <c r="BJ320" i="1"/>
  <c r="U320" i="1"/>
  <c r="BK320" i="1"/>
  <c r="BL320" i="1"/>
  <c r="BM320" i="1"/>
  <c r="O320" i="1"/>
  <c r="M320" i="1"/>
  <c r="K320" i="1"/>
  <c r="D320" i="1"/>
  <c r="BN319" i="1"/>
  <c r="BP319" i="1"/>
  <c r="BQ319" i="1"/>
  <c r="BG319" i="1"/>
  <c r="BH319" i="1"/>
  <c r="BO319" i="1"/>
  <c r="BI319" i="1"/>
  <c r="BJ319" i="1"/>
  <c r="U319" i="1"/>
  <c r="BK319" i="1"/>
  <c r="BL319" i="1"/>
  <c r="BM319" i="1"/>
  <c r="O319" i="1"/>
  <c r="M319" i="1"/>
  <c r="K319" i="1"/>
  <c r="D319" i="1"/>
  <c r="BN318" i="1"/>
  <c r="BP318" i="1"/>
  <c r="BQ318" i="1"/>
  <c r="BG318" i="1"/>
  <c r="BH318" i="1"/>
  <c r="BO318" i="1"/>
  <c r="BI318" i="1"/>
  <c r="BJ318" i="1"/>
  <c r="U318" i="1"/>
  <c r="BK318" i="1"/>
  <c r="BL318" i="1"/>
  <c r="BM318" i="1"/>
  <c r="O318" i="1"/>
  <c r="M318" i="1"/>
  <c r="K318" i="1"/>
  <c r="D318" i="1"/>
  <c r="BN317" i="1"/>
  <c r="BP317" i="1"/>
  <c r="BQ317" i="1"/>
  <c r="BG317" i="1"/>
  <c r="BH317" i="1"/>
  <c r="BO317" i="1"/>
  <c r="BI317" i="1"/>
  <c r="BJ317" i="1"/>
  <c r="U317" i="1"/>
  <c r="BK317" i="1"/>
  <c r="BL317" i="1"/>
  <c r="BM317" i="1"/>
  <c r="O317" i="1"/>
  <c r="M317" i="1"/>
  <c r="K317" i="1"/>
  <c r="D317" i="1"/>
  <c r="BN316" i="1"/>
  <c r="BP316" i="1"/>
  <c r="BQ316" i="1"/>
  <c r="BG316" i="1"/>
  <c r="BH316" i="1"/>
  <c r="BO316" i="1"/>
  <c r="BI316" i="1"/>
  <c r="BJ316" i="1"/>
  <c r="U316" i="1"/>
  <c r="BK316" i="1"/>
  <c r="BL316" i="1"/>
  <c r="BM316" i="1"/>
  <c r="O316" i="1"/>
  <c r="M316" i="1"/>
  <c r="K316" i="1"/>
  <c r="D316" i="1"/>
  <c r="BN315" i="1"/>
  <c r="BP315" i="1"/>
  <c r="BQ315" i="1"/>
  <c r="BG315" i="1"/>
  <c r="BH315" i="1"/>
  <c r="BO315" i="1"/>
  <c r="BI315" i="1"/>
  <c r="BJ315" i="1"/>
  <c r="U315" i="1"/>
  <c r="BK315" i="1"/>
  <c r="BL315" i="1"/>
  <c r="BM315" i="1"/>
  <c r="O315" i="1"/>
  <c r="M315" i="1"/>
  <c r="K315" i="1"/>
  <c r="D315" i="1"/>
  <c r="BN314" i="1"/>
  <c r="BP314" i="1"/>
  <c r="BQ314" i="1"/>
  <c r="BG314" i="1"/>
  <c r="BH314" i="1"/>
  <c r="BO314" i="1"/>
  <c r="BI314" i="1"/>
  <c r="BJ314" i="1"/>
  <c r="U314" i="1"/>
  <c r="BK314" i="1"/>
  <c r="BL314" i="1"/>
  <c r="BM314" i="1"/>
  <c r="O314" i="1"/>
  <c r="M314" i="1"/>
  <c r="K314" i="1"/>
  <c r="D314" i="1"/>
  <c r="BN313" i="1"/>
  <c r="BP313" i="1"/>
  <c r="BQ313" i="1"/>
  <c r="BG313" i="1"/>
  <c r="BH313" i="1"/>
  <c r="BO313" i="1"/>
  <c r="BI313" i="1"/>
  <c r="BJ313" i="1"/>
  <c r="U313" i="1"/>
  <c r="BK313" i="1"/>
  <c r="BL313" i="1"/>
  <c r="BM313" i="1"/>
  <c r="O313" i="1"/>
  <c r="M313" i="1"/>
  <c r="K313" i="1"/>
  <c r="D313" i="1"/>
  <c r="BN312" i="1"/>
  <c r="BP312" i="1"/>
  <c r="BQ312" i="1"/>
  <c r="BG312" i="1"/>
  <c r="BH312" i="1"/>
  <c r="BO312" i="1"/>
  <c r="BI312" i="1"/>
  <c r="BJ312" i="1"/>
  <c r="U312" i="1"/>
  <c r="BK312" i="1"/>
  <c r="BL312" i="1"/>
  <c r="BM312" i="1"/>
  <c r="O312" i="1"/>
  <c r="M312" i="1"/>
  <c r="K312" i="1"/>
  <c r="D312" i="1"/>
  <c r="BN311" i="1"/>
  <c r="BP311" i="1"/>
  <c r="BQ311" i="1"/>
  <c r="BG311" i="1"/>
  <c r="BH311" i="1"/>
  <c r="BO311" i="1"/>
  <c r="BI311" i="1"/>
  <c r="BJ311" i="1"/>
  <c r="U311" i="1"/>
  <c r="BK311" i="1"/>
  <c r="BL311" i="1"/>
  <c r="BM311" i="1"/>
  <c r="O311" i="1"/>
  <c r="M311" i="1"/>
  <c r="K311" i="1"/>
  <c r="D311" i="1"/>
  <c r="BN310" i="1"/>
  <c r="BP310" i="1"/>
  <c r="BQ310" i="1"/>
  <c r="BG310" i="1"/>
  <c r="BH310" i="1"/>
  <c r="BO310" i="1"/>
  <c r="BI310" i="1"/>
  <c r="BJ310" i="1"/>
  <c r="U310" i="1"/>
  <c r="BK310" i="1"/>
  <c r="BL310" i="1"/>
  <c r="BM310" i="1"/>
  <c r="O310" i="1"/>
  <c r="M310" i="1"/>
  <c r="K310" i="1"/>
  <c r="D310" i="1"/>
  <c r="BN309" i="1"/>
  <c r="BP309" i="1"/>
  <c r="BQ309" i="1"/>
  <c r="BG309" i="1"/>
  <c r="BH309" i="1"/>
  <c r="BO309" i="1"/>
  <c r="BI309" i="1"/>
  <c r="BJ309" i="1"/>
  <c r="U309" i="1"/>
  <c r="BK309" i="1"/>
  <c r="BL309" i="1"/>
  <c r="BM309" i="1"/>
  <c r="O309" i="1"/>
  <c r="M309" i="1"/>
  <c r="K309" i="1"/>
  <c r="D309" i="1"/>
  <c r="BN308" i="1"/>
  <c r="BP308" i="1"/>
  <c r="BQ308" i="1"/>
  <c r="BG308" i="1"/>
  <c r="BH308" i="1"/>
  <c r="BO308" i="1"/>
  <c r="BI308" i="1"/>
  <c r="BJ308" i="1"/>
  <c r="U308" i="1"/>
  <c r="BK308" i="1"/>
  <c r="BL308" i="1"/>
  <c r="BM308" i="1"/>
  <c r="O308" i="1"/>
  <c r="M308" i="1"/>
  <c r="K308" i="1"/>
  <c r="D308" i="1"/>
  <c r="BN307" i="1"/>
  <c r="BP307" i="1"/>
  <c r="BQ307" i="1"/>
  <c r="BG307" i="1"/>
  <c r="BH307" i="1"/>
  <c r="BO307" i="1"/>
  <c r="BI307" i="1"/>
  <c r="BJ307" i="1"/>
  <c r="U307" i="1"/>
  <c r="BK307" i="1"/>
  <c r="BL307" i="1"/>
  <c r="BM307" i="1"/>
  <c r="O307" i="1"/>
  <c r="M307" i="1"/>
  <c r="K307" i="1"/>
  <c r="D307" i="1"/>
  <c r="BN306" i="1"/>
  <c r="BP306" i="1"/>
  <c r="BQ306" i="1"/>
  <c r="BG306" i="1"/>
  <c r="BH306" i="1"/>
  <c r="BO306" i="1"/>
  <c r="BI306" i="1"/>
  <c r="BJ306" i="1"/>
  <c r="U306" i="1"/>
  <c r="BK306" i="1"/>
  <c r="BL306" i="1"/>
  <c r="BM306" i="1"/>
  <c r="O306" i="1"/>
  <c r="M306" i="1"/>
  <c r="K306" i="1"/>
  <c r="D306" i="1"/>
  <c r="BN305" i="1"/>
  <c r="BP305" i="1"/>
  <c r="BQ305" i="1"/>
  <c r="BG305" i="1"/>
  <c r="BH305" i="1"/>
  <c r="BO305" i="1"/>
  <c r="BI305" i="1"/>
  <c r="BJ305" i="1"/>
  <c r="U305" i="1"/>
  <c r="BK305" i="1"/>
  <c r="BL305" i="1"/>
  <c r="BM305" i="1"/>
  <c r="O305" i="1"/>
  <c r="M305" i="1"/>
  <c r="K305" i="1"/>
  <c r="D305" i="1"/>
  <c r="BN304" i="1"/>
  <c r="BP304" i="1"/>
  <c r="BQ304" i="1"/>
  <c r="BG304" i="1"/>
  <c r="BH304" i="1"/>
  <c r="BO304" i="1"/>
  <c r="BI304" i="1"/>
  <c r="BJ304" i="1"/>
  <c r="U304" i="1"/>
  <c r="BK304" i="1"/>
  <c r="BL304" i="1"/>
  <c r="BM304" i="1"/>
  <c r="O304" i="1"/>
  <c r="M304" i="1"/>
  <c r="K304" i="1"/>
  <c r="D304" i="1"/>
  <c r="BN303" i="1"/>
  <c r="BP303" i="1"/>
  <c r="BQ303" i="1"/>
  <c r="BG303" i="1"/>
  <c r="BH303" i="1"/>
  <c r="BO303" i="1"/>
  <c r="BI303" i="1"/>
  <c r="BJ303" i="1"/>
  <c r="U303" i="1"/>
  <c r="BK303" i="1"/>
  <c r="BL303" i="1"/>
  <c r="BM303" i="1"/>
  <c r="O303" i="1"/>
  <c r="M303" i="1"/>
  <c r="K303" i="1"/>
  <c r="D303" i="1"/>
  <c r="BN302" i="1"/>
  <c r="BP302" i="1"/>
  <c r="BQ302" i="1"/>
  <c r="BG302" i="1"/>
  <c r="BH302" i="1"/>
  <c r="BO302" i="1"/>
  <c r="BI302" i="1"/>
  <c r="BJ302" i="1"/>
  <c r="U302" i="1"/>
  <c r="BK302" i="1"/>
  <c r="BL302" i="1"/>
  <c r="BM302" i="1"/>
  <c r="O302" i="1"/>
  <c r="M302" i="1"/>
  <c r="K302" i="1"/>
  <c r="D302" i="1"/>
  <c r="BN301" i="1"/>
  <c r="BP301" i="1"/>
  <c r="BQ301" i="1"/>
  <c r="BG301" i="1"/>
  <c r="BH301" i="1"/>
  <c r="BO301" i="1"/>
  <c r="BI301" i="1"/>
  <c r="BJ301" i="1"/>
  <c r="U301" i="1"/>
  <c r="BK301" i="1"/>
  <c r="BL301" i="1"/>
  <c r="BM301" i="1"/>
  <c r="O301" i="1"/>
  <c r="M301" i="1"/>
  <c r="K301" i="1"/>
  <c r="D301" i="1"/>
  <c r="BN300" i="1"/>
  <c r="BP300" i="1"/>
  <c r="BQ300" i="1"/>
  <c r="BG300" i="1"/>
  <c r="BH300" i="1"/>
  <c r="BO300" i="1"/>
  <c r="BI300" i="1"/>
  <c r="BJ300" i="1"/>
  <c r="U300" i="1"/>
  <c r="BK300" i="1"/>
  <c r="BL300" i="1"/>
  <c r="BM300" i="1"/>
  <c r="O300" i="1"/>
  <c r="M300" i="1"/>
  <c r="K300" i="1"/>
  <c r="D300" i="1"/>
  <c r="BN299" i="1"/>
  <c r="BP299" i="1"/>
  <c r="BQ299" i="1"/>
  <c r="BG299" i="1"/>
  <c r="BH299" i="1"/>
  <c r="BO299" i="1"/>
  <c r="BI299" i="1"/>
  <c r="BJ299" i="1"/>
  <c r="U299" i="1"/>
  <c r="BK299" i="1"/>
  <c r="BL299" i="1"/>
  <c r="BM299" i="1"/>
  <c r="O299" i="1"/>
  <c r="M299" i="1"/>
  <c r="K299" i="1"/>
  <c r="D299" i="1"/>
  <c r="BN298" i="1"/>
  <c r="BP298" i="1"/>
  <c r="BQ298" i="1"/>
  <c r="BG298" i="1"/>
  <c r="BH298" i="1"/>
  <c r="BO298" i="1"/>
  <c r="BI298" i="1"/>
  <c r="BJ298" i="1"/>
  <c r="U298" i="1"/>
  <c r="BK298" i="1"/>
  <c r="BL298" i="1"/>
  <c r="BM298" i="1"/>
  <c r="O298" i="1"/>
  <c r="M298" i="1"/>
  <c r="K298" i="1"/>
  <c r="D298" i="1"/>
  <c r="BN297" i="1"/>
  <c r="BP297" i="1"/>
  <c r="BQ297" i="1"/>
  <c r="BG297" i="1"/>
  <c r="BH297" i="1"/>
  <c r="BO297" i="1"/>
  <c r="BI297" i="1"/>
  <c r="BJ297" i="1"/>
  <c r="U297" i="1"/>
  <c r="BK297" i="1"/>
  <c r="BL297" i="1"/>
  <c r="BM297" i="1"/>
  <c r="O297" i="1"/>
  <c r="M297" i="1"/>
  <c r="K297" i="1"/>
  <c r="D297" i="1"/>
  <c r="BN296" i="1"/>
  <c r="BP296" i="1"/>
  <c r="BQ296" i="1"/>
  <c r="BG296" i="1"/>
  <c r="BH296" i="1"/>
  <c r="BO296" i="1"/>
  <c r="BI296" i="1"/>
  <c r="BJ296" i="1"/>
  <c r="U296" i="1"/>
  <c r="BK296" i="1"/>
  <c r="BL296" i="1"/>
  <c r="BM296" i="1"/>
  <c r="O296" i="1"/>
  <c r="M296" i="1"/>
  <c r="K296" i="1"/>
  <c r="D296" i="1"/>
  <c r="BN295" i="1"/>
  <c r="BP295" i="1"/>
  <c r="BQ295" i="1"/>
  <c r="BG295" i="1"/>
  <c r="BH295" i="1"/>
  <c r="BO295" i="1"/>
  <c r="BI295" i="1"/>
  <c r="BJ295" i="1"/>
  <c r="U295" i="1"/>
  <c r="BK295" i="1"/>
  <c r="BL295" i="1"/>
  <c r="BM295" i="1"/>
  <c r="O295" i="1"/>
  <c r="M295" i="1"/>
  <c r="K295" i="1"/>
  <c r="D295" i="1"/>
  <c r="BN294" i="1"/>
  <c r="BP294" i="1"/>
  <c r="BQ294" i="1"/>
  <c r="BG294" i="1"/>
  <c r="BH294" i="1"/>
  <c r="BO294" i="1"/>
  <c r="BI294" i="1"/>
  <c r="BJ294" i="1"/>
  <c r="U294" i="1"/>
  <c r="BK294" i="1"/>
  <c r="BL294" i="1"/>
  <c r="BM294" i="1"/>
  <c r="O294" i="1"/>
  <c r="M294" i="1"/>
  <c r="K294" i="1"/>
  <c r="D294" i="1"/>
  <c r="BN293" i="1"/>
  <c r="BP293" i="1"/>
  <c r="BQ293" i="1"/>
  <c r="BG293" i="1"/>
  <c r="BH293" i="1"/>
  <c r="BO293" i="1"/>
  <c r="BI293" i="1"/>
  <c r="BJ293" i="1"/>
  <c r="U293" i="1"/>
  <c r="BK293" i="1"/>
  <c r="BL293" i="1"/>
  <c r="BM293" i="1"/>
  <c r="O293" i="1"/>
  <c r="M293" i="1"/>
  <c r="K293" i="1"/>
  <c r="D293" i="1"/>
  <c r="BN292" i="1"/>
  <c r="BP292" i="1"/>
  <c r="BQ292" i="1"/>
  <c r="BG292" i="1"/>
  <c r="BH292" i="1"/>
  <c r="BO292" i="1"/>
  <c r="BI292" i="1"/>
  <c r="BJ292" i="1"/>
  <c r="U292" i="1"/>
  <c r="BK292" i="1"/>
  <c r="BL292" i="1"/>
  <c r="BM292" i="1"/>
  <c r="O292" i="1"/>
  <c r="M292" i="1"/>
  <c r="K292" i="1"/>
  <c r="D292" i="1"/>
  <c r="BN291" i="1"/>
  <c r="BP291" i="1"/>
  <c r="BQ291" i="1"/>
  <c r="BG291" i="1"/>
  <c r="BH291" i="1"/>
  <c r="BO291" i="1"/>
  <c r="BI291" i="1"/>
  <c r="BJ291" i="1"/>
  <c r="U291" i="1"/>
  <c r="BK291" i="1"/>
  <c r="BL291" i="1"/>
  <c r="BM291" i="1"/>
  <c r="O291" i="1"/>
  <c r="M291" i="1"/>
  <c r="K291" i="1"/>
  <c r="D291" i="1"/>
  <c r="BN290" i="1"/>
  <c r="BP290" i="1"/>
  <c r="BQ290" i="1"/>
  <c r="BG290" i="1"/>
  <c r="BH290" i="1"/>
  <c r="BO290" i="1"/>
  <c r="BI290" i="1"/>
  <c r="BJ290" i="1"/>
  <c r="U290" i="1"/>
  <c r="BK290" i="1"/>
  <c r="BL290" i="1"/>
  <c r="BM290" i="1"/>
  <c r="O290" i="1"/>
  <c r="M290" i="1"/>
  <c r="K290" i="1"/>
  <c r="D290" i="1"/>
  <c r="BN289" i="1"/>
  <c r="BP289" i="1"/>
  <c r="BQ289" i="1"/>
  <c r="BG289" i="1"/>
  <c r="BH289" i="1"/>
  <c r="BO289" i="1"/>
  <c r="BI289" i="1"/>
  <c r="BJ289" i="1"/>
  <c r="U289" i="1"/>
  <c r="BK289" i="1"/>
  <c r="BL289" i="1"/>
  <c r="BM289" i="1"/>
  <c r="O289" i="1"/>
  <c r="M289" i="1"/>
  <c r="K289" i="1"/>
  <c r="D289" i="1"/>
  <c r="BN288" i="1"/>
  <c r="BP288" i="1"/>
  <c r="BQ288" i="1"/>
  <c r="BG288" i="1"/>
  <c r="BH288" i="1"/>
  <c r="BO288" i="1"/>
  <c r="BI288" i="1"/>
  <c r="BJ288" i="1"/>
  <c r="U288" i="1"/>
  <c r="BK288" i="1"/>
  <c r="BL288" i="1"/>
  <c r="BM288" i="1"/>
  <c r="O288" i="1"/>
  <c r="M288" i="1"/>
  <c r="K288" i="1"/>
  <c r="D288" i="1"/>
  <c r="BN287" i="1"/>
  <c r="BP287" i="1"/>
  <c r="BQ287" i="1"/>
  <c r="BG287" i="1"/>
  <c r="BH287" i="1"/>
  <c r="BO287" i="1"/>
  <c r="BI287" i="1"/>
  <c r="BJ287" i="1"/>
  <c r="U287" i="1"/>
  <c r="BK287" i="1"/>
  <c r="BL287" i="1"/>
  <c r="BM287" i="1"/>
  <c r="O287" i="1"/>
  <c r="M287" i="1"/>
  <c r="K287" i="1"/>
  <c r="D287" i="1"/>
  <c r="BN286" i="1"/>
  <c r="BP286" i="1"/>
  <c r="BQ286" i="1"/>
  <c r="BG286" i="1"/>
  <c r="BH286" i="1"/>
  <c r="BO286" i="1"/>
  <c r="BI286" i="1"/>
  <c r="BJ286" i="1"/>
  <c r="U286" i="1"/>
  <c r="BK286" i="1"/>
  <c r="BL286" i="1"/>
  <c r="BM286" i="1"/>
  <c r="O286" i="1"/>
  <c r="M286" i="1"/>
  <c r="K286" i="1"/>
  <c r="D286" i="1"/>
  <c r="BN285" i="1"/>
  <c r="BP285" i="1"/>
  <c r="BQ285" i="1"/>
  <c r="BG285" i="1"/>
  <c r="BH285" i="1"/>
  <c r="BO285" i="1"/>
  <c r="BI285" i="1"/>
  <c r="BJ285" i="1"/>
  <c r="U285" i="1"/>
  <c r="BK285" i="1"/>
  <c r="BL285" i="1"/>
  <c r="BM285" i="1"/>
  <c r="O285" i="1"/>
  <c r="M285" i="1"/>
  <c r="K285" i="1"/>
  <c r="D285" i="1"/>
  <c r="BN284" i="1"/>
  <c r="BP284" i="1"/>
  <c r="BQ284" i="1"/>
  <c r="BG284" i="1"/>
  <c r="BH284" i="1"/>
  <c r="BO284" i="1"/>
  <c r="BI284" i="1"/>
  <c r="BJ284" i="1"/>
  <c r="U284" i="1"/>
  <c r="BK284" i="1"/>
  <c r="BL284" i="1"/>
  <c r="BM284" i="1"/>
  <c r="O284" i="1"/>
  <c r="M284" i="1"/>
  <c r="K284" i="1"/>
  <c r="D284" i="1"/>
  <c r="BN283" i="1"/>
  <c r="BP283" i="1"/>
  <c r="BQ283" i="1"/>
  <c r="BG283" i="1"/>
  <c r="BH283" i="1"/>
  <c r="BO283" i="1"/>
  <c r="BI283" i="1"/>
  <c r="BJ283" i="1"/>
  <c r="U283" i="1"/>
  <c r="BK283" i="1"/>
  <c r="BL283" i="1"/>
  <c r="BM283" i="1"/>
  <c r="O283" i="1"/>
  <c r="M283" i="1"/>
  <c r="K283" i="1"/>
  <c r="D283" i="1"/>
  <c r="BN282" i="1"/>
  <c r="BP282" i="1"/>
  <c r="BQ282" i="1"/>
  <c r="BG282" i="1"/>
  <c r="BH282" i="1"/>
  <c r="BO282" i="1"/>
  <c r="BI282" i="1"/>
  <c r="BJ282" i="1"/>
  <c r="U282" i="1"/>
  <c r="BK282" i="1"/>
  <c r="BL282" i="1"/>
  <c r="BM282" i="1"/>
  <c r="O282" i="1"/>
  <c r="M282" i="1"/>
  <c r="K282" i="1"/>
  <c r="D282" i="1"/>
  <c r="BN281" i="1"/>
  <c r="BP281" i="1"/>
  <c r="BQ281" i="1"/>
  <c r="BG281" i="1"/>
  <c r="BH281" i="1"/>
  <c r="BO281" i="1"/>
  <c r="BI281" i="1"/>
  <c r="BJ281" i="1"/>
  <c r="U281" i="1"/>
  <c r="BK281" i="1"/>
  <c r="BL281" i="1"/>
  <c r="BM281" i="1"/>
  <c r="O281" i="1"/>
  <c r="M281" i="1"/>
  <c r="K281" i="1"/>
  <c r="D281" i="1"/>
  <c r="BN280" i="1"/>
  <c r="BP280" i="1"/>
  <c r="BQ280" i="1"/>
  <c r="BG280" i="1"/>
  <c r="BH280" i="1"/>
  <c r="BO280" i="1"/>
  <c r="BI280" i="1"/>
  <c r="BJ280" i="1"/>
  <c r="U280" i="1"/>
  <c r="BK280" i="1"/>
  <c r="BL280" i="1"/>
  <c r="BM280" i="1"/>
  <c r="O280" i="1"/>
  <c r="M280" i="1"/>
  <c r="K280" i="1"/>
  <c r="D280" i="1"/>
  <c r="BN279" i="1"/>
  <c r="BP279" i="1"/>
  <c r="BQ279" i="1"/>
  <c r="BG279" i="1"/>
  <c r="BH279" i="1"/>
  <c r="BO279" i="1"/>
  <c r="BI279" i="1"/>
  <c r="BJ279" i="1"/>
  <c r="U279" i="1"/>
  <c r="BK279" i="1"/>
  <c r="BL279" i="1"/>
  <c r="BM279" i="1"/>
  <c r="O279" i="1"/>
  <c r="M279" i="1"/>
  <c r="K279" i="1"/>
  <c r="D279" i="1"/>
  <c r="BN278" i="1"/>
  <c r="BP278" i="1"/>
  <c r="BQ278" i="1"/>
  <c r="BG278" i="1"/>
  <c r="BH278" i="1"/>
  <c r="BO278" i="1"/>
  <c r="BI278" i="1"/>
  <c r="BJ278" i="1"/>
  <c r="U278" i="1"/>
  <c r="BK278" i="1"/>
  <c r="BL278" i="1"/>
  <c r="BM278" i="1"/>
  <c r="O278" i="1"/>
  <c r="M278" i="1"/>
  <c r="K278" i="1"/>
  <c r="D278" i="1"/>
  <c r="BN277" i="1"/>
  <c r="BP277" i="1"/>
  <c r="BQ277" i="1"/>
  <c r="BG277" i="1"/>
  <c r="BH277" i="1"/>
  <c r="BO277" i="1"/>
  <c r="BI277" i="1"/>
  <c r="BJ277" i="1"/>
  <c r="U277" i="1"/>
  <c r="BK277" i="1"/>
  <c r="BL277" i="1"/>
  <c r="BM277" i="1"/>
  <c r="O277" i="1"/>
  <c r="M277" i="1"/>
  <c r="K277" i="1"/>
  <c r="D277" i="1"/>
  <c r="BN276" i="1"/>
  <c r="BP276" i="1"/>
  <c r="BQ276" i="1"/>
  <c r="BG276" i="1"/>
  <c r="BH276" i="1"/>
  <c r="BO276" i="1"/>
  <c r="BI276" i="1"/>
  <c r="BJ276" i="1"/>
  <c r="U276" i="1"/>
  <c r="BK276" i="1"/>
  <c r="BL276" i="1"/>
  <c r="BM276" i="1"/>
  <c r="O276" i="1"/>
  <c r="M276" i="1"/>
  <c r="K276" i="1"/>
  <c r="D276" i="1"/>
  <c r="BN275" i="1"/>
  <c r="BP275" i="1"/>
  <c r="BQ275" i="1"/>
  <c r="BG275" i="1"/>
  <c r="BH275" i="1"/>
  <c r="BO275" i="1"/>
  <c r="BI275" i="1"/>
  <c r="BJ275" i="1"/>
  <c r="U275" i="1"/>
  <c r="BK275" i="1"/>
  <c r="BL275" i="1"/>
  <c r="BM275" i="1"/>
  <c r="O275" i="1"/>
  <c r="M275" i="1"/>
  <c r="K275" i="1"/>
  <c r="D275" i="1"/>
  <c r="BN274" i="1"/>
  <c r="BP274" i="1"/>
  <c r="BQ274" i="1"/>
  <c r="BG274" i="1"/>
  <c r="BH274" i="1"/>
  <c r="BO274" i="1"/>
  <c r="BI274" i="1"/>
  <c r="BJ274" i="1"/>
  <c r="U274" i="1"/>
  <c r="BK274" i="1"/>
  <c r="BL274" i="1"/>
  <c r="BM274" i="1"/>
  <c r="O274" i="1"/>
  <c r="M274" i="1"/>
  <c r="K274" i="1"/>
  <c r="D274" i="1"/>
  <c r="BN273" i="1"/>
  <c r="BP273" i="1"/>
  <c r="BQ273" i="1"/>
  <c r="BG273" i="1"/>
  <c r="BH273" i="1"/>
  <c r="BO273" i="1"/>
  <c r="BI273" i="1"/>
  <c r="BJ273" i="1"/>
  <c r="U273" i="1"/>
  <c r="BK273" i="1"/>
  <c r="BL273" i="1"/>
  <c r="BM273" i="1"/>
  <c r="O273" i="1"/>
  <c r="M273" i="1"/>
  <c r="K273" i="1"/>
  <c r="D273" i="1"/>
  <c r="BN272" i="1"/>
  <c r="BP272" i="1"/>
  <c r="BQ272" i="1"/>
  <c r="BG272" i="1"/>
  <c r="BH272" i="1"/>
  <c r="BO272" i="1"/>
  <c r="BI272" i="1"/>
  <c r="BJ272" i="1"/>
  <c r="U272" i="1"/>
  <c r="BK272" i="1"/>
  <c r="BL272" i="1"/>
  <c r="BM272" i="1"/>
  <c r="O272" i="1"/>
  <c r="M272" i="1"/>
  <c r="K272" i="1"/>
  <c r="D272" i="1"/>
  <c r="BN271" i="1"/>
  <c r="BP271" i="1"/>
  <c r="BQ271" i="1"/>
  <c r="BG271" i="1"/>
  <c r="BH271" i="1"/>
  <c r="BO271" i="1"/>
  <c r="BI271" i="1"/>
  <c r="BJ271" i="1"/>
  <c r="U271" i="1"/>
  <c r="BK271" i="1"/>
  <c r="BL271" i="1"/>
  <c r="BM271" i="1"/>
  <c r="O271" i="1"/>
  <c r="M271" i="1"/>
  <c r="K271" i="1"/>
  <c r="D271" i="1"/>
  <c r="BN270" i="1"/>
  <c r="BP270" i="1"/>
  <c r="BQ270" i="1"/>
  <c r="BG270" i="1"/>
  <c r="BH270" i="1"/>
  <c r="BO270" i="1"/>
  <c r="BI270" i="1"/>
  <c r="BJ270" i="1"/>
  <c r="U270" i="1"/>
  <c r="BK270" i="1"/>
  <c r="BL270" i="1"/>
  <c r="BM270" i="1"/>
  <c r="O270" i="1"/>
  <c r="M270" i="1"/>
  <c r="K270" i="1"/>
  <c r="D270" i="1"/>
  <c r="BN269" i="1"/>
  <c r="BP269" i="1"/>
  <c r="BQ269" i="1"/>
  <c r="BG269" i="1"/>
  <c r="BH269" i="1"/>
  <c r="BO269" i="1"/>
  <c r="BI269" i="1"/>
  <c r="BJ269" i="1"/>
  <c r="U269" i="1"/>
  <c r="BK269" i="1"/>
  <c r="BL269" i="1"/>
  <c r="BM269" i="1"/>
  <c r="O269" i="1"/>
  <c r="M269" i="1"/>
  <c r="K269" i="1"/>
  <c r="D269" i="1"/>
  <c r="BN268" i="1"/>
  <c r="BP268" i="1"/>
  <c r="BQ268" i="1"/>
  <c r="BG268" i="1"/>
  <c r="BH268" i="1"/>
  <c r="BO268" i="1"/>
  <c r="BI268" i="1"/>
  <c r="BJ268" i="1"/>
  <c r="U268" i="1"/>
  <c r="BK268" i="1"/>
  <c r="BL268" i="1"/>
  <c r="BM268" i="1"/>
  <c r="O268" i="1"/>
  <c r="M268" i="1"/>
  <c r="K268" i="1"/>
  <c r="D268" i="1"/>
  <c r="BN267" i="1"/>
  <c r="BP267" i="1"/>
  <c r="BQ267" i="1"/>
  <c r="BG267" i="1"/>
  <c r="BH267" i="1"/>
  <c r="BO267" i="1"/>
  <c r="BI267" i="1"/>
  <c r="BJ267" i="1"/>
  <c r="U267" i="1"/>
  <c r="BK267" i="1"/>
  <c r="BL267" i="1"/>
  <c r="BM267" i="1"/>
  <c r="O267" i="1"/>
  <c r="M267" i="1"/>
  <c r="K267" i="1"/>
  <c r="D267" i="1"/>
  <c r="BN266" i="1"/>
  <c r="BP266" i="1"/>
  <c r="BQ266" i="1"/>
  <c r="BG266" i="1"/>
  <c r="BH266" i="1"/>
  <c r="BO266" i="1"/>
  <c r="BI266" i="1"/>
  <c r="BJ266" i="1"/>
  <c r="U266" i="1"/>
  <c r="BK266" i="1"/>
  <c r="BL266" i="1"/>
  <c r="BM266" i="1"/>
  <c r="O266" i="1"/>
  <c r="M266" i="1"/>
  <c r="K266" i="1"/>
  <c r="D266" i="1"/>
  <c r="BN265" i="1"/>
  <c r="BP265" i="1"/>
  <c r="BQ265" i="1"/>
  <c r="BG265" i="1"/>
  <c r="BH265" i="1"/>
  <c r="BO265" i="1"/>
  <c r="BI265" i="1"/>
  <c r="BJ265" i="1"/>
  <c r="U265" i="1"/>
  <c r="BK265" i="1"/>
  <c r="BL265" i="1"/>
  <c r="BM265" i="1"/>
  <c r="O265" i="1"/>
  <c r="M265" i="1"/>
  <c r="K265" i="1"/>
  <c r="D265" i="1"/>
  <c r="BN264" i="1"/>
  <c r="BP264" i="1"/>
  <c r="BQ264" i="1"/>
  <c r="BG264" i="1"/>
  <c r="BH264" i="1"/>
  <c r="BO264" i="1"/>
  <c r="BI264" i="1"/>
  <c r="BJ264" i="1"/>
  <c r="U264" i="1"/>
  <c r="BK264" i="1"/>
  <c r="BL264" i="1"/>
  <c r="BM264" i="1"/>
  <c r="O264" i="1"/>
  <c r="M264" i="1"/>
  <c r="K264" i="1"/>
  <c r="D264" i="1"/>
  <c r="BN263" i="1"/>
  <c r="BP263" i="1"/>
  <c r="BQ263" i="1"/>
  <c r="BG263" i="1"/>
  <c r="BH263" i="1"/>
  <c r="BO263" i="1"/>
  <c r="BI263" i="1"/>
  <c r="BJ263" i="1"/>
  <c r="U263" i="1"/>
  <c r="BK263" i="1"/>
  <c r="BL263" i="1"/>
  <c r="BM263" i="1"/>
  <c r="O263" i="1"/>
  <c r="M263" i="1"/>
  <c r="K263" i="1"/>
  <c r="D263" i="1"/>
  <c r="BN262" i="1"/>
  <c r="BP262" i="1"/>
  <c r="BQ262" i="1"/>
  <c r="BG262" i="1"/>
  <c r="BH262" i="1"/>
  <c r="BO262" i="1"/>
  <c r="BI262" i="1"/>
  <c r="BJ262" i="1"/>
  <c r="U262" i="1"/>
  <c r="BK262" i="1"/>
  <c r="BL262" i="1"/>
  <c r="BM262" i="1"/>
  <c r="O262" i="1"/>
  <c r="M262" i="1"/>
  <c r="K262" i="1"/>
  <c r="D262" i="1"/>
  <c r="BN261" i="1"/>
  <c r="BP261" i="1"/>
  <c r="BQ261" i="1"/>
  <c r="BG261" i="1"/>
  <c r="BH261" i="1"/>
  <c r="BO261" i="1"/>
  <c r="BI261" i="1"/>
  <c r="BJ261" i="1"/>
  <c r="U261" i="1"/>
  <c r="BK261" i="1"/>
  <c r="BL261" i="1"/>
  <c r="BM261" i="1"/>
  <c r="O261" i="1"/>
  <c r="M261" i="1"/>
  <c r="K261" i="1"/>
  <c r="D261" i="1"/>
  <c r="BN260" i="1"/>
  <c r="BP260" i="1"/>
  <c r="BQ260" i="1"/>
  <c r="BG260" i="1"/>
  <c r="BH260" i="1"/>
  <c r="BO260" i="1"/>
  <c r="BI260" i="1"/>
  <c r="BJ260" i="1"/>
  <c r="U260" i="1"/>
  <c r="BK260" i="1"/>
  <c r="BL260" i="1"/>
  <c r="BM260" i="1"/>
  <c r="O260" i="1"/>
  <c r="M260" i="1"/>
  <c r="K260" i="1"/>
  <c r="D260" i="1"/>
  <c r="BN259" i="1"/>
  <c r="BP259" i="1"/>
  <c r="BQ259" i="1"/>
  <c r="BG259" i="1"/>
  <c r="BH259" i="1"/>
  <c r="BO259" i="1"/>
  <c r="BI259" i="1"/>
  <c r="BJ259" i="1"/>
  <c r="U259" i="1"/>
  <c r="BK259" i="1"/>
  <c r="BL259" i="1"/>
  <c r="BM259" i="1"/>
  <c r="O259" i="1"/>
  <c r="M259" i="1"/>
  <c r="K259" i="1"/>
  <c r="D259" i="1"/>
  <c r="BN258" i="1"/>
  <c r="BP258" i="1"/>
  <c r="BQ258" i="1"/>
  <c r="BG258" i="1"/>
  <c r="BH258" i="1"/>
  <c r="BO258" i="1"/>
  <c r="BI258" i="1"/>
  <c r="BJ258" i="1"/>
  <c r="U258" i="1"/>
  <c r="BK258" i="1"/>
  <c r="BL258" i="1"/>
  <c r="BM258" i="1"/>
  <c r="O258" i="1"/>
  <c r="M258" i="1"/>
  <c r="K258" i="1"/>
  <c r="D258" i="1"/>
  <c r="BN257" i="1"/>
  <c r="BP257" i="1"/>
  <c r="BQ257" i="1"/>
  <c r="BG257" i="1"/>
  <c r="BH257" i="1"/>
  <c r="BO257" i="1"/>
  <c r="BI257" i="1"/>
  <c r="BJ257" i="1"/>
  <c r="U257" i="1"/>
  <c r="BK257" i="1"/>
  <c r="BL257" i="1"/>
  <c r="BM257" i="1"/>
  <c r="O257" i="1"/>
  <c r="M257" i="1"/>
  <c r="K257" i="1"/>
  <c r="D257" i="1"/>
  <c r="BN256" i="1"/>
  <c r="BP256" i="1"/>
  <c r="BQ256" i="1"/>
  <c r="BG256" i="1"/>
  <c r="BH256" i="1"/>
  <c r="BO256" i="1"/>
  <c r="BI256" i="1"/>
  <c r="BJ256" i="1"/>
  <c r="U256" i="1"/>
  <c r="BK256" i="1"/>
  <c r="BL256" i="1"/>
  <c r="BM256" i="1"/>
  <c r="O256" i="1"/>
  <c r="M256" i="1"/>
  <c r="K256" i="1"/>
  <c r="D256" i="1"/>
  <c r="BN255" i="1"/>
  <c r="BP255" i="1"/>
  <c r="BQ255" i="1"/>
  <c r="BG255" i="1"/>
  <c r="BH255" i="1"/>
  <c r="BO255" i="1"/>
  <c r="BI255" i="1"/>
  <c r="BJ255" i="1"/>
  <c r="U255" i="1"/>
  <c r="BK255" i="1"/>
  <c r="BL255" i="1"/>
  <c r="BM255" i="1"/>
  <c r="O255" i="1"/>
  <c r="M255" i="1"/>
  <c r="K255" i="1"/>
  <c r="D255" i="1"/>
  <c r="BN254" i="1"/>
  <c r="BP254" i="1"/>
  <c r="BQ254" i="1"/>
  <c r="BG254" i="1"/>
  <c r="BH254" i="1"/>
  <c r="BO254" i="1"/>
  <c r="BI254" i="1"/>
  <c r="BJ254" i="1"/>
  <c r="U254" i="1"/>
  <c r="BK254" i="1"/>
  <c r="BL254" i="1"/>
  <c r="BM254" i="1"/>
  <c r="O254" i="1"/>
  <c r="M254" i="1"/>
  <c r="K254" i="1"/>
  <c r="D254" i="1"/>
  <c r="BN253" i="1"/>
  <c r="BP253" i="1"/>
  <c r="BQ253" i="1"/>
  <c r="BG253" i="1"/>
  <c r="BH253" i="1"/>
  <c r="BO253" i="1"/>
  <c r="BI253" i="1"/>
  <c r="BJ253" i="1"/>
  <c r="U253" i="1"/>
  <c r="BK253" i="1"/>
  <c r="BL253" i="1"/>
  <c r="BM253" i="1"/>
  <c r="O253" i="1"/>
  <c r="M253" i="1"/>
  <c r="K253" i="1"/>
  <c r="D253" i="1"/>
  <c r="BN252" i="1"/>
  <c r="BP252" i="1"/>
  <c r="BQ252" i="1"/>
  <c r="BG252" i="1"/>
  <c r="BH252" i="1"/>
  <c r="BO252" i="1"/>
  <c r="BI252" i="1"/>
  <c r="BJ252" i="1"/>
  <c r="U252" i="1"/>
  <c r="BK252" i="1"/>
  <c r="BL252" i="1"/>
  <c r="BM252" i="1"/>
  <c r="O252" i="1"/>
  <c r="M252" i="1"/>
  <c r="K252" i="1"/>
  <c r="D252" i="1"/>
  <c r="BN251" i="1"/>
  <c r="BP251" i="1"/>
  <c r="BQ251" i="1"/>
  <c r="BG251" i="1"/>
  <c r="BH251" i="1"/>
  <c r="BO251" i="1"/>
  <c r="BI251" i="1"/>
  <c r="BJ251" i="1"/>
  <c r="U251" i="1"/>
  <c r="BK251" i="1"/>
  <c r="BL251" i="1"/>
  <c r="BM251" i="1"/>
  <c r="O251" i="1"/>
  <c r="M251" i="1"/>
  <c r="K251" i="1"/>
  <c r="D251" i="1"/>
  <c r="BN250" i="1"/>
  <c r="BP250" i="1"/>
  <c r="BQ250" i="1"/>
  <c r="BG250" i="1"/>
  <c r="BH250" i="1"/>
  <c r="BO250" i="1"/>
  <c r="BI250" i="1"/>
  <c r="BJ250" i="1"/>
  <c r="U250" i="1"/>
  <c r="BK250" i="1"/>
  <c r="BL250" i="1"/>
  <c r="BM250" i="1"/>
  <c r="O250" i="1"/>
  <c r="M250" i="1"/>
  <c r="K250" i="1"/>
  <c r="D250" i="1"/>
  <c r="BN249" i="1"/>
  <c r="BP249" i="1"/>
  <c r="BQ249" i="1"/>
  <c r="BG249" i="1"/>
  <c r="BH249" i="1"/>
  <c r="BO249" i="1"/>
  <c r="BI249" i="1"/>
  <c r="BJ249" i="1"/>
  <c r="U249" i="1"/>
  <c r="BK249" i="1"/>
  <c r="BL249" i="1"/>
  <c r="BM249" i="1"/>
  <c r="O249" i="1"/>
  <c r="M249" i="1"/>
  <c r="K249" i="1"/>
  <c r="D249" i="1"/>
  <c r="BN248" i="1"/>
  <c r="BP248" i="1"/>
  <c r="BQ248" i="1"/>
  <c r="BG248" i="1"/>
  <c r="BH248" i="1"/>
  <c r="BO248" i="1"/>
  <c r="BI248" i="1"/>
  <c r="BJ248" i="1"/>
  <c r="U248" i="1"/>
  <c r="BK248" i="1"/>
  <c r="BL248" i="1"/>
  <c r="BM248" i="1"/>
  <c r="O248" i="1"/>
  <c r="M248" i="1"/>
  <c r="K248" i="1"/>
  <c r="D248" i="1"/>
  <c r="BN247" i="1"/>
  <c r="BP247" i="1"/>
  <c r="BQ247" i="1"/>
  <c r="BG247" i="1"/>
  <c r="BH247" i="1"/>
  <c r="BO247" i="1"/>
  <c r="BI247" i="1"/>
  <c r="BJ247" i="1"/>
  <c r="U247" i="1"/>
  <c r="BK247" i="1"/>
  <c r="BL247" i="1"/>
  <c r="BM247" i="1"/>
  <c r="O247" i="1"/>
  <c r="M247" i="1"/>
  <c r="K247" i="1"/>
  <c r="D247" i="1"/>
  <c r="BN246" i="1"/>
  <c r="BP246" i="1"/>
  <c r="BQ246" i="1"/>
  <c r="BG246" i="1"/>
  <c r="BH246" i="1"/>
  <c r="BO246" i="1"/>
  <c r="BI246" i="1"/>
  <c r="BJ246" i="1"/>
  <c r="U246" i="1"/>
  <c r="BK246" i="1"/>
  <c r="BL246" i="1"/>
  <c r="BM246" i="1"/>
  <c r="O246" i="1"/>
  <c r="M246" i="1"/>
  <c r="K246" i="1"/>
  <c r="D246" i="1"/>
  <c r="BN245" i="1"/>
  <c r="BP245" i="1"/>
  <c r="BQ245" i="1"/>
  <c r="BG245" i="1"/>
  <c r="BH245" i="1"/>
  <c r="BO245" i="1"/>
  <c r="BI245" i="1"/>
  <c r="BJ245" i="1"/>
  <c r="U245" i="1"/>
  <c r="BK245" i="1"/>
  <c r="BL245" i="1"/>
  <c r="BM245" i="1"/>
  <c r="O245" i="1"/>
  <c r="M245" i="1"/>
  <c r="K245" i="1"/>
  <c r="D245" i="1"/>
  <c r="BN244" i="1"/>
  <c r="BP244" i="1"/>
  <c r="BQ244" i="1"/>
  <c r="BG244" i="1"/>
  <c r="BH244" i="1"/>
  <c r="BO244" i="1"/>
  <c r="BI244" i="1"/>
  <c r="BJ244" i="1"/>
  <c r="U244" i="1"/>
  <c r="BK244" i="1"/>
  <c r="BL244" i="1"/>
  <c r="BM244" i="1"/>
  <c r="O244" i="1"/>
  <c r="M244" i="1"/>
  <c r="K244" i="1"/>
  <c r="D244" i="1"/>
  <c r="BN243" i="1"/>
  <c r="BP243" i="1"/>
  <c r="BQ243" i="1"/>
  <c r="BG243" i="1"/>
  <c r="BH243" i="1"/>
  <c r="BO243" i="1"/>
  <c r="BI243" i="1"/>
  <c r="BJ243" i="1"/>
  <c r="U243" i="1"/>
  <c r="BK243" i="1"/>
  <c r="BL243" i="1"/>
  <c r="BM243" i="1"/>
  <c r="O243" i="1"/>
  <c r="M243" i="1"/>
  <c r="K243" i="1"/>
  <c r="D243" i="1"/>
  <c r="BN242" i="1"/>
  <c r="BP242" i="1"/>
  <c r="BQ242" i="1"/>
  <c r="BG242" i="1"/>
  <c r="BH242" i="1"/>
  <c r="BO242" i="1"/>
  <c r="BI242" i="1"/>
  <c r="BJ242" i="1"/>
  <c r="U242" i="1"/>
  <c r="BK242" i="1"/>
  <c r="BL242" i="1"/>
  <c r="BM242" i="1"/>
  <c r="O242" i="1"/>
  <c r="M242" i="1"/>
  <c r="K242" i="1"/>
  <c r="D242" i="1"/>
  <c r="BN241" i="1"/>
  <c r="BP241" i="1"/>
  <c r="BQ241" i="1"/>
  <c r="BG241" i="1"/>
  <c r="BH241" i="1"/>
  <c r="BO241" i="1"/>
  <c r="BI241" i="1"/>
  <c r="BJ241" i="1"/>
  <c r="U241" i="1"/>
  <c r="BK241" i="1"/>
  <c r="BL241" i="1"/>
  <c r="BM241" i="1"/>
  <c r="O241" i="1"/>
  <c r="M241" i="1"/>
  <c r="K241" i="1"/>
  <c r="D241" i="1"/>
  <c r="BN240" i="1"/>
  <c r="BP240" i="1"/>
  <c r="BQ240" i="1"/>
  <c r="BG240" i="1"/>
  <c r="BH240" i="1"/>
  <c r="BO240" i="1"/>
  <c r="BI240" i="1"/>
  <c r="BJ240" i="1"/>
  <c r="U240" i="1"/>
  <c r="BK240" i="1"/>
  <c r="BL240" i="1"/>
  <c r="BM240" i="1"/>
  <c r="O240" i="1"/>
  <c r="M240" i="1"/>
  <c r="K240" i="1"/>
  <c r="D240" i="1"/>
  <c r="BN239" i="1"/>
  <c r="BP239" i="1"/>
  <c r="BQ239" i="1"/>
  <c r="BG239" i="1"/>
  <c r="BH239" i="1"/>
  <c r="BO239" i="1"/>
  <c r="BI239" i="1"/>
  <c r="BJ239" i="1"/>
  <c r="U239" i="1"/>
  <c r="BK239" i="1"/>
  <c r="BL239" i="1"/>
  <c r="BM239" i="1"/>
  <c r="O239" i="1"/>
  <c r="M239" i="1"/>
  <c r="K239" i="1"/>
  <c r="D239" i="1"/>
  <c r="BN238" i="1"/>
  <c r="BP238" i="1"/>
  <c r="BQ238" i="1"/>
  <c r="BG238" i="1"/>
  <c r="BH238" i="1"/>
  <c r="BO238" i="1"/>
  <c r="BI238" i="1"/>
  <c r="BJ238" i="1"/>
  <c r="U238" i="1"/>
  <c r="BK238" i="1"/>
  <c r="BL238" i="1"/>
  <c r="BM238" i="1"/>
  <c r="O238" i="1"/>
  <c r="M238" i="1"/>
  <c r="K238" i="1"/>
  <c r="D238" i="1"/>
  <c r="BN237" i="1"/>
  <c r="BP237" i="1"/>
  <c r="BQ237" i="1"/>
  <c r="BG237" i="1"/>
  <c r="BH237" i="1"/>
  <c r="BO237" i="1"/>
  <c r="BI237" i="1"/>
  <c r="BJ237" i="1"/>
  <c r="U237" i="1"/>
  <c r="BK237" i="1"/>
  <c r="BL237" i="1"/>
  <c r="BM237" i="1"/>
  <c r="O237" i="1"/>
  <c r="M237" i="1"/>
  <c r="K237" i="1"/>
  <c r="D237" i="1"/>
  <c r="BN236" i="1"/>
  <c r="BP236" i="1"/>
  <c r="BQ236" i="1"/>
  <c r="BG236" i="1"/>
  <c r="BH236" i="1"/>
  <c r="BO236" i="1"/>
  <c r="BI236" i="1"/>
  <c r="BJ236" i="1"/>
  <c r="U236" i="1"/>
  <c r="BK236" i="1"/>
  <c r="BL236" i="1"/>
  <c r="BM236" i="1"/>
  <c r="O236" i="1"/>
  <c r="M236" i="1"/>
  <c r="K236" i="1"/>
  <c r="D236" i="1"/>
  <c r="BN235" i="1"/>
  <c r="BP235" i="1"/>
  <c r="BQ235" i="1"/>
  <c r="BG235" i="1"/>
  <c r="BH235" i="1"/>
  <c r="BO235" i="1"/>
  <c r="BI235" i="1"/>
  <c r="BJ235" i="1"/>
  <c r="U235" i="1"/>
  <c r="BK235" i="1"/>
  <c r="BL235" i="1"/>
  <c r="BM235" i="1"/>
  <c r="O235" i="1"/>
  <c r="M235" i="1"/>
  <c r="K235" i="1"/>
  <c r="D235" i="1"/>
  <c r="BN234" i="1"/>
  <c r="BP234" i="1"/>
  <c r="BQ234" i="1"/>
  <c r="BG234" i="1"/>
  <c r="BH234" i="1"/>
  <c r="BO234" i="1"/>
  <c r="BI234" i="1"/>
  <c r="BJ234" i="1"/>
  <c r="U234" i="1"/>
  <c r="BK234" i="1"/>
  <c r="BL234" i="1"/>
  <c r="BM234" i="1"/>
  <c r="O234" i="1"/>
  <c r="M234" i="1"/>
  <c r="K234" i="1"/>
  <c r="D234" i="1"/>
  <c r="BN233" i="1"/>
  <c r="BP233" i="1"/>
  <c r="BQ233" i="1"/>
  <c r="BG233" i="1"/>
  <c r="BH233" i="1"/>
  <c r="BO233" i="1"/>
  <c r="BI233" i="1"/>
  <c r="BJ233" i="1"/>
  <c r="U233" i="1"/>
  <c r="BK233" i="1"/>
  <c r="BL233" i="1"/>
  <c r="BM233" i="1"/>
  <c r="O233" i="1"/>
  <c r="M233" i="1"/>
  <c r="K233" i="1"/>
  <c r="D233" i="1"/>
  <c r="BN232" i="1"/>
  <c r="BP232" i="1"/>
  <c r="BQ232" i="1"/>
  <c r="BG232" i="1"/>
  <c r="BH232" i="1"/>
  <c r="BO232" i="1"/>
  <c r="BI232" i="1"/>
  <c r="BJ232" i="1"/>
  <c r="U232" i="1"/>
  <c r="BK232" i="1"/>
  <c r="BL232" i="1"/>
  <c r="BM232" i="1"/>
  <c r="O232" i="1"/>
  <c r="M232" i="1"/>
  <c r="K232" i="1"/>
  <c r="D232" i="1"/>
  <c r="BN231" i="1"/>
  <c r="BP231" i="1"/>
  <c r="BQ231" i="1"/>
  <c r="BG231" i="1"/>
  <c r="BH231" i="1"/>
  <c r="BO231" i="1"/>
  <c r="BI231" i="1"/>
  <c r="BJ231" i="1"/>
  <c r="U231" i="1"/>
  <c r="BK231" i="1"/>
  <c r="BL231" i="1"/>
  <c r="BM231" i="1"/>
  <c r="O231" i="1"/>
  <c r="M231" i="1"/>
  <c r="K231" i="1"/>
  <c r="D231" i="1"/>
  <c r="BN230" i="1"/>
  <c r="BP230" i="1"/>
  <c r="BQ230" i="1"/>
  <c r="BG230" i="1"/>
  <c r="BH230" i="1"/>
  <c r="BO230" i="1"/>
  <c r="BI230" i="1"/>
  <c r="BJ230" i="1"/>
  <c r="U230" i="1"/>
  <c r="BK230" i="1"/>
  <c r="BL230" i="1"/>
  <c r="BM230" i="1"/>
  <c r="O230" i="1"/>
  <c r="M230" i="1"/>
  <c r="K230" i="1"/>
  <c r="D230" i="1"/>
  <c r="BN229" i="1"/>
  <c r="BP229" i="1"/>
  <c r="BQ229" i="1"/>
  <c r="BG229" i="1"/>
  <c r="BH229" i="1"/>
  <c r="BO229" i="1"/>
  <c r="BI229" i="1"/>
  <c r="BJ229" i="1"/>
  <c r="U229" i="1"/>
  <c r="BK229" i="1"/>
  <c r="BL229" i="1"/>
  <c r="BM229" i="1"/>
  <c r="O229" i="1"/>
  <c r="M229" i="1"/>
  <c r="K229" i="1"/>
  <c r="D229" i="1"/>
  <c r="BN228" i="1"/>
  <c r="BP228" i="1"/>
  <c r="BQ228" i="1"/>
  <c r="BG228" i="1"/>
  <c r="BH228" i="1"/>
  <c r="BO228" i="1"/>
  <c r="BI228" i="1"/>
  <c r="BJ228" i="1"/>
  <c r="U228" i="1"/>
  <c r="BK228" i="1"/>
  <c r="BL228" i="1"/>
  <c r="BM228" i="1"/>
  <c r="O228" i="1"/>
  <c r="M228" i="1"/>
  <c r="K228" i="1"/>
  <c r="D228" i="1"/>
  <c r="BN227" i="1"/>
  <c r="BP227" i="1"/>
  <c r="BQ227" i="1"/>
  <c r="BG227" i="1"/>
  <c r="BH227" i="1"/>
  <c r="BO227" i="1"/>
  <c r="BI227" i="1"/>
  <c r="BJ227" i="1"/>
  <c r="U227" i="1"/>
  <c r="BK227" i="1"/>
  <c r="BL227" i="1"/>
  <c r="BM227" i="1"/>
  <c r="O227" i="1"/>
  <c r="M227" i="1"/>
  <c r="K227" i="1"/>
  <c r="D227" i="1"/>
  <c r="BN226" i="1"/>
  <c r="BP226" i="1"/>
  <c r="BQ226" i="1"/>
  <c r="BG226" i="1"/>
  <c r="BH226" i="1"/>
  <c r="BO226" i="1"/>
  <c r="BI226" i="1"/>
  <c r="BJ226" i="1"/>
  <c r="U226" i="1"/>
  <c r="BK226" i="1"/>
  <c r="BL226" i="1"/>
  <c r="BM226" i="1"/>
  <c r="O226" i="1"/>
  <c r="M226" i="1"/>
  <c r="K226" i="1"/>
  <c r="D226" i="1"/>
  <c r="BN225" i="1"/>
  <c r="BP225" i="1"/>
  <c r="BQ225" i="1"/>
  <c r="BG225" i="1"/>
  <c r="BH225" i="1"/>
  <c r="BO225" i="1"/>
  <c r="BI225" i="1"/>
  <c r="BJ225" i="1"/>
  <c r="U225" i="1"/>
  <c r="BK225" i="1"/>
  <c r="BL225" i="1"/>
  <c r="BM225" i="1"/>
  <c r="O225" i="1"/>
  <c r="M225" i="1"/>
  <c r="K225" i="1"/>
  <c r="D225" i="1"/>
  <c r="BN224" i="1"/>
  <c r="BP224" i="1"/>
  <c r="BQ224" i="1"/>
  <c r="BG224" i="1"/>
  <c r="BH224" i="1"/>
  <c r="BO224" i="1"/>
  <c r="BI224" i="1"/>
  <c r="BJ224" i="1"/>
  <c r="U224" i="1"/>
  <c r="BK224" i="1"/>
  <c r="BL224" i="1"/>
  <c r="BM224" i="1"/>
  <c r="O224" i="1"/>
  <c r="M224" i="1"/>
  <c r="K224" i="1"/>
  <c r="D224" i="1"/>
  <c r="BN223" i="1"/>
  <c r="BP223" i="1"/>
  <c r="BQ223" i="1"/>
  <c r="BG223" i="1"/>
  <c r="BH223" i="1"/>
  <c r="BO223" i="1"/>
  <c r="BI223" i="1"/>
  <c r="BJ223" i="1"/>
  <c r="U223" i="1"/>
  <c r="BK223" i="1"/>
  <c r="BL223" i="1"/>
  <c r="BM223" i="1"/>
  <c r="O223" i="1"/>
  <c r="M223" i="1"/>
  <c r="K223" i="1"/>
  <c r="D223" i="1"/>
  <c r="BN222" i="1"/>
  <c r="BP222" i="1"/>
  <c r="BQ222" i="1"/>
  <c r="BG222" i="1"/>
  <c r="BH222" i="1"/>
  <c r="BO222" i="1"/>
  <c r="BI222" i="1"/>
  <c r="BJ222" i="1"/>
  <c r="U222" i="1"/>
  <c r="BK222" i="1"/>
  <c r="BL222" i="1"/>
  <c r="BM222" i="1"/>
  <c r="O222" i="1"/>
  <c r="M222" i="1"/>
  <c r="K222" i="1"/>
  <c r="D222" i="1"/>
  <c r="BN221" i="1"/>
  <c r="BP221" i="1"/>
  <c r="BQ221" i="1"/>
  <c r="BG221" i="1"/>
  <c r="BH221" i="1"/>
  <c r="BO221" i="1"/>
  <c r="BI221" i="1"/>
  <c r="BJ221" i="1"/>
  <c r="U221" i="1"/>
  <c r="BK221" i="1"/>
  <c r="BL221" i="1"/>
  <c r="BM221" i="1"/>
  <c r="O221" i="1"/>
  <c r="M221" i="1"/>
  <c r="K221" i="1"/>
  <c r="D221" i="1"/>
  <c r="BN220" i="1"/>
  <c r="BP220" i="1"/>
  <c r="BQ220" i="1"/>
  <c r="BG220" i="1"/>
  <c r="BH220" i="1"/>
  <c r="BO220" i="1"/>
  <c r="BI220" i="1"/>
  <c r="BJ220" i="1"/>
  <c r="U220" i="1"/>
  <c r="BK220" i="1"/>
  <c r="BL220" i="1"/>
  <c r="BM220" i="1"/>
  <c r="O220" i="1"/>
  <c r="M220" i="1"/>
  <c r="K220" i="1"/>
  <c r="D220" i="1"/>
  <c r="BN219" i="1"/>
  <c r="BP219" i="1"/>
  <c r="BQ219" i="1"/>
  <c r="BG219" i="1"/>
  <c r="BH219" i="1"/>
  <c r="BO219" i="1"/>
  <c r="BI219" i="1"/>
  <c r="BJ219" i="1"/>
  <c r="U219" i="1"/>
  <c r="BK219" i="1"/>
  <c r="BL219" i="1"/>
  <c r="BM219" i="1"/>
  <c r="O219" i="1"/>
  <c r="M219" i="1"/>
  <c r="K219" i="1"/>
  <c r="D219" i="1"/>
  <c r="BN218" i="1"/>
  <c r="BP218" i="1"/>
  <c r="BQ218" i="1"/>
  <c r="BG218" i="1"/>
  <c r="BH218" i="1"/>
  <c r="BO218" i="1"/>
  <c r="BI218" i="1"/>
  <c r="BJ218" i="1"/>
  <c r="U218" i="1"/>
  <c r="BK218" i="1"/>
  <c r="BL218" i="1"/>
  <c r="BM218" i="1"/>
  <c r="O218" i="1"/>
  <c r="M218" i="1"/>
  <c r="K218" i="1"/>
  <c r="D218" i="1"/>
  <c r="BN217" i="1"/>
  <c r="BP217" i="1"/>
  <c r="BQ217" i="1"/>
  <c r="BG217" i="1"/>
  <c r="BH217" i="1"/>
  <c r="BO217" i="1"/>
  <c r="BI217" i="1"/>
  <c r="BJ217" i="1"/>
  <c r="U217" i="1"/>
  <c r="BK217" i="1"/>
  <c r="BL217" i="1"/>
  <c r="BM217" i="1"/>
  <c r="O217" i="1"/>
  <c r="M217" i="1"/>
  <c r="K217" i="1"/>
  <c r="D217" i="1"/>
  <c r="BN216" i="1"/>
  <c r="BP216" i="1"/>
  <c r="BQ216" i="1"/>
  <c r="BG216" i="1"/>
  <c r="BH216" i="1"/>
  <c r="BO216" i="1"/>
  <c r="BI216" i="1"/>
  <c r="BJ216" i="1"/>
  <c r="U216" i="1"/>
  <c r="BK216" i="1"/>
  <c r="BL216" i="1"/>
  <c r="BM216" i="1"/>
  <c r="O216" i="1"/>
  <c r="M216" i="1"/>
  <c r="K216" i="1"/>
  <c r="D216" i="1"/>
  <c r="BN215" i="1"/>
  <c r="BP215" i="1"/>
  <c r="BQ215" i="1"/>
  <c r="BG215" i="1"/>
  <c r="BH215" i="1"/>
  <c r="BO215" i="1"/>
  <c r="BI215" i="1"/>
  <c r="BJ215" i="1"/>
  <c r="U215" i="1"/>
  <c r="BK215" i="1"/>
  <c r="BL215" i="1"/>
  <c r="BM215" i="1"/>
  <c r="O215" i="1"/>
  <c r="M215" i="1"/>
  <c r="K215" i="1"/>
  <c r="D215" i="1"/>
  <c r="BN214" i="1"/>
  <c r="BP214" i="1"/>
  <c r="BQ214" i="1"/>
  <c r="BG214" i="1"/>
  <c r="BH214" i="1"/>
  <c r="BO214" i="1"/>
  <c r="BI214" i="1"/>
  <c r="BJ214" i="1"/>
  <c r="U214" i="1"/>
  <c r="BK214" i="1"/>
  <c r="BL214" i="1"/>
  <c r="BM214" i="1"/>
  <c r="O214" i="1"/>
  <c r="M214" i="1"/>
  <c r="K214" i="1"/>
  <c r="D214" i="1"/>
  <c r="BN213" i="1"/>
  <c r="BP213" i="1"/>
  <c r="BQ213" i="1"/>
  <c r="BG213" i="1"/>
  <c r="BH213" i="1"/>
  <c r="BO213" i="1"/>
  <c r="BI213" i="1"/>
  <c r="BJ213" i="1"/>
  <c r="U213" i="1"/>
  <c r="BK213" i="1"/>
  <c r="BL213" i="1"/>
  <c r="BM213" i="1"/>
  <c r="O213" i="1"/>
  <c r="M213" i="1"/>
  <c r="K213" i="1"/>
  <c r="D213" i="1"/>
  <c r="BN212" i="1"/>
  <c r="BP212" i="1"/>
  <c r="BQ212" i="1"/>
  <c r="BG212" i="1"/>
  <c r="BH212" i="1"/>
  <c r="BO212" i="1"/>
  <c r="BI212" i="1"/>
  <c r="BJ212" i="1"/>
  <c r="U212" i="1"/>
  <c r="BK212" i="1"/>
  <c r="BL212" i="1"/>
  <c r="BM212" i="1"/>
  <c r="O212" i="1"/>
  <c r="M212" i="1"/>
  <c r="K212" i="1"/>
  <c r="D212" i="1"/>
  <c r="BN211" i="1"/>
  <c r="BP211" i="1"/>
  <c r="BQ211" i="1"/>
  <c r="BG211" i="1"/>
  <c r="BH211" i="1"/>
  <c r="BO211" i="1"/>
  <c r="BI211" i="1"/>
  <c r="BJ211" i="1"/>
  <c r="U211" i="1"/>
  <c r="BK211" i="1"/>
  <c r="BL211" i="1"/>
  <c r="BM211" i="1"/>
  <c r="O211" i="1"/>
  <c r="M211" i="1"/>
  <c r="K211" i="1"/>
  <c r="D211" i="1"/>
  <c r="BN210" i="1"/>
  <c r="BP210" i="1"/>
  <c r="BQ210" i="1"/>
  <c r="BG210" i="1"/>
  <c r="BH210" i="1"/>
  <c r="BO210" i="1"/>
  <c r="BI210" i="1"/>
  <c r="BJ210" i="1"/>
  <c r="U210" i="1"/>
  <c r="BK210" i="1"/>
  <c r="BL210" i="1"/>
  <c r="BM210" i="1"/>
  <c r="O210" i="1"/>
  <c r="M210" i="1"/>
  <c r="K210" i="1"/>
  <c r="D210" i="1"/>
  <c r="BN209" i="1"/>
  <c r="BP209" i="1"/>
  <c r="BQ209" i="1"/>
  <c r="BG209" i="1"/>
  <c r="BH209" i="1"/>
  <c r="BO209" i="1"/>
  <c r="BI209" i="1"/>
  <c r="BJ209" i="1"/>
  <c r="U209" i="1"/>
  <c r="BK209" i="1"/>
  <c r="BL209" i="1"/>
  <c r="BM209" i="1"/>
  <c r="O209" i="1"/>
  <c r="M209" i="1"/>
  <c r="K209" i="1"/>
  <c r="D209" i="1"/>
  <c r="BN208" i="1"/>
  <c r="BP208" i="1"/>
  <c r="BQ208" i="1"/>
  <c r="BG208" i="1"/>
  <c r="BH208" i="1"/>
  <c r="BO208" i="1"/>
  <c r="BI208" i="1"/>
  <c r="BJ208" i="1"/>
  <c r="U208" i="1"/>
  <c r="BK208" i="1"/>
  <c r="BL208" i="1"/>
  <c r="BM208" i="1"/>
  <c r="O208" i="1"/>
  <c r="M208" i="1"/>
  <c r="K208" i="1"/>
  <c r="D208" i="1"/>
  <c r="BN207" i="1"/>
  <c r="BP207" i="1"/>
  <c r="BQ207" i="1"/>
  <c r="BG207" i="1"/>
  <c r="BH207" i="1"/>
  <c r="BO207" i="1"/>
  <c r="BI207" i="1"/>
  <c r="BJ207" i="1"/>
  <c r="U207" i="1"/>
  <c r="BK207" i="1"/>
  <c r="BL207" i="1"/>
  <c r="BM207" i="1"/>
  <c r="O207" i="1"/>
  <c r="M207" i="1"/>
  <c r="K207" i="1"/>
  <c r="D207" i="1"/>
  <c r="BN206" i="1"/>
  <c r="BP206" i="1"/>
  <c r="BQ206" i="1"/>
  <c r="BG206" i="1"/>
  <c r="BH206" i="1"/>
  <c r="BO206" i="1"/>
  <c r="BI206" i="1"/>
  <c r="BJ206" i="1"/>
  <c r="U206" i="1"/>
  <c r="BK206" i="1"/>
  <c r="BL206" i="1"/>
  <c r="BM206" i="1"/>
  <c r="O206" i="1"/>
  <c r="M206" i="1"/>
  <c r="K206" i="1"/>
  <c r="D206" i="1"/>
  <c r="BN205" i="1"/>
  <c r="BP205" i="1"/>
  <c r="BQ205" i="1"/>
  <c r="BG205" i="1"/>
  <c r="BH205" i="1"/>
  <c r="BO205" i="1"/>
  <c r="BI205" i="1"/>
  <c r="BJ205" i="1"/>
  <c r="U205" i="1"/>
  <c r="BK205" i="1"/>
  <c r="BL205" i="1"/>
  <c r="BM205" i="1"/>
  <c r="O205" i="1"/>
  <c r="M205" i="1"/>
  <c r="K205" i="1"/>
  <c r="D205" i="1"/>
  <c r="BN204" i="1"/>
  <c r="BP204" i="1"/>
  <c r="BQ204" i="1"/>
  <c r="BG204" i="1"/>
  <c r="BH204" i="1"/>
  <c r="BO204" i="1"/>
  <c r="BI204" i="1"/>
  <c r="BJ204" i="1"/>
  <c r="U204" i="1"/>
  <c r="BK204" i="1"/>
  <c r="BL204" i="1"/>
  <c r="BM204" i="1"/>
  <c r="O204" i="1"/>
  <c r="M204" i="1"/>
  <c r="K204" i="1"/>
  <c r="D204" i="1"/>
  <c r="BN203" i="1"/>
  <c r="BP203" i="1"/>
  <c r="BQ203" i="1"/>
  <c r="BG203" i="1"/>
  <c r="BH203" i="1"/>
  <c r="BO203" i="1"/>
  <c r="BI203" i="1"/>
  <c r="BJ203" i="1"/>
  <c r="U203" i="1"/>
  <c r="BK203" i="1"/>
  <c r="BL203" i="1"/>
  <c r="BM203" i="1"/>
  <c r="O203" i="1"/>
  <c r="M203" i="1"/>
  <c r="K203" i="1"/>
  <c r="D203" i="1"/>
  <c r="BN202" i="1"/>
  <c r="BP202" i="1"/>
  <c r="BQ202" i="1"/>
  <c r="BG202" i="1"/>
  <c r="BH202" i="1"/>
  <c r="BO202" i="1"/>
  <c r="BI202" i="1"/>
  <c r="BJ202" i="1"/>
  <c r="U202" i="1"/>
  <c r="BK202" i="1"/>
  <c r="BL202" i="1"/>
  <c r="BM202" i="1"/>
  <c r="O202" i="1"/>
  <c r="M202" i="1"/>
  <c r="K202" i="1"/>
  <c r="D202" i="1"/>
  <c r="BN201" i="1"/>
  <c r="BP201" i="1"/>
  <c r="BQ201" i="1"/>
  <c r="BG201" i="1"/>
  <c r="BH201" i="1"/>
  <c r="BO201" i="1"/>
  <c r="BI201" i="1"/>
  <c r="BJ201" i="1"/>
  <c r="U201" i="1"/>
  <c r="BK201" i="1"/>
  <c r="BL201" i="1"/>
  <c r="BM201" i="1"/>
  <c r="O201" i="1"/>
  <c r="M201" i="1"/>
  <c r="K201" i="1"/>
  <c r="D201" i="1"/>
  <c r="BN200" i="1"/>
  <c r="BP200" i="1"/>
  <c r="BQ200" i="1"/>
  <c r="BG200" i="1"/>
  <c r="BH200" i="1"/>
  <c r="BO200" i="1"/>
  <c r="BI200" i="1"/>
  <c r="BJ200" i="1"/>
  <c r="U200" i="1"/>
  <c r="BK200" i="1"/>
  <c r="BL200" i="1"/>
  <c r="BM200" i="1"/>
  <c r="O200" i="1"/>
  <c r="M200" i="1"/>
  <c r="K200" i="1"/>
  <c r="D200" i="1"/>
  <c r="BN199" i="1"/>
  <c r="BP199" i="1"/>
  <c r="BQ199" i="1"/>
  <c r="BG199" i="1"/>
  <c r="BH199" i="1"/>
  <c r="BO199" i="1"/>
  <c r="BI199" i="1"/>
  <c r="BJ199" i="1"/>
  <c r="U199" i="1"/>
  <c r="BK199" i="1"/>
  <c r="BL199" i="1"/>
  <c r="BM199" i="1"/>
  <c r="O199" i="1"/>
  <c r="M199" i="1"/>
  <c r="K199" i="1"/>
  <c r="D199" i="1"/>
  <c r="BN198" i="1"/>
  <c r="BP198" i="1"/>
  <c r="BQ198" i="1"/>
  <c r="BG198" i="1"/>
  <c r="BH198" i="1"/>
  <c r="BO198" i="1"/>
  <c r="BI198" i="1"/>
  <c r="BJ198" i="1"/>
  <c r="U198" i="1"/>
  <c r="BK198" i="1"/>
  <c r="BL198" i="1"/>
  <c r="BM198" i="1"/>
  <c r="O198" i="1"/>
  <c r="M198" i="1"/>
  <c r="K198" i="1"/>
  <c r="D198" i="1"/>
  <c r="BN197" i="1"/>
  <c r="BP197" i="1"/>
  <c r="BQ197" i="1"/>
  <c r="BG197" i="1"/>
  <c r="BH197" i="1"/>
  <c r="BO197" i="1"/>
  <c r="BI197" i="1"/>
  <c r="BJ197" i="1"/>
  <c r="U197" i="1"/>
  <c r="BK197" i="1"/>
  <c r="BL197" i="1"/>
  <c r="BM197" i="1"/>
  <c r="O197" i="1"/>
  <c r="M197" i="1"/>
  <c r="K197" i="1"/>
  <c r="D197" i="1"/>
  <c r="BN196" i="1"/>
  <c r="BP196" i="1"/>
  <c r="BQ196" i="1"/>
  <c r="BG196" i="1"/>
  <c r="BH196" i="1"/>
  <c r="BO196" i="1"/>
  <c r="BI196" i="1"/>
  <c r="BJ196" i="1"/>
  <c r="U196" i="1"/>
  <c r="BK196" i="1"/>
  <c r="BL196" i="1"/>
  <c r="BM196" i="1"/>
  <c r="O196" i="1"/>
  <c r="M196" i="1"/>
  <c r="K196" i="1"/>
  <c r="D196" i="1"/>
  <c r="BN195" i="1"/>
  <c r="BP195" i="1"/>
  <c r="BQ195" i="1"/>
  <c r="BG195" i="1"/>
  <c r="BH195" i="1"/>
  <c r="BO195" i="1"/>
  <c r="BI195" i="1"/>
  <c r="BJ195" i="1"/>
  <c r="U195" i="1"/>
  <c r="BK195" i="1"/>
  <c r="BL195" i="1"/>
  <c r="BM195" i="1"/>
  <c r="O195" i="1"/>
  <c r="M195" i="1"/>
  <c r="K195" i="1"/>
  <c r="D195" i="1"/>
  <c r="BN194" i="1"/>
  <c r="BP194" i="1"/>
  <c r="BQ194" i="1"/>
  <c r="BG194" i="1"/>
  <c r="BH194" i="1"/>
  <c r="BO194" i="1"/>
  <c r="BI194" i="1"/>
  <c r="BJ194" i="1"/>
  <c r="U194" i="1"/>
  <c r="BK194" i="1"/>
  <c r="BL194" i="1"/>
  <c r="BM194" i="1"/>
  <c r="O194" i="1"/>
  <c r="M194" i="1"/>
  <c r="K194" i="1"/>
  <c r="D194" i="1"/>
  <c r="BN193" i="1"/>
  <c r="BP193" i="1"/>
  <c r="BQ193" i="1"/>
  <c r="BG193" i="1"/>
  <c r="BH193" i="1"/>
  <c r="BO193" i="1"/>
  <c r="BI193" i="1"/>
  <c r="BJ193" i="1"/>
  <c r="U193" i="1"/>
  <c r="BK193" i="1"/>
  <c r="BL193" i="1"/>
  <c r="BM193" i="1"/>
  <c r="O193" i="1"/>
  <c r="M193" i="1"/>
  <c r="K193" i="1"/>
  <c r="D193" i="1"/>
  <c r="BN192" i="1"/>
  <c r="BP192" i="1"/>
  <c r="BQ192" i="1"/>
  <c r="BG192" i="1"/>
  <c r="BH192" i="1"/>
  <c r="BO192" i="1"/>
  <c r="BI192" i="1"/>
  <c r="BJ192" i="1"/>
  <c r="U192" i="1"/>
  <c r="BK192" i="1"/>
  <c r="BL192" i="1"/>
  <c r="BM192" i="1"/>
  <c r="O192" i="1"/>
  <c r="M192" i="1"/>
  <c r="K192" i="1"/>
  <c r="D192" i="1"/>
  <c r="BN191" i="1"/>
  <c r="BP191" i="1"/>
  <c r="BQ191" i="1"/>
  <c r="BG191" i="1"/>
  <c r="BH191" i="1"/>
  <c r="BO191" i="1"/>
  <c r="BI191" i="1"/>
  <c r="BJ191" i="1"/>
  <c r="U191" i="1"/>
  <c r="BK191" i="1"/>
  <c r="BL191" i="1"/>
  <c r="BM191" i="1"/>
  <c r="O191" i="1"/>
  <c r="M191" i="1"/>
  <c r="K191" i="1"/>
  <c r="D191" i="1"/>
  <c r="BN190" i="1"/>
  <c r="BP190" i="1"/>
  <c r="BQ190" i="1"/>
  <c r="BG190" i="1"/>
  <c r="BH190" i="1"/>
  <c r="BO190" i="1"/>
  <c r="BI190" i="1"/>
  <c r="BJ190" i="1"/>
  <c r="U190" i="1"/>
  <c r="BK190" i="1"/>
  <c r="BL190" i="1"/>
  <c r="BM190" i="1"/>
  <c r="O190" i="1"/>
  <c r="M190" i="1"/>
  <c r="K190" i="1"/>
  <c r="D190" i="1"/>
  <c r="BN189" i="1"/>
  <c r="BP189" i="1"/>
  <c r="BQ189" i="1"/>
  <c r="BG189" i="1"/>
  <c r="BH189" i="1"/>
  <c r="BO189" i="1"/>
  <c r="BI189" i="1"/>
  <c r="BJ189" i="1"/>
  <c r="U189" i="1"/>
  <c r="BK189" i="1"/>
  <c r="BL189" i="1"/>
  <c r="BM189" i="1"/>
  <c r="O189" i="1"/>
  <c r="M189" i="1"/>
  <c r="K189" i="1"/>
  <c r="D189" i="1"/>
  <c r="BN188" i="1"/>
  <c r="BP188" i="1"/>
  <c r="BQ188" i="1"/>
  <c r="BG188" i="1"/>
  <c r="BH188" i="1"/>
  <c r="BO188" i="1"/>
  <c r="BI188" i="1"/>
  <c r="BJ188" i="1"/>
  <c r="U188" i="1"/>
  <c r="BK188" i="1"/>
  <c r="BL188" i="1"/>
  <c r="BM188" i="1"/>
  <c r="O188" i="1"/>
  <c r="M188" i="1"/>
  <c r="K188" i="1"/>
  <c r="D188" i="1"/>
  <c r="BN187" i="1"/>
  <c r="BP187" i="1"/>
  <c r="BQ187" i="1"/>
  <c r="BG187" i="1"/>
  <c r="BH187" i="1"/>
  <c r="BO187" i="1"/>
  <c r="BI187" i="1"/>
  <c r="BJ187" i="1"/>
  <c r="U187" i="1"/>
  <c r="BK187" i="1"/>
  <c r="BL187" i="1"/>
  <c r="BM187" i="1"/>
  <c r="O187" i="1"/>
  <c r="M187" i="1"/>
  <c r="K187" i="1"/>
  <c r="D187" i="1"/>
  <c r="BN186" i="1"/>
  <c r="BP186" i="1"/>
  <c r="BQ186" i="1"/>
  <c r="BG186" i="1"/>
  <c r="BH186" i="1"/>
  <c r="BO186" i="1"/>
  <c r="BI186" i="1"/>
  <c r="BJ186" i="1"/>
  <c r="U186" i="1"/>
  <c r="BK186" i="1"/>
  <c r="BL186" i="1"/>
  <c r="BM186" i="1"/>
  <c r="O186" i="1"/>
  <c r="M186" i="1"/>
  <c r="K186" i="1"/>
  <c r="D186" i="1"/>
  <c r="BN185" i="1"/>
  <c r="BP185" i="1"/>
  <c r="BQ185" i="1"/>
  <c r="BG185" i="1"/>
  <c r="BH185" i="1"/>
  <c r="BO185" i="1"/>
  <c r="BI185" i="1"/>
  <c r="BJ185" i="1"/>
  <c r="U185" i="1"/>
  <c r="BK185" i="1"/>
  <c r="BL185" i="1"/>
  <c r="BM185" i="1"/>
  <c r="O185" i="1"/>
  <c r="M185" i="1"/>
  <c r="K185" i="1"/>
  <c r="D185" i="1"/>
  <c r="BN184" i="1"/>
  <c r="BP184" i="1"/>
  <c r="BQ184" i="1"/>
  <c r="BG184" i="1"/>
  <c r="BH184" i="1"/>
  <c r="BO184" i="1"/>
  <c r="BI184" i="1"/>
  <c r="BJ184" i="1"/>
  <c r="U184" i="1"/>
  <c r="BK184" i="1"/>
  <c r="BL184" i="1"/>
  <c r="BM184" i="1"/>
  <c r="O184" i="1"/>
  <c r="M184" i="1"/>
  <c r="K184" i="1"/>
  <c r="D184" i="1"/>
  <c r="BN183" i="1"/>
  <c r="BP183" i="1"/>
  <c r="BQ183" i="1"/>
  <c r="BG183" i="1"/>
  <c r="BH183" i="1"/>
  <c r="BO183" i="1"/>
  <c r="BI183" i="1"/>
  <c r="BJ183" i="1"/>
  <c r="U183" i="1"/>
  <c r="BK183" i="1"/>
  <c r="BL183" i="1"/>
  <c r="BM183" i="1"/>
  <c r="O183" i="1"/>
  <c r="M183" i="1"/>
  <c r="K183" i="1"/>
  <c r="D183" i="1"/>
  <c r="BN182" i="1"/>
  <c r="BP182" i="1"/>
  <c r="BQ182" i="1"/>
  <c r="BG182" i="1"/>
  <c r="BH182" i="1"/>
  <c r="BO182" i="1"/>
  <c r="BI182" i="1"/>
  <c r="BJ182" i="1"/>
  <c r="U182" i="1"/>
  <c r="BK182" i="1"/>
  <c r="BL182" i="1"/>
  <c r="BM182" i="1"/>
  <c r="O182" i="1"/>
  <c r="M182" i="1"/>
  <c r="K182" i="1"/>
  <c r="D182" i="1"/>
  <c r="BN181" i="1"/>
  <c r="BP181" i="1"/>
  <c r="BQ181" i="1"/>
  <c r="BG181" i="1"/>
  <c r="BH181" i="1"/>
  <c r="BO181" i="1"/>
  <c r="BI181" i="1"/>
  <c r="BJ181" i="1"/>
  <c r="U181" i="1"/>
  <c r="BK181" i="1"/>
  <c r="BL181" i="1"/>
  <c r="BM181" i="1"/>
  <c r="O181" i="1"/>
  <c r="M181" i="1"/>
  <c r="K181" i="1"/>
  <c r="D181" i="1"/>
  <c r="BN180" i="1"/>
  <c r="BP180" i="1"/>
  <c r="BQ180" i="1"/>
  <c r="BG180" i="1"/>
  <c r="BH180" i="1"/>
  <c r="BO180" i="1"/>
  <c r="BI180" i="1"/>
  <c r="BJ180" i="1"/>
  <c r="U180" i="1"/>
  <c r="BK180" i="1"/>
  <c r="BL180" i="1"/>
  <c r="BM180" i="1"/>
  <c r="O180" i="1"/>
  <c r="M180" i="1"/>
  <c r="K180" i="1"/>
  <c r="D180" i="1"/>
  <c r="BN179" i="1"/>
  <c r="BP179" i="1"/>
  <c r="BQ179" i="1"/>
  <c r="BG179" i="1"/>
  <c r="BH179" i="1"/>
  <c r="BO179" i="1"/>
  <c r="BI179" i="1"/>
  <c r="BJ179" i="1"/>
  <c r="U179" i="1"/>
  <c r="BK179" i="1"/>
  <c r="BL179" i="1"/>
  <c r="BM179" i="1"/>
  <c r="O179" i="1"/>
  <c r="M179" i="1"/>
  <c r="K179" i="1"/>
  <c r="D179" i="1"/>
  <c r="BN178" i="1"/>
  <c r="BP178" i="1"/>
  <c r="BQ178" i="1"/>
  <c r="BG178" i="1"/>
  <c r="BH178" i="1"/>
  <c r="BO178" i="1"/>
  <c r="BI178" i="1"/>
  <c r="BJ178" i="1"/>
  <c r="U178" i="1"/>
  <c r="BK178" i="1"/>
  <c r="BL178" i="1"/>
  <c r="BM178" i="1"/>
  <c r="O178" i="1"/>
  <c r="M178" i="1"/>
  <c r="K178" i="1"/>
  <c r="D178" i="1"/>
  <c r="BN177" i="1"/>
  <c r="BP177" i="1"/>
  <c r="BQ177" i="1"/>
  <c r="BG177" i="1"/>
  <c r="BH177" i="1"/>
  <c r="BO177" i="1"/>
  <c r="BI177" i="1"/>
  <c r="BJ177" i="1"/>
  <c r="U177" i="1"/>
  <c r="BK177" i="1"/>
  <c r="BL177" i="1"/>
  <c r="BM177" i="1"/>
  <c r="O177" i="1"/>
  <c r="M177" i="1"/>
  <c r="K177" i="1"/>
  <c r="D177" i="1"/>
  <c r="BN176" i="1"/>
  <c r="BP176" i="1"/>
  <c r="BQ176" i="1"/>
  <c r="BG176" i="1"/>
  <c r="BH176" i="1"/>
  <c r="BO176" i="1"/>
  <c r="BI176" i="1"/>
  <c r="BJ176" i="1"/>
  <c r="U176" i="1"/>
  <c r="BK176" i="1"/>
  <c r="BL176" i="1"/>
  <c r="BM176" i="1"/>
  <c r="O176" i="1"/>
  <c r="M176" i="1"/>
  <c r="K176" i="1"/>
  <c r="D176" i="1"/>
  <c r="BN175" i="1"/>
  <c r="BP175" i="1"/>
  <c r="BQ175" i="1"/>
  <c r="BG175" i="1"/>
  <c r="BH175" i="1"/>
  <c r="BO175" i="1"/>
  <c r="BI175" i="1"/>
  <c r="BJ175" i="1"/>
  <c r="U175" i="1"/>
  <c r="BK175" i="1"/>
  <c r="BL175" i="1"/>
  <c r="BM175" i="1"/>
  <c r="O175" i="1"/>
  <c r="M175" i="1"/>
  <c r="K175" i="1"/>
  <c r="D175" i="1"/>
  <c r="BN174" i="1"/>
  <c r="BP174" i="1"/>
  <c r="BQ174" i="1"/>
  <c r="BG174" i="1"/>
  <c r="BH174" i="1"/>
  <c r="BO174" i="1"/>
  <c r="BI174" i="1"/>
  <c r="BJ174" i="1"/>
  <c r="U174" i="1"/>
  <c r="BK174" i="1"/>
  <c r="BL174" i="1"/>
  <c r="BM174" i="1"/>
  <c r="O174" i="1"/>
  <c r="M174" i="1"/>
  <c r="K174" i="1"/>
  <c r="D174" i="1"/>
  <c r="BN173" i="1"/>
  <c r="BP173" i="1"/>
  <c r="BQ173" i="1"/>
  <c r="BG173" i="1"/>
  <c r="BH173" i="1"/>
  <c r="BO173" i="1"/>
  <c r="BI173" i="1"/>
  <c r="BJ173" i="1"/>
  <c r="U173" i="1"/>
  <c r="BK173" i="1"/>
  <c r="BL173" i="1"/>
  <c r="BM173" i="1"/>
  <c r="O173" i="1"/>
  <c r="M173" i="1"/>
  <c r="K173" i="1"/>
  <c r="D173" i="1"/>
  <c r="BN172" i="1"/>
  <c r="BP172" i="1"/>
  <c r="BQ172" i="1"/>
  <c r="BG172" i="1"/>
  <c r="BH172" i="1"/>
  <c r="BO172" i="1"/>
  <c r="BI172" i="1"/>
  <c r="BJ172" i="1"/>
  <c r="U172" i="1"/>
  <c r="BK172" i="1"/>
  <c r="BL172" i="1"/>
  <c r="BM172" i="1"/>
  <c r="O172" i="1"/>
  <c r="M172" i="1"/>
  <c r="K172" i="1"/>
  <c r="D172" i="1"/>
  <c r="BN171" i="1"/>
  <c r="BP171" i="1"/>
  <c r="BQ171" i="1"/>
  <c r="BG171" i="1"/>
  <c r="BH171" i="1"/>
  <c r="BO171" i="1"/>
  <c r="BI171" i="1"/>
  <c r="BJ171" i="1"/>
  <c r="U171" i="1"/>
  <c r="BK171" i="1"/>
  <c r="BL171" i="1"/>
  <c r="BM171" i="1"/>
  <c r="O171" i="1"/>
  <c r="M171" i="1"/>
  <c r="K171" i="1"/>
  <c r="D171" i="1"/>
  <c r="BN170" i="1"/>
  <c r="BP170" i="1"/>
  <c r="BQ170" i="1"/>
  <c r="BG170" i="1"/>
  <c r="BH170" i="1"/>
  <c r="BO170" i="1"/>
  <c r="BI170" i="1"/>
  <c r="BJ170" i="1"/>
  <c r="U170" i="1"/>
  <c r="BK170" i="1"/>
  <c r="BL170" i="1"/>
  <c r="BM170" i="1"/>
  <c r="O170" i="1"/>
  <c r="M170" i="1"/>
  <c r="K170" i="1"/>
  <c r="D170" i="1"/>
  <c r="BN169" i="1"/>
  <c r="BP169" i="1"/>
  <c r="BQ169" i="1"/>
  <c r="BG169" i="1"/>
  <c r="BH169" i="1"/>
  <c r="BO169" i="1"/>
  <c r="BI169" i="1"/>
  <c r="BJ169" i="1"/>
  <c r="U169" i="1"/>
  <c r="BK169" i="1"/>
  <c r="BL169" i="1"/>
  <c r="BM169" i="1"/>
  <c r="O169" i="1"/>
  <c r="M169" i="1"/>
  <c r="K169" i="1"/>
  <c r="D169" i="1"/>
  <c r="BN168" i="1"/>
  <c r="BP168" i="1"/>
  <c r="BQ168" i="1"/>
  <c r="BG168" i="1"/>
  <c r="BH168" i="1"/>
  <c r="BO168" i="1"/>
  <c r="BI168" i="1"/>
  <c r="BJ168" i="1"/>
  <c r="U168" i="1"/>
  <c r="BK168" i="1"/>
  <c r="BL168" i="1"/>
  <c r="BM168" i="1"/>
  <c r="O168" i="1"/>
  <c r="M168" i="1"/>
  <c r="K168" i="1"/>
  <c r="D168" i="1"/>
  <c r="BN167" i="1"/>
  <c r="BP167" i="1"/>
  <c r="BQ167" i="1"/>
  <c r="BG167" i="1"/>
  <c r="BH167" i="1"/>
  <c r="BO167" i="1"/>
  <c r="BI167" i="1"/>
  <c r="BJ167" i="1"/>
  <c r="U167" i="1"/>
  <c r="BK167" i="1"/>
  <c r="BL167" i="1"/>
  <c r="BM167" i="1"/>
  <c r="O167" i="1"/>
  <c r="M167" i="1"/>
  <c r="K167" i="1"/>
  <c r="D167" i="1"/>
  <c r="BN166" i="1"/>
  <c r="BP166" i="1"/>
  <c r="BQ166" i="1"/>
  <c r="BG166" i="1"/>
  <c r="BH166" i="1"/>
  <c r="BO166" i="1"/>
  <c r="BI166" i="1"/>
  <c r="BJ166" i="1"/>
  <c r="U166" i="1"/>
  <c r="BK166" i="1"/>
  <c r="BL166" i="1"/>
  <c r="BM166" i="1"/>
  <c r="O166" i="1"/>
  <c r="M166" i="1"/>
  <c r="K166" i="1"/>
  <c r="D166" i="1"/>
  <c r="BN165" i="1"/>
  <c r="BP165" i="1"/>
  <c r="BQ165" i="1"/>
  <c r="BG165" i="1"/>
  <c r="BH165" i="1"/>
  <c r="BO165" i="1"/>
  <c r="BI165" i="1"/>
  <c r="BJ165" i="1"/>
  <c r="U165" i="1"/>
  <c r="BK165" i="1"/>
  <c r="BL165" i="1"/>
  <c r="BM165" i="1"/>
  <c r="O165" i="1"/>
  <c r="M165" i="1"/>
  <c r="K165" i="1"/>
  <c r="D165" i="1"/>
  <c r="BN164" i="1"/>
  <c r="BP164" i="1"/>
  <c r="BQ164" i="1"/>
  <c r="BG164" i="1"/>
  <c r="BH164" i="1"/>
  <c r="BO164" i="1"/>
  <c r="BI164" i="1"/>
  <c r="BJ164" i="1"/>
  <c r="U164" i="1"/>
  <c r="BK164" i="1"/>
  <c r="BL164" i="1"/>
  <c r="BM164" i="1"/>
  <c r="O164" i="1"/>
  <c r="M164" i="1"/>
  <c r="K164" i="1"/>
  <c r="D164" i="1"/>
  <c r="BN163" i="1"/>
  <c r="BP163" i="1"/>
  <c r="BQ163" i="1"/>
  <c r="BG163" i="1"/>
  <c r="BH163" i="1"/>
  <c r="BO163" i="1"/>
  <c r="BI163" i="1"/>
  <c r="BJ163" i="1"/>
  <c r="U163" i="1"/>
  <c r="BK163" i="1"/>
  <c r="BL163" i="1"/>
  <c r="BM163" i="1"/>
  <c r="O163" i="1"/>
  <c r="M163" i="1"/>
  <c r="K163" i="1"/>
  <c r="D163" i="1"/>
  <c r="BN162" i="1"/>
  <c r="BP162" i="1"/>
  <c r="BQ162" i="1"/>
  <c r="BG162" i="1"/>
  <c r="BH162" i="1"/>
  <c r="BO162" i="1"/>
  <c r="BI162" i="1"/>
  <c r="BJ162" i="1"/>
  <c r="U162" i="1"/>
  <c r="BK162" i="1"/>
  <c r="BL162" i="1"/>
  <c r="BM162" i="1"/>
  <c r="O162" i="1"/>
  <c r="M162" i="1"/>
  <c r="K162" i="1"/>
  <c r="D162" i="1"/>
  <c r="BN161" i="1"/>
  <c r="BP161" i="1"/>
  <c r="BQ161" i="1"/>
  <c r="BG161" i="1"/>
  <c r="BH161" i="1"/>
  <c r="BO161" i="1"/>
  <c r="BI161" i="1"/>
  <c r="BJ161" i="1"/>
  <c r="U161" i="1"/>
  <c r="BK161" i="1"/>
  <c r="BL161" i="1"/>
  <c r="BM161" i="1"/>
  <c r="O161" i="1"/>
  <c r="M161" i="1"/>
  <c r="K161" i="1"/>
  <c r="D161" i="1"/>
  <c r="BN160" i="1"/>
  <c r="BP160" i="1"/>
  <c r="BQ160" i="1"/>
  <c r="BG160" i="1"/>
  <c r="BH160" i="1"/>
  <c r="BO160" i="1"/>
  <c r="BI160" i="1"/>
  <c r="BJ160" i="1"/>
  <c r="U160" i="1"/>
  <c r="BK160" i="1"/>
  <c r="BL160" i="1"/>
  <c r="BM160" i="1"/>
  <c r="O160" i="1"/>
  <c r="M160" i="1"/>
  <c r="K160" i="1"/>
  <c r="D160" i="1"/>
  <c r="BN159" i="1"/>
  <c r="BP159" i="1"/>
  <c r="BQ159" i="1"/>
  <c r="BG159" i="1"/>
  <c r="BH159" i="1"/>
  <c r="BO159" i="1"/>
  <c r="BI159" i="1"/>
  <c r="BJ159" i="1"/>
  <c r="U159" i="1"/>
  <c r="BK159" i="1"/>
  <c r="BL159" i="1"/>
  <c r="BM159" i="1"/>
  <c r="O159" i="1"/>
  <c r="M159" i="1"/>
  <c r="K159" i="1"/>
  <c r="D159" i="1"/>
  <c r="BN158" i="1"/>
  <c r="BP158" i="1"/>
  <c r="BQ158" i="1"/>
  <c r="BG158" i="1"/>
  <c r="BH158" i="1"/>
  <c r="BO158" i="1"/>
  <c r="BI158" i="1"/>
  <c r="BJ158" i="1"/>
  <c r="U158" i="1"/>
  <c r="BK158" i="1"/>
  <c r="BL158" i="1"/>
  <c r="BM158" i="1"/>
  <c r="O158" i="1"/>
  <c r="M158" i="1"/>
  <c r="K158" i="1"/>
  <c r="D158" i="1"/>
  <c r="BN157" i="1"/>
  <c r="BP157" i="1"/>
  <c r="BQ157" i="1"/>
  <c r="BG157" i="1"/>
  <c r="BH157" i="1"/>
  <c r="BO157" i="1"/>
  <c r="BI157" i="1"/>
  <c r="BJ157" i="1"/>
  <c r="U157" i="1"/>
  <c r="BK157" i="1"/>
  <c r="BL157" i="1"/>
  <c r="BM157" i="1"/>
  <c r="O157" i="1"/>
  <c r="M157" i="1"/>
  <c r="K157" i="1"/>
  <c r="D157" i="1"/>
  <c r="BN156" i="1"/>
  <c r="BP156" i="1"/>
  <c r="BQ156" i="1"/>
  <c r="BG156" i="1"/>
  <c r="BH156" i="1"/>
  <c r="BO156" i="1"/>
  <c r="BI156" i="1"/>
  <c r="BJ156" i="1"/>
  <c r="U156" i="1"/>
  <c r="BK156" i="1"/>
  <c r="BL156" i="1"/>
  <c r="BM156" i="1"/>
  <c r="O156" i="1"/>
  <c r="M156" i="1"/>
  <c r="K156" i="1"/>
  <c r="D156" i="1"/>
  <c r="BN155" i="1"/>
  <c r="BP155" i="1"/>
  <c r="BQ155" i="1"/>
  <c r="BG155" i="1"/>
  <c r="BH155" i="1"/>
  <c r="BO155" i="1"/>
  <c r="BI155" i="1"/>
  <c r="BJ155" i="1"/>
  <c r="U155" i="1"/>
  <c r="BK155" i="1"/>
  <c r="BL155" i="1"/>
  <c r="BM155" i="1"/>
  <c r="O155" i="1"/>
  <c r="M155" i="1"/>
  <c r="K155" i="1"/>
  <c r="D155" i="1"/>
  <c r="BN154" i="1"/>
  <c r="BP154" i="1"/>
  <c r="BQ154" i="1"/>
  <c r="BG154" i="1"/>
  <c r="BH154" i="1"/>
  <c r="BO154" i="1"/>
  <c r="BI154" i="1"/>
  <c r="BJ154" i="1"/>
  <c r="U154" i="1"/>
  <c r="BK154" i="1"/>
  <c r="BL154" i="1"/>
  <c r="BM154" i="1"/>
  <c r="O154" i="1"/>
  <c r="M154" i="1"/>
  <c r="K154" i="1"/>
  <c r="D154" i="1"/>
  <c r="BN153" i="1"/>
  <c r="BP153" i="1"/>
  <c r="BQ153" i="1"/>
  <c r="BG153" i="1"/>
  <c r="BH153" i="1"/>
  <c r="BO153" i="1"/>
  <c r="BI153" i="1"/>
  <c r="BJ153" i="1"/>
  <c r="U153" i="1"/>
  <c r="BK153" i="1"/>
  <c r="BL153" i="1"/>
  <c r="BM153" i="1"/>
  <c r="O153" i="1"/>
  <c r="M153" i="1"/>
  <c r="K153" i="1"/>
  <c r="D153" i="1"/>
  <c r="BN152" i="1"/>
  <c r="BP152" i="1"/>
  <c r="BQ152" i="1"/>
  <c r="BG152" i="1"/>
  <c r="BH152" i="1"/>
  <c r="BO152" i="1"/>
  <c r="BI152" i="1"/>
  <c r="BJ152" i="1"/>
  <c r="U152" i="1"/>
  <c r="BK152" i="1"/>
  <c r="BL152" i="1"/>
  <c r="BM152" i="1"/>
  <c r="O152" i="1"/>
  <c r="M152" i="1"/>
  <c r="K152" i="1"/>
  <c r="D152" i="1"/>
  <c r="BN151" i="1"/>
  <c r="BP151" i="1"/>
  <c r="BQ151" i="1"/>
  <c r="BG151" i="1"/>
  <c r="BH151" i="1"/>
  <c r="BO151" i="1"/>
  <c r="BI151" i="1"/>
  <c r="BJ151" i="1"/>
  <c r="U151" i="1"/>
  <c r="BK151" i="1"/>
  <c r="BL151" i="1"/>
  <c r="BM151" i="1"/>
  <c r="O151" i="1"/>
  <c r="M151" i="1"/>
  <c r="K151" i="1"/>
  <c r="D151" i="1"/>
  <c r="BN150" i="1"/>
  <c r="BP150" i="1"/>
  <c r="BQ150" i="1"/>
  <c r="BG150" i="1"/>
  <c r="BH150" i="1"/>
  <c r="BO150" i="1"/>
  <c r="BI150" i="1"/>
  <c r="BJ150" i="1"/>
  <c r="U150" i="1"/>
  <c r="BK150" i="1"/>
  <c r="BL150" i="1"/>
  <c r="BM150" i="1"/>
  <c r="O150" i="1"/>
  <c r="M150" i="1"/>
  <c r="K150" i="1"/>
  <c r="D150" i="1"/>
  <c r="BN149" i="1"/>
  <c r="BP149" i="1"/>
  <c r="BQ149" i="1"/>
  <c r="BG149" i="1"/>
  <c r="BH149" i="1"/>
  <c r="BO149" i="1"/>
  <c r="BI149" i="1"/>
  <c r="BJ149" i="1"/>
  <c r="U149" i="1"/>
  <c r="BK149" i="1"/>
  <c r="BL149" i="1"/>
  <c r="BM149" i="1"/>
  <c r="O149" i="1"/>
  <c r="M149" i="1"/>
  <c r="K149" i="1"/>
  <c r="D149" i="1"/>
  <c r="BN148" i="1"/>
  <c r="BP148" i="1"/>
  <c r="BQ148" i="1"/>
  <c r="BG148" i="1"/>
  <c r="BH148" i="1"/>
  <c r="BO148" i="1"/>
  <c r="BI148" i="1"/>
  <c r="BJ148" i="1"/>
  <c r="U148" i="1"/>
  <c r="BK148" i="1"/>
  <c r="BL148" i="1"/>
  <c r="BM148" i="1"/>
  <c r="O148" i="1"/>
  <c r="M148" i="1"/>
  <c r="K148" i="1"/>
  <c r="D148" i="1"/>
  <c r="BN147" i="1"/>
  <c r="BP147" i="1"/>
  <c r="BQ147" i="1"/>
  <c r="BG147" i="1"/>
  <c r="BH147" i="1"/>
  <c r="BO147" i="1"/>
  <c r="BI147" i="1"/>
  <c r="BJ147" i="1"/>
  <c r="U147" i="1"/>
  <c r="BK147" i="1"/>
  <c r="BL147" i="1"/>
  <c r="BM147" i="1"/>
  <c r="O147" i="1"/>
  <c r="M147" i="1"/>
  <c r="K147" i="1"/>
  <c r="D147" i="1"/>
  <c r="BN146" i="1"/>
  <c r="BP146" i="1"/>
  <c r="BQ146" i="1"/>
  <c r="BG146" i="1"/>
  <c r="BH146" i="1"/>
  <c r="BO146" i="1"/>
  <c r="BI146" i="1"/>
  <c r="BJ146" i="1"/>
  <c r="U146" i="1"/>
  <c r="BK146" i="1"/>
  <c r="BL146" i="1"/>
  <c r="BM146" i="1"/>
  <c r="O146" i="1"/>
  <c r="M146" i="1"/>
  <c r="K146" i="1"/>
  <c r="D146" i="1"/>
  <c r="BN145" i="1"/>
  <c r="BP145" i="1"/>
  <c r="BQ145" i="1"/>
  <c r="BG145" i="1"/>
  <c r="BH145" i="1"/>
  <c r="BO145" i="1"/>
  <c r="BI145" i="1"/>
  <c r="BJ145" i="1"/>
  <c r="U145" i="1"/>
  <c r="BK145" i="1"/>
  <c r="BL145" i="1"/>
  <c r="BM145" i="1"/>
  <c r="O145" i="1"/>
  <c r="M145" i="1"/>
  <c r="K145" i="1"/>
  <c r="D145" i="1"/>
  <c r="BN144" i="1"/>
  <c r="BP144" i="1"/>
  <c r="BQ144" i="1"/>
  <c r="BG144" i="1"/>
  <c r="BH144" i="1"/>
  <c r="BO144" i="1"/>
  <c r="BI144" i="1"/>
  <c r="BJ144" i="1"/>
  <c r="U144" i="1"/>
  <c r="BK144" i="1"/>
  <c r="BL144" i="1"/>
  <c r="BM144" i="1"/>
  <c r="O144" i="1"/>
  <c r="M144" i="1"/>
  <c r="K144" i="1"/>
  <c r="D144" i="1"/>
  <c r="BN143" i="1"/>
  <c r="BP143" i="1"/>
  <c r="BQ143" i="1"/>
  <c r="BG143" i="1"/>
  <c r="BH143" i="1"/>
  <c r="BO143" i="1"/>
  <c r="BI143" i="1"/>
  <c r="BJ143" i="1"/>
  <c r="U143" i="1"/>
  <c r="BK143" i="1"/>
  <c r="BL143" i="1"/>
  <c r="BM143" i="1"/>
  <c r="O143" i="1"/>
  <c r="M143" i="1"/>
  <c r="K143" i="1"/>
  <c r="D143" i="1"/>
  <c r="BN142" i="1"/>
  <c r="BP142" i="1"/>
  <c r="BQ142" i="1"/>
  <c r="BG142" i="1"/>
  <c r="BH142" i="1"/>
  <c r="BO142" i="1"/>
  <c r="BI142" i="1"/>
  <c r="BJ142" i="1"/>
  <c r="U142" i="1"/>
  <c r="BK142" i="1"/>
  <c r="BL142" i="1"/>
  <c r="BM142" i="1"/>
  <c r="O142" i="1"/>
  <c r="M142" i="1"/>
  <c r="K142" i="1"/>
  <c r="D142" i="1"/>
  <c r="BN141" i="1"/>
  <c r="BP141" i="1"/>
  <c r="BQ141" i="1"/>
  <c r="BG141" i="1"/>
  <c r="BH141" i="1"/>
  <c r="BO141" i="1"/>
  <c r="BI141" i="1"/>
  <c r="BJ141" i="1"/>
  <c r="U141" i="1"/>
  <c r="BK141" i="1"/>
  <c r="BL141" i="1"/>
  <c r="BM141" i="1"/>
  <c r="O141" i="1"/>
  <c r="M141" i="1"/>
  <c r="K141" i="1"/>
  <c r="D141" i="1"/>
  <c r="BN140" i="1"/>
  <c r="BP140" i="1"/>
  <c r="BQ140" i="1"/>
  <c r="BG140" i="1"/>
  <c r="BH140" i="1"/>
  <c r="BO140" i="1"/>
  <c r="BI140" i="1"/>
  <c r="BJ140" i="1"/>
  <c r="U140" i="1"/>
  <c r="BK140" i="1"/>
  <c r="BL140" i="1"/>
  <c r="BM140" i="1"/>
  <c r="O140" i="1"/>
  <c r="M140" i="1"/>
  <c r="K140" i="1"/>
  <c r="D140" i="1"/>
  <c r="BN139" i="1"/>
  <c r="BP139" i="1"/>
  <c r="BQ139" i="1"/>
  <c r="BG139" i="1"/>
  <c r="BH139" i="1"/>
  <c r="BO139" i="1"/>
  <c r="BI139" i="1"/>
  <c r="BJ139" i="1"/>
  <c r="U139" i="1"/>
  <c r="BK139" i="1"/>
  <c r="BL139" i="1"/>
  <c r="BM139" i="1"/>
  <c r="O139" i="1"/>
  <c r="M139" i="1"/>
  <c r="K139" i="1"/>
  <c r="D139" i="1"/>
  <c r="BN138" i="1"/>
  <c r="BP138" i="1"/>
  <c r="BQ138" i="1"/>
  <c r="BG138" i="1"/>
  <c r="BH138" i="1"/>
  <c r="BO138" i="1"/>
  <c r="BI138" i="1"/>
  <c r="BJ138" i="1"/>
  <c r="U138" i="1"/>
  <c r="BK138" i="1"/>
  <c r="BL138" i="1"/>
  <c r="BM138" i="1"/>
  <c r="O138" i="1"/>
  <c r="M138" i="1"/>
  <c r="K138" i="1"/>
  <c r="D138" i="1"/>
  <c r="BN137" i="1"/>
  <c r="BP137" i="1"/>
  <c r="BQ137" i="1"/>
  <c r="BG137" i="1"/>
  <c r="BH137" i="1"/>
  <c r="BO137" i="1"/>
  <c r="BI137" i="1"/>
  <c r="BJ137" i="1"/>
  <c r="U137" i="1"/>
  <c r="BK137" i="1"/>
  <c r="BL137" i="1"/>
  <c r="BM137" i="1"/>
  <c r="O137" i="1"/>
  <c r="M137" i="1"/>
  <c r="K137" i="1"/>
  <c r="D137" i="1"/>
  <c r="BN136" i="1"/>
  <c r="BP136" i="1"/>
  <c r="BQ136" i="1"/>
  <c r="BG136" i="1"/>
  <c r="BH136" i="1"/>
  <c r="BO136" i="1"/>
  <c r="BI136" i="1"/>
  <c r="BJ136" i="1"/>
  <c r="U136" i="1"/>
  <c r="BK136" i="1"/>
  <c r="BL136" i="1"/>
  <c r="BM136" i="1"/>
  <c r="O136" i="1"/>
  <c r="M136" i="1"/>
  <c r="K136" i="1"/>
  <c r="D136" i="1"/>
  <c r="BN135" i="1"/>
  <c r="BP135" i="1"/>
  <c r="BQ135" i="1"/>
  <c r="BG135" i="1"/>
  <c r="BH135" i="1"/>
  <c r="BO135" i="1"/>
  <c r="BI135" i="1"/>
  <c r="BJ135" i="1"/>
  <c r="U135" i="1"/>
  <c r="BK135" i="1"/>
  <c r="BL135" i="1"/>
  <c r="BM135" i="1"/>
  <c r="O135" i="1"/>
  <c r="M135" i="1"/>
  <c r="K135" i="1"/>
  <c r="D135" i="1"/>
  <c r="BN134" i="1"/>
  <c r="BP134" i="1"/>
  <c r="BQ134" i="1"/>
  <c r="BG134" i="1"/>
  <c r="BH134" i="1"/>
  <c r="BO134" i="1"/>
  <c r="BI134" i="1"/>
  <c r="BJ134" i="1"/>
  <c r="U134" i="1"/>
  <c r="BK134" i="1"/>
  <c r="BL134" i="1"/>
  <c r="BM134" i="1"/>
  <c r="O134" i="1"/>
  <c r="M134" i="1"/>
  <c r="K134" i="1"/>
  <c r="D134" i="1"/>
  <c r="BN133" i="1"/>
  <c r="BP133" i="1"/>
  <c r="BQ133" i="1"/>
  <c r="BG133" i="1"/>
  <c r="BH133" i="1"/>
  <c r="BO133" i="1"/>
  <c r="BI133" i="1"/>
  <c r="BJ133" i="1"/>
  <c r="U133" i="1"/>
  <c r="BK133" i="1"/>
  <c r="BL133" i="1"/>
  <c r="BM133" i="1"/>
  <c r="O133" i="1"/>
  <c r="M133" i="1"/>
  <c r="K133" i="1"/>
  <c r="D133" i="1"/>
  <c r="BN132" i="1"/>
  <c r="BP132" i="1"/>
  <c r="BQ132" i="1"/>
  <c r="BG132" i="1"/>
  <c r="BH132" i="1"/>
  <c r="BO132" i="1"/>
  <c r="BI132" i="1"/>
  <c r="BJ132" i="1"/>
  <c r="U132" i="1"/>
  <c r="BK132" i="1"/>
  <c r="BL132" i="1"/>
  <c r="BM132" i="1"/>
  <c r="O132" i="1"/>
  <c r="M132" i="1"/>
  <c r="K132" i="1"/>
  <c r="BN131" i="1"/>
  <c r="BP131" i="1"/>
  <c r="BQ131" i="1"/>
  <c r="BG131" i="1"/>
  <c r="BH131" i="1"/>
  <c r="BO131" i="1"/>
  <c r="BI131" i="1"/>
  <c r="BJ131" i="1"/>
  <c r="U131" i="1"/>
  <c r="BK131" i="1"/>
  <c r="BL131" i="1"/>
  <c r="BM131" i="1"/>
  <c r="O131" i="1"/>
  <c r="M131" i="1"/>
  <c r="K131" i="1"/>
  <c r="BN130" i="1"/>
  <c r="BP130" i="1"/>
  <c r="BQ130" i="1"/>
  <c r="BG130" i="1"/>
  <c r="BH130" i="1"/>
  <c r="BO130" i="1"/>
  <c r="BI130" i="1"/>
  <c r="BJ130" i="1"/>
  <c r="U130" i="1"/>
  <c r="BK130" i="1"/>
  <c r="BL130" i="1"/>
  <c r="BM130" i="1"/>
  <c r="O130" i="1"/>
  <c r="M130" i="1"/>
  <c r="K130" i="1"/>
  <c r="BN129" i="1"/>
  <c r="BP129" i="1"/>
  <c r="BQ129" i="1"/>
  <c r="BG129" i="1"/>
  <c r="BH129" i="1"/>
  <c r="BO129" i="1"/>
  <c r="BI129" i="1"/>
  <c r="BJ129" i="1"/>
  <c r="U129" i="1"/>
  <c r="BK129" i="1"/>
  <c r="BL129" i="1"/>
  <c r="BM129" i="1"/>
  <c r="O129" i="1"/>
  <c r="M129" i="1"/>
  <c r="K129" i="1"/>
  <c r="BN128" i="1"/>
  <c r="BP128" i="1"/>
  <c r="BQ128" i="1"/>
  <c r="BG128" i="1"/>
  <c r="BH128" i="1"/>
  <c r="BO128" i="1"/>
  <c r="BI128" i="1"/>
  <c r="BJ128" i="1"/>
  <c r="U128" i="1"/>
  <c r="BK128" i="1"/>
  <c r="BL128" i="1"/>
  <c r="BM128" i="1"/>
  <c r="O128" i="1"/>
  <c r="M128" i="1"/>
  <c r="K128" i="1"/>
  <c r="BN127" i="1"/>
  <c r="BP127" i="1"/>
  <c r="BQ127" i="1"/>
  <c r="BG127" i="1"/>
  <c r="BH127" i="1"/>
  <c r="BO127" i="1"/>
  <c r="BI127" i="1"/>
  <c r="BJ127" i="1"/>
  <c r="U127" i="1"/>
  <c r="BK127" i="1"/>
  <c r="BL127" i="1"/>
  <c r="BM127" i="1"/>
  <c r="O127" i="1"/>
  <c r="M127" i="1"/>
  <c r="K127" i="1"/>
  <c r="BN126" i="1"/>
  <c r="BP126" i="1"/>
  <c r="BQ126" i="1"/>
  <c r="BG126" i="1"/>
  <c r="BH126" i="1"/>
  <c r="BO126" i="1"/>
  <c r="BI126" i="1"/>
  <c r="BJ126" i="1"/>
  <c r="U126" i="1"/>
  <c r="BK126" i="1"/>
  <c r="BL126" i="1"/>
  <c r="BM126" i="1"/>
  <c r="O126" i="1"/>
  <c r="M126" i="1"/>
  <c r="K126" i="1"/>
  <c r="BN125" i="1"/>
  <c r="BP125" i="1"/>
  <c r="BQ125" i="1"/>
  <c r="BG125" i="1"/>
  <c r="BH125" i="1"/>
  <c r="BO125" i="1"/>
  <c r="BI125" i="1"/>
  <c r="BJ125" i="1"/>
  <c r="U125" i="1"/>
  <c r="BK125" i="1"/>
  <c r="BL125" i="1"/>
  <c r="BM125" i="1"/>
  <c r="O125" i="1"/>
  <c r="M125" i="1"/>
  <c r="K125" i="1"/>
  <c r="BN124" i="1"/>
  <c r="BP124" i="1"/>
  <c r="BQ124" i="1"/>
  <c r="BG124" i="1"/>
  <c r="BH124" i="1"/>
  <c r="BO124" i="1"/>
  <c r="BI124" i="1"/>
  <c r="BJ124" i="1"/>
  <c r="U124" i="1"/>
  <c r="BK124" i="1"/>
  <c r="BL124" i="1"/>
  <c r="BM124" i="1"/>
  <c r="O124" i="1"/>
  <c r="M124" i="1"/>
  <c r="K124" i="1"/>
  <c r="BN123" i="1"/>
  <c r="BP123" i="1"/>
  <c r="BQ123" i="1"/>
  <c r="BG123" i="1"/>
  <c r="BH123" i="1"/>
  <c r="BO123" i="1"/>
  <c r="BI123" i="1"/>
  <c r="BJ123" i="1"/>
  <c r="U123" i="1"/>
  <c r="BK123" i="1"/>
  <c r="BL123" i="1"/>
  <c r="BM123" i="1"/>
  <c r="O123" i="1"/>
  <c r="M123" i="1"/>
  <c r="K123" i="1"/>
  <c r="BN122" i="1"/>
  <c r="BP122" i="1"/>
  <c r="BQ122" i="1"/>
  <c r="BG122" i="1"/>
  <c r="BH122" i="1"/>
  <c r="BO122" i="1"/>
  <c r="BI122" i="1"/>
  <c r="BJ122" i="1"/>
  <c r="U122" i="1"/>
  <c r="BK122" i="1"/>
  <c r="BL122" i="1"/>
  <c r="BM122" i="1"/>
  <c r="O122" i="1"/>
  <c r="M122" i="1"/>
  <c r="K122" i="1"/>
  <c r="BN121" i="1"/>
  <c r="BP121" i="1"/>
  <c r="BQ121" i="1"/>
  <c r="BG121" i="1"/>
  <c r="BH121" i="1"/>
  <c r="BO121" i="1"/>
  <c r="BI121" i="1"/>
  <c r="BJ121" i="1"/>
  <c r="U121" i="1"/>
  <c r="BK121" i="1"/>
  <c r="BL121" i="1"/>
  <c r="BM121" i="1"/>
  <c r="O121" i="1"/>
  <c r="M121" i="1"/>
  <c r="K121" i="1"/>
  <c r="BN120" i="1"/>
  <c r="BP120" i="1"/>
  <c r="BQ120" i="1"/>
  <c r="BG120" i="1"/>
  <c r="BH120" i="1"/>
  <c r="BO120" i="1"/>
  <c r="BI120" i="1"/>
  <c r="BJ120" i="1"/>
  <c r="U120" i="1"/>
  <c r="BK120" i="1"/>
  <c r="BL120" i="1"/>
  <c r="BM120" i="1"/>
  <c r="O120" i="1"/>
  <c r="M120" i="1"/>
  <c r="K120" i="1"/>
  <c r="BN119" i="1"/>
  <c r="BP119" i="1"/>
  <c r="BQ119" i="1"/>
  <c r="BG119" i="1"/>
  <c r="BH119" i="1"/>
  <c r="BO119" i="1"/>
  <c r="BI119" i="1"/>
  <c r="BJ119" i="1"/>
  <c r="U119" i="1"/>
  <c r="BK119" i="1"/>
  <c r="BL119" i="1"/>
  <c r="BM119" i="1"/>
  <c r="O119" i="1"/>
  <c r="M119" i="1"/>
  <c r="K119" i="1"/>
  <c r="BN118" i="1"/>
  <c r="BP118" i="1"/>
  <c r="BQ118" i="1"/>
  <c r="BG118" i="1"/>
  <c r="BH118" i="1"/>
  <c r="BO118" i="1"/>
  <c r="BI118" i="1"/>
  <c r="BJ118" i="1"/>
  <c r="U118" i="1"/>
  <c r="BK118" i="1"/>
  <c r="BL118" i="1"/>
  <c r="BM118" i="1"/>
  <c r="O118" i="1"/>
  <c r="M118" i="1"/>
  <c r="K118" i="1"/>
  <c r="BN117" i="1"/>
  <c r="BP117" i="1"/>
  <c r="BQ117" i="1"/>
  <c r="BG117" i="1"/>
  <c r="BH117" i="1"/>
  <c r="BO117" i="1"/>
  <c r="BI117" i="1"/>
  <c r="BJ117" i="1"/>
  <c r="U117" i="1"/>
  <c r="BK117" i="1"/>
  <c r="BL117" i="1"/>
  <c r="BM117" i="1"/>
  <c r="O117" i="1"/>
  <c r="M117" i="1"/>
  <c r="K117" i="1"/>
  <c r="BN116" i="1"/>
  <c r="BP116" i="1"/>
  <c r="BQ116" i="1"/>
  <c r="BG116" i="1"/>
  <c r="BH116" i="1"/>
  <c r="BO116" i="1"/>
  <c r="BI116" i="1"/>
  <c r="BJ116" i="1"/>
  <c r="U116" i="1"/>
  <c r="BK116" i="1"/>
  <c r="BL116" i="1"/>
  <c r="BM116" i="1"/>
  <c r="O116" i="1"/>
  <c r="M116" i="1"/>
  <c r="K116" i="1"/>
  <c r="BN115" i="1"/>
  <c r="BP115" i="1"/>
  <c r="BQ115" i="1"/>
  <c r="BG115" i="1"/>
  <c r="BH115" i="1"/>
  <c r="BO115" i="1"/>
  <c r="BI115" i="1"/>
  <c r="BJ115" i="1"/>
  <c r="U115" i="1"/>
  <c r="BK115" i="1"/>
  <c r="BL115" i="1"/>
  <c r="BM115" i="1"/>
  <c r="O115" i="1"/>
  <c r="M115" i="1"/>
  <c r="K115" i="1"/>
  <c r="BN114" i="1"/>
  <c r="BP114" i="1"/>
  <c r="BQ114" i="1"/>
  <c r="BG114" i="1"/>
  <c r="BH114" i="1"/>
  <c r="BO114" i="1"/>
  <c r="BI114" i="1"/>
  <c r="BJ114" i="1"/>
  <c r="U114" i="1"/>
  <c r="BK114" i="1"/>
  <c r="BL114" i="1"/>
  <c r="BM114" i="1"/>
  <c r="O114" i="1"/>
  <c r="M114" i="1"/>
  <c r="K114" i="1"/>
  <c r="BN113" i="1"/>
  <c r="BP113" i="1"/>
  <c r="BQ113" i="1"/>
  <c r="BG113" i="1"/>
  <c r="BH113" i="1"/>
  <c r="BO113" i="1"/>
  <c r="BI113" i="1"/>
  <c r="BJ113" i="1"/>
  <c r="U113" i="1"/>
  <c r="BK113" i="1"/>
  <c r="BL113" i="1"/>
  <c r="BM113" i="1"/>
  <c r="O113" i="1"/>
  <c r="M113" i="1"/>
  <c r="K113" i="1"/>
  <c r="BN112" i="1"/>
  <c r="BP112" i="1"/>
  <c r="BQ112" i="1"/>
  <c r="BG112" i="1"/>
  <c r="BH112" i="1"/>
  <c r="BO112" i="1"/>
  <c r="BI112" i="1"/>
  <c r="BJ112" i="1"/>
  <c r="U112" i="1"/>
  <c r="BK112" i="1"/>
  <c r="BL112" i="1"/>
  <c r="BM112" i="1"/>
  <c r="O112" i="1"/>
  <c r="M112" i="1"/>
  <c r="K112" i="1"/>
  <c r="BN111" i="1"/>
  <c r="BP111" i="1"/>
  <c r="BQ111" i="1"/>
  <c r="BG111" i="1"/>
  <c r="BH111" i="1"/>
  <c r="BO111" i="1"/>
  <c r="BI111" i="1"/>
  <c r="BJ111" i="1"/>
  <c r="U111" i="1"/>
  <c r="BK111" i="1"/>
  <c r="BL111" i="1"/>
  <c r="BM111" i="1"/>
  <c r="O111" i="1"/>
  <c r="M111" i="1"/>
  <c r="K111" i="1"/>
  <c r="BN110" i="1"/>
  <c r="BP110" i="1"/>
  <c r="BQ110" i="1"/>
  <c r="BG110" i="1"/>
  <c r="BH110" i="1"/>
  <c r="BO110" i="1"/>
  <c r="BI110" i="1"/>
  <c r="BJ110" i="1"/>
  <c r="U110" i="1"/>
  <c r="BK110" i="1"/>
  <c r="BL110" i="1"/>
  <c r="BM110" i="1"/>
  <c r="O110" i="1"/>
  <c r="M110" i="1"/>
  <c r="K110" i="1"/>
  <c r="BN109" i="1"/>
  <c r="BP109" i="1"/>
  <c r="BQ109" i="1"/>
  <c r="BG109" i="1"/>
  <c r="BH109" i="1"/>
  <c r="BO109" i="1"/>
  <c r="BI109" i="1"/>
  <c r="BJ109" i="1"/>
  <c r="U109" i="1"/>
  <c r="BK109" i="1"/>
  <c r="BL109" i="1"/>
  <c r="BM109" i="1"/>
  <c r="O109" i="1"/>
  <c r="M109" i="1"/>
  <c r="K109" i="1"/>
  <c r="BN108" i="1"/>
  <c r="BP108" i="1"/>
  <c r="BQ108" i="1"/>
  <c r="BG108" i="1"/>
  <c r="BH108" i="1"/>
  <c r="BO108" i="1"/>
  <c r="BI108" i="1"/>
  <c r="BJ108" i="1"/>
  <c r="U108" i="1"/>
  <c r="BK108" i="1"/>
  <c r="BL108" i="1"/>
  <c r="BM108" i="1"/>
  <c r="O108" i="1"/>
  <c r="M108" i="1"/>
  <c r="K108" i="1"/>
  <c r="BN107" i="1"/>
  <c r="BP107" i="1"/>
  <c r="BQ107" i="1"/>
  <c r="BG107" i="1"/>
  <c r="BH107" i="1"/>
  <c r="BO107" i="1"/>
  <c r="BI107" i="1"/>
  <c r="BJ107" i="1"/>
  <c r="U107" i="1"/>
  <c r="BK107" i="1"/>
  <c r="BL107" i="1"/>
  <c r="BM107" i="1"/>
  <c r="O107" i="1"/>
  <c r="M107" i="1"/>
  <c r="K107" i="1"/>
  <c r="BN106" i="1"/>
  <c r="BP106" i="1"/>
  <c r="BQ106" i="1"/>
  <c r="BG106" i="1"/>
  <c r="BH106" i="1"/>
  <c r="BO106" i="1"/>
  <c r="BI106" i="1"/>
  <c r="BJ106" i="1"/>
  <c r="U106" i="1"/>
  <c r="BK106" i="1"/>
  <c r="BL106" i="1"/>
  <c r="BM106" i="1"/>
  <c r="O106" i="1"/>
  <c r="M106" i="1"/>
  <c r="K106" i="1"/>
  <c r="BN105" i="1"/>
  <c r="BP105" i="1"/>
  <c r="BQ105" i="1"/>
  <c r="BG105" i="1"/>
  <c r="BH105" i="1"/>
  <c r="BO105" i="1"/>
  <c r="BI105" i="1"/>
  <c r="BJ105" i="1"/>
  <c r="U105" i="1"/>
  <c r="BK105" i="1"/>
  <c r="BL105" i="1"/>
  <c r="BM105" i="1"/>
  <c r="O105" i="1"/>
  <c r="M105" i="1"/>
  <c r="K105" i="1"/>
  <c r="BN104" i="1"/>
  <c r="BP104" i="1"/>
  <c r="BQ104" i="1"/>
  <c r="BG104" i="1"/>
  <c r="BH104" i="1"/>
  <c r="BO104" i="1"/>
  <c r="BI104" i="1"/>
  <c r="BJ104" i="1"/>
  <c r="U104" i="1"/>
  <c r="BK104" i="1"/>
  <c r="BL104" i="1"/>
  <c r="BM104" i="1"/>
  <c r="O104" i="1"/>
  <c r="M104" i="1"/>
  <c r="K104" i="1"/>
  <c r="BN103" i="1"/>
  <c r="BP103" i="1"/>
  <c r="BQ103" i="1"/>
  <c r="BG103" i="1"/>
  <c r="BH103" i="1"/>
  <c r="BO103" i="1"/>
  <c r="BI103" i="1"/>
  <c r="BJ103" i="1"/>
  <c r="U103" i="1"/>
  <c r="BK103" i="1"/>
  <c r="BL103" i="1"/>
  <c r="BM103" i="1"/>
  <c r="O103" i="1"/>
  <c r="M103" i="1"/>
  <c r="K103" i="1"/>
  <c r="BN102" i="1"/>
  <c r="BP102" i="1"/>
  <c r="BQ102" i="1"/>
  <c r="BG102" i="1"/>
  <c r="BH102" i="1"/>
  <c r="BO102" i="1"/>
  <c r="BI102" i="1"/>
  <c r="BJ102" i="1"/>
  <c r="U102" i="1"/>
  <c r="BK102" i="1"/>
  <c r="BL102" i="1"/>
  <c r="BM102" i="1"/>
  <c r="O102" i="1"/>
  <c r="M102" i="1"/>
  <c r="K102" i="1"/>
  <c r="BN101" i="1"/>
  <c r="BP101" i="1"/>
  <c r="BQ101" i="1"/>
  <c r="BG101" i="1"/>
  <c r="BH101" i="1"/>
  <c r="BO101" i="1"/>
  <c r="BI101" i="1"/>
  <c r="BJ101" i="1"/>
  <c r="U101" i="1"/>
  <c r="BK101" i="1"/>
  <c r="BL101" i="1"/>
  <c r="BM101" i="1"/>
  <c r="O101" i="1"/>
  <c r="M101" i="1"/>
  <c r="K101" i="1"/>
  <c r="BN100" i="1"/>
  <c r="BP100" i="1"/>
  <c r="BQ100" i="1"/>
  <c r="BG100" i="1"/>
  <c r="BH100" i="1"/>
  <c r="BO100" i="1"/>
  <c r="BI100" i="1"/>
  <c r="BJ100" i="1"/>
  <c r="U100" i="1"/>
  <c r="BK100" i="1"/>
  <c r="BL100" i="1"/>
  <c r="BM100" i="1"/>
  <c r="O100" i="1"/>
  <c r="M100" i="1"/>
  <c r="K100" i="1"/>
  <c r="BN99" i="1"/>
  <c r="BP99" i="1"/>
  <c r="BQ99" i="1"/>
  <c r="BG99" i="1"/>
  <c r="BH99" i="1"/>
  <c r="BO99" i="1"/>
  <c r="BI99" i="1"/>
  <c r="BJ99" i="1"/>
  <c r="U99" i="1"/>
  <c r="BK99" i="1"/>
  <c r="BL99" i="1"/>
  <c r="BM99" i="1"/>
  <c r="O99" i="1"/>
  <c r="M99" i="1"/>
  <c r="K99" i="1"/>
  <c r="BN98" i="1"/>
  <c r="BP98" i="1"/>
  <c r="BQ98" i="1"/>
  <c r="BG98" i="1"/>
  <c r="BH98" i="1"/>
  <c r="BO98" i="1"/>
  <c r="BI98" i="1"/>
  <c r="BJ98" i="1"/>
  <c r="U98" i="1"/>
  <c r="BK98" i="1"/>
  <c r="BL98" i="1"/>
  <c r="BM98" i="1"/>
  <c r="O98" i="1"/>
  <c r="M98" i="1"/>
  <c r="K98" i="1"/>
  <c r="BN97" i="1"/>
  <c r="BP97" i="1"/>
  <c r="BQ97" i="1"/>
  <c r="BG97" i="1"/>
  <c r="BH97" i="1"/>
  <c r="BO97" i="1"/>
  <c r="BI97" i="1"/>
  <c r="BJ97" i="1"/>
  <c r="U97" i="1"/>
  <c r="BK97" i="1"/>
  <c r="BL97" i="1"/>
  <c r="BM97" i="1"/>
  <c r="O97" i="1"/>
  <c r="M97" i="1"/>
  <c r="K97" i="1"/>
  <c r="BN96" i="1"/>
  <c r="BP96" i="1"/>
  <c r="BQ96" i="1"/>
  <c r="BG96" i="1"/>
  <c r="BH96" i="1"/>
  <c r="BO96" i="1"/>
  <c r="BI96" i="1"/>
  <c r="BJ96" i="1"/>
  <c r="U96" i="1"/>
  <c r="BK96" i="1"/>
  <c r="BL96" i="1"/>
  <c r="BM96" i="1"/>
  <c r="O96" i="1"/>
  <c r="M96" i="1"/>
  <c r="K96" i="1"/>
  <c r="BN95" i="1"/>
  <c r="BP95" i="1"/>
  <c r="BQ95" i="1"/>
  <c r="BG95" i="1"/>
  <c r="BH95" i="1"/>
  <c r="BO95" i="1"/>
  <c r="BI95" i="1"/>
  <c r="BJ95" i="1"/>
  <c r="U95" i="1"/>
  <c r="BK95" i="1"/>
  <c r="BL95" i="1"/>
  <c r="BM95" i="1"/>
  <c r="O95" i="1"/>
  <c r="M95" i="1"/>
  <c r="K95" i="1"/>
  <c r="BN94" i="1"/>
  <c r="BP94" i="1"/>
  <c r="BQ94" i="1"/>
  <c r="BG94" i="1"/>
  <c r="BH94" i="1"/>
  <c r="BO94" i="1"/>
  <c r="BI94" i="1"/>
  <c r="BJ94" i="1"/>
  <c r="U94" i="1"/>
  <c r="BK94" i="1"/>
  <c r="BL94" i="1"/>
  <c r="BM94" i="1"/>
  <c r="O94" i="1"/>
  <c r="M94" i="1"/>
  <c r="K94" i="1"/>
  <c r="BN93" i="1"/>
  <c r="BP93" i="1"/>
  <c r="BQ93" i="1"/>
  <c r="BG93" i="1"/>
  <c r="BH93" i="1"/>
  <c r="BO93" i="1"/>
  <c r="BI93" i="1"/>
  <c r="BJ93" i="1"/>
  <c r="U93" i="1"/>
  <c r="BK93" i="1"/>
  <c r="BL93" i="1"/>
  <c r="BM93" i="1"/>
  <c r="O93" i="1"/>
  <c r="M93" i="1"/>
  <c r="K93" i="1"/>
  <c r="BN92" i="1"/>
  <c r="BP92" i="1"/>
  <c r="BQ92" i="1"/>
  <c r="BG92" i="1"/>
  <c r="BH92" i="1"/>
  <c r="BO92" i="1"/>
  <c r="BI92" i="1"/>
  <c r="BJ92" i="1"/>
  <c r="U92" i="1"/>
  <c r="BK92" i="1"/>
  <c r="BL92" i="1"/>
  <c r="BM92" i="1"/>
  <c r="O92" i="1"/>
  <c r="M92" i="1"/>
  <c r="K92" i="1"/>
  <c r="BN91" i="1"/>
  <c r="BP91" i="1"/>
  <c r="BQ91" i="1"/>
  <c r="BG91" i="1"/>
  <c r="BH91" i="1"/>
  <c r="BO91" i="1"/>
  <c r="BI91" i="1"/>
  <c r="BJ91" i="1"/>
  <c r="U91" i="1"/>
  <c r="BK91" i="1"/>
  <c r="BL91" i="1"/>
  <c r="BM91" i="1"/>
  <c r="O91" i="1"/>
  <c r="M91" i="1"/>
  <c r="K91" i="1"/>
  <c r="BN90" i="1"/>
  <c r="BP90" i="1"/>
  <c r="BQ90" i="1"/>
  <c r="BG90" i="1"/>
  <c r="BH90" i="1"/>
  <c r="BO90" i="1"/>
  <c r="BI90" i="1"/>
  <c r="BJ90" i="1"/>
  <c r="U90" i="1"/>
  <c r="BK90" i="1"/>
  <c r="BL90" i="1"/>
  <c r="BM90" i="1"/>
  <c r="O90" i="1"/>
  <c r="M90" i="1"/>
  <c r="K90" i="1"/>
  <c r="BN89" i="1"/>
  <c r="BP89" i="1"/>
  <c r="BQ89" i="1"/>
  <c r="BG89" i="1"/>
  <c r="BH89" i="1"/>
  <c r="BO89" i="1"/>
  <c r="BI89" i="1"/>
  <c r="BJ89" i="1"/>
  <c r="U89" i="1"/>
  <c r="BK89" i="1"/>
  <c r="BL89" i="1"/>
  <c r="BM89" i="1"/>
  <c r="O89" i="1"/>
  <c r="M89" i="1"/>
  <c r="K89" i="1"/>
  <c r="BN88" i="1"/>
  <c r="BP88" i="1"/>
  <c r="BQ88" i="1"/>
  <c r="BG88" i="1"/>
  <c r="BH88" i="1"/>
  <c r="BO88" i="1"/>
  <c r="BI88" i="1"/>
  <c r="BJ88" i="1"/>
  <c r="U88" i="1"/>
  <c r="BK88" i="1"/>
  <c r="BL88" i="1"/>
  <c r="BM88" i="1"/>
  <c r="O88" i="1"/>
  <c r="M88" i="1"/>
  <c r="K88" i="1"/>
  <c r="BN87" i="1"/>
  <c r="BP87" i="1"/>
  <c r="BQ87" i="1"/>
  <c r="BG87" i="1"/>
  <c r="BH87" i="1"/>
  <c r="BO87" i="1"/>
  <c r="BI87" i="1"/>
  <c r="BJ87" i="1"/>
  <c r="U87" i="1"/>
  <c r="BK87" i="1"/>
  <c r="BL87" i="1"/>
  <c r="BM87" i="1"/>
  <c r="O87" i="1"/>
  <c r="M87" i="1"/>
  <c r="K87" i="1"/>
  <c r="BN86" i="1"/>
  <c r="BP86" i="1"/>
  <c r="BQ86" i="1"/>
  <c r="BG86" i="1"/>
  <c r="BH86" i="1"/>
  <c r="BO86" i="1"/>
  <c r="BI86" i="1"/>
  <c r="BJ86" i="1"/>
  <c r="U86" i="1"/>
  <c r="BK86" i="1"/>
  <c r="BL86" i="1"/>
  <c r="BM86" i="1"/>
  <c r="O86" i="1"/>
  <c r="M86" i="1"/>
  <c r="K86" i="1"/>
  <c r="BN85" i="1"/>
  <c r="BP85" i="1"/>
  <c r="BQ85" i="1"/>
  <c r="BG85" i="1"/>
  <c r="BH85" i="1"/>
  <c r="BO85" i="1"/>
  <c r="BI85" i="1"/>
  <c r="BJ85" i="1"/>
  <c r="U84" i="1"/>
  <c r="BK85" i="1"/>
  <c r="BL85" i="1"/>
  <c r="BM85" i="1"/>
  <c r="U85" i="1"/>
  <c r="O85" i="1"/>
  <c r="M85" i="1"/>
  <c r="K85" i="1"/>
  <c r="BN84" i="1"/>
  <c r="BP84" i="1"/>
  <c r="BQ84" i="1"/>
  <c r="BG84" i="1"/>
  <c r="BH84" i="1"/>
  <c r="BO84" i="1"/>
  <c r="BI84" i="1"/>
  <c r="BJ84" i="1"/>
  <c r="U83" i="1"/>
  <c r="BK84" i="1"/>
  <c r="BL84" i="1"/>
  <c r="BM84" i="1"/>
  <c r="O84" i="1"/>
  <c r="M84" i="1"/>
  <c r="K84" i="1"/>
  <c r="BN83" i="1"/>
  <c r="BP83" i="1"/>
  <c r="BQ83" i="1"/>
  <c r="BG83" i="1"/>
  <c r="BH83" i="1"/>
  <c r="BO83" i="1"/>
  <c r="BI83" i="1"/>
  <c r="BJ83" i="1"/>
  <c r="U82" i="1"/>
  <c r="BK83" i="1"/>
  <c r="BL83" i="1"/>
  <c r="BM83" i="1"/>
  <c r="O83" i="1"/>
  <c r="M83" i="1"/>
  <c r="K83" i="1"/>
  <c r="BN82" i="1"/>
  <c r="BP82" i="1"/>
  <c r="BQ82" i="1"/>
  <c r="BG82" i="1"/>
  <c r="BH82" i="1"/>
  <c r="BO82" i="1"/>
  <c r="BI82" i="1"/>
  <c r="BJ82" i="1"/>
  <c r="BK82" i="1"/>
  <c r="BL82" i="1"/>
  <c r="BM82" i="1"/>
  <c r="O82" i="1"/>
  <c r="M82" i="1"/>
  <c r="K82" i="1"/>
  <c r="BN81" i="1"/>
  <c r="BP81" i="1"/>
  <c r="BQ81" i="1"/>
  <c r="BG81" i="1"/>
  <c r="BH81" i="1"/>
  <c r="BO81" i="1"/>
  <c r="BI81" i="1"/>
  <c r="BJ81" i="1"/>
  <c r="U81" i="1"/>
  <c r="BK81" i="1"/>
  <c r="BL81" i="1"/>
  <c r="BM81" i="1"/>
  <c r="O81" i="1"/>
  <c r="M81" i="1"/>
  <c r="K81" i="1"/>
  <c r="BN80" i="1"/>
  <c r="BP80" i="1"/>
  <c r="BQ80" i="1"/>
  <c r="BG80" i="1"/>
  <c r="BH80" i="1"/>
  <c r="BO80" i="1"/>
  <c r="BI80" i="1"/>
  <c r="BJ80" i="1"/>
  <c r="U80" i="1"/>
  <c r="BK80" i="1"/>
  <c r="BL80" i="1"/>
  <c r="BM80" i="1"/>
  <c r="O80" i="1"/>
  <c r="M80" i="1"/>
  <c r="K80" i="1"/>
  <c r="BN79" i="1"/>
  <c r="BP79" i="1"/>
  <c r="BQ79" i="1"/>
  <c r="BG79" i="1"/>
  <c r="BH79" i="1"/>
  <c r="BO79" i="1"/>
  <c r="BI79" i="1"/>
  <c r="BJ79" i="1"/>
  <c r="U79" i="1"/>
  <c r="BK79" i="1"/>
  <c r="BL79" i="1"/>
  <c r="BM79" i="1"/>
  <c r="O79" i="1"/>
  <c r="M79" i="1"/>
  <c r="K79" i="1"/>
  <c r="BN78" i="1"/>
  <c r="BP78" i="1"/>
  <c r="BQ78" i="1"/>
  <c r="BG78" i="1"/>
  <c r="BH78" i="1"/>
  <c r="BO78" i="1"/>
  <c r="BI78" i="1"/>
  <c r="BJ78" i="1"/>
  <c r="U78" i="1"/>
  <c r="BK78" i="1"/>
  <c r="BL78" i="1"/>
  <c r="BM78" i="1"/>
  <c r="O78" i="1"/>
  <c r="M78" i="1"/>
  <c r="K78" i="1"/>
  <c r="BN77" i="1"/>
  <c r="BP77" i="1"/>
  <c r="BQ77" i="1"/>
  <c r="BG77" i="1"/>
  <c r="BH77" i="1"/>
  <c r="BO77" i="1"/>
  <c r="BI77" i="1"/>
  <c r="BJ77" i="1"/>
  <c r="U77" i="1"/>
  <c r="BK77" i="1"/>
  <c r="BL77" i="1"/>
  <c r="BM77" i="1"/>
  <c r="O77" i="1"/>
  <c r="M77" i="1"/>
  <c r="K77" i="1"/>
  <c r="BN76" i="1"/>
  <c r="BP76" i="1"/>
  <c r="BQ76" i="1"/>
  <c r="BG76" i="1"/>
  <c r="BH76" i="1"/>
  <c r="BO76" i="1"/>
  <c r="BI76" i="1"/>
  <c r="BJ76" i="1"/>
  <c r="U76" i="1"/>
  <c r="BK76" i="1"/>
  <c r="BL76" i="1"/>
  <c r="BM76" i="1"/>
  <c r="O76" i="1"/>
  <c r="M76" i="1"/>
  <c r="K76" i="1"/>
  <c r="BN75" i="1"/>
  <c r="BP75" i="1"/>
  <c r="BQ75" i="1"/>
  <c r="BG75" i="1"/>
  <c r="BH75" i="1"/>
  <c r="BO75" i="1"/>
  <c r="BI75" i="1"/>
  <c r="BJ75" i="1"/>
  <c r="U75" i="1"/>
  <c r="BK75" i="1"/>
  <c r="BL75" i="1"/>
  <c r="BM75" i="1"/>
  <c r="O75" i="1"/>
  <c r="M75" i="1"/>
  <c r="K75" i="1"/>
  <c r="BN74" i="1"/>
  <c r="BP74" i="1"/>
  <c r="BQ74" i="1"/>
  <c r="BG74" i="1"/>
  <c r="BH74" i="1"/>
  <c r="BO74" i="1"/>
  <c r="BI74" i="1"/>
  <c r="BJ74" i="1"/>
  <c r="U74" i="1"/>
  <c r="BK74" i="1"/>
  <c r="BL74" i="1"/>
  <c r="BM74" i="1"/>
  <c r="O74" i="1"/>
  <c r="M74" i="1"/>
  <c r="K74" i="1"/>
  <c r="BN73" i="1"/>
  <c r="BP73" i="1"/>
  <c r="BQ73" i="1"/>
  <c r="BG73" i="1"/>
  <c r="BH73" i="1"/>
  <c r="BO73" i="1"/>
  <c r="BI73" i="1"/>
  <c r="BJ73" i="1"/>
  <c r="U73" i="1"/>
  <c r="BK73" i="1"/>
  <c r="BL73" i="1"/>
  <c r="BM73" i="1"/>
  <c r="O73" i="1"/>
  <c r="M73" i="1"/>
  <c r="K73" i="1"/>
  <c r="BN72" i="1"/>
  <c r="BP72" i="1"/>
  <c r="BQ72" i="1"/>
  <c r="BG72" i="1"/>
  <c r="BH72" i="1"/>
  <c r="BO72" i="1"/>
  <c r="BI72" i="1"/>
  <c r="BJ72" i="1"/>
  <c r="U72" i="1"/>
  <c r="BK72" i="1"/>
  <c r="BL72" i="1"/>
  <c r="BM72" i="1"/>
  <c r="O72" i="1"/>
  <c r="M72" i="1"/>
  <c r="K72" i="1"/>
  <c r="BN71" i="1"/>
  <c r="BP71" i="1"/>
  <c r="BQ71" i="1"/>
  <c r="BG71" i="1"/>
  <c r="BH71" i="1"/>
  <c r="BO71" i="1"/>
  <c r="BI71" i="1"/>
  <c r="BJ71" i="1"/>
  <c r="U71" i="1"/>
  <c r="BK71" i="1"/>
  <c r="BL71" i="1"/>
  <c r="BM71" i="1"/>
  <c r="O71" i="1"/>
  <c r="M71" i="1"/>
  <c r="K71" i="1"/>
  <c r="BN70" i="1"/>
  <c r="BP70" i="1"/>
  <c r="BQ70" i="1"/>
  <c r="BG70" i="1"/>
  <c r="BH70" i="1"/>
  <c r="BO70" i="1"/>
  <c r="BI70" i="1"/>
  <c r="BJ70" i="1"/>
  <c r="U70" i="1"/>
  <c r="BK70" i="1"/>
  <c r="BL70" i="1"/>
  <c r="BM70" i="1"/>
  <c r="O70" i="1"/>
  <c r="M70" i="1"/>
  <c r="K70" i="1"/>
  <c r="BN69" i="1"/>
  <c r="BP69" i="1"/>
  <c r="BQ69" i="1"/>
  <c r="BG69" i="1"/>
  <c r="BH69" i="1"/>
  <c r="BO69" i="1"/>
  <c r="BI69" i="1"/>
  <c r="BJ69" i="1"/>
  <c r="U69" i="1"/>
  <c r="BK69" i="1"/>
  <c r="BL69" i="1"/>
  <c r="BM69" i="1"/>
  <c r="O69" i="1"/>
  <c r="M69" i="1"/>
  <c r="K69" i="1"/>
  <c r="BN68" i="1"/>
  <c r="BP68" i="1"/>
  <c r="BQ68" i="1"/>
  <c r="BG68" i="1"/>
  <c r="BH68" i="1"/>
  <c r="BO68" i="1"/>
  <c r="BI68" i="1"/>
  <c r="BJ68" i="1"/>
  <c r="U68" i="1"/>
  <c r="BK68" i="1"/>
  <c r="BL68" i="1"/>
  <c r="BM68" i="1"/>
  <c r="O68" i="1"/>
  <c r="M68" i="1"/>
  <c r="K68" i="1"/>
  <c r="BN67" i="1"/>
  <c r="BP67" i="1"/>
  <c r="BQ67" i="1"/>
  <c r="BG67" i="1"/>
  <c r="BH67" i="1"/>
  <c r="BO67" i="1"/>
  <c r="BI67" i="1"/>
  <c r="BJ67" i="1"/>
  <c r="U67" i="1"/>
  <c r="BK67" i="1"/>
  <c r="BL67" i="1"/>
  <c r="BM67" i="1"/>
  <c r="O67" i="1"/>
  <c r="M67" i="1"/>
  <c r="K67" i="1"/>
  <c r="BN66" i="1"/>
  <c r="BP66" i="1"/>
  <c r="BQ66" i="1"/>
  <c r="BG66" i="1"/>
  <c r="BH66" i="1"/>
  <c r="BO66" i="1"/>
  <c r="BI66" i="1"/>
  <c r="BJ66" i="1"/>
  <c r="U66" i="1"/>
  <c r="BK66" i="1"/>
  <c r="BL66" i="1"/>
  <c r="BM66" i="1"/>
  <c r="O66" i="1"/>
  <c r="M66" i="1"/>
  <c r="K66" i="1"/>
  <c r="BN65" i="1"/>
  <c r="BP65" i="1"/>
  <c r="BQ65" i="1"/>
  <c r="BG65" i="1"/>
  <c r="BH65" i="1"/>
  <c r="BO65" i="1"/>
  <c r="BI65" i="1"/>
  <c r="BJ65" i="1"/>
  <c r="U65" i="1"/>
  <c r="BK65" i="1"/>
  <c r="BL65" i="1"/>
  <c r="BM65" i="1"/>
  <c r="O65" i="1"/>
  <c r="M65" i="1"/>
  <c r="K65" i="1"/>
  <c r="BN64" i="1"/>
  <c r="BP64" i="1"/>
  <c r="BQ64" i="1"/>
  <c r="BG64" i="1"/>
  <c r="BH64" i="1"/>
  <c r="BO64" i="1"/>
  <c r="BI64" i="1"/>
  <c r="BJ64" i="1"/>
  <c r="U64" i="1"/>
  <c r="BK64" i="1"/>
  <c r="BL64" i="1"/>
  <c r="BM64" i="1"/>
  <c r="O64" i="1"/>
  <c r="M64" i="1"/>
  <c r="K64" i="1"/>
  <c r="BN63" i="1"/>
  <c r="BP63" i="1"/>
  <c r="BQ63" i="1"/>
  <c r="BG63" i="1"/>
  <c r="BH63" i="1"/>
  <c r="BO63" i="1"/>
  <c r="BI63" i="1"/>
  <c r="BJ63" i="1"/>
  <c r="U63" i="1"/>
  <c r="BK63" i="1"/>
  <c r="BL63" i="1"/>
  <c r="BM63" i="1"/>
  <c r="O63" i="1"/>
  <c r="M63" i="1"/>
  <c r="K63" i="1"/>
  <c r="BN62" i="1"/>
  <c r="BP62" i="1"/>
  <c r="BQ62" i="1"/>
  <c r="BG62" i="1"/>
  <c r="BH62" i="1"/>
  <c r="BO62" i="1"/>
  <c r="BI62" i="1"/>
  <c r="BJ62" i="1"/>
  <c r="U62" i="1"/>
  <c r="BK62" i="1"/>
  <c r="BL62" i="1"/>
  <c r="BM62" i="1"/>
  <c r="O62" i="1"/>
  <c r="M62" i="1"/>
  <c r="K62" i="1"/>
  <c r="BN61" i="1"/>
  <c r="BP61" i="1"/>
  <c r="BQ61" i="1"/>
  <c r="BG61" i="1"/>
  <c r="BH61" i="1"/>
  <c r="BO61" i="1"/>
  <c r="BI61" i="1"/>
  <c r="BJ61" i="1"/>
  <c r="U61" i="1"/>
  <c r="BK61" i="1"/>
  <c r="BL61" i="1"/>
  <c r="BM61" i="1"/>
  <c r="O61" i="1"/>
  <c r="M61" i="1"/>
  <c r="K61" i="1"/>
  <c r="BN60" i="1"/>
  <c r="BP60" i="1"/>
  <c r="BQ60" i="1"/>
  <c r="BG60" i="1"/>
  <c r="BH60" i="1"/>
  <c r="BO60" i="1"/>
  <c r="BI60" i="1"/>
  <c r="BJ60" i="1"/>
  <c r="U60" i="1"/>
  <c r="BK60" i="1"/>
  <c r="BL60" i="1"/>
  <c r="BM60" i="1"/>
  <c r="O60" i="1"/>
  <c r="M60" i="1"/>
  <c r="K60" i="1"/>
  <c r="BN59" i="1"/>
  <c r="BP59" i="1"/>
  <c r="BQ59" i="1"/>
  <c r="BG59" i="1"/>
  <c r="BH59" i="1"/>
  <c r="BO59" i="1"/>
  <c r="BI59" i="1"/>
  <c r="BJ59" i="1"/>
  <c r="U59" i="1"/>
  <c r="BK59" i="1"/>
  <c r="BL59" i="1"/>
  <c r="BM59" i="1"/>
  <c r="O59" i="1"/>
  <c r="M59" i="1"/>
  <c r="K59" i="1"/>
  <c r="BN58" i="1"/>
  <c r="BP58" i="1"/>
  <c r="BQ58" i="1"/>
  <c r="BG58" i="1"/>
  <c r="BH58" i="1"/>
  <c r="BO58" i="1"/>
  <c r="BI58" i="1"/>
  <c r="BJ58" i="1"/>
  <c r="U58" i="1"/>
  <c r="BK58" i="1"/>
  <c r="BL58" i="1"/>
  <c r="BM58" i="1"/>
  <c r="O58" i="1"/>
  <c r="M58" i="1"/>
  <c r="K58" i="1"/>
  <c r="BN57" i="1"/>
  <c r="BP57" i="1"/>
  <c r="BQ57" i="1"/>
  <c r="BG57" i="1"/>
  <c r="BH57" i="1"/>
  <c r="BO57" i="1"/>
  <c r="BI57" i="1"/>
  <c r="BJ57" i="1"/>
  <c r="U57" i="1"/>
  <c r="BK57" i="1"/>
  <c r="BL57" i="1"/>
  <c r="BM57" i="1"/>
  <c r="O57" i="1"/>
  <c r="M57" i="1"/>
  <c r="K57" i="1"/>
  <c r="BN56" i="1"/>
  <c r="BP56" i="1"/>
  <c r="BQ56" i="1"/>
  <c r="BG56" i="1"/>
  <c r="BH56" i="1"/>
  <c r="BO56" i="1"/>
  <c r="BI56" i="1"/>
  <c r="BJ56" i="1"/>
  <c r="U56" i="1"/>
  <c r="BK56" i="1"/>
  <c r="BL56" i="1"/>
  <c r="BM56" i="1"/>
  <c r="O56" i="1"/>
  <c r="M56" i="1"/>
  <c r="K56" i="1"/>
  <c r="BN55" i="1"/>
  <c r="BP55" i="1"/>
  <c r="BQ55" i="1"/>
  <c r="BG55" i="1"/>
  <c r="BH55" i="1"/>
  <c r="BO55" i="1"/>
  <c r="BI55" i="1"/>
  <c r="BJ55" i="1"/>
  <c r="U55" i="1"/>
  <c r="BK55" i="1"/>
  <c r="BL55" i="1"/>
  <c r="BM55" i="1"/>
  <c r="O55" i="1"/>
  <c r="M55" i="1"/>
  <c r="K55" i="1"/>
  <c r="BN54" i="1"/>
  <c r="BP54" i="1"/>
  <c r="BQ54" i="1"/>
  <c r="BG54" i="1"/>
  <c r="BH54" i="1"/>
  <c r="BO54" i="1"/>
  <c r="BI54" i="1"/>
  <c r="BJ54" i="1"/>
  <c r="U54" i="1"/>
  <c r="BK54" i="1"/>
  <c r="BL54" i="1"/>
  <c r="BM54" i="1"/>
  <c r="O54" i="1"/>
  <c r="M54" i="1"/>
  <c r="K54" i="1"/>
  <c r="BN53" i="1"/>
  <c r="BP53" i="1"/>
  <c r="BQ53" i="1"/>
  <c r="BG53" i="1"/>
  <c r="BH53" i="1"/>
  <c r="BO53" i="1"/>
  <c r="BI53" i="1"/>
  <c r="BJ53" i="1"/>
  <c r="U53" i="1"/>
  <c r="BK53" i="1"/>
  <c r="BL53" i="1"/>
  <c r="BM53" i="1"/>
  <c r="O53" i="1"/>
  <c r="M53" i="1"/>
  <c r="K53" i="1"/>
  <c r="BN52" i="1"/>
  <c r="BP52" i="1"/>
  <c r="BQ52" i="1"/>
  <c r="BG52" i="1"/>
  <c r="BH52" i="1"/>
  <c r="BO52" i="1"/>
  <c r="BI52" i="1"/>
  <c r="BJ52" i="1"/>
  <c r="U52" i="1"/>
  <c r="BK52" i="1"/>
  <c r="BL52" i="1"/>
  <c r="BM52" i="1"/>
  <c r="O52" i="1"/>
  <c r="M52" i="1"/>
  <c r="K52" i="1"/>
  <c r="BN51" i="1"/>
  <c r="BP51" i="1"/>
  <c r="BQ51" i="1"/>
  <c r="BG51" i="1"/>
  <c r="BH51" i="1"/>
  <c r="BO51" i="1"/>
  <c r="BI51" i="1"/>
  <c r="BJ51" i="1"/>
  <c r="U51" i="1"/>
  <c r="BK51" i="1"/>
  <c r="BL51" i="1"/>
  <c r="BM51" i="1"/>
  <c r="O51" i="1"/>
  <c r="M51" i="1"/>
  <c r="K51" i="1"/>
  <c r="BN50" i="1"/>
  <c r="BP50" i="1"/>
  <c r="BQ50" i="1"/>
  <c r="BG50" i="1"/>
  <c r="BH50" i="1"/>
  <c r="BO50" i="1"/>
  <c r="BI50" i="1"/>
  <c r="BJ50" i="1"/>
  <c r="U50" i="1"/>
  <c r="BK50" i="1"/>
  <c r="BL50" i="1"/>
  <c r="BM50" i="1"/>
  <c r="O50" i="1"/>
  <c r="M50" i="1"/>
  <c r="K50" i="1"/>
  <c r="BN49" i="1"/>
  <c r="BP49" i="1"/>
  <c r="BQ49" i="1"/>
  <c r="BG49" i="1"/>
  <c r="BH49" i="1"/>
  <c r="BO49" i="1"/>
  <c r="BI49" i="1"/>
  <c r="BJ49" i="1"/>
  <c r="U49" i="1"/>
  <c r="BK49" i="1"/>
  <c r="BL49" i="1"/>
  <c r="BM49" i="1"/>
  <c r="O49" i="1"/>
  <c r="M49" i="1"/>
  <c r="K49" i="1"/>
  <c r="BN48" i="1"/>
  <c r="BP48" i="1"/>
  <c r="BQ48" i="1"/>
  <c r="BG48" i="1"/>
  <c r="BH48" i="1"/>
  <c r="BO48" i="1"/>
  <c r="BI48" i="1"/>
  <c r="BJ48" i="1"/>
  <c r="U48" i="1"/>
  <c r="BK48" i="1"/>
  <c r="BL48" i="1"/>
  <c r="BM48" i="1"/>
  <c r="O48" i="1"/>
  <c r="M48" i="1"/>
  <c r="K48" i="1"/>
  <c r="BN47" i="1"/>
  <c r="BP47" i="1"/>
  <c r="BQ47" i="1"/>
  <c r="BG47" i="1"/>
  <c r="BH47" i="1"/>
  <c r="BO47" i="1"/>
  <c r="BI47" i="1"/>
  <c r="BJ47" i="1"/>
  <c r="U47" i="1"/>
  <c r="BK47" i="1"/>
  <c r="BL47" i="1"/>
  <c r="BM47" i="1"/>
  <c r="O47" i="1"/>
  <c r="M47" i="1"/>
  <c r="K47" i="1"/>
  <c r="BN46" i="1"/>
  <c r="BP46" i="1"/>
  <c r="BQ46" i="1"/>
  <c r="BG46" i="1"/>
  <c r="BH46" i="1"/>
  <c r="BO46" i="1"/>
  <c r="BI46" i="1"/>
  <c r="BJ46" i="1"/>
  <c r="U46" i="1"/>
  <c r="BK46" i="1"/>
  <c r="BL46" i="1"/>
  <c r="BM46" i="1"/>
  <c r="O46" i="1"/>
  <c r="M46" i="1"/>
  <c r="K46" i="1"/>
  <c r="BN45" i="1"/>
  <c r="BP45" i="1"/>
  <c r="BQ45" i="1"/>
  <c r="BG45" i="1"/>
  <c r="BH45" i="1"/>
  <c r="BO45" i="1"/>
  <c r="BI45" i="1"/>
  <c r="BJ45" i="1"/>
  <c r="U45" i="1"/>
  <c r="BK45" i="1"/>
  <c r="BL45" i="1"/>
  <c r="BM45" i="1"/>
  <c r="O45" i="1"/>
  <c r="M45" i="1"/>
  <c r="K45" i="1"/>
  <c r="BN44" i="1"/>
  <c r="BP44" i="1"/>
  <c r="BQ44" i="1"/>
  <c r="BG44" i="1"/>
  <c r="BH44" i="1"/>
  <c r="BO44" i="1"/>
  <c r="BI44" i="1"/>
  <c r="BJ44" i="1"/>
  <c r="U44" i="1"/>
  <c r="BK44" i="1"/>
  <c r="BL44" i="1"/>
  <c r="BM44" i="1"/>
  <c r="O44" i="1"/>
  <c r="M44" i="1"/>
  <c r="K44" i="1"/>
  <c r="BN43" i="1"/>
  <c r="BP43" i="1"/>
  <c r="BQ43" i="1"/>
  <c r="BG43" i="1"/>
  <c r="BH43" i="1"/>
  <c r="BO43" i="1"/>
  <c r="BI43" i="1"/>
  <c r="BJ43" i="1"/>
  <c r="U43" i="1"/>
  <c r="BK43" i="1"/>
  <c r="BL43" i="1"/>
  <c r="BM43" i="1"/>
  <c r="O43" i="1"/>
  <c r="M43" i="1"/>
  <c r="K43" i="1"/>
  <c r="BN42" i="1"/>
  <c r="BP42" i="1"/>
  <c r="BQ42" i="1"/>
  <c r="BG42" i="1"/>
  <c r="BH42" i="1"/>
  <c r="BO42" i="1"/>
  <c r="BI42" i="1"/>
  <c r="BJ42" i="1"/>
  <c r="U42" i="1"/>
  <c r="BK42" i="1"/>
  <c r="BL42" i="1"/>
  <c r="BM42" i="1"/>
  <c r="O42" i="1"/>
  <c r="M42" i="1"/>
  <c r="K42" i="1"/>
  <c r="BN41" i="1"/>
  <c r="BP41" i="1"/>
  <c r="BQ41" i="1"/>
  <c r="BG41" i="1"/>
  <c r="BH41" i="1"/>
  <c r="BO41" i="1"/>
  <c r="BI41" i="1"/>
  <c r="BJ41" i="1"/>
  <c r="U41" i="1"/>
  <c r="BK41" i="1"/>
  <c r="BL41" i="1"/>
  <c r="BM41" i="1"/>
  <c r="O41" i="1"/>
  <c r="M41" i="1"/>
  <c r="K41" i="1"/>
  <c r="BN40" i="1"/>
  <c r="BP40" i="1"/>
  <c r="BQ40" i="1"/>
  <c r="BG40" i="1"/>
  <c r="BH40" i="1"/>
  <c r="BO40" i="1"/>
  <c r="BI40" i="1"/>
  <c r="BJ40" i="1"/>
  <c r="U40" i="1"/>
  <c r="BK40" i="1"/>
  <c r="BL40" i="1"/>
  <c r="BM40" i="1"/>
  <c r="O40" i="1"/>
  <c r="M40" i="1"/>
  <c r="K40" i="1"/>
  <c r="BN39" i="1"/>
  <c r="BP39" i="1"/>
  <c r="BQ39" i="1"/>
  <c r="BG39" i="1"/>
  <c r="BH39" i="1"/>
  <c r="BO39" i="1"/>
  <c r="BI39" i="1"/>
  <c r="BJ39" i="1"/>
  <c r="U39" i="1"/>
  <c r="BK39" i="1"/>
  <c r="BL39" i="1"/>
  <c r="BM39" i="1"/>
  <c r="O39" i="1"/>
  <c r="M39" i="1"/>
  <c r="K39" i="1"/>
  <c r="BN38" i="1"/>
  <c r="BP38" i="1"/>
  <c r="BQ38" i="1"/>
  <c r="BG38" i="1"/>
  <c r="BH38" i="1"/>
  <c r="BO38" i="1"/>
  <c r="BI38" i="1"/>
  <c r="BJ38" i="1"/>
  <c r="U38" i="1"/>
  <c r="BK38" i="1"/>
  <c r="BL38" i="1"/>
  <c r="BM38" i="1"/>
  <c r="O38" i="1"/>
  <c r="M38" i="1"/>
  <c r="K38" i="1"/>
  <c r="BN37" i="1"/>
  <c r="BP37" i="1"/>
  <c r="BQ37" i="1"/>
  <c r="BG37" i="1"/>
  <c r="BH37" i="1"/>
  <c r="BO37" i="1"/>
  <c r="BI37" i="1"/>
  <c r="BJ37" i="1"/>
  <c r="U37" i="1"/>
  <c r="BK37" i="1"/>
  <c r="BL37" i="1"/>
  <c r="BM37" i="1"/>
  <c r="O37" i="1"/>
  <c r="M37" i="1"/>
  <c r="K37" i="1"/>
  <c r="BN36" i="1"/>
  <c r="BP36" i="1"/>
  <c r="BQ36" i="1"/>
  <c r="BG36" i="1"/>
  <c r="BH36" i="1"/>
  <c r="BO36" i="1"/>
  <c r="BI36" i="1"/>
  <c r="BJ36" i="1"/>
  <c r="U36" i="1"/>
  <c r="BK36" i="1"/>
  <c r="BL36" i="1"/>
  <c r="BM36" i="1"/>
  <c r="O36" i="1"/>
  <c r="M36" i="1"/>
  <c r="K36" i="1"/>
  <c r="BN35" i="1"/>
  <c r="BP35" i="1"/>
  <c r="BQ35" i="1"/>
  <c r="BG35" i="1"/>
  <c r="BH35" i="1"/>
  <c r="BO35" i="1"/>
  <c r="BI35" i="1"/>
  <c r="BJ35" i="1"/>
  <c r="U35" i="1"/>
  <c r="BK35" i="1"/>
  <c r="BL35" i="1"/>
  <c r="BM35" i="1"/>
  <c r="O35" i="1"/>
  <c r="M35" i="1"/>
  <c r="K35" i="1"/>
  <c r="BN34" i="1"/>
  <c r="BP34" i="1"/>
  <c r="BQ34" i="1"/>
  <c r="BG34" i="1"/>
  <c r="BH34" i="1"/>
  <c r="BO34" i="1"/>
  <c r="BI34" i="1"/>
  <c r="BJ34" i="1"/>
  <c r="U34" i="1"/>
  <c r="BK34" i="1"/>
  <c r="BL34" i="1"/>
  <c r="BM34" i="1"/>
  <c r="O34" i="1"/>
  <c r="M34" i="1"/>
  <c r="K34" i="1"/>
  <c r="BN33" i="1"/>
  <c r="BP33" i="1"/>
  <c r="BQ33" i="1"/>
  <c r="BG33" i="1"/>
  <c r="BH33" i="1"/>
  <c r="BO33" i="1"/>
  <c r="BI33" i="1"/>
  <c r="BJ33" i="1"/>
  <c r="U33" i="1"/>
  <c r="BK33" i="1"/>
  <c r="BL33" i="1"/>
  <c r="BM33" i="1"/>
  <c r="O33" i="1"/>
  <c r="M33" i="1"/>
  <c r="K33" i="1"/>
  <c r="BN32" i="1"/>
  <c r="BP32" i="1"/>
  <c r="BQ32" i="1"/>
  <c r="BG32" i="1"/>
  <c r="BH32" i="1"/>
  <c r="BO32" i="1"/>
  <c r="BI32" i="1"/>
  <c r="BJ32" i="1"/>
  <c r="U32" i="1"/>
  <c r="BK32" i="1"/>
  <c r="BL32" i="1"/>
  <c r="BM32" i="1"/>
  <c r="O32" i="1"/>
  <c r="M32" i="1"/>
  <c r="K32" i="1"/>
  <c r="BN31" i="1"/>
  <c r="BP31" i="1"/>
  <c r="BQ31" i="1"/>
  <c r="BG31" i="1"/>
  <c r="BH31" i="1"/>
  <c r="BO31" i="1"/>
  <c r="BI31" i="1"/>
  <c r="BJ31" i="1"/>
  <c r="U31" i="1"/>
  <c r="BK31" i="1"/>
  <c r="BL31" i="1"/>
  <c r="BM31" i="1"/>
  <c r="O31" i="1"/>
  <c r="M31" i="1"/>
  <c r="K31" i="1"/>
  <c r="BN30" i="1"/>
  <c r="BP30" i="1"/>
  <c r="BQ30" i="1"/>
  <c r="BG30" i="1"/>
  <c r="BH30" i="1"/>
  <c r="BO30" i="1"/>
  <c r="BI30" i="1"/>
  <c r="BJ30" i="1"/>
  <c r="U30" i="1"/>
  <c r="BK30" i="1"/>
  <c r="BL30" i="1"/>
  <c r="BM30" i="1"/>
  <c r="O30" i="1"/>
  <c r="M30" i="1"/>
  <c r="K30" i="1"/>
  <c r="BN29" i="1"/>
  <c r="BP29" i="1"/>
  <c r="BQ29" i="1"/>
  <c r="BG29" i="1"/>
  <c r="BH29" i="1"/>
  <c r="BO29" i="1"/>
  <c r="BI29" i="1"/>
  <c r="BJ29" i="1"/>
  <c r="U29" i="1"/>
  <c r="BK29" i="1"/>
  <c r="BL29" i="1"/>
  <c r="BM29" i="1"/>
  <c r="O29" i="1"/>
  <c r="M29" i="1"/>
  <c r="K29" i="1"/>
  <c r="BN28" i="1"/>
  <c r="BP28" i="1"/>
  <c r="BQ28" i="1"/>
  <c r="BG28" i="1"/>
  <c r="BH28" i="1"/>
  <c r="BO28" i="1"/>
  <c r="BI28" i="1"/>
  <c r="BJ28" i="1"/>
  <c r="U28" i="1"/>
  <c r="BK28" i="1"/>
  <c r="BL28" i="1"/>
  <c r="BM28" i="1"/>
  <c r="O28" i="1"/>
  <c r="M28" i="1"/>
  <c r="K28" i="1"/>
  <c r="BN27" i="1"/>
  <c r="BP27" i="1"/>
  <c r="BQ27" i="1"/>
  <c r="BG27" i="1"/>
  <c r="BH27" i="1"/>
  <c r="BO27" i="1"/>
  <c r="BI27" i="1"/>
  <c r="BJ27" i="1"/>
  <c r="U27" i="1"/>
  <c r="BK27" i="1"/>
  <c r="BL27" i="1"/>
  <c r="BM27" i="1"/>
  <c r="O27" i="1"/>
  <c r="M27" i="1"/>
  <c r="K27" i="1"/>
  <c r="BN26" i="1"/>
  <c r="BP26" i="1"/>
  <c r="BQ26" i="1"/>
  <c r="BG26" i="1"/>
  <c r="BH26" i="1"/>
  <c r="BO26" i="1"/>
  <c r="BI26" i="1"/>
  <c r="BJ26" i="1"/>
  <c r="U26" i="1"/>
  <c r="BK26" i="1"/>
  <c r="BL26" i="1"/>
  <c r="BM26" i="1"/>
  <c r="O26" i="1"/>
  <c r="M26" i="1"/>
  <c r="K26" i="1"/>
  <c r="BN25" i="1"/>
  <c r="BP25" i="1"/>
  <c r="BQ25" i="1"/>
  <c r="BG25" i="1"/>
  <c r="BH25" i="1"/>
  <c r="BO25" i="1"/>
  <c r="BI25" i="1"/>
  <c r="BJ25" i="1"/>
  <c r="U25" i="1"/>
  <c r="BK25" i="1"/>
  <c r="BL25" i="1"/>
  <c r="BM25" i="1"/>
  <c r="O25" i="1"/>
  <c r="M25" i="1"/>
  <c r="K25" i="1"/>
  <c r="BN24" i="1"/>
  <c r="BP24" i="1"/>
  <c r="BQ24" i="1"/>
  <c r="BG24" i="1"/>
  <c r="BH24" i="1"/>
  <c r="BO24" i="1"/>
  <c r="BI24" i="1"/>
  <c r="BJ24" i="1"/>
  <c r="U24" i="1"/>
  <c r="BK24" i="1"/>
  <c r="BL24" i="1"/>
  <c r="BM24" i="1"/>
  <c r="O24" i="1"/>
  <c r="M24" i="1"/>
  <c r="K24" i="1"/>
  <c r="BN23" i="1"/>
  <c r="BP23" i="1"/>
  <c r="BQ23" i="1"/>
  <c r="BG23" i="1"/>
  <c r="BH23" i="1"/>
  <c r="BO23" i="1"/>
  <c r="BI23" i="1"/>
  <c r="BJ23" i="1"/>
  <c r="U23" i="1"/>
  <c r="BK23" i="1"/>
  <c r="BL23" i="1"/>
  <c r="BM23" i="1"/>
  <c r="O23" i="1"/>
  <c r="M23" i="1"/>
  <c r="K23" i="1"/>
  <c r="BN22" i="1"/>
  <c r="BP22" i="1"/>
  <c r="BQ22" i="1"/>
  <c r="BG22" i="1"/>
  <c r="BH22" i="1"/>
  <c r="BO22" i="1"/>
  <c r="BI22" i="1"/>
  <c r="BJ22" i="1"/>
  <c r="U22" i="1"/>
  <c r="BK22" i="1"/>
  <c r="BL22" i="1"/>
  <c r="BM22" i="1"/>
  <c r="O22" i="1"/>
  <c r="M22" i="1"/>
  <c r="K22" i="1"/>
  <c r="BN21" i="1"/>
  <c r="BP21" i="1"/>
  <c r="BQ21" i="1"/>
  <c r="BG21" i="1"/>
  <c r="BH21" i="1"/>
  <c r="BO21" i="1"/>
  <c r="BI21" i="1"/>
  <c r="BJ21" i="1"/>
  <c r="U21" i="1"/>
  <c r="BK21" i="1"/>
  <c r="BL21" i="1"/>
  <c r="BM21" i="1"/>
  <c r="O21" i="1"/>
  <c r="M21" i="1"/>
  <c r="K21" i="1"/>
  <c r="BN20" i="1"/>
  <c r="BP20" i="1"/>
  <c r="BQ20" i="1"/>
  <c r="BG20" i="1"/>
  <c r="BH20" i="1"/>
  <c r="BO20" i="1"/>
  <c r="BI20" i="1"/>
  <c r="BJ20" i="1"/>
  <c r="U20" i="1"/>
  <c r="BK20" i="1"/>
  <c r="BL20" i="1"/>
  <c r="BM20" i="1"/>
  <c r="O20" i="1"/>
  <c r="M20" i="1"/>
  <c r="K20" i="1"/>
  <c r="BN19" i="1"/>
  <c r="BP19" i="1"/>
  <c r="BQ19" i="1"/>
  <c r="BG19" i="1"/>
  <c r="BH19" i="1"/>
  <c r="BO19" i="1"/>
  <c r="BI19" i="1"/>
  <c r="BJ19" i="1"/>
  <c r="U19" i="1"/>
  <c r="BK19" i="1"/>
  <c r="BL19" i="1"/>
  <c r="BM19" i="1"/>
  <c r="O19" i="1"/>
  <c r="M19" i="1"/>
  <c r="K19" i="1"/>
  <c r="BN18" i="1"/>
  <c r="BP18" i="1"/>
  <c r="BQ18" i="1"/>
  <c r="BG18" i="1"/>
  <c r="BH18" i="1"/>
  <c r="BO18" i="1"/>
  <c r="BI18" i="1"/>
  <c r="BJ18" i="1"/>
  <c r="U18" i="1"/>
  <c r="BK18" i="1"/>
  <c r="BL18" i="1"/>
  <c r="BM18" i="1"/>
  <c r="O18" i="1"/>
  <c r="M18" i="1"/>
  <c r="K18" i="1"/>
  <c r="BN17" i="1"/>
  <c r="BP17" i="1"/>
  <c r="BQ17" i="1"/>
  <c r="BG17" i="1"/>
  <c r="BH17" i="1"/>
  <c r="BO17" i="1"/>
  <c r="BI17" i="1"/>
  <c r="BJ17" i="1"/>
  <c r="U17" i="1"/>
  <c r="BK17" i="1"/>
  <c r="BL17" i="1"/>
  <c r="BM17" i="1"/>
  <c r="O17" i="1"/>
  <c r="M17" i="1"/>
  <c r="K17" i="1"/>
  <c r="BN16" i="1"/>
  <c r="BP16" i="1"/>
  <c r="BQ16" i="1"/>
  <c r="BG16" i="1"/>
  <c r="BH16" i="1"/>
  <c r="BO16" i="1"/>
  <c r="BI16" i="1"/>
  <c r="BJ16" i="1"/>
  <c r="U16" i="1"/>
  <c r="BK16" i="1"/>
  <c r="BL16" i="1"/>
  <c r="BM16" i="1"/>
  <c r="O16" i="1"/>
  <c r="M16" i="1"/>
  <c r="K16" i="1"/>
  <c r="BN15" i="1"/>
  <c r="BP15" i="1"/>
  <c r="BQ15" i="1"/>
  <c r="BG15" i="1"/>
  <c r="BH15" i="1"/>
  <c r="BO15" i="1"/>
  <c r="BI15" i="1"/>
  <c r="BJ15" i="1"/>
  <c r="U15" i="1"/>
  <c r="BK15" i="1"/>
  <c r="BL15" i="1"/>
  <c r="BM15" i="1"/>
  <c r="O15" i="1"/>
  <c r="M15" i="1"/>
  <c r="K15" i="1"/>
  <c r="BN14" i="1"/>
  <c r="BP14" i="1"/>
  <c r="BQ14" i="1"/>
  <c r="BG14" i="1"/>
  <c r="BH14" i="1"/>
  <c r="BO14" i="1"/>
  <c r="BI14" i="1"/>
  <c r="BJ14" i="1"/>
  <c r="U14" i="1"/>
  <c r="BK14" i="1"/>
  <c r="BL14" i="1"/>
  <c r="BM14" i="1"/>
  <c r="O14" i="1"/>
  <c r="M14" i="1"/>
  <c r="K14" i="1"/>
  <c r="BN13" i="1"/>
  <c r="BP13" i="1"/>
  <c r="BQ13" i="1"/>
  <c r="BG13" i="1"/>
  <c r="BH13" i="1"/>
  <c r="BO13" i="1"/>
  <c r="BI13" i="1"/>
  <c r="BJ13" i="1"/>
  <c r="U13" i="1"/>
  <c r="BK13" i="1"/>
  <c r="BL13" i="1"/>
  <c r="BM13" i="1"/>
  <c r="O13" i="1"/>
  <c r="M13" i="1"/>
  <c r="K13" i="1"/>
  <c r="BN12" i="1"/>
  <c r="BP12" i="1"/>
  <c r="BQ12" i="1"/>
  <c r="BG12" i="1"/>
  <c r="BH12" i="1"/>
  <c r="BO12" i="1"/>
  <c r="BI12" i="1"/>
  <c r="BJ12" i="1"/>
  <c r="U12" i="1"/>
  <c r="BK12" i="1"/>
  <c r="BL12" i="1"/>
  <c r="BM12" i="1"/>
  <c r="O12" i="1"/>
  <c r="M12" i="1"/>
  <c r="K12" i="1"/>
  <c r="BN11" i="1"/>
  <c r="BP11" i="1"/>
  <c r="BQ11" i="1"/>
  <c r="BG11" i="1"/>
  <c r="BH11" i="1"/>
  <c r="BO11" i="1"/>
  <c r="BI11" i="1"/>
  <c r="BJ11" i="1"/>
  <c r="U11" i="1"/>
  <c r="BK11" i="1"/>
  <c r="BL11" i="1"/>
  <c r="BM11" i="1"/>
  <c r="O11" i="1"/>
  <c r="M11" i="1"/>
  <c r="K11" i="1"/>
  <c r="BN10" i="1"/>
  <c r="BP10" i="1"/>
  <c r="BQ10" i="1"/>
  <c r="BG10" i="1"/>
  <c r="BH10" i="1"/>
  <c r="BO10" i="1"/>
  <c r="BI10" i="1"/>
  <c r="BJ10" i="1"/>
  <c r="U10" i="1"/>
  <c r="BK10" i="1"/>
  <c r="BL10" i="1"/>
  <c r="BM10" i="1"/>
  <c r="O10" i="1"/>
  <c r="M10" i="1"/>
  <c r="K10" i="1"/>
  <c r="BN9" i="1"/>
  <c r="BP9" i="1"/>
  <c r="BQ9" i="1"/>
  <c r="BG9" i="1"/>
  <c r="BH9" i="1"/>
  <c r="BO9" i="1"/>
  <c r="BI9" i="1"/>
  <c r="BJ9" i="1"/>
  <c r="U9" i="1"/>
  <c r="BK9" i="1"/>
  <c r="BL9" i="1"/>
  <c r="BM9" i="1"/>
  <c r="O9" i="1"/>
  <c r="M9" i="1"/>
  <c r="K9" i="1"/>
  <c r="BN8" i="1"/>
  <c r="BP8" i="1"/>
  <c r="BQ8" i="1"/>
  <c r="BG8" i="1"/>
  <c r="BH8" i="1"/>
  <c r="BO8" i="1"/>
  <c r="BI8" i="1"/>
  <c r="BJ8" i="1"/>
  <c r="U8" i="1"/>
  <c r="BK8" i="1"/>
  <c r="BL8" i="1"/>
  <c r="BM8" i="1"/>
  <c r="O8" i="1"/>
  <c r="M8" i="1"/>
  <c r="K8" i="1"/>
  <c r="BN7" i="1"/>
  <c r="BP7" i="1"/>
  <c r="BQ7" i="1"/>
  <c r="BG7" i="1"/>
  <c r="BH7" i="1"/>
  <c r="BO7" i="1"/>
  <c r="BI7" i="1"/>
  <c r="BJ7" i="1"/>
  <c r="U7" i="1"/>
  <c r="BK7" i="1"/>
  <c r="BL7" i="1"/>
  <c r="BM7" i="1"/>
  <c r="O7" i="1"/>
  <c r="M7" i="1"/>
  <c r="K7" i="1"/>
  <c r="BN6" i="1"/>
  <c r="BP6" i="1"/>
  <c r="BQ6" i="1"/>
  <c r="BG6" i="1"/>
  <c r="BH6" i="1"/>
  <c r="BO6" i="1"/>
  <c r="BI6" i="1"/>
  <c r="BJ6" i="1"/>
  <c r="U6" i="1"/>
  <c r="BK6" i="1"/>
  <c r="BL6" i="1"/>
  <c r="BM6" i="1"/>
  <c r="O6" i="1"/>
  <c r="M6" i="1"/>
  <c r="K6" i="1"/>
  <c r="BN5" i="1"/>
  <c r="BP5" i="1"/>
  <c r="BQ5" i="1"/>
  <c r="BG5" i="1"/>
  <c r="BH5" i="1"/>
  <c r="BO5" i="1"/>
  <c r="BI5" i="1"/>
  <c r="BJ5" i="1"/>
  <c r="U5" i="1"/>
  <c r="BK5" i="1"/>
  <c r="BL5" i="1"/>
  <c r="BM5" i="1"/>
  <c r="O5" i="1"/>
  <c r="M5" i="1"/>
  <c r="K5" i="1"/>
  <c r="BN4" i="1"/>
  <c r="BP4" i="1"/>
  <c r="BQ4" i="1"/>
  <c r="BG4" i="1"/>
  <c r="BH4" i="1"/>
  <c r="BO4" i="1"/>
  <c r="BI4" i="1"/>
  <c r="BJ4" i="1"/>
  <c r="U4" i="1"/>
  <c r="BK4" i="1"/>
  <c r="BL4" i="1"/>
  <c r="BM4" i="1"/>
  <c r="O4" i="1"/>
  <c r="M4" i="1"/>
  <c r="K4" i="1"/>
</calcChain>
</file>

<file path=xl/sharedStrings.xml><?xml version="1.0" encoding="utf-8"?>
<sst xmlns="http://schemas.openxmlformats.org/spreadsheetml/2006/main" count="7422" uniqueCount="203">
  <si>
    <t>IN Running REJ.</t>
  </si>
  <si>
    <t>IR</t>
  </si>
  <si>
    <t>OR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</si>
  <si>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</si>
  <si>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</si>
  <si>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</si>
  <si>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</si>
  <si>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</si>
  <si>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</si>
  <si>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</si>
  <si>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</si>
  <si>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</si>
  <si>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</si>
  <si>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</si>
  <si>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</si>
  <si>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</si>
  <si>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</si>
  <si>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</si>
  <si>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</si>
  <si>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</si>
  <si>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</si>
  <si>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</si>
  <si>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</si>
  <si>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</si>
  <si>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</si>
  <si>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</si>
  <si>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</si>
  <si>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</si>
  <si>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</si>
  <si>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</si>
  <si>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</si>
  <si>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</si>
  <si>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</si>
  <si>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</si>
  <si>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</si>
  <si>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</si>
  <si>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</si>
  <si>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</si>
  <si>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</si>
  <si>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</si>
  <si>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</si>
  <si>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</si>
  <si>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</si>
  <si>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</si>
  <si>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</si>
  <si>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</si>
  <si>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</si>
  <si>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</si>
  <si>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</si>
  <si>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</si>
  <si>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</si>
  <si>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</si>
  <si>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</si>
  <si>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</si>
  <si>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</si>
  <si>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</si>
  <si>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</si>
  <si>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</si>
  <si>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</si>
  <si>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</si>
  <si>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</si>
  <si>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</si>
  <si>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</si>
  <si>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</si>
  <si>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</si>
  <si>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</si>
  <si>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</si>
  <si>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</si>
  <si>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</si>
  <si>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</si>
  <si>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</si>
  <si>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</si>
  <si>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</si>
  <si>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</si>
  <si>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</si>
  <si>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</si>
  <si>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</si>
  <si>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</si>
  <si>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</si>
  <si>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</si>
  <si>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</si>
  <si>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</si>
  <si>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</si>
  <si>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</si>
  <si>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</si>
  <si>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</si>
  <si>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</si>
  <si>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</si>
  <si>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</si>
  <si>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</si>
  <si>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</si>
  <si>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</si>
  <si>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</t>
  </si>
  <si>
    <t>FG.03</t>
  </si>
  <si>
    <t>Tofik</t>
  </si>
  <si>
    <t>Atul</t>
  </si>
  <si>
    <t>RFG</t>
  </si>
  <si>
    <t>II</t>
  </si>
  <si>
    <t>Nareshbhai  Rathod</t>
  </si>
  <si>
    <t>Sanjay</t>
  </si>
  <si>
    <t>FG.04</t>
  </si>
  <si>
    <t>Vijay D</t>
  </si>
  <si>
    <t>Ajay</t>
  </si>
  <si>
    <t>Sunil</t>
  </si>
  <si>
    <t>Vishal</t>
  </si>
  <si>
    <t>CG.02</t>
  </si>
  <si>
    <t>SFODG</t>
  </si>
  <si>
    <t>Rinaben Oganiya</t>
  </si>
  <si>
    <t>CG.03</t>
  </si>
  <si>
    <t>Mundu</t>
  </si>
  <si>
    <t xml:space="preserve">Dilip </t>
  </si>
  <si>
    <t>RODG</t>
  </si>
  <si>
    <t>Gankesh</t>
  </si>
  <si>
    <t>Badriprasad Mali</t>
  </si>
  <si>
    <t>Pradip</t>
  </si>
  <si>
    <t>CG.04</t>
  </si>
  <si>
    <t>Light Cut</t>
  </si>
  <si>
    <t>Kalpeshbhai Vasoya</t>
  </si>
  <si>
    <t>Umang</t>
  </si>
  <si>
    <t>Kishan</t>
  </si>
  <si>
    <t>FODG</t>
  </si>
  <si>
    <t>EG.02</t>
  </si>
  <si>
    <t>TG</t>
  </si>
  <si>
    <t>Pawan</t>
  </si>
  <si>
    <t>Jaglal Gupta</t>
  </si>
  <si>
    <t>EG.04</t>
  </si>
  <si>
    <t>Taslimbhai Kondhiya</t>
  </si>
  <si>
    <t>Dilip Panday</t>
  </si>
  <si>
    <t>EG.05</t>
  </si>
  <si>
    <t>EG.07</t>
  </si>
  <si>
    <t>EG.08</t>
  </si>
  <si>
    <t>IG.01</t>
  </si>
  <si>
    <t>BG</t>
  </si>
  <si>
    <t>Hritik singh</t>
  </si>
  <si>
    <t>Amit Makampara</t>
  </si>
  <si>
    <t>IG.04</t>
  </si>
  <si>
    <t>RBG</t>
  </si>
  <si>
    <t>Hashmukh</t>
  </si>
  <si>
    <t>Pankajbhai Khasiya</t>
  </si>
  <si>
    <t>Akash Kumar</t>
  </si>
  <si>
    <t>IG.11</t>
  </si>
  <si>
    <t>Anand P</t>
  </si>
  <si>
    <t>Ramesh Shakriya</t>
  </si>
  <si>
    <t>IG.12</t>
  </si>
  <si>
    <t>IG.13</t>
  </si>
  <si>
    <t>Shamjibhai Satapara</t>
  </si>
  <si>
    <t>IG.14</t>
  </si>
  <si>
    <t>IG.15</t>
  </si>
  <si>
    <t>Vishal.D</t>
  </si>
  <si>
    <t>Rutvik</t>
  </si>
  <si>
    <t>IG.16</t>
  </si>
  <si>
    <t>Vala  Himesh</t>
  </si>
  <si>
    <t>Akshay</t>
  </si>
  <si>
    <t>IG.17</t>
  </si>
  <si>
    <t>Kaushik Vasveliya</t>
  </si>
  <si>
    <t>IG.18</t>
  </si>
  <si>
    <t>Abhijitsinh Rana</t>
  </si>
  <si>
    <t>Pravin Baraiya</t>
  </si>
  <si>
    <t>IG.19</t>
  </si>
  <si>
    <t>IG.20</t>
  </si>
  <si>
    <t>HO.02</t>
  </si>
  <si>
    <t>HONING</t>
  </si>
  <si>
    <t>Kiran Vaghadiya</t>
  </si>
  <si>
    <t>Rohit</t>
  </si>
  <si>
    <t>HO.03</t>
  </si>
  <si>
    <t>Parulben Ranga</t>
  </si>
  <si>
    <t>HO.06</t>
  </si>
  <si>
    <t>Navghan</t>
  </si>
  <si>
    <t>Mehul M</t>
  </si>
  <si>
    <t>HO.07 IR</t>
  </si>
  <si>
    <t>Ramdev</t>
  </si>
  <si>
    <t>Ravikumar Sharma</t>
  </si>
  <si>
    <t>HO.07 OR</t>
  </si>
  <si>
    <t>Pankaj  Oganiya</t>
  </si>
  <si>
    <t>Nihar Sheth</t>
  </si>
  <si>
    <t>HO.08 IR</t>
  </si>
  <si>
    <t>HO.08 OR</t>
  </si>
  <si>
    <t>HO.09 IR</t>
  </si>
  <si>
    <t>Varshaben Mankoliya</t>
  </si>
  <si>
    <t>HO.09 OR</t>
  </si>
  <si>
    <t>Ketan</t>
  </si>
  <si>
    <t>Baldev Dabhi</t>
  </si>
  <si>
    <t>EG</t>
  </si>
  <si>
    <t>CODG</t>
  </si>
  <si>
    <t>Ass. Rework</t>
  </si>
  <si>
    <t>Shrawan Matho</t>
  </si>
  <si>
    <t xml:space="preserve">Anand </t>
  </si>
  <si>
    <t>HO.10 IR</t>
  </si>
  <si>
    <t>CG.09</t>
  </si>
  <si>
    <t>Mehul P</t>
  </si>
  <si>
    <t>Anand Kaldiya</t>
  </si>
  <si>
    <t>.</t>
  </si>
  <si>
    <t xml:space="preserve">HO.10 </t>
  </si>
  <si>
    <t xml:space="preserve"> II</t>
  </si>
  <si>
    <t>Himesh</t>
  </si>
  <si>
    <t>Raymalbhai Bharathiya</t>
  </si>
  <si>
    <t>EG.03</t>
  </si>
  <si>
    <t>Vijay M</t>
  </si>
  <si>
    <t>III</t>
  </si>
  <si>
    <t>Abhi</t>
  </si>
  <si>
    <t>Akash</t>
  </si>
  <si>
    <t>Ravi Dave</t>
  </si>
  <si>
    <t>PARUL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</si>
</sst>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.m\.yy;@"/>
    <numFmt numFmtId="165" formatCode="m\.yy;@"/>
    <numFmt numFmtId="166" formatCode="dd/mm/yyyy;@"/>
    <numFmt numFmtId="167" formatCode="d/mmm/yyyy;@"/>
    <numFmt numFmtId="168" formatCode="0_ "/>
    <numFmt numFmtId="169" formatCode="[$-809]dd\ mmmm\ yyyy;@"/>
  </numFmts>
  <fonts count="2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mbria"/>
      <charset val="134"/>
    </font>
    <font>
      <sz val="10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sz val="11"/>
      <color theme="1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sz val="10"/>
      <color indexed="8"/>
      <name val="Cambria"/>
      <charset val="134"/>
    </font>
    <font>
      <b/>
      <sz val="11"/>
      <color indexed="8"/>
      <name val="Cambria"/>
      <charset val="134"/>
    </font>
    <font>
      <sz val="9"/>
      <name val="Cambria"/>
    </font>
    <font>
      <b/>
      <sz val="9"/>
      <name val="Cambria"/>
    </font>
    <font>
      <b/>
      <u/>
      <sz val="12"/>
      <color indexed="8"/>
      <name val="Cambria"/>
      <charset val="134"/>
    </font>
    <font>
      <b/>
      <sz val="10"/>
      <color theme="0"/>
      <name val="Cambria"/>
      <charset val="134"/>
    </font>
    <font>
      <sz val="12"/>
      <color indexed="8"/>
      <name val="Cambria"/>
      <charset val="134"/>
    </font>
    <font>
      <sz val="10"/>
      <color theme="1"/>
      <name val="Cambria"/>
      <charset val="134"/>
    </font>
    <font>
      <sz val="10"/>
      <name val="Cambria"/>
      <charset val="134"/>
    </font>
    <font>
      <sz val="10"/>
      <name val="Cambria"/>
    </font>
    <font>
      <sz val="10"/>
      <color indexed="8"/>
      <name val="Aptos Display"/>
      <charset val="134"/>
      <scheme val="major"/>
    </font>
    <font>
      <b/>
      <u/>
      <sz val="10"/>
      <color indexed="8"/>
      <name val="Cambria"/>
      <family val="1"/>
    </font>
    <font>
      <sz val="11"/>
      <color rgb="FF9C57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2" fillId="13" borderId="0" applyNumberFormat="0" applyBorder="0" applyAlignment="0" applyProtection="0"/>
  </cellStyleXfs>
  <cellXfs count="140">
    <xf numFmtId="0" fontId="0" fillId="0" borderId="0" xfId="0"/>
    <xf numFmtId="16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3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2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1" applyFont="1" applyFill="1" applyBorder="1" applyAlignment="1" applyProtection="1">
      <alignment horizontal="center" vertical="center" wrapText="1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2" fontId="9" fillId="3" borderId="2" xfId="1" applyNumberFormat="1" applyFont="1" applyFill="1" applyBorder="1" applyAlignment="1" applyProtection="1">
      <alignment horizontal="center" vertical="center" wrapText="1"/>
      <protection locked="0"/>
    </xf>
    <xf numFmtId="164" fontId="9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9" fillId="3" borderId="2" xfId="1" applyNumberFormat="1" applyFont="1" applyFill="1" applyBorder="1" applyAlignment="1" applyProtection="1">
      <alignment horizontal="center" vertical="center" textRotation="90" wrapText="1"/>
      <protection locked="0"/>
    </xf>
    <xf numFmtId="0" fontId="9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9" fillId="3" borderId="2" xfId="1" applyFont="1" applyFill="1" applyBorder="1" applyAlignment="1" applyProtection="1">
      <alignment horizontal="center" vertical="center" wrapText="1"/>
      <protection locked="0"/>
    </xf>
    <xf numFmtId="0" fontId="9" fillId="3" borderId="6" xfId="1" applyFont="1" applyFill="1" applyBorder="1" applyAlignment="1" applyProtection="1">
      <alignment horizontal="center" vertical="center" wrapText="1"/>
      <protection locked="0"/>
    </xf>
    <xf numFmtId="2" fontId="9" fillId="3" borderId="7" xfId="1" applyNumberFormat="1" applyFont="1" applyFill="1" applyBorder="1" applyAlignment="1" applyProtection="1">
      <alignment horizontal="center" vertical="center" wrapText="1"/>
      <protection locked="0"/>
    </xf>
    <xf numFmtId="0" fontId="10" fillId="3" borderId="2" xfId="1" applyFont="1" applyFill="1" applyBorder="1" applyAlignment="1" applyProtection="1">
      <alignment horizontal="center" vertical="center" wrapText="1"/>
      <protection locked="0"/>
    </xf>
    <xf numFmtId="0" fontId="10" fillId="5" borderId="2" xfId="1" applyFont="1" applyFill="1" applyBorder="1" applyAlignment="1" applyProtection="1">
      <alignment horizontal="center" vertical="center" wrapText="1"/>
      <protection locked="0"/>
    </xf>
    <xf numFmtId="0" fontId="10" fillId="6" borderId="2" xfId="1" applyFont="1" applyFill="1" applyBorder="1" applyAlignment="1" applyProtection="1">
      <alignment horizontal="center" vertical="center" wrapText="1"/>
      <protection locked="0"/>
    </xf>
    <xf numFmtId="166" fontId="10" fillId="5" borderId="2" xfId="1" applyNumberFormat="1" applyFont="1" applyFill="1" applyBorder="1" applyAlignment="1" applyProtection="1">
      <alignment horizontal="center" vertical="center" wrapText="1"/>
      <protection locked="0"/>
    </xf>
    <xf numFmtId="0" fontId="11" fillId="6" borderId="2" xfId="1" applyFont="1" applyFill="1" applyBorder="1" applyAlignment="1" applyProtection="1">
      <alignment horizontal="center" vertical="center" wrapText="1"/>
      <protection locked="0"/>
    </xf>
    <xf numFmtId="0" fontId="10" fillId="7" borderId="2" xfId="1" applyFont="1" applyFill="1" applyBorder="1" applyAlignment="1" applyProtection="1">
      <alignment horizontal="center" vertical="center" wrapText="1"/>
      <protection locked="0"/>
    </xf>
    <xf numFmtId="0" fontId="10" fillId="8" borderId="2" xfId="0" applyFont="1" applyFill="1" applyBorder="1" applyAlignment="1" applyProtection="1">
      <alignment horizontal="center" vertical="center" wrapText="1"/>
      <protection locked="0"/>
    </xf>
    <xf numFmtId="0" fontId="10" fillId="8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2" fontId="3" fillId="4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top"/>
      <protection locked="0"/>
    </xf>
    <xf numFmtId="0" fontId="15" fillId="10" borderId="9" xfId="1" applyFont="1" applyFill="1" applyBorder="1" applyAlignment="1" applyProtection="1">
      <alignment horizontal="center" vertical="center" wrapText="1"/>
      <protection locked="0"/>
    </xf>
    <xf numFmtId="0" fontId="16" fillId="8" borderId="2" xfId="0" applyFont="1" applyFill="1" applyBorder="1" applyAlignment="1" applyProtection="1">
      <alignment horizontal="center" vertical="center" wrapText="1"/>
      <protection locked="0"/>
    </xf>
    <xf numFmtId="0" fontId="16" fillId="8" borderId="0" xfId="0" applyFont="1" applyFill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66" fontId="7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7" fontId="17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168" fontId="2" fillId="0" borderId="2" xfId="0" applyNumberFormat="1" applyFont="1" applyBorder="1" applyAlignment="1" applyProtection="1">
      <alignment horizontal="center" vertical="center"/>
      <protection locked="0"/>
    </xf>
    <xf numFmtId="168" fontId="2" fillId="9" borderId="2" xfId="0" applyNumberFormat="1" applyFont="1" applyFill="1" applyBorder="1" applyAlignment="1" applyProtection="1">
      <alignment horizontal="center" vertical="center"/>
      <protection locked="0"/>
    </xf>
    <xf numFmtId="168" fontId="19" fillId="9" borderId="2" xfId="0" applyNumberFormat="1" applyFont="1" applyFill="1" applyBorder="1" applyAlignment="1" applyProtection="1">
      <alignment horizontal="center" vertical="center"/>
      <protection locked="0" hidden="1"/>
    </xf>
    <xf numFmtId="168" fontId="2" fillId="8" borderId="2" xfId="0" applyNumberFormat="1" applyFont="1" applyFill="1" applyBorder="1" applyAlignment="1" applyProtection="1">
      <alignment horizontal="center" vertical="center"/>
      <protection locked="0"/>
    </xf>
    <xf numFmtId="168" fontId="2" fillId="8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2" fontId="3" fillId="11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11" borderId="2" xfId="0" applyFont="1" applyFill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/>
      <protection locked="0"/>
    </xf>
    <xf numFmtId="1" fontId="3" fillId="4" borderId="11" xfId="0" applyNumberFormat="1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3" fillId="4" borderId="1" xfId="0" applyFont="1" applyFill="1" applyBorder="1" applyAlignment="1" applyProtection="1">
      <alignment horizontal="center" vertical="center"/>
      <protection locked="0"/>
    </xf>
    <xf numFmtId="1" fontId="3" fillId="4" borderId="12" xfId="0" applyNumberFormat="1" applyFont="1" applyFill="1" applyBorder="1" applyAlignment="1" applyProtection="1">
      <alignment horizontal="center" vertical="center"/>
      <protection locked="0"/>
    </xf>
    <xf numFmtId="168" fontId="2" fillId="0" borderId="1" xfId="0" applyNumberFormat="1" applyFont="1" applyBorder="1" applyAlignment="1" applyProtection="1">
      <alignment horizontal="center" vertical="center"/>
      <protection locked="0"/>
    </xf>
    <xf numFmtId="168" fontId="2" fillId="8" borderId="1" xfId="0" applyNumberFormat="1" applyFont="1" applyFill="1" applyBorder="1" applyAlignment="1" applyProtection="1">
      <alignment horizontal="center" vertical="center"/>
      <protection locked="0"/>
    </xf>
    <xf numFmtId="168" fontId="2" fillId="8" borderId="12" xfId="0" applyNumberFormat="1" applyFont="1" applyFill="1" applyBorder="1" applyAlignment="1" applyProtection="1">
      <alignment horizontal="center" vertical="center"/>
      <protection locked="0"/>
    </xf>
    <xf numFmtId="164" fontId="2" fillId="0" borderId="7" xfId="0" applyNumberFormat="1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168" fontId="2" fillId="0" borderId="8" xfId="0" applyNumberFormat="1" applyFont="1" applyBorder="1" applyAlignment="1" applyProtection="1">
      <alignment horizontal="center" vertical="center"/>
      <protection locked="0"/>
    </xf>
    <xf numFmtId="168" fontId="2" fillId="8" borderId="8" xfId="0" applyNumberFormat="1" applyFont="1" applyFill="1" applyBorder="1" applyAlignment="1" applyProtection="1">
      <alignment horizontal="center" vertical="center"/>
      <protection locked="0"/>
    </xf>
    <xf numFmtId="168" fontId="2" fillId="8" borderId="11" xfId="0" applyNumberFormat="1" applyFont="1" applyFill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3" fillId="12" borderId="2" xfId="0" applyNumberFormat="1" applyFont="1" applyFill="1" applyBorder="1" applyAlignment="1" applyProtection="1">
      <alignment horizontal="center" vertical="center"/>
      <protection locked="0"/>
    </xf>
    <xf numFmtId="2" fontId="20" fillId="0" borderId="2" xfId="0" applyNumberFormat="1" applyFont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7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8" fontId="2" fillId="9" borderId="1" xfId="0" applyNumberFormat="1" applyFont="1" applyFill="1" applyBorder="1" applyAlignment="1" applyProtection="1">
      <alignment horizontal="center" vertical="center"/>
      <protection locked="0"/>
    </xf>
    <xf numFmtId="168" fontId="19" fillId="9" borderId="1" xfId="0" applyNumberFormat="1" applyFont="1" applyFill="1" applyBorder="1" applyAlignment="1" applyProtection="1">
      <alignment horizontal="center" vertical="center"/>
      <protection locked="0" hidden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66" fontId="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168" fontId="2" fillId="0" borderId="0" xfId="0" applyNumberFormat="1" applyFont="1" applyAlignment="1" applyProtection="1">
      <alignment horizontal="center" vertical="center"/>
      <protection locked="0"/>
    </xf>
    <xf numFmtId="168" fontId="19" fillId="0" borderId="0" xfId="0" applyNumberFormat="1" applyFont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horizontal="center" vertical="top" wrapText="1"/>
      <protection locked="0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8" fontId="3" fillId="4" borderId="0" xfId="0" applyNumberFormat="1" applyFont="1" applyFill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horizontal="center" vertical="center"/>
      <protection locked="0"/>
    </xf>
    <xf numFmtId="169" fontId="7" fillId="0" borderId="0" xfId="0" applyNumberFormat="1" applyFont="1" applyAlignment="1">
      <alignment horizontal="center" vertical="center"/>
    </xf>
    <xf numFmtId="0" fontId="17" fillId="4" borderId="0" xfId="0" applyFont="1" applyFill="1" applyAlignment="1" applyProtection="1">
      <alignment horizontal="center" vertical="center"/>
      <protection locked="0"/>
    </xf>
    <xf numFmtId="167" fontId="1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0" fontId="2" fillId="8" borderId="0" xfId="0" applyFont="1" applyFill="1" applyAlignment="1" applyProtection="1">
      <alignment horizontal="center" vertical="center"/>
      <protection locked="0"/>
    </xf>
    <xf numFmtId="164" fontId="2" fillId="8" borderId="0" xfId="0" applyNumberFormat="1" applyFont="1" applyFill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165" fontId="21" fillId="3" borderId="2" xfId="1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1" applyFont="1" applyFill="1" applyBorder="1" applyAlignment="1" applyProtection="1">
      <alignment horizontal="center" vertical="center" wrapText="1"/>
      <protection locked="0"/>
    </xf>
    <xf numFmtId="0" fontId="5" fillId="0" borderId="9" xfId="1" applyNumberFormat="1" applyFont="1" applyFill="1" applyBorder="1" applyAlignment="1" applyProtection="1">
      <alignment horizontal="center" vertical="center" wrapText="1"/>
      <protection locked="0"/>
    </xf>
    <xf numFmtId="164" fontId="14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0" xfId="1" applyFont="1" applyFill="1" applyBorder="1" applyAlignment="1" applyProtection="1">
      <alignment horizontal="center" vertical="center" wrapText="1"/>
      <protection locked="0"/>
    </xf>
    <xf numFmtId="2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2" fontId="4" fillId="0" borderId="5" xfId="1" applyNumberFormat="1" applyFont="1" applyFill="1" applyBorder="1" applyAlignment="1" applyProtection="1">
      <alignment horizontal="center" vertical="center" wrapText="1"/>
      <protection locked="0"/>
    </xf>
    <xf numFmtId="2" fontId="4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8" xfId="1" applyNumberFormat="1" applyFont="1" applyFill="1" applyBorder="1" applyAlignment="1" applyProtection="1">
      <alignment horizontal="center" vertical="center" textRotation="90" wrapText="1"/>
      <protection locked="0"/>
    </xf>
    <xf numFmtId="0" fontId="4" fillId="0" borderId="9" xfId="1" applyNumberFormat="1" applyFont="1" applyFill="1" applyBorder="1" applyAlignment="1" applyProtection="1">
      <alignment horizontal="center" vertical="center" textRotation="90" wrapText="1"/>
      <protection locked="0"/>
    </xf>
    <xf numFmtId="0" fontId="6" fillId="0" borderId="9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1" applyFont="1" applyFill="1" applyBorder="1" applyAlignment="1" applyProtection="1">
      <alignment horizontal="center" vertical="center" wrapText="1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Fill="1" applyBorder="1" applyAlignment="1" applyProtection="1">
      <alignment horizontal="center" vertical="center" wrapText="1"/>
      <protection locked="0"/>
    </xf>
    <xf numFmtId="0" fontId="22" fillId="0" borderId="0" xfId="2" applyFill="1" applyAlignment="1" applyProtection="1">
      <alignment horizontal="center" vertical="center" wrapText="1"/>
      <protection locked="0"/>
    </xf>
    <xf numFmtId="2" fontId="22" fillId="0" borderId="2" xfId="2" applyNumberFormat="1" applyFill="1" applyBorder="1" applyAlignment="1" applyProtection="1">
      <alignment horizontal="center" vertical="center"/>
      <protection locked="0"/>
    </xf>
    <xf numFmtId="0" fontId="22" fillId="0" borderId="8" xfId="2" applyFill="1" applyBorder="1" applyAlignment="1" applyProtection="1">
      <alignment horizontal="center" vertical="center"/>
      <protection locked="0"/>
    </xf>
    <xf numFmtId="0" fontId="13" fillId="9" borderId="15" xfId="0" applyFont="1" applyFill="1" applyBorder="1" applyAlignment="1" applyProtection="1">
      <alignment horizontal="center" vertical="center" wrapText="1"/>
      <protection locked="0" hidden="1"/>
    </xf>
    <xf numFmtId="0" fontId="13" fillId="9" borderId="16" xfId="0" applyFont="1" applyFill="1" applyBorder="1" applyAlignment="1" applyProtection="1">
      <alignment horizontal="center" vertical="center" wrapText="1"/>
      <protection locked="0" hidden="1"/>
    </xf>
    <xf numFmtId="0" fontId="10" fillId="8" borderId="1" xfId="0" applyFont="1" applyFill="1" applyBorder="1" applyAlignment="1" applyProtection="1">
      <alignment horizontal="center" vertical="center" wrapText="1"/>
      <protection locked="0"/>
    </xf>
    <xf numFmtId="0" fontId="10" fillId="8" borderId="8" xfId="0" applyFont="1" applyFill="1" applyBorder="1" applyAlignment="1" applyProtection="1">
      <alignment horizontal="center" vertical="center" wrapText="1"/>
      <protection locked="0"/>
    </xf>
    <xf numFmtId="0" fontId="10" fillId="9" borderId="1" xfId="0" applyFont="1" applyFill="1" applyBorder="1" applyAlignment="1" applyProtection="1">
      <alignment horizontal="center" vertical="center" wrapText="1"/>
      <protection locked="0"/>
    </xf>
    <xf numFmtId="0" fontId="10" fillId="9" borderId="8" xfId="0" applyFont="1" applyFill="1" applyBorder="1" applyAlignment="1" applyProtection="1">
      <alignment horizontal="center" vertical="center" wrapText="1"/>
      <protection locked="0"/>
    </xf>
    <xf numFmtId="0" fontId="12" fillId="9" borderId="1" xfId="0" applyFont="1" applyFill="1" applyBorder="1" applyAlignment="1" applyProtection="1">
      <alignment horizontal="center" vertical="center" wrapText="1"/>
      <protection locked="0" hidden="1"/>
    </xf>
    <xf numFmtId="0" fontId="12" fillId="9" borderId="8" xfId="0" applyFont="1" applyFill="1" applyBorder="1" applyAlignment="1" applyProtection="1">
      <alignment horizontal="center" vertical="center" wrapText="1"/>
      <protection locked="0" hidden="1"/>
    </xf>
    <xf numFmtId="0" fontId="12" fillId="9" borderId="13" xfId="0" applyFont="1" applyFill="1" applyBorder="1" applyAlignment="1" applyProtection="1">
      <alignment horizontal="center" vertical="center" wrapText="1"/>
      <protection locked="0" hidden="1"/>
    </xf>
    <xf numFmtId="0" fontId="12" fillId="9" borderId="14" xfId="0" applyFont="1" applyFill="1" applyBorder="1" applyAlignment="1" applyProtection="1">
      <alignment horizontal="center" vertical="center" wrapText="1"/>
      <protection locked="0" hidden="1"/>
    </xf>
  </cellXfs>
  <cellStyles count="3">
    <cellStyle name="Accent6" xfId="1" builtinId="49"/>
    <cellStyle name="Neutral" xfId="2" builtinId="28"/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HILPA\SHILPA\PRODUCTION\DAILY%20ROUTE%20CARD%20FILE%20SHILPA\DAILY%20ROUTE%20CARD%202024%20SHILPA%20NEW%201%20(1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ower%20Bi\Sheet\01\Production%20Report.xlsx" TargetMode="External"/><Relationship Id="rId1" Type="http://schemas.openxmlformats.org/officeDocument/2006/relationships/externalLinkPath" Target="/Power%20Bi/Sheet/01/Production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mdserver\SHILPA\12.PD%20REPORT%20AUGUST-25%20SHILPA%20(2)%20-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1.1000000000000001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</v>
          </cell>
        </row>
        <row r="12">
          <cell r="A12">
            <v>100007</v>
          </cell>
          <cell r="B12" t="str">
            <v>SHAFT10X42</v>
          </cell>
        </row>
        <row r="13">
          <cell r="A13">
            <v>100009</v>
          </cell>
          <cell r="B13" t="str">
            <v>SHAFT 6X21.8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</v>
          </cell>
        </row>
        <row r="22">
          <cell r="A22">
            <v>100279</v>
          </cell>
          <cell r="B22" t="str">
            <v>TK.IR 40 4A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</v>
          </cell>
        </row>
        <row r="37">
          <cell r="A37">
            <v>100311.8</v>
          </cell>
          <cell r="B37" t="str">
            <v>IR.MNG7535EGL SPL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</v>
          </cell>
        </row>
        <row r="69">
          <cell r="A69">
            <v>100729.2</v>
          </cell>
          <cell r="B69" t="str">
            <v>IR.IR 7X16.990X10.9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</v>
          </cell>
        </row>
        <row r="77">
          <cell r="A77">
            <v>100750</v>
          </cell>
          <cell r="B77" t="str">
            <v>IR.CRB 2531.96259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</v>
          </cell>
        </row>
        <row r="89">
          <cell r="A89">
            <v>100932</v>
          </cell>
          <cell r="B89" t="str">
            <v>G.IR 1107 KRRB</v>
          </cell>
        </row>
        <row r="90">
          <cell r="A90">
            <v>100933</v>
          </cell>
          <cell r="B90" t="str">
            <v>G.IR 1115 KRRB</v>
          </cell>
        </row>
        <row r="91">
          <cell r="A91">
            <v>100934</v>
          </cell>
          <cell r="B91" t="str">
            <v>G.IR 1203 KRRB</v>
          </cell>
        </row>
        <row r="92">
          <cell r="A92">
            <v>100935</v>
          </cell>
          <cell r="B92" t="str">
            <v>UC.IR 211</v>
          </cell>
        </row>
        <row r="93">
          <cell r="A93">
            <v>100937</v>
          </cell>
          <cell r="B93" t="str">
            <v>UC.IR 211_60X110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</v>
          </cell>
        </row>
        <row r="112">
          <cell r="A112">
            <v>101024</v>
          </cell>
          <cell r="B112" t="str">
            <v>940041350 material</v>
          </cell>
        </row>
        <row r="113">
          <cell r="A113">
            <v>101026</v>
          </cell>
          <cell r="B113" t="str">
            <v>IR.6667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</v>
          </cell>
        </row>
        <row r="128">
          <cell r="A128">
            <v>101060</v>
          </cell>
          <cell r="B128" t="str">
            <v>BUSH 7X14.4X8.8</v>
          </cell>
        </row>
        <row r="129">
          <cell r="A129">
            <v>101061</v>
          </cell>
          <cell r="B129" t="str">
            <v>IR.5305 2RS</v>
          </cell>
        </row>
        <row r="130">
          <cell r="A130">
            <v>101062</v>
          </cell>
          <cell r="B130" t="str">
            <v>IR.ER23NCRLC</v>
          </cell>
        </row>
        <row r="131">
          <cell r="A131">
            <v>101063</v>
          </cell>
          <cell r="B131" t="str">
            <v>IR.ER12NCRLC</v>
          </cell>
        </row>
        <row r="132">
          <cell r="A132">
            <v>101064</v>
          </cell>
          <cell r="B132" t="str">
            <v>IR.ER16NCRLC</v>
          </cell>
        </row>
        <row r="133">
          <cell r="A133">
            <v>101065</v>
          </cell>
          <cell r="B133" t="str">
            <v>IR.ER19NCRLC</v>
          </cell>
        </row>
        <row r="134">
          <cell r="A134">
            <v>101066</v>
          </cell>
          <cell r="B134" t="str">
            <v>IR.ER20NCRLC</v>
          </cell>
        </row>
        <row r="135">
          <cell r="A135">
            <v>101067</v>
          </cell>
          <cell r="B135" t="str">
            <v>IR.ER31NCRLC</v>
          </cell>
        </row>
        <row r="136">
          <cell r="A136">
            <v>101068</v>
          </cell>
          <cell r="B136" t="str">
            <v>SEATING W.53203U</v>
          </cell>
        </row>
        <row r="137">
          <cell r="A137">
            <v>101068.01</v>
          </cell>
          <cell r="B137" t="str">
            <v>SHAFT W.53203U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</v>
          </cell>
        </row>
        <row r="354">
          <cell r="A354">
            <v>103002</v>
          </cell>
          <cell r="B354" t="str">
            <v>940041550 MATERIAL</v>
          </cell>
        </row>
        <row r="355">
          <cell r="A355">
            <v>103003</v>
          </cell>
          <cell r="B355" t="str">
            <v>940041552 MATERIAL</v>
          </cell>
        </row>
        <row r="356">
          <cell r="A356">
            <v>103004</v>
          </cell>
          <cell r="B356" t="str">
            <v>940041664 MATERIAL</v>
          </cell>
        </row>
        <row r="357">
          <cell r="A357">
            <v>103004.01</v>
          </cell>
          <cell r="B357" t="str">
            <v>940041664 Rev 05 MATERIAL</v>
          </cell>
        </row>
        <row r="358">
          <cell r="A358">
            <v>103005</v>
          </cell>
          <cell r="B358" t="str">
            <v>940041677 MATERIAL</v>
          </cell>
        </row>
        <row r="359">
          <cell r="A359">
            <v>103006</v>
          </cell>
          <cell r="B359" t="str">
            <v>940041822 MATERIAL</v>
          </cell>
        </row>
        <row r="360">
          <cell r="A360">
            <v>103007</v>
          </cell>
          <cell r="B360" t="str">
            <v>940041539 MATERIAL</v>
          </cell>
        </row>
        <row r="361">
          <cell r="A361">
            <v>103008</v>
          </cell>
          <cell r="B361" t="str">
            <v>940123203 MATERIAL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</v>
          </cell>
        </row>
        <row r="378">
          <cell r="A378">
            <v>104006</v>
          </cell>
          <cell r="B378" t="str">
            <v>BR.IR 282223 SPL.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</v>
          </cell>
        </row>
        <row r="385">
          <cell r="A385">
            <v>104060</v>
          </cell>
          <cell r="B385" t="str">
            <v>BR.IR 3622</v>
          </cell>
        </row>
        <row r="386">
          <cell r="A386">
            <v>104061</v>
          </cell>
          <cell r="B386" t="str">
            <v>BR.IR 3620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1041.1099999999999</v>
          </cell>
          <cell r="B398" t="str">
            <v>6042801-001(3.00)</v>
          </cell>
        </row>
        <row r="399">
          <cell r="A399">
            <v>1041.1199999999999</v>
          </cell>
          <cell r="B399" t="str">
            <v>6042801-002(3.06)</v>
          </cell>
        </row>
        <row r="400">
          <cell r="A400">
            <v>1041.1300000000001</v>
          </cell>
          <cell r="B400" t="str">
            <v>6042801-003(3.12)</v>
          </cell>
        </row>
        <row r="401">
          <cell r="A401">
            <v>1041.1400000000001</v>
          </cell>
          <cell r="B401" t="str">
            <v>6042801-004(3.18)</v>
          </cell>
        </row>
        <row r="402">
          <cell r="A402">
            <v>1041.1500000000001</v>
          </cell>
          <cell r="B402" t="str">
            <v>6042801-005(3.24)</v>
          </cell>
        </row>
        <row r="403">
          <cell r="A403">
            <v>1041.1600000000001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1041.5999999999999</v>
          </cell>
          <cell r="B418" t="str">
            <v>4996933-001/28.677 37.846</v>
          </cell>
        </row>
        <row r="419">
          <cell r="A419">
            <v>1041.9100000000001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</v>
          </cell>
        </row>
        <row r="438">
          <cell r="A438">
            <v>104151</v>
          </cell>
          <cell r="B438" t="str">
            <v>BR.IR 28[P]16.5</v>
          </cell>
        </row>
        <row r="439">
          <cell r="A439">
            <v>104153</v>
          </cell>
          <cell r="B439" t="str">
            <v>BR.IR 28[P]16.5-27</v>
          </cell>
        </row>
        <row r="440">
          <cell r="A440">
            <v>104155</v>
          </cell>
          <cell r="B440" t="str">
            <v>BR.IR 30[P]15.875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</v>
          </cell>
        </row>
        <row r="484">
          <cell r="A484">
            <v>104205</v>
          </cell>
          <cell r="B484" t="str">
            <v>J.IR 205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</v>
          </cell>
        </row>
        <row r="518">
          <cell r="A518">
            <v>104259</v>
          </cell>
          <cell r="B518" t="str">
            <v>IR.14 00 1740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</v>
          </cell>
        </row>
        <row r="532">
          <cell r="A532">
            <v>104282.4</v>
          </cell>
          <cell r="B532" t="str">
            <v>D.IR 14537 SPL</v>
          </cell>
        </row>
        <row r="533">
          <cell r="A533">
            <v>104283</v>
          </cell>
          <cell r="B533" t="str">
            <v>IR.6006 2RS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</v>
          </cell>
        </row>
        <row r="537">
          <cell r="A537">
            <v>104286</v>
          </cell>
          <cell r="B537" t="str">
            <v>NAF.IR 558530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104607.03999999999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1049.1099999999999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</v>
          </cell>
        </row>
        <row r="1029">
          <cell r="A1029">
            <v>105100</v>
          </cell>
          <cell r="B1029" t="str">
            <v>GE.IR 20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1053.9100000000001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</v>
          </cell>
        </row>
        <row r="1045">
          <cell r="A1045">
            <v>106002</v>
          </cell>
          <cell r="B1045" t="str">
            <v>IR.IR 35X40X14.1</v>
          </cell>
        </row>
        <row r="1046">
          <cell r="A1046">
            <v>106003</v>
          </cell>
          <cell r="B1046" t="str">
            <v>IR.IR 35X40X34.1</v>
          </cell>
        </row>
        <row r="1047">
          <cell r="A1047">
            <v>106004</v>
          </cell>
          <cell r="B1047" t="str">
            <v>IR.IR 40X45X17.6</v>
          </cell>
        </row>
        <row r="1048">
          <cell r="A1048">
            <v>106005</v>
          </cell>
          <cell r="B1048" t="str">
            <v>IR.IR 40X45X47.6</v>
          </cell>
        </row>
        <row r="1049">
          <cell r="A1049">
            <v>106006</v>
          </cell>
          <cell r="B1049" t="str">
            <v>IR.IR 17X21X18.1</v>
          </cell>
        </row>
        <row r="1050">
          <cell r="A1050">
            <v>106007</v>
          </cell>
          <cell r="B1050" t="str">
            <v>IR.IR 17X21X29.1</v>
          </cell>
        </row>
        <row r="1051">
          <cell r="A1051">
            <v>106008</v>
          </cell>
          <cell r="B1051" t="str">
            <v>IR.IR 25X29X22.6</v>
          </cell>
        </row>
        <row r="1052">
          <cell r="A1052">
            <v>106009</v>
          </cell>
          <cell r="B1052" t="str">
            <v>IR.IR 35X40X24.1</v>
          </cell>
        </row>
        <row r="1053">
          <cell r="A1053">
            <v>106010</v>
          </cell>
          <cell r="B1053" t="str">
            <v>IR.IR 40X45X40.1</v>
          </cell>
        </row>
        <row r="1054">
          <cell r="A1054">
            <v>106011</v>
          </cell>
          <cell r="B1054" t="str">
            <v>IR.IR 17X21X10.1</v>
          </cell>
        </row>
        <row r="1055">
          <cell r="A1055">
            <v>106012</v>
          </cell>
          <cell r="B1055" t="str">
            <v>IR.IR 25X29X27.6</v>
          </cell>
        </row>
        <row r="1056">
          <cell r="A1056">
            <v>106013</v>
          </cell>
          <cell r="B1056" t="str">
            <v>IR.IR 50X55X90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1061.0999999999999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1123006.0900000001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1123007.1000000001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1123007.3999999999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1123007.6000000001</v>
          </cell>
          <cell r="B1114" t="str">
            <v>MRS BAG 160(L)X130(W)</v>
          </cell>
        </row>
        <row r="1115">
          <cell r="A1115">
            <v>1123007.6100000001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1123007.8999999999</v>
          </cell>
          <cell r="B1118" t="str">
            <v>MRS BAG 225(L)X200(W)</v>
          </cell>
        </row>
        <row r="1119">
          <cell r="A1119">
            <v>1123007.9099999999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1203.0999999999999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1204.0999999999999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1300002.1000000001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1300003.1000000001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1300007.1000000001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131.05000000000001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133.05000000000001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1330076.0900000001</v>
          </cell>
          <cell r="B1298" t="str">
            <v>SHAFTING 40.000mm</v>
          </cell>
        </row>
        <row r="1299">
          <cell r="A1299">
            <v>1330076.1000000001</v>
          </cell>
          <cell r="B1299" t="str">
            <v>SHAFTING 48.000mm</v>
          </cell>
        </row>
        <row r="1300">
          <cell r="A1300">
            <v>1330076.1100000001</v>
          </cell>
          <cell r="B1300" t="str">
            <v>SHAFTING 45 MM SAE 52100</v>
          </cell>
        </row>
        <row r="1301">
          <cell r="A1301">
            <v>1330076.1200000001</v>
          </cell>
          <cell r="B1301" t="str">
            <v>SHAFTING 40/45/50</v>
          </cell>
        </row>
        <row r="1302">
          <cell r="A1302">
            <v>1330076.1299999999</v>
          </cell>
          <cell r="B1302" t="str">
            <v>SHAFTING 20MM (S.S 420)</v>
          </cell>
        </row>
        <row r="1303">
          <cell r="A1303">
            <v>1330076.1399999999</v>
          </cell>
          <cell r="B1303" t="str">
            <v>SHAFTING 40.000 SAE 8620</v>
          </cell>
        </row>
        <row r="1304">
          <cell r="A1304">
            <v>1330076.1499999999</v>
          </cell>
          <cell r="B1304" t="str">
            <v>SHAFTING 50MM (SAE 8620)</v>
          </cell>
        </row>
        <row r="1305">
          <cell r="A1305">
            <v>1330076.1599999999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1330094.1000000001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1330157.1000000001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1330311.1000000001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1330384.1000000001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1330496.0900000001</v>
          </cell>
          <cell r="B1773" t="str">
            <v>SHAFTING 34 BRI SAE 1018</v>
          </cell>
        </row>
        <row r="1774">
          <cell r="A1774">
            <v>1330496.1000000001</v>
          </cell>
          <cell r="B1774" t="str">
            <v>SHAFTING 19.650 SAE 52100</v>
          </cell>
        </row>
        <row r="1775">
          <cell r="A1775">
            <v>1330496.1100000001</v>
          </cell>
          <cell r="B1775" t="str">
            <v>SHAFTING 22 MM(SAE 1050)</v>
          </cell>
        </row>
        <row r="1776">
          <cell r="A1776">
            <v>1330496.1200000001</v>
          </cell>
          <cell r="B1776" t="str">
            <v>SHAFTING 35 BRASS</v>
          </cell>
        </row>
        <row r="1777">
          <cell r="A1777">
            <v>1330496.1399999999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1330542.1000000001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1330542.3999999999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135.05000000000001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139.05000000000001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140.05000000000001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</v>
          </cell>
        </row>
        <row r="1967">
          <cell r="A1967">
            <v>1421207</v>
          </cell>
          <cell r="B1967" t="str">
            <v>6908 ZZ MATERIAL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148.02000000000001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</v>
          </cell>
        </row>
        <row r="2207">
          <cell r="A2207">
            <v>148.04</v>
          </cell>
          <cell r="B2207" t="str">
            <v>RNA 6902 WITH PIN 72 MM</v>
          </cell>
        </row>
        <row r="2208">
          <cell r="A2208">
            <v>148.21</v>
          </cell>
          <cell r="B2208" t="str">
            <v>40001246 (SPL S 20 SPL)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150.02000000000001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162.05000000000001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101.33029999999999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</v>
          </cell>
        </row>
        <row r="2336">
          <cell r="A2336">
            <v>200311.8</v>
          </cell>
          <cell r="B2336" t="str">
            <v>OR.MNG7535EGL SPL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</v>
          </cell>
        </row>
        <row r="2363">
          <cell r="A2363">
            <v>200616</v>
          </cell>
          <cell r="B2363" t="str">
            <v>NUP.OR 214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</v>
          </cell>
        </row>
        <row r="2371">
          <cell r="A2371">
            <v>200820.5</v>
          </cell>
          <cell r="B2371" t="str">
            <v>NKI.OR 25/30 FC</v>
          </cell>
        </row>
        <row r="2372">
          <cell r="A2372">
            <v>200823.1</v>
          </cell>
          <cell r="B2372" t="str">
            <v>RPNA.OR 35/52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</v>
          </cell>
        </row>
        <row r="2375">
          <cell r="A2375">
            <v>200827.3</v>
          </cell>
          <cell r="B2375" t="str">
            <v>MSA.OR 3988</v>
          </cell>
        </row>
        <row r="2376">
          <cell r="A2376">
            <v>200827.4</v>
          </cell>
          <cell r="B2376" t="str">
            <v>RPNA.OR 40/55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</v>
          </cell>
        </row>
        <row r="2381">
          <cell r="A2381">
            <v>200884.1</v>
          </cell>
          <cell r="B2381" t="str">
            <v>RPNA.OR 18/32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</v>
          </cell>
        </row>
        <row r="2390">
          <cell r="A2390">
            <v>200913.1</v>
          </cell>
          <cell r="B2390" t="str">
            <v>RPNA.OR 30/47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</v>
          </cell>
        </row>
        <row r="2395">
          <cell r="A2395">
            <v>200931</v>
          </cell>
          <cell r="B2395" t="str">
            <v>G.OR 1103 KRRB</v>
          </cell>
        </row>
        <row r="2396">
          <cell r="A2396">
            <v>200932</v>
          </cell>
          <cell r="B2396" t="str">
            <v>G.OR 1107 KRRB</v>
          </cell>
        </row>
        <row r="2397">
          <cell r="A2397">
            <v>200933</v>
          </cell>
          <cell r="B2397" t="str">
            <v>G.OR 1115 KRRB</v>
          </cell>
        </row>
        <row r="2398">
          <cell r="A2398">
            <v>200934</v>
          </cell>
          <cell r="B2398" t="str">
            <v>G.OR 1203 KRRB</v>
          </cell>
        </row>
        <row r="2399">
          <cell r="A2399">
            <v>200937</v>
          </cell>
          <cell r="B2399" t="str">
            <v>UC.OR 211_60X110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</v>
          </cell>
        </row>
        <row r="2422">
          <cell r="A2422">
            <v>201062</v>
          </cell>
          <cell r="B2422" t="str">
            <v>OR.ER23NCRLC</v>
          </cell>
        </row>
        <row r="2423">
          <cell r="A2423">
            <v>201063</v>
          </cell>
          <cell r="B2423" t="str">
            <v>OR.ER12NCRLC</v>
          </cell>
        </row>
        <row r="2424">
          <cell r="A2424">
            <v>201064</v>
          </cell>
          <cell r="B2424" t="str">
            <v>OR.ER16NCRLC</v>
          </cell>
        </row>
        <row r="2425">
          <cell r="A2425">
            <v>201065</v>
          </cell>
          <cell r="B2425" t="str">
            <v>OR.ER19NCRLC</v>
          </cell>
        </row>
        <row r="2426">
          <cell r="A2426">
            <v>201067</v>
          </cell>
          <cell r="B2426" t="str">
            <v>OR.ER31NCRLC</v>
          </cell>
        </row>
        <row r="2427">
          <cell r="A2427">
            <v>201068</v>
          </cell>
          <cell r="B2427" t="str">
            <v>HOUSING W.53203U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</v>
          </cell>
        </row>
        <row r="2472">
          <cell r="A2472">
            <v>202017.2</v>
          </cell>
          <cell r="B2472" t="str">
            <v>OR.POR8614R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</v>
          </cell>
        </row>
        <row r="2514">
          <cell r="A2514">
            <v>208006</v>
          </cell>
          <cell r="B2514" t="str">
            <v>BR.OR 282223 SPL.</v>
          </cell>
        </row>
        <row r="2515">
          <cell r="A2515">
            <v>208010</v>
          </cell>
          <cell r="B2515" t="str">
            <v>BR.OR 282423XC</v>
          </cell>
        </row>
        <row r="2516">
          <cell r="A2516">
            <v>208011</v>
          </cell>
          <cell r="B2516" t="str">
            <v>BR.OR 28161620</v>
          </cell>
        </row>
        <row r="2517">
          <cell r="A2517">
            <v>208025</v>
          </cell>
          <cell r="B2517" t="str">
            <v>BR.OR 30172621</v>
          </cell>
        </row>
        <row r="2518">
          <cell r="A2518">
            <v>208026</v>
          </cell>
          <cell r="B2518" t="str">
            <v>BR.OR 3000</v>
          </cell>
        </row>
        <row r="2519">
          <cell r="A2519">
            <v>208040</v>
          </cell>
          <cell r="B2519" t="str">
            <v>BR.OR 3222</v>
          </cell>
        </row>
        <row r="2520">
          <cell r="A2520">
            <v>208040.4</v>
          </cell>
          <cell r="B2520" t="str">
            <v>BR.OR 3222 LMW</v>
          </cell>
        </row>
        <row r="2521">
          <cell r="A2521">
            <v>208046</v>
          </cell>
          <cell r="B2521" t="str">
            <v>BR.OR 322224 SPL.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</v>
          </cell>
        </row>
        <row r="2524">
          <cell r="A2524">
            <v>208060</v>
          </cell>
          <cell r="B2524" t="str">
            <v>BR.OR 3622</v>
          </cell>
        </row>
        <row r="2525">
          <cell r="A2525">
            <v>208061</v>
          </cell>
          <cell r="B2525" t="str">
            <v>BR.OR 3620</v>
          </cell>
        </row>
        <row r="2526">
          <cell r="A2526">
            <v>208065</v>
          </cell>
          <cell r="B2526" t="str">
            <v>BR.OR 362526</v>
          </cell>
        </row>
        <row r="2527">
          <cell r="A2527">
            <v>208067</v>
          </cell>
          <cell r="B2527" t="str">
            <v>BR.OR 3620(25)</v>
          </cell>
        </row>
        <row r="2528">
          <cell r="A2528">
            <v>208074</v>
          </cell>
          <cell r="B2528" t="str">
            <v>BR.OR 4022(20)</v>
          </cell>
        </row>
        <row r="2529">
          <cell r="A2529">
            <v>208075</v>
          </cell>
          <cell r="B2529" t="str">
            <v>BR.OR 402424</v>
          </cell>
        </row>
        <row r="2530">
          <cell r="A2530">
            <v>208077</v>
          </cell>
          <cell r="B2530" t="str">
            <v>BR.OR 4000</v>
          </cell>
        </row>
        <row r="2531">
          <cell r="A2531">
            <v>208078</v>
          </cell>
          <cell r="B2531" t="str">
            <v>BR.OR 402026</v>
          </cell>
        </row>
        <row r="2532">
          <cell r="A2532">
            <v>208080</v>
          </cell>
          <cell r="B2532" t="str">
            <v>BR.OR 4225</v>
          </cell>
        </row>
        <row r="2533">
          <cell r="A2533">
            <v>208090</v>
          </cell>
          <cell r="B2533" t="str">
            <v>BR.OR 2815(06)</v>
          </cell>
        </row>
        <row r="2534">
          <cell r="A2534">
            <v>208091</v>
          </cell>
          <cell r="B2534" t="str">
            <v>BR.OR 2814.2(22)</v>
          </cell>
        </row>
        <row r="2535">
          <cell r="A2535">
            <v>208111</v>
          </cell>
          <cell r="B2535" t="str">
            <v>BR.OR 3216.3(06)</v>
          </cell>
        </row>
        <row r="2536">
          <cell r="A2536">
            <v>208120</v>
          </cell>
          <cell r="B2536" t="str">
            <v>BR.OR 3217</v>
          </cell>
        </row>
        <row r="2537">
          <cell r="A2537">
            <v>208123</v>
          </cell>
          <cell r="B2537" t="str">
            <v>BR.OR 4136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</v>
          </cell>
        </row>
        <row r="2540">
          <cell r="A2540">
            <v>208125</v>
          </cell>
          <cell r="B2540" t="str">
            <v>BR.OR 3218.5(06)</v>
          </cell>
        </row>
        <row r="2541">
          <cell r="A2541">
            <v>208126</v>
          </cell>
          <cell r="B2541" t="str">
            <v>BR.OR 3221(06)</v>
          </cell>
        </row>
        <row r="2542">
          <cell r="A2542">
            <v>208127</v>
          </cell>
          <cell r="B2542" t="str">
            <v>BR.OR 2129P</v>
          </cell>
        </row>
        <row r="2543">
          <cell r="A2543">
            <v>208128</v>
          </cell>
          <cell r="B2543" t="str">
            <v>BR.OR 2140P</v>
          </cell>
        </row>
        <row r="2544">
          <cell r="A2544">
            <v>208129</v>
          </cell>
          <cell r="B2544" t="str">
            <v>BR.OR 3420</v>
          </cell>
        </row>
        <row r="2545">
          <cell r="A2545">
            <v>208130</v>
          </cell>
          <cell r="B2545" t="str">
            <v>BR.OR 3422</v>
          </cell>
        </row>
        <row r="2546">
          <cell r="A2546">
            <v>208133</v>
          </cell>
          <cell r="B2546" t="str">
            <v>BR.OR 3618.5</v>
          </cell>
        </row>
        <row r="2547">
          <cell r="A2547">
            <v>208137</v>
          </cell>
          <cell r="B2547" t="str">
            <v>BR.OR 3719(22)</v>
          </cell>
        </row>
        <row r="2548">
          <cell r="A2548">
            <v>208140</v>
          </cell>
          <cell r="B2548" t="str">
            <v>BR.OR 450029</v>
          </cell>
        </row>
        <row r="2549">
          <cell r="A2549">
            <v>208141</v>
          </cell>
          <cell r="B2549" t="str">
            <v>BR.OR 2134(25)</v>
          </cell>
        </row>
        <row r="2550">
          <cell r="A2550">
            <v>208145</v>
          </cell>
          <cell r="B2550" t="str">
            <v>BR.OR 2130(20)</v>
          </cell>
        </row>
        <row r="2551">
          <cell r="A2551">
            <v>208146</v>
          </cell>
          <cell r="B2551" t="str">
            <v>BR.OR 20-3P</v>
          </cell>
        </row>
        <row r="2552">
          <cell r="A2552">
            <v>208150</v>
          </cell>
          <cell r="B2552" t="str">
            <v>BR.OR 28[P]16</v>
          </cell>
        </row>
        <row r="2553">
          <cell r="A2553">
            <v>208152</v>
          </cell>
          <cell r="B2553" t="str">
            <v>BR.OR 28[P]16.5(23</v>
          </cell>
        </row>
        <row r="2554">
          <cell r="A2554">
            <v>208153</v>
          </cell>
          <cell r="B2554" t="str">
            <v>BR.OR 28[P]16.5-27</v>
          </cell>
        </row>
        <row r="2555">
          <cell r="A2555">
            <v>208155</v>
          </cell>
          <cell r="B2555" t="str">
            <v>BR.OR 30[P]15.875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</v>
          </cell>
        </row>
        <row r="2558">
          <cell r="A2558">
            <v>208157</v>
          </cell>
          <cell r="B2558" t="str">
            <v>BR.OR 3016(22)</v>
          </cell>
        </row>
        <row r="2559">
          <cell r="A2559">
            <v>208161</v>
          </cell>
          <cell r="B2559" t="str">
            <v>BR.OR 32[P]19</v>
          </cell>
        </row>
        <row r="2560">
          <cell r="A2560">
            <v>208165</v>
          </cell>
          <cell r="B2560" t="str">
            <v>BR.OR 32[P]22</v>
          </cell>
        </row>
        <row r="2561">
          <cell r="A2561">
            <v>208167</v>
          </cell>
          <cell r="B2561" t="str">
            <v>BR.OR 34[P]20(26)</v>
          </cell>
        </row>
        <row r="2562">
          <cell r="A2562">
            <v>208168</v>
          </cell>
          <cell r="B2562" t="str">
            <v>BR.OR 42[P]25</v>
          </cell>
        </row>
        <row r="2563">
          <cell r="A2563">
            <v>208169</v>
          </cell>
          <cell r="B2563" t="str">
            <v>BR.OR 40[P]22(26)</v>
          </cell>
        </row>
        <row r="2564">
          <cell r="A2564">
            <v>208170</v>
          </cell>
          <cell r="B2564" t="str">
            <v>BR.OR 35[P]17BB</v>
          </cell>
        </row>
        <row r="2565">
          <cell r="A2565">
            <v>208171</v>
          </cell>
          <cell r="B2565" t="str">
            <v>BR.OR 47[P]17BB</v>
          </cell>
        </row>
        <row r="2566">
          <cell r="A2566">
            <v>208172</v>
          </cell>
          <cell r="B2566" t="str">
            <v>BR.OR 31.750[P]18</v>
          </cell>
        </row>
        <row r="2567">
          <cell r="A2567">
            <v>208173</v>
          </cell>
          <cell r="B2567" t="str">
            <v>BR.OR 34[P]18</v>
          </cell>
        </row>
        <row r="2568">
          <cell r="A2568">
            <v>208175</v>
          </cell>
          <cell r="B2568" t="str">
            <v>BR.OR 20[P]47</v>
          </cell>
        </row>
        <row r="2569">
          <cell r="A2569">
            <v>208176</v>
          </cell>
          <cell r="B2569" t="str">
            <v>BR.OR 17[P]34</v>
          </cell>
        </row>
        <row r="2570">
          <cell r="A2570">
            <v>208177</v>
          </cell>
          <cell r="B2570" t="str">
            <v>BR.OR 25[P]52</v>
          </cell>
        </row>
        <row r="2571">
          <cell r="A2571">
            <v>208179</v>
          </cell>
          <cell r="B2571" t="str">
            <v>J.OR 179</v>
          </cell>
        </row>
        <row r="2572">
          <cell r="A2572">
            <v>208180</v>
          </cell>
          <cell r="B2572" t="str">
            <v>BT.OR 2015</v>
          </cell>
        </row>
        <row r="2573">
          <cell r="A2573">
            <v>208181</v>
          </cell>
          <cell r="B2573" t="str">
            <v>BT.OR 2019</v>
          </cell>
        </row>
        <row r="2574">
          <cell r="A2574">
            <v>208182</v>
          </cell>
          <cell r="B2574" t="str">
            <v>OR 393106</v>
          </cell>
        </row>
        <row r="2575">
          <cell r="A2575">
            <v>208183</v>
          </cell>
          <cell r="B2575" t="str">
            <v>SF.OR 24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</v>
          </cell>
        </row>
        <row r="2581">
          <cell r="A2581">
            <v>208187</v>
          </cell>
          <cell r="B2581" t="str">
            <v>OR 101.3303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</v>
          </cell>
        </row>
        <row r="2584">
          <cell r="A2584">
            <v>208190</v>
          </cell>
          <cell r="B2584" t="str">
            <v>F.OR 18374506</v>
          </cell>
        </row>
        <row r="2585">
          <cell r="A2585">
            <v>208192</v>
          </cell>
          <cell r="B2585" t="str">
            <v>OR 45 NPPB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</v>
          </cell>
        </row>
        <row r="2590">
          <cell r="A2590">
            <v>208198</v>
          </cell>
          <cell r="B2590" t="str">
            <v>J.OR 198</v>
          </cell>
        </row>
        <row r="2591">
          <cell r="A2591">
            <v>208198.01</v>
          </cell>
          <cell r="B2591" t="str">
            <v>J.OR 198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</v>
          </cell>
        </row>
        <row r="2594">
          <cell r="A2594">
            <v>208201</v>
          </cell>
          <cell r="B2594" t="str">
            <v>J.OR 201</v>
          </cell>
        </row>
        <row r="2595">
          <cell r="A2595">
            <v>208202</v>
          </cell>
          <cell r="B2595" t="str">
            <v>J.OR 202(42MM BEARINGS)</v>
          </cell>
        </row>
        <row r="2596">
          <cell r="A2596">
            <v>208203</v>
          </cell>
          <cell r="B2596" t="str">
            <v>J.OR 203</v>
          </cell>
        </row>
        <row r="2597">
          <cell r="A2597">
            <v>208204</v>
          </cell>
          <cell r="B2597" t="str">
            <v>J.OR 204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</v>
          </cell>
        </row>
        <row r="2601">
          <cell r="A2601">
            <v>208208</v>
          </cell>
          <cell r="B2601" t="str">
            <v>CF.OR 5/8 SB</v>
          </cell>
        </row>
        <row r="2602">
          <cell r="A2602">
            <v>208210</v>
          </cell>
          <cell r="B2602" t="str">
            <v>FC.OR 16644 SPL</v>
          </cell>
        </row>
        <row r="2603">
          <cell r="A2603">
            <v>208211</v>
          </cell>
          <cell r="B2603" t="str">
            <v>FC.OR 1506</v>
          </cell>
        </row>
        <row r="2604">
          <cell r="A2604">
            <v>208212</v>
          </cell>
          <cell r="B2604" t="str">
            <v>FC.OR 401507 SPL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</v>
          </cell>
        </row>
        <row r="2607">
          <cell r="A2607">
            <v>208215</v>
          </cell>
          <cell r="B2607" t="str">
            <v>CF.OR 06</v>
          </cell>
        </row>
        <row r="2608">
          <cell r="A2608">
            <v>208216</v>
          </cell>
          <cell r="B2608" t="str">
            <v>CF.OR 08</v>
          </cell>
        </row>
        <row r="2609">
          <cell r="A2609">
            <v>208217</v>
          </cell>
          <cell r="B2609" t="str">
            <v>CF.OR 10</v>
          </cell>
        </row>
        <row r="2610">
          <cell r="A2610">
            <v>208218</v>
          </cell>
          <cell r="B2610" t="str">
            <v>CF.OR 10-1</v>
          </cell>
        </row>
        <row r="2611">
          <cell r="A2611">
            <v>208219</v>
          </cell>
          <cell r="B2611" t="str">
            <v>CF.OR 12</v>
          </cell>
        </row>
        <row r="2612">
          <cell r="A2612">
            <v>208220</v>
          </cell>
          <cell r="B2612" t="str">
            <v>CF.OR 12-1</v>
          </cell>
        </row>
        <row r="2613">
          <cell r="A2613">
            <v>208221</v>
          </cell>
          <cell r="B2613" t="str">
            <v>CF.OR 16</v>
          </cell>
        </row>
        <row r="2614">
          <cell r="A2614">
            <v>208222</v>
          </cell>
          <cell r="B2614" t="str">
            <v>CF.OR 18</v>
          </cell>
        </row>
        <row r="2615">
          <cell r="A2615">
            <v>208232</v>
          </cell>
          <cell r="B2615" t="str">
            <v>OR J 232(9904)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</v>
          </cell>
        </row>
        <row r="2618">
          <cell r="A2618">
            <v>208235</v>
          </cell>
          <cell r="B2618" t="str">
            <v>VCF.OR 4 1/2</v>
          </cell>
        </row>
        <row r="2619">
          <cell r="A2619">
            <v>208237</v>
          </cell>
          <cell r="B2619" t="str">
            <v>OR.D0147/D07026</v>
          </cell>
        </row>
        <row r="2620">
          <cell r="A2620">
            <v>208238</v>
          </cell>
          <cell r="B2620" t="str">
            <v>J.OR 238</v>
          </cell>
        </row>
        <row r="2621">
          <cell r="A2621">
            <v>208239</v>
          </cell>
          <cell r="B2621" t="str">
            <v>J.OR 239(GB 41073)</v>
          </cell>
        </row>
        <row r="2622">
          <cell r="A2622">
            <v>208240</v>
          </cell>
          <cell r="B2622" t="str">
            <v>CF.OR 20-1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</v>
          </cell>
        </row>
        <row r="2625">
          <cell r="A2625">
            <v>208242</v>
          </cell>
          <cell r="B2625" t="str">
            <v>CF.OR 24-1</v>
          </cell>
        </row>
        <row r="2626">
          <cell r="A2626">
            <v>208243</v>
          </cell>
          <cell r="B2626" t="str">
            <v>CF.OR 30</v>
          </cell>
        </row>
        <row r="2627">
          <cell r="A2627">
            <v>208244</v>
          </cell>
          <cell r="B2627" t="str">
            <v>CF.OR 30-1</v>
          </cell>
        </row>
        <row r="2628">
          <cell r="A2628">
            <v>208245</v>
          </cell>
          <cell r="B2628" t="str">
            <v>OR.207 RR2</v>
          </cell>
        </row>
        <row r="2629">
          <cell r="A2629">
            <v>208246</v>
          </cell>
          <cell r="B2629" t="str">
            <v>OR. 208 YY2</v>
          </cell>
        </row>
        <row r="2630">
          <cell r="A2630">
            <v>208247</v>
          </cell>
          <cell r="B2630" t="str">
            <v>OR.209 YY2</v>
          </cell>
        </row>
        <row r="2631">
          <cell r="A2631">
            <v>208248</v>
          </cell>
          <cell r="B2631" t="str">
            <v>OW-BDA-4002</v>
          </cell>
        </row>
        <row r="2632">
          <cell r="A2632">
            <v>208249</v>
          </cell>
          <cell r="B2632" t="str">
            <v>OW-BDA-4003</v>
          </cell>
        </row>
        <row r="2633">
          <cell r="A2633">
            <v>208250</v>
          </cell>
          <cell r="B2633" t="str">
            <v>324015 (BALL CUP SMALL)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</v>
          </cell>
        </row>
        <row r="2636">
          <cell r="A2636">
            <v>208258</v>
          </cell>
          <cell r="B2636" t="str">
            <v>OR.D01464</v>
          </cell>
        </row>
        <row r="2637">
          <cell r="A2637">
            <v>208259</v>
          </cell>
          <cell r="B2637" t="str">
            <v>OR.14 00 1740</v>
          </cell>
        </row>
        <row r="2638">
          <cell r="A2638">
            <v>208260</v>
          </cell>
          <cell r="B2638" t="str">
            <v>ZARN.OR 1545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</v>
          </cell>
        </row>
        <row r="2660">
          <cell r="A2660">
            <v>208284</v>
          </cell>
          <cell r="B2660" t="str">
            <v>OR.LB2YT9001A(72X37X37)</v>
          </cell>
        </row>
        <row r="2661">
          <cell r="A2661">
            <v>208286</v>
          </cell>
          <cell r="B2661" t="str">
            <v>NAF.OR 558530</v>
          </cell>
        </row>
        <row r="2662">
          <cell r="A2662">
            <v>208287</v>
          </cell>
          <cell r="B2662" t="str">
            <v>NKM.OR 5565</v>
          </cell>
        </row>
        <row r="2663">
          <cell r="A2663">
            <v>208288</v>
          </cell>
          <cell r="B2663" t="str">
            <v>OW-BDA-4007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</v>
          </cell>
        </row>
        <row r="2673">
          <cell r="A2673">
            <v>208298</v>
          </cell>
          <cell r="B2673" t="str">
            <v>OR.4303</v>
          </cell>
        </row>
        <row r="2674">
          <cell r="A2674">
            <v>208299</v>
          </cell>
          <cell r="B2674" t="str">
            <v>OR.9916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</v>
          </cell>
        </row>
        <row r="2681">
          <cell r="A2681">
            <v>208303.11</v>
          </cell>
          <cell r="B2681" t="str">
            <v>NA/RNA.OR 4903 2RS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</v>
          </cell>
        </row>
        <row r="2729">
          <cell r="A2729">
            <v>208358</v>
          </cell>
          <cell r="B2729" t="str">
            <v>OR 6211 2RS SPL</v>
          </cell>
        </row>
        <row r="2730">
          <cell r="A2730">
            <v>208360</v>
          </cell>
          <cell r="B2730" t="str">
            <v>BE.OR 202420</v>
          </cell>
        </row>
        <row r="2731">
          <cell r="A2731">
            <v>208361</v>
          </cell>
          <cell r="B2731" t="str">
            <v>BE.OR 252920</v>
          </cell>
        </row>
        <row r="2732">
          <cell r="A2732">
            <v>208362</v>
          </cell>
          <cell r="B2732" t="str">
            <v>BE.OR 283220</v>
          </cell>
        </row>
        <row r="2733">
          <cell r="A2733">
            <v>208363</v>
          </cell>
          <cell r="B2733" t="str">
            <v>BE.OR 354020</v>
          </cell>
        </row>
        <row r="2734">
          <cell r="A2734">
            <v>208364</v>
          </cell>
          <cell r="B2734" t="str">
            <v>BE.OR 252940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</v>
          </cell>
        </row>
        <row r="2739">
          <cell r="A2739">
            <v>208367</v>
          </cell>
          <cell r="B2739" t="str">
            <v>HB.OR 4933 SPL.</v>
          </cell>
        </row>
        <row r="2740">
          <cell r="A2740">
            <v>208368</v>
          </cell>
          <cell r="B2740" t="str">
            <v>BE.OR 253240 SP.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</v>
          </cell>
        </row>
        <row r="2762">
          <cell r="A2762">
            <v>208414</v>
          </cell>
          <cell r="B2762" t="str">
            <v>MR.OR 31</v>
          </cell>
        </row>
        <row r="2763">
          <cell r="A2763">
            <v>208417</v>
          </cell>
          <cell r="B2763" t="str">
            <v>JC.OR 8008</v>
          </cell>
        </row>
        <row r="2764">
          <cell r="A2764">
            <v>208419</v>
          </cell>
          <cell r="B2764" t="str">
            <v>OR.567833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</v>
          </cell>
        </row>
        <row r="2767">
          <cell r="A2767">
            <v>208421</v>
          </cell>
          <cell r="B2767" t="str">
            <v>STO.OR 6</v>
          </cell>
        </row>
        <row r="2768">
          <cell r="A2768">
            <v>208422</v>
          </cell>
          <cell r="B2768" t="str">
            <v>RSTO.OR 10</v>
          </cell>
        </row>
        <row r="2769">
          <cell r="A2769">
            <v>208423</v>
          </cell>
          <cell r="B2769" t="str">
            <v>R.OR 423 (STO 12)</v>
          </cell>
        </row>
        <row r="2770">
          <cell r="A2770">
            <v>208425</v>
          </cell>
          <cell r="B2770" t="str">
            <v>OR.JC 8017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</v>
          </cell>
        </row>
        <row r="2790">
          <cell r="A2790">
            <v>208445</v>
          </cell>
          <cell r="B2790" t="str">
            <v>R.OR 445(310-4715)</v>
          </cell>
        </row>
        <row r="2791">
          <cell r="A2791">
            <v>208448</v>
          </cell>
          <cell r="B2791" t="str">
            <v>R.OR 448(JC 8007)</v>
          </cell>
        </row>
        <row r="2792">
          <cell r="A2792">
            <v>208449</v>
          </cell>
          <cell r="B2792" t="str">
            <v>R.OR 449(JC 8037)</v>
          </cell>
        </row>
        <row r="2793">
          <cell r="A2793">
            <v>208450</v>
          </cell>
          <cell r="B2793" t="str">
            <v>R.OR 450(CY-600-168) CF</v>
          </cell>
        </row>
        <row r="2794">
          <cell r="A2794">
            <v>208451</v>
          </cell>
          <cell r="B2794" t="str">
            <v>R.OR 451 (NK 50/20)</v>
          </cell>
        </row>
        <row r="2795">
          <cell r="A2795">
            <v>208452</v>
          </cell>
          <cell r="B2795" t="str">
            <v>R.OR 452 (NK 121816)</v>
          </cell>
        </row>
        <row r="2796">
          <cell r="A2796">
            <v>208453</v>
          </cell>
          <cell r="B2796" t="str">
            <v>R.OR 453 (S 1032)</v>
          </cell>
        </row>
        <row r="2797">
          <cell r="A2797">
            <v>208455</v>
          </cell>
          <cell r="B2797" t="str">
            <v>R.OR 455 (Y 1032)</v>
          </cell>
        </row>
        <row r="2798">
          <cell r="A2798">
            <v>208456</v>
          </cell>
          <cell r="B2798" t="str">
            <v>R.OR 456 (XR 12072)</v>
          </cell>
        </row>
        <row r="2799">
          <cell r="A2799">
            <v>208457</v>
          </cell>
          <cell r="B2799" t="str">
            <v>R.OR 457 (NB 152312)</v>
          </cell>
        </row>
        <row r="2800">
          <cell r="A2800">
            <v>208458</v>
          </cell>
          <cell r="B2800" t="str">
            <v>R.OR 458(081500)</v>
          </cell>
        </row>
        <row r="2801">
          <cell r="A2801">
            <v>208459</v>
          </cell>
          <cell r="B2801" t="str">
            <v>R.OR 459(781415)</v>
          </cell>
        </row>
        <row r="2802">
          <cell r="A2802">
            <v>208460</v>
          </cell>
          <cell r="B2802" t="str">
            <v>R.OR 460(382496)</v>
          </cell>
        </row>
        <row r="2803">
          <cell r="A2803">
            <v>208461</v>
          </cell>
          <cell r="B2803" t="str">
            <v>R.OR 461(108-2381)</v>
          </cell>
        </row>
        <row r="2804">
          <cell r="A2804">
            <v>208462</v>
          </cell>
          <cell r="B2804" t="str">
            <v>R.OR 462 (12.24 SPL.)</v>
          </cell>
        </row>
        <row r="2805">
          <cell r="A2805">
            <v>208463</v>
          </cell>
          <cell r="B2805" t="str">
            <v>R.OR 463(F 82925)</v>
          </cell>
        </row>
        <row r="2806">
          <cell r="A2806">
            <v>208464</v>
          </cell>
          <cell r="B2806" t="str">
            <v>R.OR 464</v>
          </cell>
        </row>
        <row r="2807">
          <cell r="A2807">
            <v>208468</v>
          </cell>
          <cell r="B2807" t="str">
            <v>R.OR 468 (KDL 12/12)</v>
          </cell>
        </row>
        <row r="2808">
          <cell r="A2808">
            <v>208469</v>
          </cell>
          <cell r="B2808" t="str">
            <v>R.OR 469 (KDL 16/12P)</v>
          </cell>
        </row>
        <row r="2809">
          <cell r="A2809">
            <v>208470</v>
          </cell>
          <cell r="B2809" t="str">
            <v>R.OR 470</v>
          </cell>
        </row>
        <row r="2810">
          <cell r="A2810">
            <v>208473</v>
          </cell>
          <cell r="B2810" t="str">
            <v>R.OR 473</v>
          </cell>
        </row>
        <row r="2811">
          <cell r="A2811">
            <v>208474</v>
          </cell>
          <cell r="B2811" t="str">
            <v>R.OR 474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</v>
          </cell>
        </row>
        <row r="2814">
          <cell r="A2814">
            <v>208476</v>
          </cell>
          <cell r="B2814" t="str">
            <v>R.OR 476 (OSN0615/16V)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</v>
          </cell>
        </row>
        <row r="2847">
          <cell r="A2847">
            <v>208551.4</v>
          </cell>
          <cell r="B2847" t="str">
            <v>OR 22205 LMW</v>
          </cell>
        </row>
        <row r="2848">
          <cell r="A2848">
            <v>208552</v>
          </cell>
          <cell r="B2848" t="str">
            <v>OR 22206</v>
          </cell>
        </row>
        <row r="2849">
          <cell r="A2849">
            <v>208552.4</v>
          </cell>
          <cell r="B2849" t="str">
            <v>OR 22206(409680800)LMW</v>
          </cell>
        </row>
        <row r="2850">
          <cell r="A2850">
            <v>208553</v>
          </cell>
          <cell r="B2850" t="str">
            <v>OR 22207</v>
          </cell>
        </row>
        <row r="2851">
          <cell r="A2851">
            <v>208554</v>
          </cell>
          <cell r="B2851" t="str">
            <v>OR 22208</v>
          </cell>
        </row>
        <row r="2852">
          <cell r="A2852">
            <v>208555</v>
          </cell>
          <cell r="B2852" t="str">
            <v>OR 22209</v>
          </cell>
        </row>
        <row r="2853">
          <cell r="A2853">
            <v>208556</v>
          </cell>
          <cell r="B2853" t="str">
            <v>OR 22210</v>
          </cell>
        </row>
        <row r="2854">
          <cell r="A2854">
            <v>208557</v>
          </cell>
          <cell r="B2854" t="str">
            <v>OR 22211</v>
          </cell>
        </row>
        <row r="2855">
          <cell r="A2855">
            <v>208557.1</v>
          </cell>
          <cell r="B2855" t="str">
            <v>OR 22211 SPL</v>
          </cell>
        </row>
        <row r="2856">
          <cell r="A2856">
            <v>208559</v>
          </cell>
          <cell r="B2856" t="str">
            <v>OR 21304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</v>
          </cell>
        </row>
        <row r="2859">
          <cell r="A2859">
            <v>208562</v>
          </cell>
          <cell r="B2859" t="str">
            <v>OR 21307</v>
          </cell>
        </row>
        <row r="2860">
          <cell r="A2860">
            <v>208563</v>
          </cell>
          <cell r="B2860" t="str">
            <v>OR 21308</v>
          </cell>
        </row>
        <row r="2861">
          <cell r="A2861">
            <v>208564</v>
          </cell>
          <cell r="B2861" t="str">
            <v>OR 21309</v>
          </cell>
        </row>
        <row r="2862">
          <cell r="A2862">
            <v>208565</v>
          </cell>
          <cell r="B2862" t="str">
            <v>OR 21310</v>
          </cell>
        </row>
        <row r="2863">
          <cell r="A2863">
            <v>208566</v>
          </cell>
          <cell r="B2863" t="str">
            <v>OR 21311</v>
          </cell>
        </row>
        <row r="2864">
          <cell r="A2864">
            <v>208567</v>
          </cell>
          <cell r="B2864" t="str">
            <v>OR 21312</v>
          </cell>
        </row>
        <row r="2865">
          <cell r="A2865">
            <v>208572</v>
          </cell>
          <cell r="B2865" t="str">
            <v>WS 81118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</v>
          </cell>
        </row>
        <row r="3001">
          <cell r="A3001">
            <v>208753</v>
          </cell>
          <cell r="B3001" t="str">
            <v>BR.OR 2816(24)1317</v>
          </cell>
        </row>
        <row r="3002">
          <cell r="A3002">
            <v>208755</v>
          </cell>
          <cell r="B3002" t="str">
            <v>BR.OR 4319</v>
          </cell>
        </row>
        <row r="3003">
          <cell r="A3003">
            <v>208756</v>
          </cell>
          <cell r="B3003" t="str">
            <v>BR.OR 52[P]25</v>
          </cell>
        </row>
        <row r="3004">
          <cell r="A3004">
            <v>208757</v>
          </cell>
          <cell r="B3004" t="str">
            <v>BR.OR 30[P]16.5F</v>
          </cell>
        </row>
        <row r="3005">
          <cell r="A3005">
            <v>208758</v>
          </cell>
          <cell r="B3005" t="str">
            <v>BR.OR 32[P]17</v>
          </cell>
        </row>
        <row r="3006">
          <cell r="A3006">
            <v>208759</v>
          </cell>
          <cell r="B3006" t="str">
            <v>BR.OR 32[P]22 SPL.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</v>
          </cell>
        </row>
        <row r="3009">
          <cell r="A3009">
            <v>208762</v>
          </cell>
          <cell r="B3009" t="str">
            <v>BR.OR 3620 SPL.</v>
          </cell>
        </row>
        <row r="3010">
          <cell r="A3010">
            <v>208763</v>
          </cell>
          <cell r="B3010" t="str">
            <v>M.OR 76311</v>
          </cell>
        </row>
        <row r="3011">
          <cell r="A3011">
            <v>208764</v>
          </cell>
          <cell r="B3011" t="str">
            <v>M.OR 76411</v>
          </cell>
        </row>
        <row r="3012">
          <cell r="A3012">
            <v>208765</v>
          </cell>
          <cell r="B3012" t="str">
            <v>M.OR 76511</v>
          </cell>
        </row>
        <row r="3013">
          <cell r="A3013">
            <v>208766</v>
          </cell>
          <cell r="B3013" t="str">
            <v>M.OR 76611</v>
          </cell>
        </row>
        <row r="3014">
          <cell r="A3014">
            <v>208767</v>
          </cell>
          <cell r="B3014" t="str">
            <v>M.OR 76711</v>
          </cell>
        </row>
        <row r="3015">
          <cell r="A3015">
            <v>208771</v>
          </cell>
          <cell r="B3015" t="str">
            <v>M.OR77100(BR 320024SPLS)</v>
          </cell>
        </row>
        <row r="3016">
          <cell r="A3016">
            <v>208772</v>
          </cell>
          <cell r="B3016" t="str">
            <v>M.OR 77299(BR 5525)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</v>
          </cell>
        </row>
        <row r="3121">
          <cell r="A3121">
            <v>208952</v>
          </cell>
          <cell r="B3121" t="str">
            <v>BR.OR 30[P]16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258.10000000000002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268.20999999999998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280.39999999999998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281.10000000000002</v>
          </cell>
          <cell r="B3252" t="str">
            <v>R02 430 001</v>
          </cell>
        </row>
        <row r="3253">
          <cell r="A3253">
            <v>281.20999999999998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282.10000000000002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282.20999999999998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282.39999999999998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283.10000000000002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286.02999999999997</v>
          </cell>
          <cell r="B3270" t="str">
            <v>IR 556530</v>
          </cell>
        </row>
        <row r="3271">
          <cell r="A3271">
            <v>286.04000000000002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287.02999999999997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289.02999999999997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299.20999999999998</v>
          </cell>
          <cell r="B3304" t="str">
            <v>OW-BA1-9937</v>
          </cell>
        </row>
        <row r="3305">
          <cell r="A3305">
            <v>299.22000000000003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300.02999999999997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300302.09999999998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300355.09999999998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300390.09999999998</v>
          </cell>
          <cell r="B3335" t="str">
            <v>NTA CAGE 2840</v>
          </cell>
        </row>
        <row r="3336">
          <cell r="A3336">
            <v>300391.21999999997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300406.09999999998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300451.09999999998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300823.09999999998</v>
          </cell>
          <cell r="B3363" t="str">
            <v>RPNA.MCG 35/52</v>
          </cell>
        </row>
        <row r="3364">
          <cell r="A3364">
            <v>300827.09999999998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300827.40000000002</v>
          </cell>
          <cell r="B3366" t="str">
            <v>RPNA.MCG 40/55</v>
          </cell>
        </row>
        <row r="3367">
          <cell r="A3367">
            <v>300831.09999999998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300884.09999999998</v>
          </cell>
          <cell r="B3369" t="str">
            <v>RPNA.MCG 18/32</v>
          </cell>
        </row>
        <row r="3370">
          <cell r="A3370">
            <v>300886.09999999998</v>
          </cell>
          <cell r="B3370" t="str">
            <v>RPNA.MCG 20/35</v>
          </cell>
        </row>
        <row r="3371">
          <cell r="A3371">
            <v>300891.09999999998</v>
          </cell>
          <cell r="B3371" t="str">
            <v>RPNA.MCG 25/42</v>
          </cell>
        </row>
        <row r="3372">
          <cell r="A3372">
            <v>300893.09999999998</v>
          </cell>
          <cell r="B3372" t="str">
            <v>RPNA.MCG 28/44</v>
          </cell>
        </row>
        <row r="3373">
          <cell r="A3373">
            <v>300913.09999999998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301.02999999999997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301070.03000000003</v>
          </cell>
          <cell r="B3419" t="str">
            <v>NCG.NCG 51103</v>
          </cell>
        </row>
        <row r="3420">
          <cell r="A3420">
            <v>301070.03999999998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301070.08000000002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302.02999999999997</v>
          </cell>
          <cell r="B3463" t="str">
            <v>IR 152013</v>
          </cell>
        </row>
        <row r="3464">
          <cell r="A3464">
            <v>302.10000000000002</v>
          </cell>
          <cell r="B3464" t="str">
            <v>RNA 4902 TN</v>
          </cell>
        </row>
        <row r="3465">
          <cell r="A3465">
            <v>302.22000000000003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302001.40000000002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302010.03000000003</v>
          </cell>
          <cell r="B3477" t="str">
            <v>CAGE.CAGE 56X61X35</v>
          </cell>
        </row>
        <row r="3478">
          <cell r="A3478">
            <v>302010.03999999998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302011.09999999998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302011.40000000002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302015.09999999998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303.02999999999997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304.02999999999997</v>
          </cell>
          <cell r="B3502" t="str">
            <v>IR 202517</v>
          </cell>
        </row>
        <row r="3503">
          <cell r="A3503">
            <v>304.20999999999998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305.02999999999997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305.14999999999998</v>
          </cell>
          <cell r="B3513" t="str">
            <v>NA 4905 RS</v>
          </cell>
        </row>
        <row r="3514">
          <cell r="A3514">
            <v>305.16000000000003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306.02999999999997</v>
          </cell>
          <cell r="B3517" t="str">
            <v>IR 303517</v>
          </cell>
        </row>
        <row r="3518">
          <cell r="A3518">
            <v>306.20999999999998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307.02999999999997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308.02999999999997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308.20999999999998</v>
          </cell>
          <cell r="B3528" t="str">
            <v>NA 95072</v>
          </cell>
        </row>
        <row r="3529">
          <cell r="A3529">
            <v>308.22000000000003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309.02999999999997</v>
          </cell>
          <cell r="B3534" t="str">
            <v>IR 455222</v>
          </cell>
        </row>
        <row r="3535">
          <cell r="A3535">
            <v>309.22000000000003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309040.03000000003</v>
          </cell>
          <cell r="B3551" t="str">
            <v>BR.NCG 3222(22 ROLLERS)</v>
          </cell>
        </row>
        <row r="3552">
          <cell r="A3552">
            <v>309040.03999999998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309046.03999999998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309060.03000000003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309125.09999999998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309308.21000000002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309329.03999999998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309353.03999999998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309353.09999999998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309395.03000000003</v>
          </cell>
          <cell r="B3749" t="str">
            <v>AXK.CAGE 85110</v>
          </cell>
        </row>
        <row r="3750">
          <cell r="A3750">
            <v>309395.03999999998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309395.21999999997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309406.03000000003</v>
          </cell>
          <cell r="B3768" t="str">
            <v>MCG.MCG 55X60X20</v>
          </cell>
        </row>
        <row r="3769">
          <cell r="A3769">
            <v>309406.03999999998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309551.40000000002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309552.40000000002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309557.09999999998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309602.09999999998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309603.09999999998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309604.09999999998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309605.09000000003</v>
          </cell>
          <cell r="B3906" t="str">
            <v>NU/NJ.MCG 2207</v>
          </cell>
        </row>
        <row r="3907">
          <cell r="A3907">
            <v>309605.09999999998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309606.09000000003</v>
          </cell>
          <cell r="B3913" t="str">
            <v>NU.MCG 2208</v>
          </cell>
        </row>
        <row r="3914">
          <cell r="A3914">
            <v>309606.09999999998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309608.09000000003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309609.09000000003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309610.09000000003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309611.09000000003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309925.40000000002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310.02999999999997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310.22000000000003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311.02999999999997</v>
          </cell>
          <cell r="B4120" t="str">
            <v>IR 556325</v>
          </cell>
        </row>
        <row r="4121">
          <cell r="A4121">
            <v>311.10000000000002</v>
          </cell>
          <cell r="B4121" t="str">
            <v>NA 4911 C3</v>
          </cell>
        </row>
        <row r="4122">
          <cell r="A4122">
            <v>311.20999999999998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</v>
          </cell>
        </row>
        <row r="4127">
          <cell r="A4127">
            <v>311.41000000000003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312.02999999999997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313.02999999999997</v>
          </cell>
          <cell r="B4172" t="str">
            <v>IR 657225</v>
          </cell>
        </row>
        <row r="4173">
          <cell r="A4173">
            <v>313.22000000000003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314.02999999999997</v>
          </cell>
          <cell r="B4176" t="str">
            <v>IR 708030</v>
          </cell>
        </row>
        <row r="4177">
          <cell r="A4177">
            <v>314.22000000000003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315.02999999999997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316.02999999999997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317.02999999999997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318.02999999999997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319.02999999999997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319.08999999999997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320.02999999999997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321.02999999999997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322.02999999999997</v>
          </cell>
          <cell r="B4204" t="str">
            <v>IR 324020</v>
          </cell>
        </row>
        <row r="4205">
          <cell r="A4205">
            <v>322.22000000000003</v>
          </cell>
          <cell r="B4205" t="str">
            <v>0140940122320(RNA 49/32)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323.02999999999997</v>
          </cell>
          <cell r="B4208" t="str">
            <v>IR 485422</v>
          </cell>
        </row>
        <row r="4209">
          <cell r="A4209">
            <v>323.22000000000003</v>
          </cell>
          <cell r="B4209" t="str">
            <v>0070940122301(RNA 49/48)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325.02999999999997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326.02999999999997</v>
          </cell>
          <cell r="B4216" t="str">
            <v>IR 152023</v>
          </cell>
        </row>
        <row r="4217">
          <cell r="A4217">
            <v>326.22000000000003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327.02999999999997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39.049999999999997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40.049999999999997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40.200000000000003</v>
          </cell>
          <cell r="B4478" t="str">
            <v>BR 3200 W/O CLIP LMW</v>
          </cell>
        </row>
        <row r="4479">
          <cell r="A4479">
            <v>40.299999999999997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40.409999999999997</v>
          </cell>
          <cell r="B4483" t="str">
            <v>BR 3200 STL</v>
          </cell>
        </row>
        <row r="4484">
          <cell r="A4484">
            <v>40.450000000000003</v>
          </cell>
          <cell r="B4484" t="str">
            <v>BR CLIPS 3200 STL</v>
          </cell>
        </row>
        <row r="4485">
          <cell r="A4485">
            <v>40.479999999999997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</v>
          </cell>
        </row>
        <row r="4491">
          <cell r="A4491">
            <v>4003</v>
          </cell>
          <cell r="B4491" t="str">
            <v>PTD4729153001SHAFT16X39.3</v>
          </cell>
        </row>
        <row r="4492">
          <cell r="A4492">
            <v>4004</v>
          </cell>
          <cell r="B4492" t="str">
            <v>PTD4729175001 SHAFT 12X70</v>
          </cell>
        </row>
        <row r="4493">
          <cell r="A4493">
            <v>4005</v>
          </cell>
          <cell r="B4493" t="str">
            <v>PTD4729191001 SHAF 8X37.5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</v>
          </cell>
        </row>
        <row r="4992">
          <cell r="A4992">
            <v>465.01</v>
          </cell>
          <cell r="B4992" t="str">
            <v>R 465(7x19x18X10)FRS 2141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5021010.0199999996</v>
          </cell>
          <cell r="B5121" t="str">
            <v>25x16x6 DA 100 K5V10</v>
          </cell>
        </row>
        <row r="5122">
          <cell r="A5122">
            <v>5021011.0199999996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5021015.0199999996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5021015.0599999996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5021015.0999999996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5021021.0199999996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5021023.0199999996</v>
          </cell>
          <cell r="B5140" t="str">
            <v>16X30X6 19A100K8VN</v>
          </cell>
        </row>
        <row r="5141">
          <cell r="A5141">
            <v>5021024.0199999996</v>
          </cell>
          <cell r="B5141" t="str">
            <v>40x20x8 19A100 K8VN</v>
          </cell>
        </row>
        <row r="5142">
          <cell r="A5142">
            <v>5021025.0199999996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5021027.0199999996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5021034.0199999996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5021045.0199999996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5021053.0199999996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5021070.0199999996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5021075.0199999996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5021077.0599999996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5021086.0199999996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5021087.0199999996</v>
          </cell>
          <cell r="B5203" t="str">
            <v>50X28X20 19A80K8VN</v>
          </cell>
        </row>
        <row r="5204">
          <cell r="A5204">
            <v>5021087.0999999996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5021089.0199999996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5021100.0199999996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5021102.0599999996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5021102.0800000001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5021102.0999999996</v>
          </cell>
          <cell r="B5223" t="str">
            <v>610X200X304.819A54-215VC</v>
          </cell>
        </row>
        <row r="5224">
          <cell r="A5224">
            <v>5021102.1100000003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5021102.4000000004</v>
          </cell>
          <cell r="B5228" t="str">
            <v>610X100X304.8FSW801TRD31</v>
          </cell>
        </row>
        <row r="5229">
          <cell r="A5229">
            <v>5021102.5999999996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5021113.0999999996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5021118.0199999996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5021122.0199999996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5021124.0199999996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5021124.0599999996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5021125.0199999996</v>
          </cell>
          <cell r="B5261" t="str">
            <v>28X18X8 55A801 17 VC500</v>
          </cell>
        </row>
        <row r="5262">
          <cell r="A5262">
            <v>5021125.0999999996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5021126.0199999996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5021127.0199999996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5021138.0199999996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5021139.0199999996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5021140.0199999996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5021144.0999999996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5021144.4000000004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5094001.0599999996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5094013.0999999996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5094016.0999999996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5094019.0999999996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5094019.4000000004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5102.3100000000004</v>
          </cell>
          <cell r="B5376" t="str">
            <v>GE 25 ES (438020080)</v>
          </cell>
        </row>
        <row r="5377">
          <cell r="A5377">
            <v>5102.3999999999996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5102.6000000000004</v>
          </cell>
          <cell r="B5381" t="str">
            <v>GE 40ES</v>
          </cell>
        </row>
        <row r="5382">
          <cell r="A5382">
            <v>5102.6499999999996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5102.8500000000004</v>
          </cell>
          <cell r="B5386" t="str">
            <v>GE 50ES-2RS</v>
          </cell>
        </row>
        <row r="5387">
          <cell r="A5387">
            <v>5102.8999999999996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5121303.0199999996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5121303.0999999996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5121312.0199999996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5121324.0999999996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5121324.4000000004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5221194.0199999996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5221194.0599999996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5221195.0199999996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5221201.0199999996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5221201.0599999996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5221201.0999999996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5221208.0199999996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5221247.0199999996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5221257.0199999996</v>
          </cell>
          <cell r="B5726" t="str">
            <v>RAJ HYDRA HM 46</v>
          </cell>
        </row>
        <row r="5727">
          <cell r="A5727">
            <v>5221263.0199999996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5221266.0599999996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5221266.0999999996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5221300.0199999996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5221300.0999999996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5221302.0199999996</v>
          </cell>
          <cell r="B5739" t="str">
            <v>MEGA OIL HLP 22</v>
          </cell>
        </row>
        <row r="5740">
          <cell r="A5740">
            <v>5221311.4000000004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5397001.0199999996</v>
          </cell>
          <cell r="B5804" t="str">
            <v>B 6200 ZZ</v>
          </cell>
        </row>
        <row r="5805">
          <cell r="A5805">
            <v>5397002.0199999996</v>
          </cell>
          <cell r="B5805" t="str">
            <v>B 6201 ZZ</v>
          </cell>
        </row>
        <row r="5806">
          <cell r="A5806">
            <v>5397003.0099999998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5397004.0099999998</v>
          </cell>
          <cell r="B5808" t="str">
            <v>B 6203 2RS</v>
          </cell>
        </row>
        <row r="5809">
          <cell r="A5809">
            <v>5397004.0199999996</v>
          </cell>
          <cell r="B5809" t="str">
            <v>B 6203 ZZ</v>
          </cell>
        </row>
        <row r="5810">
          <cell r="A5810">
            <v>5397005.0099999998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5397006.0099999998</v>
          </cell>
          <cell r="B5812" t="str">
            <v>B 6205 2RS</v>
          </cell>
        </row>
        <row r="5813">
          <cell r="A5813">
            <v>5397007.0199999996</v>
          </cell>
          <cell r="B5813" t="str">
            <v>B 6206 ZZ</v>
          </cell>
        </row>
        <row r="5814">
          <cell r="A5814">
            <v>5397008.0099999998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5397012.0199999996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5397024.0999999996</v>
          </cell>
          <cell r="B5827" t="str">
            <v>B 6309 2RS</v>
          </cell>
        </row>
        <row r="5828">
          <cell r="A5828">
            <v>5397024.2000000002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5397025.0099999998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5397026.0999999996</v>
          </cell>
          <cell r="B5832" t="str">
            <v>B 7001 MATCH PAIR</v>
          </cell>
        </row>
        <row r="5833">
          <cell r="A5833">
            <v>5397027.0099999998</v>
          </cell>
          <cell r="B5833" t="str">
            <v>B 7003 MATCH PAIR</v>
          </cell>
        </row>
        <row r="5834">
          <cell r="A5834">
            <v>5397028.0099999998</v>
          </cell>
          <cell r="B5834" t="str">
            <v>B 7004 MATCH PAIR</v>
          </cell>
        </row>
        <row r="5835">
          <cell r="A5835">
            <v>5397028.0199999996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5397030.0099999998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5397034.0099999998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5397035.0099999998</v>
          </cell>
          <cell r="B5843" t="str">
            <v>B 7214 MATCH PAIR</v>
          </cell>
        </row>
        <row r="5844">
          <cell r="A5844">
            <v>5397036.0099999998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5397046.0099999998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5397058.0099999998</v>
          </cell>
          <cell r="B5860" t="str">
            <v>B LM 12 UU</v>
          </cell>
        </row>
        <row r="5861">
          <cell r="A5861">
            <v>5397058.0199999996</v>
          </cell>
          <cell r="B5861" t="str">
            <v>B LM 10 UU</v>
          </cell>
        </row>
        <row r="5862">
          <cell r="A5862">
            <v>5397058.0999999996</v>
          </cell>
          <cell r="B5862" t="str">
            <v>B LM 6UU</v>
          </cell>
        </row>
        <row r="5863">
          <cell r="A5863">
            <v>5397058.2000000002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5397060.0099999998</v>
          </cell>
          <cell r="B5866" t="str">
            <v>B 7205 MATCH PAIR</v>
          </cell>
        </row>
        <row r="5867">
          <cell r="A5867">
            <v>5397062.0099999998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5397063.0099999998</v>
          </cell>
          <cell r="B5869" t="str">
            <v>B 7204 MATCH PAIR</v>
          </cell>
        </row>
        <row r="5870">
          <cell r="A5870">
            <v>5397064.0099999998</v>
          </cell>
          <cell r="B5870" t="str">
            <v>B 6003 ZZ</v>
          </cell>
        </row>
        <row r="5871">
          <cell r="A5871">
            <v>5397064.0199999996</v>
          </cell>
          <cell r="B5871" t="str">
            <v>B 6003 2RS</v>
          </cell>
        </row>
        <row r="5872">
          <cell r="A5872">
            <v>5397065.0099999998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5397078.0099999998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5397082.0099999998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5397505.0099999998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5397510.0999999996</v>
          </cell>
          <cell r="B5884" t="str">
            <v>B UCP 205</v>
          </cell>
        </row>
        <row r="5885">
          <cell r="A5885">
            <v>5397511.0099999998</v>
          </cell>
          <cell r="B5885" t="str">
            <v>B 6010 2RS</v>
          </cell>
        </row>
        <row r="5886">
          <cell r="A5886">
            <v>5397511.0199999996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5397514.0099999998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5397516.0099999998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5397517.0099999998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5397521.0999999996</v>
          </cell>
          <cell r="B5895" t="str">
            <v>B 3020</v>
          </cell>
        </row>
        <row r="5896">
          <cell r="A5896">
            <v>5397523.0099999998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5397556.0099999998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5397558.0099999998</v>
          </cell>
          <cell r="B5912" t="str">
            <v>B 7216 MATCH PAIR</v>
          </cell>
        </row>
        <row r="5913">
          <cell r="A5913">
            <v>5397560.0099999998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5397562.0099999998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5397578.0099999998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5397588.0099999998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5397596.0099999998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5397607.0099999998</v>
          </cell>
          <cell r="B5935" t="str">
            <v>B 7209 MATCH PAIR</v>
          </cell>
        </row>
        <row r="5936">
          <cell r="A5936">
            <v>5397611.0099999998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5397612.2000000002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5397645.0199999996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5397672.0999999996</v>
          </cell>
          <cell r="B5960" t="str">
            <v>B LRT 859526</v>
          </cell>
        </row>
        <row r="5961">
          <cell r="A5961">
            <v>5397672.2000000002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5397702.0099999998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5397703.0099999998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5397726.0099999998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5397728.0099999998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5397742.0199999996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5397758.0999999996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5421001.0099999998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5425602.0099999998</v>
          </cell>
          <cell r="B6020" t="str">
            <v>LOCKING DIA N 204</v>
          </cell>
        </row>
        <row r="6021">
          <cell r="A6021">
            <v>5425602.0199999996</v>
          </cell>
          <cell r="B6021" t="str">
            <v>LOCKING DIA N 304</v>
          </cell>
        </row>
        <row r="6022">
          <cell r="A6022">
            <v>5425602.0499999998</v>
          </cell>
          <cell r="B6022" t="str">
            <v>LOCKINGDIA NU/NJ 204</v>
          </cell>
        </row>
        <row r="6023">
          <cell r="A6023">
            <v>5425602.0599999996</v>
          </cell>
          <cell r="B6023" t="str">
            <v>LOCKINGDIA NU/NJ 304</v>
          </cell>
        </row>
        <row r="6024">
          <cell r="A6024">
            <v>5425602.0999999996</v>
          </cell>
          <cell r="B6024" t="str">
            <v>LOCKINGDIA NU/NJ 2304</v>
          </cell>
        </row>
        <row r="6025">
          <cell r="A6025">
            <v>5425603.0099999998</v>
          </cell>
          <cell r="B6025" t="str">
            <v>LOCKING DIA N 205</v>
          </cell>
        </row>
        <row r="6026">
          <cell r="A6026">
            <v>5425603.0199999996</v>
          </cell>
          <cell r="B6026" t="str">
            <v>LOCKING DIA N 305</v>
          </cell>
        </row>
        <row r="6027">
          <cell r="A6027">
            <v>5425603.0499999998</v>
          </cell>
          <cell r="B6027" t="str">
            <v>LOCKING DIA NU/NJ 205</v>
          </cell>
        </row>
        <row r="6028">
          <cell r="A6028">
            <v>5425603.0599999996</v>
          </cell>
          <cell r="B6028" t="str">
            <v>LOCKINGDIA NU/NJ 305</v>
          </cell>
        </row>
        <row r="6029">
          <cell r="A6029">
            <v>5425603.0800000001</v>
          </cell>
          <cell r="B6029" t="str">
            <v>LOCKING DIA NU/NJ 2305</v>
          </cell>
        </row>
        <row r="6030">
          <cell r="A6030">
            <v>5425604.0099999998</v>
          </cell>
          <cell r="B6030" t="str">
            <v>LOCKING DIA N 206</v>
          </cell>
        </row>
        <row r="6031">
          <cell r="A6031">
            <v>5425604.0199999996</v>
          </cell>
          <cell r="B6031" t="str">
            <v>LOCKING DIA N 306</v>
          </cell>
        </row>
        <row r="6032">
          <cell r="A6032">
            <v>5425604.0499999998</v>
          </cell>
          <cell r="B6032" t="str">
            <v>LOCKING DIA NU/NJ 206</v>
          </cell>
        </row>
        <row r="6033">
          <cell r="A6033">
            <v>5425604.0599999996</v>
          </cell>
          <cell r="B6033" t="str">
            <v>LOCKINGDIAFORNU/NJ 306</v>
          </cell>
        </row>
        <row r="6034">
          <cell r="A6034">
            <v>5425604.0700000003</v>
          </cell>
          <cell r="B6034" t="str">
            <v>LOCKINGDIANU/NJ2206</v>
          </cell>
        </row>
        <row r="6035">
          <cell r="A6035">
            <v>5425604.0800000001</v>
          </cell>
          <cell r="B6035" t="str">
            <v>LOCKING DIA NU/NJ 2306</v>
          </cell>
        </row>
        <row r="6036">
          <cell r="A6036">
            <v>5425604.1100000003</v>
          </cell>
          <cell r="B6036" t="str">
            <v>LOCKING DIA NJ 406</v>
          </cell>
        </row>
        <row r="6037">
          <cell r="A6037">
            <v>5425605.0099999998</v>
          </cell>
          <cell r="B6037" t="str">
            <v>LOCKING DIA N 207</v>
          </cell>
        </row>
        <row r="6038">
          <cell r="A6038">
            <v>5425605.0199999996</v>
          </cell>
          <cell r="B6038" t="str">
            <v>LOCKING DIA N 307</v>
          </cell>
        </row>
        <row r="6039">
          <cell r="A6039">
            <v>5425605.0499999998</v>
          </cell>
          <cell r="B6039" t="str">
            <v>LOCKINGDIANU/NJ207</v>
          </cell>
        </row>
        <row r="6040">
          <cell r="A6040">
            <v>5425605.0599999996</v>
          </cell>
          <cell r="B6040" t="str">
            <v>LOCKINGDIANU/NJ 307</v>
          </cell>
        </row>
        <row r="6041">
          <cell r="A6041">
            <v>5425605.0800000001</v>
          </cell>
          <cell r="B6041" t="str">
            <v>LOCKING DIA NU/NJ 2307</v>
          </cell>
        </row>
        <row r="6042">
          <cell r="A6042">
            <v>5425605.0899999999</v>
          </cell>
          <cell r="B6042" t="str">
            <v>LOCKINGDIANU/NJ 2207</v>
          </cell>
        </row>
        <row r="6043">
          <cell r="A6043">
            <v>5425605.1100000003</v>
          </cell>
          <cell r="B6043" t="str">
            <v>LOCKING DIA NJ 408</v>
          </cell>
        </row>
        <row r="6044">
          <cell r="A6044">
            <v>5425606.0099999998</v>
          </cell>
          <cell r="B6044" t="str">
            <v>LOCKING DIA N 208</v>
          </cell>
        </row>
        <row r="6045">
          <cell r="A6045">
            <v>5425606.0199999996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5425606.0499999998</v>
          </cell>
          <cell r="B6047" t="str">
            <v>LOCKING DIA NU/NJ 208</v>
          </cell>
        </row>
        <row r="6048">
          <cell r="A6048">
            <v>5425606.0899999999</v>
          </cell>
          <cell r="B6048" t="str">
            <v>LOCKING DIA NU/NJ 2208</v>
          </cell>
        </row>
        <row r="6049">
          <cell r="A6049">
            <v>5425606.0999999996</v>
          </cell>
          <cell r="B6049" t="str">
            <v>LOCKING DIA NU/NJ 2308</v>
          </cell>
        </row>
        <row r="6050">
          <cell r="A6050">
            <v>5425607.0099999998</v>
          </cell>
          <cell r="B6050" t="str">
            <v>LOCKING DIA N 209</v>
          </cell>
        </row>
        <row r="6051">
          <cell r="A6051">
            <v>5425607.0199999996</v>
          </cell>
          <cell r="B6051" t="str">
            <v>LOCKING DIA N 309</v>
          </cell>
        </row>
        <row r="6052">
          <cell r="A6052">
            <v>5425607.0499999998</v>
          </cell>
          <cell r="B6052" t="str">
            <v>LOCKINGDIANU/NJ 209</v>
          </cell>
        </row>
        <row r="6053">
          <cell r="A6053">
            <v>5425607.0700000003</v>
          </cell>
          <cell r="B6053" t="str">
            <v>LOCKINGDIANU/NJ 2209</v>
          </cell>
        </row>
        <row r="6054">
          <cell r="A6054">
            <v>5425608.0099999998</v>
          </cell>
          <cell r="B6054" t="str">
            <v>LOCKING DIA N 210</v>
          </cell>
        </row>
        <row r="6055">
          <cell r="A6055">
            <v>5425608.0199999996</v>
          </cell>
          <cell r="B6055" t="str">
            <v>LOCKING DIA N 310</v>
          </cell>
        </row>
        <row r="6056">
          <cell r="A6056">
            <v>5425608.0499999998</v>
          </cell>
          <cell r="B6056" t="str">
            <v>LOCKING DIA NU/NJ 210</v>
          </cell>
        </row>
        <row r="6057">
          <cell r="A6057">
            <v>5425608.0599999996</v>
          </cell>
          <cell r="B6057" t="str">
            <v>LOCKING DIA NU/NJ 310</v>
          </cell>
        </row>
        <row r="6058">
          <cell r="A6058">
            <v>5425608.0899999999</v>
          </cell>
          <cell r="B6058" t="str">
            <v>LOCKING DIA NU 2210</v>
          </cell>
        </row>
        <row r="6059">
          <cell r="A6059">
            <v>5425609.0099999998</v>
          </cell>
          <cell r="B6059" t="str">
            <v>LOCKING DIA N 211</v>
          </cell>
        </row>
        <row r="6060">
          <cell r="A6060">
            <v>5425609.0199999996</v>
          </cell>
          <cell r="B6060" t="str">
            <v>LOCKING DIA N 311</v>
          </cell>
        </row>
        <row r="6061">
          <cell r="A6061">
            <v>5425609.0300000003</v>
          </cell>
          <cell r="B6061" t="str">
            <v>LOCKING DIA NJ 211</v>
          </cell>
        </row>
        <row r="6062">
          <cell r="A6062">
            <v>5425609.0599999996</v>
          </cell>
          <cell r="B6062" t="str">
            <v>LOCKING DIA NU/NJ 311</v>
          </cell>
        </row>
        <row r="6063">
          <cell r="A6063">
            <v>5425610.0099999998</v>
          </cell>
          <cell r="B6063" t="str">
            <v>LOCKING DIA N 212</v>
          </cell>
        </row>
        <row r="6064">
          <cell r="A6064">
            <v>5425610.0199999996</v>
          </cell>
          <cell r="B6064" t="str">
            <v>LOCKING DIA N 312</v>
          </cell>
        </row>
        <row r="6065">
          <cell r="A6065">
            <v>5425610.0499999998</v>
          </cell>
          <cell r="B6065" t="str">
            <v>LOCKING DIA NU 212</v>
          </cell>
        </row>
        <row r="6066">
          <cell r="A6066">
            <v>5425610.0599999996</v>
          </cell>
          <cell r="B6066" t="str">
            <v>LOCKING DIA NU 312</v>
          </cell>
        </row>
        <row r="6067">
          <cell r="A6067">
            <v>5425610.0899999999</v>
          </cell>
          <cell r="B6067" t="str">
            <v>LOCKING DIA NU 2212</v>
          </cell>
        </row>
        <row r="6068">
          <cell r="A6068">
            <v>5425611.0099999998</v>
          </cell>
          <cell r="B6068" t="str">
            <v>LOCKING DIA N 213</v>
          </cell>
        </row>
        <row r="6069">
          <cell r="A6069">
            <v>5425611.0199999996</v>
          </cell>
          <cell r="B6069" t="str">
            <v>LOCKING DIA N 313</v>
          </cell>
        </row>
        <row r="6070">
          <cell r="A6070">
            <v>5425611.0499999998</v>
          </cell>
          <cell r="B6070" t="str">
            <v>LOCKING ID NU 213</v>
          </cell>
        </row>
        <row r="6071">
          <cell r="A6071">
            <v>5425611.0599999996</v>
          </cell>
          <cell r="B6071" t="str">
            <v>LOCKING DIA NU 313</v>
          </cell>
        </row>
        <row r="6072">
          <cell r="A6072">
            <v>5425611.0899999999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557.30999999999995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5598021.0300000003</v>
          </cell>
          <cell r="B6125" t="str">
            <v>Filter Papar 70X150X450 CS+ZN PLATG</v>
          </cell>
        </row>
        <row r="6126">
          <cell r="A6126">
            <v>5598021.0700000003</v>
          </cell>
          <cell r="B6126" t="str">
            <v>Filter Papar PEW-11</v>
          </cell>
        </row>
        <row r="6127">
          <cell r="A6127">
            <v>5598021.0899999999</v>
          </cell>
          <cell r="B6127" t="str">
            <v>FG40X1600MMWIDTHX100MTR L</v>
          </cell>
        </row>
        <row r="6128">
          <cell r="A6128">
            <v>5598021.0999999996</v>
          </cell>
          <cell r="B6128" t="str">
            <v>Filter Papar G40X1000MMWIDTHX100MTR L</v>
          </cell>
        </row>
        <row r="6129">
          <cell r="A6129">
            <v>5598021.1100000003</v>
          </cell>
          <cell r="B6129" t="str">
            <v>FG70X1600MMWIDTHX100MTR L</v>
          </cell>
        </row>
        <row r="6130">
          <cell r="A6130">
            <v>5598021.1200000001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5598502.0099999998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5598505.2000000002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579.05999999999995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580.05999999999995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581.05999999999995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582.05999999999995</v>
          </cell>
          <cell r="B6179" t="str">
            <v>K 81107 TN</v>
          </cell>
        </row>
        <row r="6180">
          <cell r="A6180">
            <v>582.20000000000005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583.05999999999995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584.05999999999995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585.05999999999995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586.05999999999995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587.05999999999995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596.05999999999995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598.05999999999995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6000097.0300000003</v>
          </cell>
          <cell r="B6248" t="str">
            <v>Oil Seal 22 x 35 x 6</v>
          </cell>
        </row>
        <row r="6249">
          <cell r="A6249">
            <v>6000097.1500000004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6000097.2800000003</v>
          </cell>
          <cell r="B6251" t="str">
            <v>Oil Seal 32 x 45 x 7</v>
          </cell>
        </row>
        <row r="6252">
          <cell r="A6252">
            <v>6000097.4199999999</v>
          </cell>
          <cell r="B6252" t="str">
            <v>Oil Seal 22 x 42 x 10</v>
          </cell>
        </row>
        <row r="6253">
          <cell r="A6253">
            <v>6000097.5599999996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600748.19999999995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602.04999999999995</v>
          </cell>
          <cell r="B6286" t="str">
            <v>NU 204</v>
          </cell>
        </row>
        <row r="6287">
          <cell r="A6287">
            <v>602.05999999999995</v>
          </cell>
          <cell r="B6287" t="str">
            <v>NU 304</v>
          </cell>
        </row>
        <row r="6288">
          <cell r="A6288">
            <v>602.08000000000004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603.04999999999995</v>
          </cell>
          <cell r="B6295" t="str">
            <v>NU 205</v>
          </cell>
        </row>
        <row r="6296">
          <cell r="A6296">
            <v>603.05999999999995</v>
          </cell>
          <cell r="B6296" t="str">
            <v>NU 305</v>
          </cell>
        </row>
        <row r="6297">
          <cell r="A6297">
            <v>603.07000000000005</v>
          </cell>
          <cell r="B6297" t="str">
            <v>11351203100 NJ 2205/17</v>
          </cell>
        </row>
        <row r="6298">
          <cell r="A6298">
            <v>603.08000000000004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604.04999999999995</v>
          </cell>
          <cell r="B6304" t="str">
            <v>NU 206</v>
          </cell>
        </row>
        <row r="6305">
          <cell r="A6305">
            <v>604.05999999999995</v>
          </cell>
          <cell r="B6305" t="str">
            <v>NU 306</v>
          </cell>
        </row>
        <row r="6306">
          <cell r="A6306">
            <v>604.07000000000005</v>
          </cell>
          <cell r="B6306" t="str">
            <v>NJ 2206</v>
          </cell>
        </row>
        <row r="6307">
          <cell r="A6307">
            <v>604.08000000000004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605.04999999999995</v>
          </cell>
          <cell r="B6316" t="str">
            <v>NU 207</v>
          </cell>
        </row>
        <row r="6317">
          <cell r="A6317">
            <v>605.05999999999995</v>
          </cell>
          <cell r="B6317" t="str">
            <v>NU 307</v>
          </cell>
        </row>
        <row r="6318">
          <cell r="A6318">
            <v>605.07000000000005</v>
          </cell>
          <cell r="B6318" t="str">
            <v>NJ 2207</v>
          </cell>
        </row>
        <row r="6319">
          <cell r="A6319">
            <v>605.08000000000004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6050153.0700000003</v>
          </cell>
          <cell r="B6325" t="str">
            <v>TE PB Base</v>
          </cell>
        </row>
        <row r="6326">
          <cell r="A6326">
            <v>6050162.0099999998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606.04999999999995</v>
          </cell>
          <cell r="B6331" t="str">
            <v>NU 208</v>
          </cell>
        </row>
        <row r="6332">
          <cell r="A6332">
            <v>606.05999999999995</v>
          </cell>
          <cell r="B6332" t="str">
            <v>NU 308</v>
          </cell>
        </row>
        <row r="6333">
          <cell r="A6333">
            <v>606.07000000000005</v>
          </cell>
          <cell r="B6333" t="str">
            <v>NJ 2208</v>
          </cell>
        </row>
        <row r="6334">
          <cell r="A6334">
            <v>606.08000000000004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607.04999999999995</v>
          </cell>
          <cell r="B6341" t="str">
            <v>NU 209</v>
          </cell>
        </row>
        <row r="6342">
          <cell r="A6342">
            <v>607.07000000000005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608.04999999999995</v>
          </cell>
          <cell r="B6349" t="str">
            <v>NU 210</v>
          </cell>
        </row>
        <row r="6350">
          <cell r="A6350">
            <v>608.05999999999995</v>
          </cell>
          <cell r="B6350" t="str">
            <v>NU 310</v>
          </cell>
        </row>
        <row r="6351">
          <cell r="A6351">
            <v>608.07000000000005</v>
          </cell>
          <cell r="B6351" t="str">
            <v>NJ 2210</v>
          </cell>
        </row>
        <row r="6352">
          <cell r="A6352">
            <v>608.08000000000004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609.04999999999995</v>
          </cell>
          <cell r="B6362" t="str">
            <v>NU 211</v>
          </cell>
        </row>
        <row r="6363">
          <cell r="A6363">
            <v>609.05999999999995</v>
          </cell>
          <cell r="B6363" t="str">
            <v>NU 311</v>
          </cell>
        </row>
        <row r="6364">
          <cell r="A6364">
            <v>609.07000000000005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609.20000000000005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610.04999999999995</v>
          </cell>
          <cell r="B6376" t="str">
            <v>NU 212</v>
          </cell>
        </row>
        <row r="6377">
          <cell r="A6377">
            <v>610.05999999999995</v>
          </cell>
          <cell r="B6377" t="str">
            <v>NU 312</v>
          </cell>
        </row>
        <row r="6378">
          <cell r="A6378">
            <v>610.07000000000005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611.04999999999995</v>
          </cell>
          <cell r="B6387" t="str">
            <v>NU 213</v>
          </cell>
        </row>
        <row r="6388">
          <cell r="A6388">
            <v>611.05999999999995</v>
          </cell>
          <cell r="B6388" t="str">
            <v>NU 313</v>
          </cell>
        </row>
        <row r="6389">
          <cell r="A6389">
            <v>611.07000000000005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612.05999999999995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613.05999999999995</v>
          </cell>
          <cell r="B6425" t="str">
            <v>NU 307 ECP</v>
          </cell>
        </row>
        <row r="6426">
          <cell r="A6426">
            <v>614.05999999999995</v>
          </cell>
          <cell r="B6426" t="str">
            <v>NU 309 ECP</v>
          </cell>
        </row>
        <row r="6427">
          <cell r="A6427">
            <v>614.07000000000005</v>
          </cell>
          <cell r="B6427" t="str">
            <v>NU 309 ECP OUTERRING</v>
          </cell>
        </row>
        <row r="6428">
          <cell r="A6428">
            <v>615.05999999999995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616.20000000000005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65.150000000000006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8.0500000000000007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9.0500000000000007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</v>
          </cell>
        </row>
        <row r="7525">
          <cell r="A7525">
            <v>968.21</v>
          </cell>
          <cell r="B7525" t="str">
            <v>940041975(IR 10X14X30.5)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104314.01300000001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601049.05000000005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601049.31000000006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604049.31000000006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</v>
          </cell>
        </row>
        <row r="7737">
          <cell r="A7737">
            <v>104046.1</v>
          </cell>
          <cell r="B7737" t="str">
            <v>BR.IR 322224 SPL.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D"/>
      <sheetName val="new"/>
    </sheetNames>
    <sheetDataSet>
      <sheetData sheetId="0">
        <row r="12">
          <cell r="N12"/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1330311.1000000001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1330384.1000000001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1330496.0900000001</v>
          </cell>
          <cell r="B1773" t="str">
            <v>SHAFTING 34 BRI SAE 1018</v>
          </cell>
        </row>
        <row r="1774">
          <cell r="A1774">
            <v>1330496.1000000001</v>
          </cell>
          <cell r="B1774" t="str">
            <v>SHAFTING 19.650 SAE 52100</v>
          </cell>
        </row>
        <row r="1775">
          <cell r="A1775">
            <v>1330496.1100000001</v>
          </cell>
          <cell r="B1775" t="str">
            <v>SHAFTING 22 MM(SAE 1050)</v>
          </cell>
        </row>
        <row r="1776">
          <cell r="A1776">
            <v>1330496.1200000001</v>
          </cell>
          <cell r="B1776" t="str">
            <v>SHAFTING 35 BRASS</v>
          </cell>
        </row>
        <row r="1777">
          <cell r="A1777">
            <v>1330496.1399999999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1330542.1000000001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1330542.3999999999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135.05000000000001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139.05000000000001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140.05000000000001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</v>
          </cell>
        </row>
        <row r="1967">
          <cell r="A1967">
            <v>1421207</v>
          </cell>
          <cell r="B1967" t="str">
            <v>6908 ZZ MATERIAL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148.02000000000001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</v>
          </cell>
        </row>
        <row r="2207">
          <cell r="A2207">
            <v>148.04</v>
          </cell>
          <cell r="B2207" t="str">
            <v>RNA 6902 WITH PIN 72 MM</v>
          </cell>
        </row>
        <row r="2208">
          <cell r="A2208">
            <v>148.21</v>
          </cell>
          <cell r="B2208" t="str">
            <v>40001246 (SPL S 20 SPL)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150.02000000000001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162.05000000000001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101.33029999999999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</v>
          </cell>
        </row>
        <row r="2336">
          <cell r="A2336">
            <v>200311.8</v>
          </cell>
          <cell r="B2336" t="str">
            <v>OR.MNG7535EGL SPL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</v>
          </cell>
        </row>
        <row r="2363">
          <cell r="A2363">
            <v>200616</v>
          </cell>
          <cell r="B2363" t="str">
            <v>NUP.OR 214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</v>
          </cell>
        </row>
        <row r="2371">
          <cell r="A2371">
            <v>200820.5</v>
          </cell>
          <cell r="B2371" t="str">
            <v>NKI.OR 25/30 FC</v>
          </cell>
        </row>
        <row r="2372">
          <cell r="A2372">
            <v>200823.1</v>
          </cell>
          <cell r="B2372" t="str">
            <v>RPNA.OR 35/52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</v>
          </cell>
        </row>
        <row r="2375">
          <cell r="A2375">
            <v>200827.3</v>
          </cell>
          <cell r="B2375" t="str">
            <v>MSA.OR 3988</v>
          </cell>
        </row>
        <row r="2376">
          <cell r="A2376">
            <v>200827.4</v>
          </cell>
          <cell r="B2376" t="str">
            <v>RPNA.OR 40/55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</v>
          </cell>
        </row>
        <row r="2381">
          <cell r="A2381">
            <v>200884.1</v>
          </cell>
          <cell r="B2381" t="str">
            <v>RPNA.OR 18/32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</v>
          </cell>
        </row>
        <row r="2390">
          <cell r="A2390">
            <v>200913.1</v>
          </cell>
          <cell r="B2390" t="str">
            <v>RPNA.OR 30/47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</v>
          </cell>
        </row>
        <row r="2395">
          <cell r="A2395">
            <v>200931</v>
          </cell>
          <cell r="B2395" t="str">
            <v>G.OR 1103 KRRB</v>
          </cell>
        </row>
        <row r="2396">
          <cell r="A2396">
            <v>200932</v>
          </cell>
          <cell r="B2396" t="str">
            <v>G.OR 1107 KRRB</v>
          </cell>
        </row>
        <row r="2397">
          <cell r="A2397">
            <v>200933</v>
          </cell>
          <cell r="B2397" t="str">
            <v>G.OR 1115 KRRB</v>
          </cell>
        </row>
        <row r="2398">
          <cell r="A2398">
            <v>200934</v>
          </cell>
          <cell r="B2398" t="str">
            <v>G.OR 1203 KRRB</v>
          </cell>
        </row>
        <row r="2399">
          <cell r="A2399">
            <v>200937</v>
          </cell>
          <cell r="B2399" t="str">
            <v>UC.OR 211_60X110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</v>
          </cell>
        </row>
        <row r="2422">
          <cell r="A2422">
            <v>201062</v>
          </cell>
          <cell r="B2422" t="str">
            <v>OR.ER23NCRLC</v>
          </cell>
        </row>
        <row r="2423">
          <cell r="A2423">
            <v>201063</v>
          </cell>
          <cell r="B2423" t="str">
            <v>OR.ER12NCRLC</v>
          </cell>
        </row>
        <row r="2424">
          <cell r="A2424">
            <v>201064</v>
          </cell>
          <cell r="B2424" t="str">
            <v>OR.ER16NCRLC</v>
          </cell>
        </row>
        <row r="2425">
          <cell r="A2425">
            <v>201065</v>
          </cell>
          <cell r="B2425" t="str">
            <v>OR.ER19NCRLC</v>
          </cell>
        </row>
        <row r="2426">
          <cell r="A2426">
            <v>201067</v>
          </cell>
          <cell r="B2426" t="str">
            <v>OR.ER31NCRLC</v>
          </cell>
        </row>
        <row r="2427">
          <cell r="A2427">
            <v>201068</v>
          </cell>
          <cell r="B2427" t="str">
            <v>HOUSING W.53203U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</v>
          </cell>
        </row>
        <row r="2472">
          <cell r="A2472">
            <v>202017.2</v>
          </cell>
          <cell r="B2472" t="str">
            <v>OR.POR8614R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</v>
          </cell>
        </row>
        <row r="2514">
          <cell r="A2514">
            <v>208006</v>
          </cell>
          <cell r="B2514" t="str">
            <v>BR.OR 282223 SPL.</v>
          </cell>
        </row>
        <row r="2515">
          <cell r="A2515">
            <v>208010</v>
          </cell>
          <cell r="B2515" t="str">
            <v>BR.OR 282423XC</v>
          </cell>
        </row>
        <row r="2516">
          <cell r="A2516">
            <v>208011</v>
          </cell>
          <cell r="B2516" t="str">
            <v>BR.OR 28161620</v>
          </cell>
        </row>
        <row r="2517">
          <cell r="A2517">
            <v>208025</v>
          </cell>
          <cell r="B2517" t="str">
            <v>BR.OR 30172621</v>
          </cell>
        </row>
        <row r="2518">
          <cell r="A2518">
            <v>208026</v>
          </cell>
          <cell r="B2518" t="str">
            <v>BR.OR 3000</v>
          </cell>
        </row>
        <row r="2519">
          <cell r="A2519">
            <v>208040</v>
          </cell>
          <cell r="B2519" t="str">
            <v>BR.OR 3222</v>
          </cell>
        </row>
        <row r="2520">
          <cell r="A2520">
            <v>208040.4</v>
          </cell>
          <cell r="B2520" t="str">
            <v>BR.OR 3222 LMW</v>
          </cell>
        </row>
        <row r="2521">
          <cell r="A2521">
            <v>208046</v>
          </cell>
          <cell r="B2521" t="str">
            <v>BR.OR 322224 SPL.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</v>
          </cell>
        </row>
        <row r="2524">
          <cell r="A2524">
            <v>208060</v>
          </cell>
          <cell r="B2524" t="str">
            <v>BR.OR 3622</v>
          </cell>
        </row>
        <row r="2525">
          <cell r="A2525">
            <v>208061</v>
          </cell>
          <cell r="B2525" t="str">
            <v>BR.OR 3620</v>
          </cell>
        </row>
        <row r="2526">
          <cell r="A2526">
            <v>208065</v>
          </cell>
          <cell r="B2526" t="str">
            <v>BR.OR 362526</v>
          </cell>
        </row>
        <row r="2527">
          <cell r="A2527">
            <v>208067</v>
          </cell>
          <cell r="B2527" t="str">
            <v>BR.OR 3620(25)</v>
          </cell>
        </row>
        <row r="2528">
          <cell r="A2528">
            <v>208074</v>
          </cell>
          <cell r="B2528" t="str">
            <v>BR.OR 4022(20)</v>
          </cell>
        </row>
        <row r="2529">
          <cell r="A2529">
            <v>208075</v>
          </cell>
          <cell r="B2529" t="str">
            <v>BR.OR 402424</v>
          </cell>
        </row>
        <row r="2530">
          <cell r="A2530">
            <v>208077</v>
          </cell>
          <cell r="B2530" t="str">
            <v>BR.OR 4000</v>
          </cell>
        </row>
        <row r="2531">
          <cell r="A2531">
            <v>208078</v>
          </cell>
          <cell r="B2531" t="str">
            <v>BR.OR 402026</v>
          </cell>
        </row>
        <row r="2532">
          <cell r="A2532">
            <v>208080</v>
          </cell>
          <cell r="B2532" t="str">
            <v>BR.OR 4225</v>
          </cell>
        </row>
        <row r="2533">
          <cell r="A2533">
            <v>208090</v>
          </cell>
          <cell r="B2533" t="str">
            <v>BR.OR 2815(06)</v>
          </cell>
        </row>
        <row r="2534">
          <cell r="A2534">
            <v>208091</v>
          </cell>
          <cell r="B2534" t="str">
            <v>BR.OR 2814.2(22)</v>
          </cell>
        </row>
        <row r="2535">
          <cell r="A2535">
            <v>208111</v>
          </cell>
          <cell r="B2535" t="str">
            <v>BR.OR 3216.3(06)</v>
          </cell>
        </row>
        <row r="2536">
          <cell r="A2536">
            <v>208120</v>
          </cell>
          <cell r="B2536" t="str">
            <v>BR.OR 3217</v>
          </cell>
        </row>
        <row r="2537">
          <cell r="A2537">
            <v>208123</v>
          </cell>
          <cell r="B2537" t="str">
            <v>BR.OR 4136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</v>
          </cell>
        </row>
        <row r="2540">
          <cell r="A2540">
            <v>208125</v>
          </cell>
          <cell r="B2540" t="str">
            <v>BR.OR 3218.5(06)</v>
          </cell>
        </row>
        <row r="2541">
          <cell r="A2541">
            <v>208126</v>
          </cell>
          <cell r="B2541" t="str">
            <v>BR.OR 3221(06)</v>
          </cell>
        </row>
        <row r="2542">
          <cell r="A2542">
            <v>208127</v>
          </cell>
          <cell r="B2542" t="str">
            <v>BR.OR 2129P</v>
          </cell>
        </row>
        <row r="2543">
          <cell r="A2543">
            <v>208128</v>
          </cell>
          <cell r="B2543" t="str">
            <v>BR.OR 2140P</v>
          </cell>
        </row>
        <row r="2544">
          <cell r="A2544">
            <v>208129</v>
          </cell>
          <cell r="B2544" t="str">
            <v>BR.OR 3420</v>
          </cell>
        </row>
        <row r="2545">
          <cell r="A2545">
            <v>208130</v>
          </cell>
          <cell r="B2545" t="str">
            <v>BR.OR 3422</v>
          </cell>
        </row>
        <row r="2546">
          <cell r="A2546">
            <v>208133</v>
          </cell>
          <cell r="B2546" t="str">
            <v>BR.OR 3618.5</v>
          </cell>
        </row>
        <row r="2547">
          <cell r="A2547">
            <v>208137</v>
          </cell>
          <cell r="B2547" t="str">
            <v>BR.OR 3719(22)</v>
          </cell>
        </row>
        <row r="2548">
          <cell r="A2548">
            <v>208140</v>
          </cell>
          <cell r="B2548" t="str">
            <v>BR.OR 450029</v>
          </cell>
        </row>
        <row r="2549">
          <cell r="A2549">
            <v>208141</v>
          </cell>
          <cell r="B2549" t="str">
            <v>BR.OR 2134(25)</v>
          </cell>
        </row>
        <row r="2550">
          <cell r="A2550">
            <v>208145</v>
          </cell>
          <cell r="B2550" t="str">
            <v>BR.OR 2130(20)</v>
          </cell>
        </row>
        <row r="2551">
          <cell r="A2551">
            <v>208146</v>
          </cell>
          <cell r="B2551" t="str">
            <v>BR.OR 20-3P</v>
          </cell>
        </row>
        <row r="2552">
          <cell r="A2552">
            <v>208150</v>
          </cell>
          <cell r="B2552" t="str">
            <v>BR.OR 28[P]16</v>
          </cell>
        </row>
        <row r="2553">
          <cell r="A2553">
            <v>208152</v>
          </cell>
          <cell r="B2553" t="str">
            <v>BR.OR 28[P]16.5(23</v>
          </cell>
        </row>
        <row r="2554">
          <cell r="A2554">
            <v>208153</v>
          </cell>
          <cell r="B2554" t="str">
            <v>BR.OR 28[P]16.5-27</v>
          </cell>
        </row>
        <row r="2555">
          <cell r="A2555">
            <v>208155</v>
          </cell>
          <cell r="B2555" t="str">
            <v>BR.OR 30[P]15.875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</v>
          </cell>
        </row>
        <row r="2558">
          <cell r="A2558">
            <v>208157</v>
          </cell>
          <cell r="B2558" t="str">
            <v>BR.OR 3016(22)</v>
          </cell>
        </row>
        <row r="2559">
          <cell r="A2559">
            <v>208161</v>
          </cell>
          <cell r="B2559" t="str">
            <v>BR.OR 32[P]19</v>
          </cell>
        </row>
        <row r="2560">
          <cell r="A2560">
            <v>208165</v>
          </cell>
          <cell r="B2560" t="str">
            <v>BR.OR 32[P]22</v>
          </cell>
        </row>
        <row r="2561">
          <cell r="A2561">
            <v>208167</v>
          </cell>
          <cell r="B2561" t="str">
            <v>BR.OR 34[P]20(26)</v>
          </cell>
        </row>
        <row r="2562">
          <cell r="A2562">
            <v>208168</v>
          </cell>
          <cell r="B2562" t="str">
            <v>BR.OR 42[P]25</v>
          </cell>
        </row>
        <row r="2563">
          <cell r="A2563">
            <v>208169</v>
          </cell>
          <cell r="B2563" t="str">
            <v>BR.OR 40[P]22(26)</v>
          </cell>
        </row>
        <row r="2564">
          <cell r="A2564">
            <v>208170</v>
          </cell>
          <cell r="B2564" t="str">
            <v>BR.OR 35[P]17BB</v>
          </cell>
        </row>
        <row r="2565">
          <cell r="A2565">
            <v>208171</v>
          </cell>
          <cell r="B2565" t="str">
            <v>BR.OR 47[P]17BB</v>
          </cell>
        </row>
        <row r="2566">
          <cell r="A2566">
            <v>208172</v>
          </cell>
          <cell r="B2566" t="str">
            <v>BR.OR 31.750[P]18</v>
          </cell>
        </row>
        <row r="2567">
          <cell r="A2567">
            <v>208173</v>
          </cell>
          <cell r="B2567" t="str">
            <v>BR.OR 34[P]18</v>
          </cell>
        </row>
        <row r="2568">
          <cell r="A2568">
            <v>208175</v>
          </cell>
          <cell r="B2568" t="str">
            <v>BR.OR 20[P]47</v>
          </cell>
        </row>
        <row r="2569">
          <cell r="A2569">
            <v>208176</v>
          </cell>
          <cell r="B2569" t="str">
            <v>BR.OR 17[P]34</v>
          </cell>
        </row>
        <row r="2570">
          <cell r="A2570">
            <v>208177</v>
          </cell>
          <cell r="B2570" t="str">
            <v>BR.OR 25[P]52</v>
          </cell>
        </row>
        <row r="2571">
          <cell r="A2571">
            <v>208179</v>
          </cell>
          <cell r="B2571" t="str">
            <v>J.OR 179</v>
          </cell>
        </row>
        <row r="2572">
          <cell r="A2572">
            <v>208180</v>
          </cell>
          <cell r="B2572" t="str">
            <v>BT.OR 2015</v>
          </cell>
        </row>
        <row r="2573">
          <cell r="A2573">
            <v>208181</v>
          </cell>
          <cell r="B2573" t="str">
            <v>BT.OR 2019</v>
          </cell>
        </row>
        <row r="2574">
          <cell r="A2574">
            <v>208182</v>
          </cell>
          <cell r="B2574" t="str">
            <v>OR 393106</v>
          </cell>
        </row>
        <row r="2575">
          <cell r="A2575">
            <v>208183</v>
          </cell>
          <cell r="B2575" t="str">
            <v>SF.OR 24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</v>
          </cell>
        </row>
        <row r="2581">
          <cell r="A2581">
            <v>208187</v>
          </cell>
          <cell r="B2581" t="str">
            <v>OR 101.3303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</v>
          </cell>
        </row>
        <row r="2584">
          <cell r="A2584">
            <v>208190</v>
          </cell>
          <cell r="B2584" t="str">
            <v>F.OR 18374506</v>
          </cell>
        </row>
        <row r="2585">
          <cell r="A2585">
            <v>208192</v>
          </cell>
          <cell r="B2585" t="str">
            <v>OR 45 NPPB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</v>
          </cell>
        </row>
        <row r="2590">
          <cell r="A2590">
            <v>208198</v>
          </cell>
          <cell r="B2590" t="str">
            <v>J.OR 198</v>
          </cell>
        </row>
        <row r="2591">
          <cell r="A2591">
            <v>208198.01</v>
          </cell>
          <cell r="B2591" t="str">
            <v>J.OR 198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</v>
          </cell>
        </row>
        <row r="2594">
          <cell r="A2594">
            <v>208201</v>
          </cell>
          <cell r="B2594" t="str">
            <v>J.OR 201</v>
          </cell>
        </row>
        <row r="2595">
          <cell r="A2595">
            <v>208202</v>
          </cell>
          <cell r="B2595" t="str">
            <v>J.OR 202(42MM BEARINGS)</v>
          </cell>
        </row>
        <row r="2596">
          <cell r="A2596">
            <v>208203</v>
          </cell>
          <cell r="B2596" t="str">
            <v>J.OR 203</v>
          </cell>
        </row>
        <row r="2597">
          <cell r="A2597">
            <v>208204</v>
          </cell>
          <cell r="B2597" t="str">
            <v>J.OR 204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</v>
          </cell>
        </row>
        <row r="2601">
          <cell r="A2601">
            <v>208208</v>
          </cell>
          <cell r="B2601" t="str">
            <v>CF.OR 5/8 SB</v>
          </cell>
        </row>
        <row r="2602">
          <cell r="A2602">
            <v>208210</v>
          </cell>
          <cell r="B2602" t="str">
            <v>FC.OR 16644 SPL</v>
          </cell>
        </row>
        <row r="2603">
          <cell r="A2603">
            <v>208211</v>
          </cell>
          <cell r="B2603" t="str">
            <v>FC.OR 1506</v>
          </cell>
        </row>
        <row r="2604">
          <cell r="A2604">
            <v>208212</v>
          </cell>
          <cell r="B2604" t="str">
            <v>FC.OR 401507 SPL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</v>
          </cell>
        </row>
        <row r="2607">
          <cell r="A2607">
            <v>208215</v>
          </cell>
          <cell r="B2607" t="str">
            <v>CF.OR 06</v>
          </cell>
        </row>
        <row r="2608">
          <cell r="A2608">
            <v>208216</v>
          </cell>
          <cell r="B2608" t="str">
            <v>CF.OR 08</v>
          </cell>
        </row>
        <row r="2609">
          <cell r="A2609">
            <v>208217</v>
          </cell>
          <cell r="B2609" t="str">
            <v>CF.OR 10</v>
          </cell>
        </row>
        <row r="2610">
          <cell r="A2610">
            <v>208218</v>
          </cell>
          <cell r="B2610" t="str">
            <v>CF.OR 10-1</v>
          </cell>
        </row>
        <row r="2611">
          <cell r="A2611">
            <v>208219</v>
          </cell>
          <cell r="B2611" t="str">
            <v>CF.OR 12</v>
          </cell>
        </row>
        <row r="2612">
          <cell r="A2612">
            <v>208220</v>
          </cell>
          <cell r="B2612" t="str">
            <v>CF.OR 12-1</v>
          </cell>
        </row>
        <row r="2613">
          <cell r="A2613">
            <v>208221</v>
          </cell>
          <cell r="B2613" t="str">
            <v>CF.OR 16</v>
          </cell>
        </row>
        <row r="2614">
          <cell r="A2614">
            <v>208222</v>
          </cell>
          <cell r="B2614" t="str">
            <v>CF.OR 18</v>
          </cell>
        </row>
        <row r="2615">
          <cell r="A2615">
            <v>208232</v>
          </cell>
          <cell r="B2615" t="str">
            <v>OR J 232(9904)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</v>
          </cell>
        </row>
        <row r="2618">
          <cell r="A2618">
            <v>208235</v>
          </cell>
          <cell r="B2618" t="str">
            <v>VCF.OR 4 1/2</v>
          </cell>
        </row>
        <row r="2619">
          <cell r="A2619">
            <v>208237</v>
          </cell>
          <cell r="B2619" t="str">
            <v>OR.D0147/D07026</v>
          </cell>
        </row>
        <row r="2620">
          <cell r="A2620">
            <v>208238</v>
          </cell>
          <cell r="B2620" t="str">
            <v>J.OR 238</v>
          </cell>
        </row>
        <row r="2621">
          <cell r="A2621">
            <v>208239</v>
          </cell>
          <cell r="B2621" t="str">
            <v>J.OR 239(GB 41073)</v>
          </cell>
        </row>
        <row r="2622">
          <cell r="A2622">
            <v>208240</v>
          </cell>
          <cell r="B2622" t="str">
            <v>CF.OR 20-1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</v>
          </cell>
        </row>
        <row r="2625">
          <cell r="A2625">
            <v>208242</v>
          </cell>
          <cell r="B2625" t="str">
            <v>CF.OR 24-1</v>
          </cell>
        </row>
        <row r="2626">
          <cell r="A2626">
            <v>208243</v>
          </cell>
          <cell r="B2626" t="str">
            <v>CF.OR 30</v>
          </cell>
        </row>
        <row r="2627">
          <cell r="A2627">
            <v>208244</v>
          </cell>
          <cell r="B2627" t="str">
            <v>CF.OR 30-1</v>
          </cell>
        </row>
        <row r="2628">
          <cell r="A2628">
            <v>208245</v>
          </cell>
          <cell r="B2628" t="str">
            <v>OR.207 RR2</v>
          </cell>
        </row>
        <row r="2629">
          <cell r="A2629">
            <v>208246</v>
          </cell>
          <cell r="B2629" t="str">
            <v>OR. 208 YY2</v>
          </cell>
        </row>
        <row r="2630">
          <cell r="A2630">
            <v>208247</v>
          </cell>
          <cell r="B2630" t="str">
            <v>OR.209 YY2</v>
          </cell>
        </row>
        <row r="2631">
          <cell r="A2631">
            <v>208248</v>
          </cell>
          <cell r="B2631" t="str">
            <v>OW-BDA-4002</v>
          </cell>
        </row>
        <row r="2632">
          <cell r="A2632">
            <v>208249</v>
          </cell>
          <cell r="B2632" t="str">
            <v>OW-BDA-4003</v>
          </cell>
        </row>
        <row r="2633">
          <cell r="A2633">
            <v>208250</v>
          </cell>
          <cell r="B2633" t="str">
            <v>324015 (BALL CUP SMALL)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</v>
          </cell>
        </row>
        <row r="2636">
          <cell r="A2636">
            <v>208258</v>
          </cell>
          <cell r="B2636" t="str">
            <v>OR.D01464</v>
          </cell>
        </row>
        <row r="2637">
          <cell r="A2637">
            <v>208259</v>
          </cell>
          <cell r="B2637" t="str">
            <v>OR.14 00 1740</v>
          </cell>
        </row>
        <row r="2638">
          <cell r="A2638">
            <v>208260</v>
          </cell>
          <cell r="B2638" t="str">
            <v>ZARN.OR 1545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</v>
          </cell>
        </row>
        <row r="2660">
          <cell r="A2660">
            <v>208284</v>
          </cell>
          <cell r="B2660" t="str">
            <v>OR.LB2YT9001A(72X37X37)</v>
          </cell>
        </row>
        <row r="2661">
          <cell r="A2661">
            <v>208286</v>
          </cell>
          <cell r="B2661" t="str">
            <v>NAF.OR 558530</v>
          </cell>
        </row>
        <row r="2662">
          <cell r="A2662">
            <v>208287</v>
          </cell>
          <cell r="B2662" t="str">
            <v>NKM.OR 5565</v>
          </cell>
        </row>
        <row r="2663">
          <cell r="A2663">
            <v>208288</v>
          </cell>
          <cell r="B2663" t="str">
            <v>OW-BDA-4007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</v>
          </cell>
        </row>
        <row r="2673">
          <cell r="A2673">
            <v>208298</v>
          </cell>
          <cell r="B2673" t="str">
            <v>OR.4303</v>
          </cell>
        </row>
        <row r="2674">
          <cell r="A2674">
            <v>208299</v>
          </cell>
          <cell r="B2674" t="str">
            <v>OR.9916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</v>
          </cell>
        </row>
        <row r="2681">
          <cell r="A2681">
            <v>208303.11</v>
          </cell>
          <cell r="B2681" t="str">
            <v>NA/RNA.OR 4903 2RS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</v>
          </cell>
        </row>
        <row r="2729">
          <cell r="A2729">
            <v>208358</v>
          </cell>
          <cell r="B2729" t="str">
            <v>OR 6211 2RS SPL</v>
          </cell>
        </row>
        <row r="2730">
          <cell r="A2730">
            <v>208360</v>
          </cell>
          <cell r="B2730" t="str">
            <v>BE.OR 202420</v>
          </cell>
        </row>
        <row r="2731">
          <cell r="A2731">
            <v>208361</v>
          </cell>
          <cell r="B2731" t="str">
            <v>BE.OR 252920</v>
          </cell>
        </row>
        <row r="2732">
          <cell r="A2732">
            <v>208362</v>
          </cell>
          <cell r="B2732" t="str">
            <v>BE.OR 283220</v>
          </cell>
        </row>
        <row r="2733">
          <cell r="A2733">
            <v>208363</v>
          </cell>
          <cell r="B2733" t="str">
            <v>BE.OR 354020</v>
          </cell>
        </row>
        <row r="2734">
          <cell r="A2734">
            <v>208364</v>
          </cell>
          <cell r="B2734" t="str">
            <v>BE.OR 252940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</v>
          </cell>
        </row>
        <row r="2739">
          <cell r="A2739">
            <v>208367</v>
          </cell>
          <cell r="B2739" t="str">
            <v>HB.OR 4933 SPL.</v>
          </cell>
        </row>
        <row r="2740">
          <cell r="A2740">
            <v>208368</v>
          </cell>
          <cell r="B2740" t="str">
            <v>BE.OR 253240 SP.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</v>
          </cell>
        </row>
        <row r="2762">
          <cell r="A2762">
            <v>208414</v>
          </cell>
          <cell r="B2762" t="str">
            <v>MR.OR 31</v>
          </cell>
        </row>
        <row r="2763">
          <cell r="A2763">
            <v>208417</v>
          </cell>
          <cell r="B2763" t="str">
            <v>JC.OR 8008</v>
          </cell>
        </row>
        <row r="2764">
          <cell r="A2764">
            <v>208419</v>
          </cell>
          <cell r="B2764" t="str">
            <v>OR.567833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</v>
          </cell>
        </row>
        <row r="2767">
          <cell r="A2767">
            <v>208421</v>
          </cell>
          <cell r="B2767" t="str">
            <v>STO.OR 6</v>
          </cell>
        </row>
        <row r="2768">
          <cell r="A2768">
            <v>208422</v>
          </cell>
          <cell r="B2768" t="str">
            <v>RSTO.OR 10</v>
          </cell>
        </row>
        <row r="2769">
          <cell r="A2769">
            <v>208423</v>
          </cell>
          <cell r="B2769" t="str">
            <v>R.OR 423 (STO 12)</v>
          </cell>
        </row>
        <row r="2770">
          <cell r="A2770">
            <v>208425</v>
          </cell>
          <cell r="B2770" t="str">
            <v>OR.JC 8017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</v>
          </cell>
        </row>
        <row r="2790">
          <cell r="A2790">
            <v>208445</v>
          </cell>
          <cell r="B2790" t="str">
            <v>R.OR 445(310-4715)</v>
          </cell>
        </row>
        <row r="2791">
          <cell r="A2791">
            <v>208448</v>
          </cell>
          <cell r="B2791" t="str">
            <v>R.OR 448(JC 8007)</v>
          </cell>
        </row>
        <row r="2792">
          <cell r="A2792">
            <v>208449</v>
          </cell>
          <cell r="B2792" t="str">
            <v>R.OR 449(JC 8037)</v>
          </cell>
        </row>
        <row r="2793">
          <cell r="A2793">
            <v>208450</v>
          </cell>
          <cell r="B2793" t="str">
            <v>R.OR 450(CY-600-168) CF</v>
          </cell>
        </row>
        <row r="2794">
          <cell r="A2794">
            <v>208451</v>
          </cell>
          <cell r="B2794" t="str">
            <v>R.OR 451 (NK 50/20)</v>
          </cell>
        </row>
        <row r="2795">
          <cell r="A2795">
            <v>208452</v>
          </cell>
          <cell r="B2795" t="str">
            <v>R.OR 452 (NK 121816)</v>
          </cell>
        </row>
        <row r="2796">
          <cell r="A2796">
            <v>208453</v>
          </cell>
          <cell r="B2796" t="str">
            <v>R.OR 453 (S 1032)</v>
          </cell>
        </row>
        <row r="2797">
          <cell r="A2797">
            <v>208455</v>
          </cell>
          <cell r="B2797" t="str">
            <v>R.OR 455 (Y 1032)</v>
          </cell>
        </row>
        <row r="2798">
          <cell r="A2798">
            <v>208456</v>
          </cell>
          <cell r="B2798" t="str">
            <v>R.OR 456 (XR 12072)</v>
          </cell>
        </row>
        <row r="2799">
          <cell r="A2799">
            <v>208457</v>
          </cell>
          <cell r="B2799" t="str">
            <v>R.OR 457 (NB 152312)</v>
          </cell>
        </row>
        <row r="2800">
          <cell r="A2800">
            <v>208458</v>
          </cell>
          <cell r="B2800" t="str">
            <v>R.OR 458(081500)</v>
          </cell>
        </row>
        <row r="2801">
          <cell r="A2801">
            <v>208459</v>
          </cell>
          <cell r="B2801" t="str">
            <v>R.OR 459(781415)</v>
          </cell>
        </row>
        <row r="2802">
          <cell r="A2802">
            <v>208460</v>
          </cell>
          <cell r="B2802" t="str">
            <v>R.OR 460(382496)</v>
          </cell>
        </row>
        <row r="2803">
          <cell r="A2803">
            <v>208461</v>
          </cell>
          <cell r="B2803" t="str">
            <v>R.OR 461(108-2381)</v>
          </cell>
        </row>
        <row r="2804">
          <cell r="A2804">
            <v>208462</v>
          </cell>
          <cell r="B2804" t="str">
            <v>R.OR 462 (12.24 SPL.)</v>
          </cell>
        </row>
        <row r="2805">
          <cell r="A2805">
            <v>208463</v>
          </cell>
          <cell r="B2805" t="str">
            <v>R.OR 463(F 82925)</v>
          </cell>
        </row>
        <row r="2806">
          <cell r="A2806">
            <v>208464</v>
          </cell>
          <cell r="B2806" t="str">
            <v>R.OR 464</v>
          </cell>
        </row>
        <row r="2807">
          <cell r="A2807">
            <v>208468</v>
          </cell>
          <cell r="B2807" t="str">
            <v>R.OR 468 (KDL 12/12)</v>
          </cell>
        </row>
        <row r="2808">
          <cell r="A2808">
            <v>208469</v>
          </cell>
          <cell r="B2808" t="str">
            <v>R.OR 469 (KDL 16/12P)</v>
          </cell>
        </row>
        <row r="2809">
          <cell r="A2809">
            <v>208470</v>
          </cell>
          <cell r="B2809" t="str">
            <v>R.OR 470</v>
          </cell>
        </row>
        <row r="2810">
          <cell r="A2810">
            <v>208473</v>
          </cell>
          <cell r="B2810" t="str">
            <v>R.OR 473</v>
          </cell>
        </row>
        <row r="2811">
          <cell r="A2811">
            <v>208474</v>
          </cell>
          <cell r="B2811" t="str">
            <v>R.OR 474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</v>
          </cell>
        </row>
        <row r="2814">
          <cell r="A2814">
            <v>208476</v>
          </cell>
          <cell r="B2814" t="str">
            <v>R.OR 476 (OSN0615/16V)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</v>
          </cell>
        </row>
        <row r="2847">
          <cell r="A2847">
            <v>208551.4</v>
          </cell>
          <cell r="B2847" t="str">
            <v>OR 22205 LMW</v>
          </cell>
        </row>
        <row r="2848">
          <cell r="A2848">
            <v>208552</v>
          </cell>
          <cell r="B2848" t="str">
            <v>OR 22206</v>
          </cell>
        </row>
        <row r="2849">
          <cell r="A2849">
            <v>208552.4</v>
          </cell>
          <cell r="B2849" t="str">
            <v>OR 22206(409680800)LMW</v>
          </cell>
        </row>
        <row r="2850">
          <cell r="A2850">
            <v>208553</v>
          </cell>
          <cell r="B2850" t="str">
            <v>OR 22207</v>
          </cell>
        </row>
        <row r="2851">
          <cell r="A2851">
            <v>208554</v>
          </cell>
          <cell r="B2851" t="str">
            <v>OR 22208</v>
          </cell>
        </row>
        <row r="2852">
          <cell r="A2852">
            <v>208555</v>
          </cell>
          <cell r="B2852" t="str">
            <v>OR 22209</v>
          </cell>
        </row>
        <row r="2853">
          <cell r="A2853">
            <v>208556</v>
          </cell>
          <cell r="B2853" t="str">
            <v>OR 22210</v>
          </cell>
        </row>
        <row r="2854">
          <cell r="A2854">
            <v>208557</v>
          </cell>
          <cell r="B2854" t="str">
            <v>OR 22211</v>
          </cell>
        </row>
        <row r="2855">
          <cell r="A2855">
            <v>208557.1</v>
          </cell>
          <cell r="B2855" t="str">
            <v>OR 22211 SPL</v>
          </cell>
        </row>
        <row r="2856">
          <cell r="A2856">
            <v>208559</v>
          </cell>
          <cell r="B2856" t="str">
            <v>OR 21304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</v>
          </cell>
        </row>
        <row r="2859">
          <cell r="A2859">
            <v>208562</v>
          </cell>
          <cell r="B2859" t="str">
            <v>OR 21307</v>
          </cell>
        </row>
        <row r="2860">
          <cell r="A2860">
            <v>208563</v>
          </cell>
          <cell r="B2860" t="str">
            <v>OR 21308</v>
          </cell>
        </row>
        <row r="2861">
          <cell r="A2861">
            <v>208564</v>
          </cell>
          <cell r="B2861" t="str">
            <v>OR 21309</v>
          </cell>
        </row>
        <row r="2862">
          <cell r="A2862">
            <v>208565</v>
          </cell>
          <cell r="B2862" t="str">
            <v>OR 21310</v>
          </cell>
        </row>
        <row r="2863">
          <cell r="A2863">
            <v>208566</v>
          </cell>
          <cell r="B2863" t="str">
            <v>OR 21311</v>
          </cell>
        </row>
        <row r="2864">
          <cell r="A2864">
            <v>208567</v>
          </cell>
          <cell r="B2864" t="str">
            <v>OR 21312</v>
          </cell>
        </row>
        <row r="2865">
          <cell r="A2865">
            <v>208572</v>
          </cell>
          <cell r="B2865" t="str">
            <v>WS 81118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</v>
          </cell>
        </row>
        <row r="3001">
          <cell r="A3001">
            <v>208753</v>
          </cell>
          <cell r="B3001" t="str">
            <v>BR.OR 2816(24)1317</v>
          </cell>
        </row>
        <row r="3002">
          <cell r="A3002">
            <v>208755</v>
          </cell>
          <cell r="B3002" t="str">
            <v>BR.OR 4319</v>
          </cell>
        </row>
        <row r="3003">
          <cell r="A3003">
            <v>208756</v>
          </cell>
          <cell r="B3003" t="str">
            <v>BR.OR 52[P]25</v>
          </cell>
        </row>
        <row r="3004">
          <cell r="A3004">
            <v>208757</v>
          </cell>
          <cell r="B3004" t="str">
            <v>BR.OR 30[P]16.5F</v>
          </cell>
        </row>
        <row r="3005">
          <cell r="A3005">
            <v>208758</v>
          </cell>
          <cell r="B3005" t="str">
            <v>BR.OR 32[P]17</v>
          </cell>
        </row>
        <row r="3006">
          <cell r="A3006">
            <v>208759</v>
          </cell>
          <cell r="B3006" t="str">
            <v>BR.OR 32[P]22 SPL.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</v>
          </cell>
        </row>
        <row r="3009">
          <cell r="A3009">
            <v>208762</v>
          </cell>
          <cell r="B3009" t="str">
            <v>BR.OR 3620 SPL.</v>
          </cell>
        </row>
        <row r="3010">
          <cell r="A3010">
            <v>208763</v>
          </cell>
          <cell r="B3010" t="str">
            <v>M.OR 76311</v>
          </cell>
        </row>
        <row r="3011">
          <cell r="A3011">
            <v>208764</v>
          </cell>
          <cell r="B3011" t="str">
            <v>M.OR 76411</v>
          </cell>
        </row>
        <row r="3012">
          <cell r="A3012">
            <v>208765</v>
          </cell>
          <cell r="B3012" t="str">
            <v>M.OR 76511</v>
          </cell>
        </row>
        <row r="3013">
          <cell r="A3013">
            <v>208766</v>
          </cell>
          <cell r="B3013" t="str">
            <v>M.OR 76611</v>
          </cell>
        </row>
        <row r="3014">
          <cell r="A3014">
            <v>208767</v>
          </cell>
          <cell r="B3014" t="str">
            <v>M.OR 76711</v>
          </cell>
        </row>
        <row r="3015">
          <cell r="A3015">
            <v>208771</v>
          </cell>
          <cell r="B3015" t="str">
            <v>M.OR77100(BR 320024SPLS)</v>
          </cell>
        </row>
        <row r="3016">
          <cell r="A3016">
            <v>208772</v>
          </cell>
          <cell r="B3016" t="str">
            <v>M.OR 77299(BR 5525)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</v>
          </cell>
        </row>
        <row r="3121">
          <cell r="A3121">
            <v>208952</v>
          </cell>
          <cell r="B3121" t="str">
            <v>BR.OR 30[P]16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258.10000000000002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268.20999999999998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280.39999999999998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281.10000000000002</v>
          </cell>
          <cell r="B3252" t="str">
            <v>R02 430 001</v>
          </cell>
        </row>
        <row r="3253">
          <cell r="A3253">
            <v>281.20999999999998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282.10000000000002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282.20999999999998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282.39999999999998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283.10000000000002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286.02999999999997</v>
          </cell>
          <cell r="B3270" t="str">
            <v>IR 556530</v>
          </cell>
        </row>
        <row r="3271">
          <cell r="A3271">
            <v>286.04000000000002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287.02999999999997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289.02999999999997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299.20999999999998</v>
          </cell>
          <cell r="B3304" t="str">
            <v>OW-BA1-9937</v>
          </cell>
        </row>
        <row r="3305">
          <cell r="A3305">
            <v>299.22000000000003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300.02999999999997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300302.09999999998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300355.09999999998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300390.09999999998</v>
          </cell>
          <cell r="B3335" t="str">
            <v>NTA CAGE 2840</v>
          </cell>
        </row>
        <row r="3336">
          <cell r="A3336">
            <v>300391.21999999997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300406.09999999998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300451.09999999998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300823.09999999998</v>
          </cell>
          <cell r="B3363" t="str">
            <v>RPNA.MCG 35/52</v>
          </cell>
        </row>
        <row r="3364">
          <cell r="A3364">
            <v>300827.09999999998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300827.40000000002</v>
          </cell>
          <cell r="B3366" t="str">
            <v>RPNA.MCG 40/55</v>
          </cell>
        </row>
        <row r="3367">
          <cell r="A3367">
            <v>300831.09999999998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300884.09999999998</v>
          </cell>
          <cell r="B3369" t="str">
            <v>RPNA.MCG 18/32</v>
          </cell>
        </row>
        <row r="3370">
          <cell r="A3370">
            <v>300886.09999999998</v>
          </cell>
          <cell r="B3370" t="str">
            <v>RPNA.MCG 20/35</v>
          </cell>
        </row>
        <row r="3371">
          <cell r="A3371">
            <v>300891.09999999998</v>
          </cell>
          <cell r="B3371" t="str">
            <v>RPNA.MCG 25/42</v>
          </cell>
        </row>
        <row r="3372">
          <cell r="A3372">
            <v>300893.09999999998</v>
          </cell>
          <cell r="B3372" t="str">
            <v>RPNA.MCG 28/44</v>
          </cell>
        </row>
        <row r="3373">
          <cell r="A3373">
            <v>300913.09999999998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301.02999999999997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301070.03000000003</v>
          </cell>
          <cell r="B3419" t="str">
            <v>NCG.NCG 51103</v>
          </cell>
        </row>
        <row r="3420">
          <cell r="A3420">
            <v>301070.03999999998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301070.08000000002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302.02999999999997</v>
          </cell>
          <cell r="B3463" t="str">
            <v>IR 152013</v>
          </cell>
        </row>
        <row r="3464">
          <cell r="A3464">
            <v>302.10000000000002</v>
          </cell>
          <cell r="B3464" t="str">
            <v>RNA 4902 TN</v>
          </cell>
        </row>
        <row r="3465">
          <cell r="A3465">
            <v>302.22000000000003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302001.40000000002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302010.03000000003</v>
          </cell>
          <cell r="B3477" t="str">
            <v>CAGE.CAGE 56X61X35</v>
          </cell>
        </row>
        <row r="3478">
          <cell r="A3478">
            <v>302010.03999999998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302011.09999999998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302011.40000000002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302015.09999999998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303.02999999999997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304.02999999999997</v>
          </cell>
          <cell r="B3502" t="str">
            <v>IR 202517</v>
          </cell>
        </row>
        <row r="3503">
          <cell r="A3503">
            <v>304.20999999999998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305.02999999999997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305.14999999999998</v>
          </cell>
          <cell r="B3513" t="str">
            <v>NA 4905 RS</v>
          </cell>
        </row>
        <row r="3514">
          <cell r="A3514">
            <v>305.16000000000003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306.02999999999997</v>
          </cell>
          <cell r="B3517" t="str">
            <v>IR 303517</v>
          </cell>
        </row>
        <row r="3518">
          <cell r="A3518">
            <v>306.20999999999998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307.02999999999997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308.02999999999997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308.20999999999998</v>
          </cell>
          <cell r="B3528" t="str">
            <v>NA 95072</v>
          </cell>
        </row>
        <row r="3529">
          <cell r="A3529">
            <v>308.22000000000003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309.02999999999997</v>
          </cell>
          <cell r="B3534" t="str">
            <v>IR 455222</v>
          </cell>
        </row>
        <row r="3535">
          <cell r="A3535">
            <v>309.22000000000003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309040.03000000003</v>
          </cell>
          <cell r="B3551" t="str">
            <v>BR.NCG 3222(22 ROLLERS)</v>
          </cell>
        </row>
        <row r="3552">
          <cell r="A3552">
            <v>309040.03999999998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309046.03999999998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309060.03000000003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309125.09999999998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309308.21000000002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309329.03999999998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309353.03999999998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309353.09999999998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309395.03000000003</v>
          </cell>
          <cell r="B3749" t="str">
            <v>AXK.CAGE 85110</v>
          </cell>
        </row>
        <row r="3750">
          <cell r="A3750">
            <v>309395.03999999998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309395.21999999997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309406.03000000003</v>
          </cell>
          <cell r="B3768" t="str">
            <v>MCG.MCG 55X60X20</v>
          </cell>
        </row>
        <row r="3769">
          <cell r="A3769">
            <v>309406.03999999998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309551.40000000002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309552.40000000002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309557.09999999998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309602.09999999998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309603.09999999998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309604.09999999998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309605.09000000003</v>
          </cell>
          <cell r="B3906" t="str">
            <v>NU/NJ.MCG 2207</v>
          </cell>
        </row>
        <row r="3907">
          <cell r="A3907">
            <v>309605.09999999998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309606.09000000003</v>
          </cell>
          <cell r="B3913" t="str">
            <v>NU.MCG 2208</v>
          </cell>
        </row>
        <row r="3914">
          <cell r="A3914">
            <v>309606.09999999998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309608.09000000003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309609.09000000003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309610.09000000003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309611.09000000003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309925.40000000002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310.02999999999997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310.22000000000003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311.02999999999997</v>
          </cell>
          <cell r="B4120" t="str">
            <v>IR 556325</v>
          </cell>
        </row>
        <row r="4121">
          <cell r="A4121">
            <v>311.10000000000002</v>
          </cell>
          <cell r="B4121" t="str">
            <v>NA 4911 C3</v>
          </cell>
        </row>
        <row r="4122">
          <cell r="A4122">
            <v>311.20999999999998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</v>
          </cell>
        </row>
        <row r="4127">
          <cell r="A4127">
            <v>311.41000000000003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312.02999999999997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313.02999999999997</v>
          </cell>
          <cell r="B4172" t="str">
            <v>IR 657225</v>
          </cell>
        </row>
        <row r="4173">
          <cell r="A4173">
            <v>313.22000000000003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314.02999999999997</v>
          </cell>
          <cell r="B4176" t="str">
            <v>IR 708030</v>
          </cell>
        </row>
        <row r="4177">
          <cell r="A4177">
            <v>314.22000000000003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315.02999999999997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316.02999999999997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317.02999999999997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318.02999999999997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319.02999999999997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319.08999999999997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320.02999999999997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321.02999999999997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322.02999999999997</v>
          </cell>
          <cell r="B4204" t="str">
            <v>IR 324020</v>
          </cell>
        </row>
        <row r="4205">
          <cell r="A4205">
            <v>322.22000000000003</v>
          </cell>
          <cell r="B4205" t="str">
            <v>0140940122320(RNA 49/32)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323.02999999999997</v>
          </cell>
          <cell r="B4208" t="str">
            <v>IR 485422</v>
          </cell>
        </row>
        <row r="4209">
          <cell r="A4209">
            <v>323.22000000000003</v>
          </cell>
          <cell r="B4209" t="str">
            <v>0070940122301(RNA 49/48)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325.02999999999997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326.02999999999997</v>
          </cell>
          <cell r="B4216" t="str">
            <v>IR 152023</v>
          </cell>
        </row>
        <row r="4217">
          <cell r="A4217">
            <v>326.22000000000003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327.02999999999997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39.049999999999997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40.049999999999997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40.200000000000003</v>
          </cell>
          <cell r="B4478" t="str">
            <v>BR 3200 W/O CLIP LMW</v>
          </cell>
        </row>
        <row r="4479">
          <cell r="A4479">
            <v>40.299999999999997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40.409999999999997</v>
          </cell>
          <cell r="B4483" t="str">
            <v>BR 3200 STL</v>
          </cell>
        </row>
        <row r="4484">
          <cell r="A4484">
            <v>40.450000000000003</v>
          </cell>
          <cell r="B4484" t="str">
            <v>BR CLIPS 3200 STL</v>
          </cell>
        </row>
        <row r="4485">
          <cell r="A4485">
            <v>40.479999999999997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</v>
          </cell>
        </row>
        <row r="4491">
          <cell r="A4491">
            <v>4003</v>
          </cell>
          <cell r="B4491" t="str">
            <v>PTD4729153001SHAFT16X39.3</v>
          </cell>
        </row>
        <row r="4492">
          <cell r="A4492">
            <v>4004</v>
          </cell>
          <cell r="B4492" t="str">
            <v>PTD4729175001 SHAFT 12X70</v>
          </cell>
        </row>
        <row r="4493">
          <cell r="A4493">
            <v>4005</v>
          </cell>
          <cell r="B4493" t="str">
            <v>PTD4729191001 SHAF 8X37.5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</v>
          </cell>
        </row>
        <row r="4992">
          <cell r="A4992">
            <v>465.01</v>
          </cell>
          <cell r="B4992" t="str">
            <v>R 465(7x19x18X10)FRS 2141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5021010.0199999996</v>
          </cell>
          <cell r="B5121" t="str">
            <v>25x16x6 DA 100 K5V10</v>
          </cell>
        </row>
        <row r="5122">
          <cell r="A5122">
            <v>5021011.0199999996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5021015.0199999996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5021015.0599999996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5021015.0999999996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5021021.0199999996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5021023.0199999996</v>
          </cell>
          <cell r="B5140" t="str">
            <v>16X30X6 19A100K8VN</v>
          </cell>
        </row>
        <row r="5141">
          <cell r="A5141">
            <v>5021024.0199999996</v>
          </cell>
          <cell r="B5141" t="str">
            <v>40x20x8 19A100 K8VN</v>
          </cell>
        </row>
        <row r="5142">
          <cell r="A5142">
            <v>5021025.0199999996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5021027.0199999996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5021034.0199999996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5021045.0199999996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5021053.0199999996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5021070.0199999996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5021075.0199999996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5021077.0599999996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5021086.0199999996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5021087.0199999996</v>
          </cell>
          <cell r="B5203" t="str">
            <v>50X28X20 19A80K8VN</v>
          </cell>
        </row>
        <row r="5204">
          <cell r="A5204">
            <v>5021087.0999999996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5021089.0199999996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5021100.0199999996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5021102.0599999996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5021102.0800000001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5021102.0999999996</v>
          </cell>
          <cell r="B5223" t="str">
            <v>610X200X304.819A54-215VC</v>
          </cell>
        </row>
        <row r="5224">
          <cell r="A5224">
            <v>5021102.1100000003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5021102.4000000004</v>
          </cell>
          <cell r="B5228" t="str">
            <v>610X100X304.8FSW801TRD31</v>
          </cell>
        </row>
        <row r="5229">
          <cell r="A5229">
            <v>5021102.5999999996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5021113.0999999996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5021118.0199999996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5021122.0199999996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5021124.0199999996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5021124.0599999996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5021125.0199999996</v>
          </cell>
          <cell r="B5261" t="str">
            <v>28X18X8 55A801 17 VC500</v>
          </cell>
        </row>
        <row r="5262">
          <cell r="A5262">
            <v>5021125.0999999996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5021126.0199999996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5021127.0199999996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5021138.0199999996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5021139.0199999996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5021140.0199999996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5021144.0999999996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5021144.4000000004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5094001.0599999996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5094013.0999999996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5094016.0999999996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5094019.0999999996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5094019.4000000004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5102.3100000000004</v>
          </cell>
          <cell r="B5376" t="str">
            <v>GE 25 ES (438020080)</v>
          </cell>
        </row>
        <row r="5377">
          <cell r="A5377">
            <v>5102.3999999999996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5102.6000000000004</v>
          </cell>
          <cell r="B5381" t="str">
            <v>GE 40ES</v>
          </cell>
        </row>
        <row r="5382">
          <cell r="A5382">
            <v>5102.6499999999996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5102.8500000000004</v>
          </cell>
          <cell r="B5386" t="str">
            <v>GE 50ES-2RS</v>
          </cell>
        </row>
        <row r="5387">
          <cell r="A5387">
            <v>5102.8999999999996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5121303.0199999996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5121303.0999999996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5121312.0199999996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5121324.0999999996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5121324.4000000004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5221194.0199999996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5221194.0599999996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5221195.0199999996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5221201.0199999996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5221201.0599999996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5221201.0999999996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5221208.0199999996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5221247.0199999996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5221257.0199999996</v>
          </cell>
          <cell r="B5726" t="str">
            <v>RAJ HYDRA HM 46</v>
          </cell>
        </row>
        <row r="5727">
          <cell r="A5727">
            <v>5221263.0199999996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5221266.0599999996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5221266.0999999996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5221300.0199999996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5221300.0999999996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5221302.0199999996</v>
          </cell>
          <cell r="B5739" t="str">
            <v>MEGA OIL HLP 22</v>
          </cell>
        </row>
        <row r="5740">
          <cell r="A5740">
            <v>5221311.4000000004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5397001.0199999996</v>
          </cell>
          <cell r="B5804" t="str">
            <v>B 6200 ZZ</v>
          </cell>
        </row>
        <row r="5805">
          <cell r="A5805">
            <v>5397002.0199999996</v>
          </cell>
          <cell r="B5805" t="str">
            <v>B 6201 ZZ</v>
          </cell>
        </row>
        <row r="5806">
          <cell r="A5806">
            <v>5397003.0099999998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5397004.0099999998</v>
          </cell>
          <cell r="B5808" t="str">
            <v>B 6203 2RS</v>
          </cell>
        </row>
        <row r="5809">
          <cell r="A5809">
            <v>5397004.0199999996</v>
          </cell>
          <cell r="B5809" t="str">
            <v>B 6203 ZZ</v>
          </cell>
        </row>
        <row r="5810">
          <cell r="A5810">
            <v>5397005.0099999998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5397006.0099999998</v>
          </cell>
          <cell r="B5812" t="str">
            <v>B 6205 2RS</v>
          </cell>
        </row>
        <row r="5813">
          <cell r="A5813">
            <v>5397007.0199999996</v>
          </cell>
          <cell r="B5813" t="str">
            <v>B 6206 ZZ</v>
          </cell>
        </row>
        <row r="5814">
          <cell r="A5814">
            <v>5397008.0099999998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5397012.0199999996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5397024.0999999996</v>
          </cell>
          <cell r="B5827" t="str">
            <v>B 6309 2RS</v>
          </cell>
        </row>
        <row r="5828">
          <cell r="A5828">
            <v>5397024.2000000002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5397025.0099999998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5397026.0999999996</v>
          </cell>
          <cell r="B5832" t="str">
            <v>B 7001 MATCH PAIR</v>
          </cell>
        </row>
        <row r="5833">
          <cell r="A5833">
            <v>5397027.0099999998</v>
          </cell>
          <cell r="B5833" t="str">
            <v>B 7003 MATCH PAIR</v>
          </cell>
        </row>
        <row r="5834">
          <cell r="A5834">
            <v>5397028.0099999998</v>
          </cell>
          <cell r="B5834" t="str">
            <v>B 7004 MATCH PAIR</v>
          </cell>
        </row>
        <row r="5835">
          <cell r="A5835">
            <v>5397028.0199999996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5397030.0099999998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5397034.0099999998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5397035.0099999998</v>
          </cell>
          <cell r="B5843" t="str">
            <v>B 7214 MATCH PAIR</v>
          </cell>
        </row>
        <row r="5844">
          <cell r="A5844">
            <v>5397036.0099999998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5397046.0099999998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5397058.0099999998</v>
          </cell>
          <cell r="B5860" t="str">
            <v>B LM 12 UU</v>
          </cell>
        </row>
        <row r="5861">
          <cell r="A5861">
            <v>5397058.0199999996</v>
          </cell>
          <cell r="B5861" t="str">
            <v>B LM 10 UU</v>
          </cell>
        </row>
        <row r="5862">
          <cell r="A5862">
            <v>5397058.0999999996</v>
          </cell>
          <cell r="B5862" t="str">
            <v>B LM 6UU</v>
          </cell>
        </row>
        <row r="5863">
          <cell r="A5863">
            <v>5397058.2000000002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5397060.0099999998</v>
          </cell>
          <cell r="B5866" t="str">
            <v>B 7205 MATCH PAIR</v>
          </cell>
        </row>
        <row r="5867">
          <cell r="A5867">
            <v>5397062.0099999998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5397063.0099999998</v>
          </cell>
          <cell r="B5869" t="str">
            <v>B 7204 MATCH PAIR</v>
          </cell>
        </row>
        <row r="5870">
          <cell r="A5870">
            <v>5397064.0099999998</v>
          </cell>
          <cell r="B5870" t="str">
            <v>B 6003 ZZ</v>
          </cell>
        </row>
        <row r="5871">
          <cell r="A5871">
            <v>5397064.0199999996</v>
          </cell>
          <cell r="B5871" t="str">
            <v>B 6003 2RS</v>
          </cell>
        </row>
        <row r="5872">
          <cell r="A5872">
            <v>5397065.0099999998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5397078.0099999998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5397082.0099999998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5397505.0099999998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5397510.0999999996</v>
          </cell>
          <cell r="B5884" t="str">
            <v>B UCP 205</v>
          </cell>
        </row>
        <row r="5885">
          <cell r="A5885">
            <v>5397511.0099999998</v>
          </cell>
          <cell r="B5885" t="str">
            <v>B 6010 2RS</v>
          </cell>
        </row>
        <row r="5886">
          <cell r="A5886">
            <v>5397511.0199999996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5397514.0099999998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5397516.0099999998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5397517.0099999998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5397521.0999999996</v>
          </cell>
          <cell r="B5895" t="str">
            <v>B 3020</v>
          </cell>
        </row>
        <row r="5896">
          <cell r="A5896">
            <v>5397523.0099999998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5397556.0099999998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5397558.0099999998</v>
          </cell>
          <cell r="B5912" t="str">
            <v>B 7216 MATCH PAIR</v>
          </cell>
        </row>
        <row r="5913">
          <cell r="A5913">
            <v>5397560.0099999998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5397562.0099999998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5397578.0099999998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5397588.0099999998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5397596.0099999998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5397607.0099999998</v>
          </cell>
          <cell r="B5935" t="str">
            <v>B 7209 MATCH PAIR</v>
          </cell>
        </row>
        <row r="5936">
          <cell r="A5936">
            <v>5397611.0099999998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5397612.2000000002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5397645.0199999996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5397672.0999999996</v>
          </cell>
          <cell r="B5960" t="str">
            <v>B LRT 859526</v>
          </cell>
        </row>
        <row r="5961">
          <cell r="A5961">
            <v>5397672.2000000002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5397702.0099999998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5397703.0099999998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5397726.0099999998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5397728.0099999998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5397742.0199999996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5397758.0999999996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5421001.0099999998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5425602.0099999998</v>
          </cell>
          <cell r="B6020" t="str">
            <v>LOCKING DIA N 204</v>
          </cell>
        </row>
        <row r="6021">
          <cell r="A6021">
            <v>5425602.0199999996</v>
          </cell>
          <cell r="B6021" t="str">
            <v>LOCKING DIA N 304</v>
          </cell>
        </row>
        <row r="6022">
          <cell r="A6022">
            <v>5425602.0499999998</v>
          </cell>
          <cell r="B6022" t="str">
            <v>LOCKINGDIA NU/NJ 204</v>
          </cell>
        </row>
        <row r="6023">
          <cell r="A6023">
            <v>5425602.0599999996</v>
          </cell>
          <cell r="B6023" t="str">
            <v>LOCKINGDIA NU/NJ 304</v>
          </cell>
        </row>
        <row r="6024">
          <cell r="A6024">
            <v>5425602.0999999996</v>
          </cell>
          <cell r="B6024" t="str">
            <v>LOCKINGDIA NU/NJ 2304</v>
          </cell>
        </row>
        <row r="6025">
          <cell r="A6025">
            <v>5425603.0099999998</v>
          </cell>
          <cell r="B6025" t="str">
            <v>LOCKING DIA N 205</v>
          </cell>
        </row>
        <row r="6026">
          <cell r="A6026">
            <v>5425603.0199999996</v>
          </cell>
          <cell r="B6026" t="str">
            <v>LOCKING DIA N 305</v>
          </cell>
        </row>
        <row r="6027">
          <cell r="A6027">
            <v>5425603.0499999998</v>
          </cell>
          <cell r="B6027" t="str">
            <v>LOCKING DIA NU/NJ 205</v>
          </cell>
        </row>
        <row r="6028">
          <cell r="A6028">
            <v>5425603.0599999996</v>
          </cell>
          <cell r="B6028" t="str">
            <v>LOCKINGDIA NU/NJ 305</v>
          </cell>
        </row>
        <row r="6029">
          <cell r="A6029">
            <v>5425603.0800000001</v>
          </cell>
          <cell r="B6029" t="str">
            <v>LOCKING DIA NU/NJ 2305</v>
          </cell>
        </row>
        <row r="6030">
          <cell r="A6030">
            <v>5425604.0099999998</v>
          </cell>
          <cell r="B6030" t="str">
            <v>LOCKING DIA N 206</v>
          </cell>
        </row>
        <row r="6031">
          <cell r="A6031">
            <v>5425604.0199999996</v>
          </cell>
          <cell r="B6031" t="str">
            <v>LOCKING DIA N 306</v>
          </cell>
        </row>
        <row r="6032">
          <cell r="A6032">
            <v>5425604.0499999998</v>
          </cell>
          <cell r="B6032" t="str">
            <v>LOCKING DIA NU/NJ 206</v>
          </cell>
        </row>
        <row r="6033">
          <cell r="A6033">
            <v>5425604.0599999996</v>
          </cell>
          <cell r="B6033" t="str">
            <v>LOCKINGDIAFORNU/NJ 306</v>
          </cell>
        </row>
        <row r="6034">
          <cell r="A6034">
            <v>5425604.0700000003</v>
          </cell>
          <cell r="B6034" t="str">
            <v>LOCKINGDIANU/NJ2206</v>
          </cell>
        </row>
        <row r="6035">
          <cell r="A6035">
            <v>5425604.0800000001</v>
          </cell>
          <cell r="B6035" t="str">
            <v>LOCKING DIA NU/NJ 2306</v>
          </cell>
        </row>
        <row r="6036">
          <cell r="A6036">
            <v>5425604.1100000003</v>
          </cell>
          <cell r="B6036" t="str">
            <v>LOCKING DIA NJ 406</v>
          </cell>
        </row>
        <row r="6037">
          <cell r="A6037">
            <v>5425605.0099999998</v>
          </cell>
          <cell r="B6037" t="str">
            <v>LOCKING DIA N 207</v>
          </cell>
        </row>
        <row r="6038">
          <cell r="A6038">
            <v>5425605.0199999996</v>
          </cell>
          <cell r="B6038" t="str">
            <v>LOCKING DIA N 307</v>
          </cell>
        </row>
        <row r="6039">
          <cell r="A6039">
            <v>5425605.0499999998</v>
          </cell>
          <cell r="B6039" t="str">
            <v>LOCKINGDIANU/NJ207</v>
          </cell>
        </row>
        <row r="6040">
          <cell r="A6040">
            <v>5425605.0599999996</v>
          </cell>
          <cell r="B6040" t="str">
            <v>LOCKINGDIANU/NJ 307</v>
          </cell>
        </row>
        <row r="6041">
          <cell r="A6041">
            <v>5425605.0800000001</v>
          </cell>
          <cell r="B6041" t="str">
            <v>LOCKING DIA NU/NJ 2307</v>
          </cell>
        </row>
        <row r="6042">
          <cell r="A6042">
            <v>5425605.0899999999</v>
          </cell>
          <cell r="B6042" t="str">
            <v>LOCKINGDIANU/NJ 2207</v>
          </cell>
        </row>
        <row r="6043">
          <cell r="A6043">
            <v>5425605.1100000003</v>
          </cell>
          <cell r="B6043" t="str">
            <v>LOCKING DIA NJ 408</v>
          </cell>
        </row>
        <row r="6044">
          <cell r="A6044">
            <v>5425606.0099999998</v>
          </cell>
          <cell r="B6044" t="str">
            <v>LOCKING DIA N 208</v>
          </cell>
        </row>
        <row r="6045">
          <cell r="A6045">
            <v>5425606.0199999996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5425606.0499999998</v>
          </cell>
          <cell r="B6047" t="str">
            <v>LOCKING DIA NU/NJ 208</v>
          </cell>
        </row>
        <row r="6048">
          <cell r="A6048">
            <v>5425606.0899999999</v>
          </cell>
          <cell r="B6048" t="str">
            <v>LOCKING DIA NU/NJ 2208</v>
          </cell>
        </row>
        <row r="6049">
          <cell r="A6049">
            <v>5425606.0999999996</v>
          </cell>
          <cell r="B6049" t="str">
            <v>LOCKING DIA NU/NJ 2308</v>
          </cell>
        </row>
        <row r="6050">
          <cell r="A6050">
            <v>5425607.0099999998</v>
          </cell>
          <cell r="B6050" t="str">
            <v>LOCKING DIA N 209</v>
          </cell>
        </row>
        <row r="6051">
          <cell r="A6051">
            <v>5425607.0199999996</v>
          </cell>
          <cell r="B6051" t="str">
            <v>LOCKING DIA N 309</v>
          </cell>
        </row>
        <row r="6052">
          <cell r="A6052">
            <v>5425607.0499999998</v>
          </cell>
          <cell r="B6052" t="str">
            <v>LOCKINGDIANU/NJ 209</v>
          </cell>
        </row>
        <row r="6053">
          <cell r="A6053">
            <v>5425607.0700000003</v>
          </cell>
          <cell r="B6053" t="str">
            <v>LOCKINGDIANU/NJ 2209</v>
          </cell>
        </row>
        <row r="6054">
          <cell r="A6054">
            <v>5425608.0099999998</v>
          </cell>
          <cell r="B6054" t="str">
            <v>LOCKING DIA N 210</v>
          </cell>
        </row>
        <row r="6055">
          <cell r="A6055">
            <v>5425608.0199999996</v>
          </cell>
          <cell r="B6055" t="str">
            <v>LOCKING DIA N 310</v>
          </cell>
        </row>
        <row r="6056">
          <cell r="A6056">
            <v>5425608.0499999998</v>
          </cell>
          <cell r="B6056" t="str">
            <v>LOCKING DIA NU/NJ 210</v>
          </cell>
        </row>
        <row r="6057">
          <cell r="A6057">
            <v>5425608.0599999996</v>
          </cell>
          <cell r="B6057" t="str">
            <v>LOCKING DIA NU/NJ 310</v>
          </cell>
        </row>
        <row r="6058">
          <cell r="A6058">
            <v>5425608.0899999999</v>
          </cell>
          <cell r="B6058" t="str">
            <v>LOCKING DIA NU 2210</v>
          </cell>
        </row>
        <row r="6059">
          <cell r="A6059">
            <v>5425609.0099999998</v>
          </cell>
          <cell r="B6059" t="str">
            <v>LOCKING DIA N 211</v>
          </cell>
        </row>
        <row r="6060">
          <cell r="A6060">
            <v>5425609.0199999996</v>
          </cell>
          <cell r="B6060" t="str">
            <v>LOCKING DIA N 311</v>
          </cell>
        </row>
        <row r="6061">
          <cell r="A6061">
            <v>5425609.0300000003</v>
          </cell>
          <cell r="B6061" t="str">
            <v>LOCKING DIA NJ 211</v>
          </cell>
        </row>
        <row r="6062">
          <cell r="A6062">
            <v>5425609.0599999996</v>
          </cell>
          <cell r="B6062" t="str">
            <v>LOCKING DIA NU/NJ 311</v>
          </cell>
        </row>
        <row r="6063">
          <cell r="A6063">
            <v>5425610.0099999998</v>
          </cell>
          <cell r="B6063" t="str">
            <v>LOCKING DIA N 212</v>
          </cell>
        </row>
        <row r="6064">
          <cell r="A6064">
            <v>5425610.0199999996</v>
          </cell>
          <cell r="B6064" t="str">
            <v>LOCKING DIA N 312</v>
          </cell>
        </row>
        <row r="6065">
          <cell r="A6065">
            <v>5425610.0499999998</v>
          </cell>
          <cell r="B6065" t="str">
            <v>LOCKING DIA NU 212</v>
          </cell>
        </row>
        <row r="6066">
          <cell r="A6066">
            <v>5425610.0599999996</v>
          </cell>
          <cell r="B6066" t="str">
            <v>LOCKING DIA NU 312</v>
          </cell>
        </row>
        <row r="6067">
          <cell r="A6067">
            <v>5425610.0899999999</v>
          </cell>
          <cell r="B6067" t="str">
            <v>LOCKING DIA NU 2212</v>
          </cell>
        </row>
        <row r="6068">
          <cell r="A6068">
            <v>5425611.0099999998</v>
          </cell>
          <cell r="B6068" t="str">
            <v>LOCKING DIA N 213</v>
          </cell>
        </row>
        <row r="6069">
          <cell r="A6069">
            <v>5425611.0199999996</v>
          </cell>
          <cell r="B6069" t="str">
            <v>LOCKING DIA N 313</v>
          </cell>
        </row>
        <row r="6070">
          <cell r="A6070">
            <v>5425611.0499999998</v>
          </cell>
          <cell r="B6070" t="str">
            <v>LOCKING ID NU 213</v>
          </cell>
        </row>
        <row r="6071">
          <cell r="A6071">
            <v>5425611.0599999996</v>
          </cell>
          <cell r="B6071" t="str">
            <v>LOCKING DIA NU 313</v>
          </cell>
        </row>
        <row r="6072">
          <cell r="A6072">
            <v>5425611.0899999999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557.30999999999995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5598021.0300000003</v>
          </cell>
          <cell r="B6125" t="str">
            <v>Filter Papar 70X150X450 CS+ZN PLATG</v>
          </cell>
        </row>
        <row r="6126">
          <cell r="A6126">
            <v>5598021.0700000003</v>
          </cell>
          <cell r="B6126" t="str">
            <v>Filter Papar PEW-11</v>
          </cell>
        </row>
        <row r="6127">
          <cell r="A6127">
            <v>5598021.0899999999</v>
          </cell>
          <cell r="B6127" t="str">
            <v>FG40X1600MMWIDTHX100MTR L</v>
          </cell>
        </row>
        <row r="6128">
          <cell r="A6128">
            <v>5598021.0999999996</v>
          </cell>
          <cell r="B6128" t="str">
            <v>Filter Papar G40X1000MMWIDTHX100MTR L</v>
          </cell>
        </row>
        <row r="6129">
          <cell r="A6129">
            <v>5598021.1100000003</v>
          </cell>
          <cell r="B6129" t="str">
            <v>FG70X1600MMWIDTHX100MTR L</v>
          </cell>
        </row>
        <row r="6130">
          <cell r="A6130">
            <v>5598021.1200000001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5598502.0099999998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5598505.2000000002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579.05999999999995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580.05999999999995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581.05999999999995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582.05999999999995</v>
          </cell>
          <cell r="B6179" t="str">
            <v>K 81107 TN</v>
          </cell>
        </row>
        <row r="6180">
          <cell r="A6180">
            <v>582.20000000000005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583.05999999999995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584.05999999999995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585.05999999999995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586.05999999999995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587.05999999999995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596.05999999999995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598.05999999999995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6000097.0300000003</v>
          </cell>
          <cell r="B6248" t="str">
            <v>Oil Seal 22 x 35 x 6</v>
          </cell>
        </row>
        <row r="6249">
          <cell r="A6249">
            <v>6000097.1500000004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6000097.2800000003</v>
          </cell>
          <cell r="B6251" t="str">
            <v>Oil Seal 32 x 45 x 7</v>
          </cell>
        </row>
        <row r="6252">
          <cell r="A6252">
            <v>6000097.4199999999</v>
          </cell>
          <cell r="B6252" t="str">
            <v>Oil Seal 22 x 42 x 10</v>
          </cell>
        </row>
        <row r="6253">
          <cell r="A6253">
            <v>6000097.5599999996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600748.19999999995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602.04999999999995</v>
          </cell>
          <cell r="B6286" t="str">
            <v>NU 204</v>
          </cell>
        </row>
        <row r="6287">
          <cell r="A6287">
            <v>602.05999999999995</v>
          </cell>
          <cell r="B6287" t="str">
            <v>NU 304</v>
          </cell>
        </row>
        <row r="6288">
          <cell r="A6288">
            <v>602.08000000000004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603.04999999999995</v>
          </cell>
          <cell r="B6295" t="str">
            <v>NU 205</v>
          </cell>
        </row>
        <row r="6296">
          <cell r="A6296">
            <v>603.05999999999995</v>
          </cell>
          <cell r="B6296" t="str">
            <v>NU 305</v>
          </cell>
        </row>
        <row r="6297">
          <cell r="A6297">
            <v>603.07000000000005</v>
          </cell>
          <cell r="B6297" t="str">
            <v>11351203100 NJ 2205/17</v>
          </cell>
        </row>
        <row r="6298">
          <cell r="A6298">
            <v>603.08000000000004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604.04999999999995</v>
          </cell>
          <cell r="B6304" t="str">
            <v>NU 206</v>
          </cell>
        </row>
        <row r="6305">
          <cell r="A6305">
            <v>604.05999999999995</v>
          </cell>
          <cell r="B6305" t="str">
            <v>NU 306</v>
          </cell>
        </row>
        <row r="6306">
          <cell r="A6306">
            <v>604.07000000000005</v>
          </cell>
          <cell r="B6306" t="str">
            <v>NJ 2206</v>
          </cell>
        </row>
        <row r="6307">
          <cell r="A6307">
            <v>604.08000000000004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605.04999999999995</v>
          </cell>
          <cell r="B6316" t="str">
            <v>NU 207</v>
          </cell>
        </row>
        <row r="6317">
          <cell r="A6317">
            <v>605.05999999999995</v>
          </cell>
          <cell r="B6317" t="str">
            <v>NU 307</v>
          </cell>
        </row>
        <row r="6318">
          <cell r="A6318">
            <v>605.07000000000005</v>
          </cell>
          <cell r="B6318" t="str">
            <v>NJ 2207</v>
          </cell>
        </row>
        <row r="6319">
          <cell r="A6319">
            <v>605.08000000000004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6050153.0700000003</v>
          </cell>
          <cell r="B6325" t="str">
            <v>TE PB Base</v>
          </cell>
        </row>
        <row r="6326">
          <cell r="A6326">
            <v>6050162.0099999998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606.04999999999995</v>
          </cell>
          <cell r="B6331" t="str">
            <v>NU 208</v>
          </cell>
        </row>
        <row r="6332">
          <cell r="A6332">
            <v>606.05999999999995</v>
          </cell>
          <cell r="B6332" t="str">
            <v>NU 308</v>
          </cell>
        </row>
        <row r="6333">
          <cell r="A6333">
            <v>606.07000000000005</v>
          </cell>
          <cell r="B6333" t="str">
            <v>NJ 2208</v>
          </cell>
        </row>
        <row r="6334">
          <cell r="A6334">
            <v>606.08000000000004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607.04999999999995</v>
          </cell>
          <cell r="B6341" t="str">
            <v>NU 209</v>
          </cell>
        </row>
        <row r="6342">
          <cell r="A6342">
            <v>607.07000000000005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608.04999999999995</v>
          </cell>
          <cell r="B6349" t="str">
            <v>NU 210</v>
          </cell>
        </row>
        <row r="6350">
          <cell r="A6350">
            <v>608.05999999999995</v>
          </cell>
          <cell r="B6350" t="str">
            <v>NU 310</v>
          </cell>
        </row>
        <row r="6351">
          <cell r="A6351">
            <v>608.07000000000005</v>
          </cell>
          <cell r="B6351" t="str">
            <v>NJ 2210</v>
          </cell>
        </row>
        <row r="6352">
          <cell r="A6352">
            <v>608.08000000000004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609.04999999999995</v>
          </cell>
          <cell r="B6362" t="str">
            <v>NU 211</v>
          </cell>
        </row>
        <row r="6363">
          <cell r="A6363">
            <v>609.05999999999995</v>
          </cell>
          <cell r="B6363" t="str">
            <v>NU 311</v>
          </cell>
        </row>
        <row r="6364">
          <cell r="A6364">
            <v>609.07000000000005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609.20000000000005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610.04999999999995</v>
          </cell>
          <cell r="B6376" t="str">
            <v>NU 212</v>
          </cell>
        </row>
        <row r="6377">
          <cell r="A6377">
            <v>610.05999999999995</v>
          </cell>
          <cell r="B6377" t="str">
            <v>NU 312</v>
          </cell>
        </row>
        <row r="6378">
          <cell r="A6378">
            <v>610.07000000000005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611.04999999999995</v>
          </cell>
          <cell r="B6387" t="str">
            <v>NU 213</v>
          </cell>
        </row>
        <row r="6388">
          <cell r="A6388">
            <v>611.05999999999995</v>
          </cell>
          <cell r="B6388" t="str">
            <v>NU 313</v>
          </cell>
        </row>
        <row r="6389">
          <cell r="A6389">
            <v>611.07000000000005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612.05999999999995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613.05999999999995</v>
          </cell>
          <cell r="B6425" t="str">
            <v>NU 307 ECP</v>
          </cell>
        </row>
        <row r="6426">
          <cell r="A6426">
            <v>614.05999999999995</v>
          </cell>
          <cell r="B6426" t="str">
            <v>NU 309 ECP</v>
          </cell>
        </row>
        <row r="6427">
          <cell r="A6427">
            <v>614.07000000000005</v>
          </cell>
          <cell r="B6427" t="str">
            <v>NU 309 ECP OUTERRING</v>
          </cell>
        </row>
        <row r="6428">
          <cell r="A6428">
            <v>615.05999999999995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616.20000000000005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65.150000000000006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8.0500000000000007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9.0500000000000007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</v>
          </cell>
        </row>
        <row r="7525">
          <cell r="A7525">
            <v>968.21</v>
          </cell>
          <cell r="B7525" t="str">
            <v>940041975(IR 10X14X30.5)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104314.01300000001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601049.05000000005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601049.31000000006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604049.31000000006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</v>
          </cell>
        </row>
        <row r="7737">
          <cell r="A7737">
            <v>104046.1</v>
          </cell>
          <cell r="B7737" t="str">
            <v>BR.IR 322224 SPL.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E309-B5C2-4F4B-B0A6-C79858BE8E9C}">
  <dimension ref="A1:BW2401"/>
  <sheetViews>
    <sheetView tabSelected="1" topLeftCell="AH1" workbookViewId="0">
      <selection activeCell="BL30" sqref="BL30"/>
    </sheetView>
  </sheetViews>
  <sheetFormatPr defaultColWidth="6.140625" defaultRowHeight="14.25"/>
  <cols>
    <col min="1" max="1" width="6.140625" style="4"/>
    <col min="2" max="2" width="17.7109375" style="4" customWidth="1"/>
    <col min="3" max="3" width="4.140625" style="2" customWidth="1"/>
    <col min="4" max="4" width="9" style="1" customWidth="1"/>
    <col min="5" max="5" width="11.140625" style="104" customWidth="1"/>
    <col min="6" max="6" width="11.42578125" style="6" customWidth="1"/>
    <col min="7" max="7" width="20.42578125" style="97" customWidth="1"/>
    <col min="8" max="8" width="19.7109375" style="97" customWidth="1"/>
    <col min="9" max="9" width="19.7109375" style="105" customWidth="1"/>
    <col min="10" max="10" width="11.5703125" style="6" customWidth="1"/>
    <col min="11" max="11" width="28.42578125" style="6" customWidth="1"/>
    <col min="12" max="12" width="13.42578125" style="6" customWidth="1"/>
    <col min="13" max="13" width="5.28515625" style="2" customWidth="1"/>
    <col min="14" max="14" width="5.85546875" style="2" customWidth="1"/>
    <col min="15" max="15" width="6.7109375" style="2" customWidth="1"/>
    <col min="16" max="16" width="4.140625" style="2" customWidth="1"/>
    <col min="17" max="19" width="10.5703125" style="2" customWidth="1"/>
    <col min="20" max="20" width="7.5703125" style="2" customWidth="1"/>
    <col min="21" max="21" width="12" style="2" customWidth="1"/>
    <col min="22" max="22" width="8.140625" style="2" customWidth="1"/>
    <col min="23" max="23" width="5.85546875" style="2" customWidth="1"/>
    <col min="24" max="32" width="5.5703125" style="2" customWidth="1"/>
    <col min="33" max="40" width="5.85546875" style="2" customWidth="1"/>
    <col min="41" max="41" width="4.28515625" style="2" customWidth="1"/>
    <col min="42" max="42" width="5.85546875" style="2" customWidth="1"/>
    <col min="43" max="43" width="6.42578125" style="2" customWidth="1"/>
    <col min="44" max="45" width="4.5703125" style="2" customWidth="1"/>
    <col min="46" max="46" width="5" style="2" customWidth="1"/>
    <col min="47" max="48" width="4.42578125" style="2" customWidth="1"/>
    <col min="49" max="50" width="4.85546875" style="2" customWidth="1"/>
    <col min="51" max="51" width="4" style="2" customWidth="1"/>
    <col min="52" max="52" width="4.140625" style="2" customWidth="1"/>
    <col min="53" max="53" width="4.42578125" style="2" customWidth="1"/>
    <col min="54" max="55" width="5.28515625" style="2" customWidth="1"/>
    <col min="56" max="56" width="3.85546875" style="2" customWidth="1"/>
    <col min="57" max="57" width="4.140625" style="2" customWidth="1"/>
    <col min="58" max="58" width="5.85546875" style="2" customWidth="1"/>
    <col min="59" max="59" width="7.5703125" style="2" customWidth="1"/>
    <col min="60" max="60" width="11.85546875" style="1" customWidth="1"/>
    <col min="61" max="61" width="16.5703125" style="106" customWidth="1"/>
    <col min="62" max="62" width="11" style="106" customWidth="1"/>
    <col min="63" max="63" width="13" style="106" customWidth="1"/>
    <col min="64" max="64" width="11.5703125" style="106" customWidth="1"/>
    <col min="65" max="65" width="14" style="106" customWidth="1"/>
    <col min="66" max="67" width="14.5703125" style="107" customWidth="1"/>
    <col min="68" max="68" width="7.42578125" style="108" customWidth="1"/>
    <col min="69" max="69" width="9.28515625" style="108" customWidth="1"/>
    <col min="70" max="70" width="7.28515625" style="54" customWidth="1"/>
    <col min="71" max="72" width="6.140625" style="54"/>
    <col min="73" max="73" width="6.140625" style="55"/>
    <col min="74" max="74" width="6.140625" style="54"/>
    <col min="75" max="16384" width="6.140625" style="1"/>
  </cols>
  <sheetData>
    <row r="1" spans="1:74" s="2" customFormat="1" ht="16.5" customHeight="1">
      <c r="C1" s="8"/>
      <c r="D1" s="112"/>
      <c r="E1" s="113"/>
      <c r="F1" s="3"/>
      <c r="G1" s="9"/>
      <c r="H1" s="126"/>
      <c r="I1" s="10"/>
      <c r="J1" s="5" t="s">
        <v>1</v>
      </c>
      <c r="K1" s="11"/>
      <c r="L1" s="12" t="s">
        <v>2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4"/>
    </row>
    <row r="2" spans="1:74" s="31" customFormat="1" ht="83.1" customHeight="1">
      <c r="A2" s="111" t="s">
        <v>3</v>
      </c>
      <c r="B2" s="17" t="s">
        <v>4</v>
      </c>
      <c r="C2" s="18" t="s">
        <v>5</v>
      </c>
      <c r="D2" s="17" t="s">
        <v>6</v>
      </c>
      <c r="E2" s="19" t="s">
        <v>7</v>
      </c>
      <c r="F2" s="16" t="s">
        <v>8</v>
      </c>
      <c r="G2" s="125" t="s">
        <v>9</v>
      </c>
      <c r="H2" s="20" t="s">
        <v>10</v>
      </c>
      <c r="I2" s="21" t="s">
        <v>11</v>
      </c>
      <c r="J2" s="16" t="s">
        <v>12</v>
      </c>
      <c r="K2" s="22" t="s">
        <v>13</v>
      </c>
      <c r="L2" s="16" t="s">
        <v>14</v>
      </c>
      <c r="M2" s="19" t="s">
        <v>15</v>
      </c>
      <c r="N2" s="18" t="s">
        <v>16</v>
      </c>
      <c r="O2" s="18" t="s">
        <v>17</v>
      </c>
      <c r="P2" s="18" t="s">
        <v>18</v>
      </c>
      <c r="Q2" s="19" t="s">
        <v>19</v>
      </c>
      <c r="R2" s="19" t="s">
        <v>20</v>
      </c>
      <c r="S2" s="19" t="s">
        <v>0</v>
      </c>
      <c r="T2" s="19" t="s">
        <v>21</v>
      </c>
      <c r="U2" s="19" t="s">
        <v>22</v>
      </c>
      <c r="V2" s="20" t="s">
        <v>23</v>
      </c>
      <c r="W2" s="23" t="s">
        <v>24</v>
      </c>
      <c r="X2" s="24" t="s">
        <v>25</v>
      </c>
      <c r="Y2" s="24" t="s">
        <v>26</v>
      </c>
      <c r="Z2" s="24" t="s">
        <v>27</v>
      </c>
      <c r="AA2" s="24" t="s">
        <v>28</v>
      </c>
      <c r="AB2" s="24" t="s">
        <v>29</v>
      </c>
      <c r="AC2" s="24" t="s">
        <v>30</v>
      </c>
      <c r="AD2" s="24" t="s">
        <v>31</v>
      </c>
      <c r="AE2" s="24" t="s">
        <v>32</v>
      </c>
      <c r="AF2" s="24" t="s">
        <v>33</v>
      </c>
      <c r="AG2" s="24" t="s">
        <v>34</v>
      </c>
      <c r="AH2" s="24" t="s">
        <v>35</v>
      </c>
      <c r="AI2" s="24" t="s">
        <v>36</v>
      </c>
      <c r="AJ2" s="24" t="s">
        <v>37</v>
      </c>
      <c r="AK2" s="24" t="s">
        <v>38</v>
      </c>
      <c r="AL2" s="24" t="s">
        <v>39</v>
      </c>
      <c r="AM2" s="24" t="s">
        <v>40</v>
      </c>
      <c r="AN2" s="25" t="s">
        <v>41</v>
      </c>
      <c r="AO2" s="24" t="s">
        <v>42</v>
      </c>
      <c r="AP2" s="24" t="s">
        <v>43</v>
      </c>
      <c r="AQ2" s="24" t="s">
        <v>44</v>
      </c>
      <c r="AR2" s="25" t="s">
        <v>45</v>
      </c>
      <c r="AS2" s="24" t="s">
        <v>46</v>
      </c>
      <c r="AT2" s="26" t="s">
        <v>47</v>
      </c>
      <c r="AU2" s="25" t="s">
        <v>48</v>
      </c>
      <c r="AV2" s="24" t="s">
        <v>49</v>
      </c>
      <c r="AW2" s="27" t="s">
        <v>50</v>
      </c>
      <c r="AX2" s="25" t="s">
        <v>51</v>
      </c>
      <c r="AY2" s="25" t="s">
        <v>52</v>
      </c>
      <c r="AZ2" s="25" t="s">
        <v>53</v>
      </c>
      <c r="BA2" s="25" t="s">
        <v>54</v>
      </c>
      <c r="BB2" s="25" t="s">
        <v>55</v>
      </c>
      <c r="BC2" s="25" t="s">
        <v>56</v>
      </c>
      <c r="BD2" s="28" t="s">
        <v>57</v>
      </c>
      <c r="BE2" s="28" t="s">
        <v>58</v>
      </c>
      <c r="BF2" s="28" t="s">
        <v>59</v>
      </c>
      <c r="BG2" s="28" t="s">
        <v>60</v>
      </c>
      <c r="BH2" s="132" t="s">
        <v>61</v>
      </c>
      <c r="BI2" s="134">
        <v>0</v>
      </c>
      <c r="BJ2" s="136" t="s">
        <v>62</v>
      </c>
      <c r="BK2" s="136" t="s">
        <v>63</v>
      </c>
      <c r="BL2" s="138" t="s">
        <v>64</v>
      </c>
      <c r="BM2" s="130" t="s">
        <v>65</v>
      </c>
      <c r="BN2" s="29" t="s">
        <v>66</v>
      </c>
      <c r="BO2" s="29" t="s">
        <v>67</v>
      </c>
      <c r="BP2" s="29" t="s">
        <v>68</v>
      </c>
      <c r="BQ2" s="29" t="s">
        <v>69</v>
      </c>
      <c r="BR2" s="29" t="s">
        <v>70</v>
      </c>
      <c r="BS2" s="29" t="s">
        <v>71</v>
      </c>
      <c r="BT2" s="29" t="s">
        <v>72</v>
      </c>
      <c r="BU2" s="30" t="s">
        <v>73</v>
      </c>
      <c r="BV2" s="29" t="s">
        <v>74</v>
      </c>
    </row>
    <row r="3" spans="1:74" s="39" customFormat="1" ht="27.95" customHeight="1">
      <c r="A3" s="32"/>
      <c r="B3" s="33"/>
      <c r="C3" s="114"/>
      <c r="D3" s="115"/>
      <c r="E3" s="127"/>
      <c r="F3" s="128"/>
      <c r="G3" s="129"/>
      <c r="H3" s="35"/>
      <c r="I3" s="116"/>
      <c r="J3" s="117"/>
      <c r="K3" s="118"/>
      <c r="L3" s="119"/>
      <c r="M3" s="120"/>
      <c r="N3" s="121"/>
      <c r="O3" s="122"/>
      <c r="P3" s="122"/>
      <c r="Q3" s="120"/>
      <c r="R3" s="120"/>
      <c r="S3" s="120"/>
      <c r="T3" s="120"/>
      <c r="U3" s="123"/>
      <c r="V3" s="124"/>
      <c r="W3" s="36">
        <v>10</v>
      </c>
      <c r="X3" s="36">
        <v>11</v>
      </c>
      <c r="Y3" s="36" t="s">
        <v>75</v>
      </c>
      <c r="Z3" s="36" t="s">
        <v>76</v>
      </c>
      <c r="AA3" s="36" t="s">
        <v>77</v>
      </c>
      <c r="AB3" s="36" t="s">
        <v>78</v>
      </c>
      <c r="AC3" s="36" t="s">
        <v>79</v>
      </c>
      <c r="AD3" s="36" t="s">
        <v>80</v>
      </c>
      <c r="AE3" s="36" t="s">
        <v>81</v>
      </c>
      <c r="AF3" s="36" t="s">
        <v>82</v>
      </c>
      <c r="AG3" s="36" t="s">
        <v>83</v>
      </c>
      <c r="AH3" s="36" t="s">
        <v>84</v>
      </c>
      <c r="AI3" s="36" t="s">
        <v>85</v>
      </c>
      <c r="AJ3" s="36" t="s">
        <v>86</v>
      </c>
      <c r="AK3" s="36" t="s">
        <v>87</v>
      </c>
      <c r="AL3" s="36" t="s">
        <v>88</v>
      </c>
      <c r="AM3" s="36">
        <v>12</v>
      </c>
      <c r="AN3" s="36" t="s">
        <v>89</v>
      </c>
      <c r="AO3" s="36">
        <v>19</v>
      </c>
      <c r="AP3" s="36">
        <v>17</v>
      </c>
      <c r="AQ3" s="36">
        <v>18</v>
      </c>
      <c r="AR3" s="36">
        <v>13</v>
      </c>
      <c r="AS3" s="36">
        <v>15</v>
      </c>
      <c r="AT3" s="36">
        <v>16</v>
      </c>
      <c r="AU3" s="36" t="s">
        <v>90</v>
      </c>
      <c r="AV3" s="36">
        <v>20</v>
      </c>
      <c r="AW3" s="36">
        <v>21</v>
      </c>
      <c r="AX3" s="36">
        <v>22</v>
      </c>
      <c r="AY3" s="36">
        <v>23</v>
      </c>
      <c r="AZ3" s="36">
        <v>24</v>
      </c>
      <c r="BA3" s="36">
        <v>25</v>
      </c>
      <c r="BB3" s="36">
        <v>26</v>
      </c>
      <c r="BC3" s="36">
        <v>27</v>
      </c>
      <c r="BD3" s="36">
        <v>28</v>
      </c>
      <c r="BE3" s="36">
        <v>29</v>
      </c>
      <c r="BF3" s="36">
        <v>30</v>
      </c>
      <c r="BG3" s="32"/>
      <c r="BH3" s="133"/>
      <c r="BI3" s="135"/>
      <c r="BJ3" s="137"/>
      <c r="BK3" s="137"/>
      <c r="BL3" s="139"/>
      <c r="BM3" s="131"/>
      <c r="BN3" s="37"/>
      <c r="BO3" s="37"/>
      <c r="BP3" s="38"/>
      <c r="BQ3" s="38"/>
      <c r="BR3" s="40"/>
      <c r="BS3" s="40"/>
      <c r="BT3" s="40"/>
      <c r="BU3" s="40"/>
      <c r="BV3" s="40"/>
    </row>
    <row r="4" spans="1:74">
      <c r="A4" s="41">
        <v>1</v>
      </c>
      <c r="B4" s="42">
        <v>46023</v>
      </c>
      <c r="C4" s="15" t="s">
        <v>91</v>
      </c>
      <c r="D4" s="43" t="s">
        <v>92</v>
      </c>
      <c r="E4" s="44" t="s">
        <v>93</v>
      </c>
      <c r="F4" s="44" t="s">
        <v>92</v>
      </c>
      <c r="G4" s="45" t="s">
        <v>94</v>
      </c>
      <c r="H4" s="45" t="s">
        <v>95</v>
      </c>
      <c r="I4" s="45"/>
      <c r="J4" s="5">
        <v>208299</v>
      </c>
      <c r="K4" s="46" t="str">
        <f>VLOOKUP(J4,'[1]Item List (3)'!A$1:B$110000,2,FALSE)</f>
        <v>OR.9916</v>
      </c>
      <c r="L4" s="5">
        <v>251005009</v>
      </c>
      <c r="M4" s="15" t="str">
        <f>IF((LEFT(J4))="2",$L$1,[2]PD!$N$12)</f>
        <v>OR</v>
      </c>
      <c r="N4" s="15"/>
      <c r="O4" s="47" t="str">
        <f t="shared" ref="O4:O67" si="0">IFERROR(3600/N4,"")</f>
        <v/>
      </c>
      <c r="P4" s="15">
        <v>1</v>
      </c>
      <c r="Q4" s="15">
        <v>2373</v>
      </c>
      <c r="R4" s="15"/>
      <c r="S4" s="15"/>
      <c r="T4" s="15"/>
      <c r="U4" s="48">
        <f t="shared" ref="U4:U67" si="1">Q4+S4+T4</f>
        <v>2373</v>
      </c>
      <c r="V4" s="15">
        <v>60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>
        <v>30</v>
      </c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>
        <v>90</v>
      </c>
      <c r="BC4" s="15"/>
      <c r="BD4" s="15"/>
      <c r="BE4" s="15"/>
      <c r="BF4" s="15"/>
      <c r="BG4" s="48">
        <f>SUM(V4:BF4)</f>
        <v>180</v>
      </c>
      <c r="BH4" s="49">
        <f t="shared" ref="BH4:BH67" si="2">BG4/60</f>
        <v>3</v>
      </c>
      <c r="BI4" s="50">
        <f t="shared" ref="BI4:BI12" si="3">IFERROR(BH4-SUM(W4:BF4)/60,0)</f>
        <v>1</v>
      </c>
      <c r="BJ4" s="50">
        <f t="shared" ref="BJ4:BJ67" si="4">IFERROR(BI4/BH4*100,0)</f>
        <v>33.333333333333329</v>
      </c>
      <c r="BK4" s="51">
        <f t="shared" ref="BK4:BK67" si="5">IFERROR(((U4*N4)/(BI4*3600)*100),0)</f>
        <v>0</v>
      </c>
      <c r="BL4" s="51">
        <f t="shared" ref="BL4:BL67" si="6">IFERROR(((U4-(R4+S4+T4))/U4*100),0)</f>
        <v>100</v>
      </c>
      <c r="BM4" s="51">
        <f t="shared" ref="BM4:BM67" si="7">IFERROR((((BJ4*BK4*BL4)/1000000)*100),0)</f>
        <v>0</v>
      </c>
      <c r="BN4" s="52">
        <f t="shared" ref="BN4:BN67" si="8">(W4+AP4+BE4+BF4)/60</f>
        <v>0</v>
      </c>
      <c r="BO4" s="52">
        <f t="shared" ref="BO4:BO67" si="9">IFERROR(((BH4-BN4)*3600)/N4,0)</f>
        <v>0</v>
      </c>
      <c r="BP4" s="52">
        <f t="shared" ref="BP4:BP67" si="10">IFERROR(SUM(W4:BF4)/60-BN4,0)</f>
        <v>2</v>
      </c>
      <c r="BQ4" s="53">
        <f t="shared" ref="BQ4:BQ67" si="11">IFERROR(BP4*3600/N4,0)</f>
        <v>0</v>
      </c>
    </row>
    <row r="5" spans="1:74">
      <c r="A5" s="41">
        <v>2</v>
      </c>
      <c r="B5" s="42">
        <v>46023</v>
      </c>
      <c r="C5" s="15" t="s">
        <v>91</v>
      </c>
      <c r="D5" s="43" t="str">
        <f>LEFT(E5,2)</f>
        <v>FG</v>
      </c>
      <c r="E5" s="44" t="s">
        <v>93</v>
      </c>
      <c r="F5" s="44" t="s">
        <v>92</v>
      </c>
      <c r="G5" s="45" t="s">
        <v>94</v>
      </c>
      <c r="H5" s="45" t="s">
        <v>95</v>
      </c>
      <c r="I5" s="45"/>
      <c r="J5" s="5">
        <v>208299</v>
      </c>
      <c r="K5" s="46" t="str">
        <f>VLOOKUP(J5,'[1]Item List (3)'!A$1:B$110000,2,FALSE)</f>
        <v>OR.9916</v>
      </c>
      <c r="L5" s="5">
        <v>251005009</v>
      </c>
      <c r="M5" s="15" t="str">
        <f t="shared" ref="M5:M68" si="12">IF((LEFT(J5))="2",$L$1,$J$1)</f>
        <v>OR</v>
      </c>
      <c r="N5" s="15"/>
      <c r="O5" s="47" t="str">
        <f t="shared" si="0"/>
        <v/>
      </c>
      <c r="P5" s="15">
        <v>2</v>
      </c>
      <c r="Q5" s="15">
        <v>2327</v>
      </c>
      <c r="R5" s="15"/>
      <c r="S5" s="15"/>
      <c r="T5" s="15"/>
      <c r="U5" s="48">
        <f t="shared" si="1"/>
        <v>2327</v>
      </c>
      <c r="V5" s="15">
        <v>180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48">
        <f t="shared" ref="BG5:BG35" si="13">SUM(V5:BF5)</f>
        <v>180</v>
      </c>
      <c r="BH5" s="49">
        <f t="shared" si="2"/>
        <v>3</v>
      </c>
      <c r="BI5" s="50">
        <f t="shared" si="3"/>
        <v>3</v>
      </c>
      <c r="BJ5" s="50">
        <f t="shared" si="4"/>
        <v>100</v>
      </c>
      <c r="BK5" s="51">
        <f t="shared" si="5"/>
        <v>0</v>
      </c>
      <c r="BL5" s="51">
        <f t="shared" si="6"/>
        <v>100</v>
      </c>
      <c r="BM5" s="51">
        <f t="shared" si="7"/>
        <v>0</v>
      </c>
      <c r="BN5" s="52">
        <f t="shared" si="8"/>
        <v>0</v>
      </c>
      <c r="BO5" s="52">
        <f t="shared" si="9"/>
        <v>0</v>
      </c>
      <c r="BP5" s="52">
        <f t="shared" si="10"/>
        <v>0</v>
      </c>
      <c r="BQ5" s="53">
        <f t="shared" si="11"/>
        <v>0</v>
      </c>
    </row>
    <row r="6" spans="1:74">
      <c r="A6" s="41">
        <v>3</v>
      </c>
      <c r="B6" s="42">
        <v>46023</v>
      </c>
      <c r="C6" s="15" t="s">
        <v>91</v>
      </c>
      <c r="D6" s="43" t="str">
        <f>LEFT(E6,2)</f>
        <v>FG</v>
      </c>
      <c r="E6" s="44" t="s">
        <v>93</v>
      </c>
      <c r="F6" s="44" t="s">
        <v>96</v>
      </c>
      <c r="G6" s="45" t="s">
        <v>94</v>
      </c>
      <c r="H6" s="45" t="s">
        <v>95</v>
      </c>
      <c r="I6" s="45"/>
      <c r="J6" s="5">
        <v>208299</v>
      </c>
      <c r="K6" s="46" t="str">
        <f>VLOOKUP(J6,'[1]Item List (3)'!A$1:B$110000,2,FALSE)</f>
        <v>OR.9916</v>
      </c>
      <c r="L6" s="5">
        <v>251005009</v>
      </c>
      <c r="M6" s="15" t="str">
        <f t="shared" si="12"/>
        <v>OR</v>
      </c>
      <c r="N6" s="15"/>
      <c r="O6" s="47" t="str">
        <f t="shared" si="0"/>
        <v/>
      </c>
      <c r="P6" s="15">
        <v>1</v>
      </c>
      <c r="Q6" s="15">
        <v>1400</v>
      </c>
      <c r="R6" s="15"/>
      <c r="S6" s="15"/>
      <c r="T6" s="15"/>
      <c r="U6" s="48">
        <f t="shared" si="1"/>
        <v>1400</v>
      </c>
      <c r="V6" s="15">
        <v>120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48">
        <f t="shared" si="13"/>
        <v>120</v>
      </c>
      <c r="BH6" s="49">
        <f t="shared" si="2"/>
        <v>2</v>
      </c>
      <c r="BI6" s="50">
        <f t="shared" si="3"/>
        <v>2</v>
      </c>
      <c r="BJ6" s="50">
        <f t="shared" si="4"/>
        <v>100</v>
      </c>
      <c r="BK6" s="51">
        <f t="shared" si="5"/>
        <v>0</v>
      </c>
      <c r="BL6" s="51">
        <f t="shared" si="6"/>
        <v>100</v>
      </c>
      <c r="BM6" s="51">
        <f t="shared" si="7"/>
        <v>0</v>
      </c>
      <c r="BN6" s="52">
        <f t="shared" si="8"/>
        <v>0</v>
      </c>
      <c r="BO6" s="52">
        <f t="shared" si="9"/>
        <v>0</v>
      </c>
      <c r="BP6" s="52">
        <f t="shared" si="10"/>
        <v>0</v>
      </c>
      <c r="BQ6" s="53">
        <f t="shared" si="11"/>
        <v>0</v>
      </c>
    </row>
    <row r="7" spans="1:74">
      <c r="A7" s="41">
        <v>4</v>
      </c>
      <c r="B7" s="42">
        <v>46023</v>
      </c>
      <c r="C7" s="15" t="s">
        <v>97</v>
      </c>
      <c r="D7" s="43" t="str">
        <f>LEFT(E7,2)</f>
        <v>FG</v>
      </c>
      <c r="E7" s="44" t="s">
        <v>93</v>
      </c>
      <c r="F7" s="44" t="s">
        <v>96</v>
      </c>
      <c r="G7" s="45" t="s">
        <v>98</v>
      </c>
      <c r="H7" s="45" t="s">
        <v>99</v>
      </c>
      <c r="I7" s="45"/>
      <c r="J7" s="5">
        <v>208299</v>
      </c>
      <c r="K7" s="46" t="str">
        <f>VLOOKUP(J7,'[1]Item List (3)'!A$1:B$110000,2,FALSE)</f>
        <v>OR.9916</v>
      </c>
      <c r="L7" s="5">
        <v>251005009</v>
      </c>
      <c r="M7" s="15" t="str">
        <f t="shared" si="12"/>
        <v>OR</v>
      </c>
      <c r="N7" s="15"/>
      <c r="O7" s="47" t="str">
        <f t="shared" si="0"/>
        <v/>
      </c>
      <c r="P7" s="15">
        <v>1</v>
      </c>
      <c r="Q7" s="15">
        <v>7100</v>
      </c>
      <c r="R7" s="15"/>
      <c r="S7" s="15"/>
      <c r="T7" s="15"/>
      <c r="U7" s="48">
        <f t="shared" si="1"/>
        <v>7100</v>
      </c>
      <c r="V7" s="15">
        <v>370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>
        <v>30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>
        <v>80</v>
      </c>
      <c r="BD7" s="15"/>
      <c r="BE7" s="15"/>
      <c r="BF7" s="15"/>
      <c r="BG7" s="48">
        <f t="shared" si="13"/>
        <v>480</v>
      </c>
      <c r="BH7" s="49">
        <f t="shared" si="2"/>
        <v>8</v>
      </c>
      <c r="BI7" s="50">
        <f t="shared" si="3"/>
        <v>6.166666666666667</v>
      </c>
      <c r="BJ7" s="50">
        <f t="shared" si="4"/>
        <v>77.083333333333343</v>
      </c>
      <c r="BK7" s="51">
        <f t="shared" si="5"/>
        <v>0</v>
      </c>
      <c r="BL7" s="51">
        <f t="shared" si="6"/>
        <v>100</v>
      </c>
      <c r="BM7" s="51">
        <f t="shared" si="7"/>
        <v>0</v>
      </c>
      <c r="BN7" s="52">
        <f t="shared" si="8"/>
        <v>0</v>
      </c>
      <c r="BO7" s="52">
        <f t="shared" si="9"/>
        <v>0</v>
      </c>
      <c r="BP7" s="52">
        <f t="shared" si="10"/>
        <v>1.8333333333333333</v>
      </c>
      <c r="BQ7" s="53">
        <f t="shared" si="11"/>
        <v>0</v>
      </c>
    </row>
    <row r="8" spans="1:74">
      <c r="A8" s="41">
        <v>5</v>
      </c>
      <c r="B8" s="42">
        <v>46023</v>
      </c>
      <c r="C8" s="15" t="s">
        <v>91</v>
      </c>
      <c r="D8" s="43" t="str">
        <f t="shared" ref="D8:D71" si="14">LEFT(E8,2)</f>
        <v>FG</v>
      </c>
      <c r="E8" s="44" t="s">
        <v>100</v>
      </c>
      <c r="F8" s="44" t="s">
        <v>92</v>
      </c>
      <c r="G8" s="45" t="s">
        <v>101</v>
      </c>
      <c r="H8" s="45" t="s">
        <v>102</v>
      </c>
      <c r="I8" s="45"/>
      <c r="J8" s="5">
        <v>102091</v>
      </c>
      <c r="K8" s="46" t="e">
        <f>VLOOKUP(J8,'[1]Item List (3)'!A$1:B$110000,2,FALSE)</f>
        <v>#N/A</v>
      </c>
      <c r="L8" s="5">
        <v>251204017</v>
      </c>
      <c r="M8" s="15" t="str">
        <f t="shared" si="12"/>
        <v>IR</v>
      </c>
      <c r="N8" s="15"/>
      <c r="O8" s="47" t="str">
        <f t="shared" si="0"/>
        <v/>
      </c>
      <c r="P8" s="15">
        <v>2</v>
      </c>
      <c r="Q8" s="15">
        <v>1940</v>
      </c>
      <c r="R8" s="15"/>
      <c r="S8" s="15">
        <v>28</v>
      </c>
      <c r="T8" s="15"/>
      <c r="U8" s="48">
        <f t="shared" si="1"/>
        <v>1968</v>
      </c>
      <c r="V8" s="15">
        <v>300</v>
      </c>
      <c r="W8" s="15">
        <v>60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>
        <v>60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>
        <v>60</v>
      </c>
      <c r="BC8" s="15"/>
      <c r="BD8" s="15"/>
      <c r="BE8" s="15"/>
      <c r="BF8" s="15"/>
      <c r="BG8" s="48">
        <f t="shared" si="13"/>
        <v>480</v>
      </c>
      <c r="BH8" s="49">
        <f t="shared" si="2"/>
        <v>8</v>
      </c>
      <c r="BI8" s="50">
        <f t="shared" si="3"/>
        <v>5</v>
      </c>
      <c r="BJ8" s="50">
        <f t="shared" si="4"/>
        <v>62.5</v>
      </c>
      <c r="BK8" s="51">
        <f t="shared" si="5"/>
        <v>0</v>
      </c>
      <c r="BL8" s="51">
        <f t="shared" si="6"/>
        <v>98.577235772357724</v>
      </c>
      <c r="BM8" s="51">
        <f t="shared" si="7"/>
        <v>0</v>
      </c>
      <c r="BN8" s="52">
        <f t="shared" si="8"/>
        <v>1</v>
      </c>
      <c r="BO8" s="52">
        <f t="shared" si="9"/>
        <v>0</v>
      </c>
      <c r="BP8" s="52">
        <f t="shared" si="10"/>
        <v>2</v>
      </c>
      <c r="BQ8" s="53">
        <f t="shared" si="11"/>
        <v>0</v>
      </c>
    </row>
    <row r="9" spans="1:74">
      <c r="A9" s="41">
        <v>6</v>
      </c>
      <c r="B9" s="42">
        <v>46023</v>
      </c>
      <c r="C9" s="15" t="s">
        <v>97</v>
      </c>
      <c r="D9" s="43" t="str">
        <f t="shared" si="14"/>
        <v>FG</v>
      </c>
      <c r="E9" s="44" t="s">
        <v>100</v>
      </c>
      <c r="F9" s="44" t="s">
        <v>92</v>
      </c>
      <c r="G9" s="45" t="s">
        <v>103</v>
      </c>
      <c r="H9" s="45" t="s">
        <v>104</v>
      </c>
      <c r="I9" s="45"/>
      <c r="J9" s="5">
        <v>208299</v>
      </c>
      <c r="K9" s="46" t="str">
        <f>VLOOKUP(J9,'[1]Item List (3)'!A$1:B$110000,2,FALSE)</f>
        <v>OR.9916</v>
      </c>
      <c r="L9" s="5">
        <v>251127015</v>
      </c>
      <c r="M9" s="15" t="str">
        <f t="shared" si="12"/>
        <v>OR</v>
      </c>
      <c r="N9" s="15"/>
      <c r="O9" s="47" t="str">
        <f t="shared" si="0"/>
        <v/>
      </c>
      <c r="P9" s="15">
        <v>1</v>
      </c>
      <c r="Q9" s="15">
        <v>8500</v>
      </c>
      <c r="R9" s="15"/>
      <c r="S9" s="15"/>
      <c r="T9" s="15"/>
      <c r="U9" s="48">
        <f t="shared" si="1"/>
        <v>8500</v>
      </c>
      <c r="V9" s="15">
        <v>300</v>
      </c>
      <c r="W9" s="15">
        <v>60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>
        <v>120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48">
        <f t="shared" si="13"/>
        <v>480</v>
      </c>
      <c r="BH9" s="49">
        <f t="shared" si="2"/>
        <v>8</v>
      </c>
      <c r="BI9" s="50">
        <f t="shared" si="3"/>
        <v>5</v>
      </c>
      <c r="BJ9" s="50">
        <f t="shared" si="4"/>
        <v>62.5</v>
      </c>
      <c r="BK9" s="51">
        <f t="shared" si="5"/>
        <v>0</v>
      </c>
      <c r="BL9" s="51">
        <f t="shared" si="6"/>
        <v>100</v>
      </c>
      <c r="BM9" s="51">
        <f t="shared" si="7"/>
        <v>0</v>
      </c>
      <c r="BN9" s="52">
        <f t="shared" si="8"/>
        <v>1</v>
      </c>
      <c r="BO9" s="52">
        <f t="shared" si="9"/>
        <v>0</v>
      </c>
      <c r="BP9" s="52">
        <f t="shared" si="10"/>
        <v>2</v>
      </c>
      <c r="BQ9" s="53">
        <f t="shared" si="11"/>
        <v>0</v>
      </c>
    </row>
    <row r="10" spans="1:74">
      <c r="A10" s="41">
        <v>7</v>
      </c>
      <c r="B10" s="42">
        <v>46023</v>
      </c>
      <c r="C10" s="15" t="s">
        <v>91</v>
      </c>
      <c r="D10" s="43" t="str">
        <f t="shared" si="14"/>
        <v>CG</v>
      </c>
      <c r="E10" s="44" t="s">
        <v>105</v>
      </c>
      <c r="F10" s="44" t="s">
        <v>106</v>
      </c>
      <c r="G10" s="45" t="s">
        <v>107</v>
      </c>
      <c r="H10" s="45"/>
      <c r="I10" s="45"/>
      <c r="J10" s="5">
        <v>104433.01</v>
      </c>
      <c r="K10" s="46" t="str">
        <f>VLOOKUP(J10,'[1]Item List (3)'!A$1:B$110000,2,FALSE)</f>
        <v>R.IR 433(SHAFT 6902 SPL)</v>
      </c>
      <c r="L10" s="5">
        <v>251003003</v>
      </c>
      <c r="M10" s="15" t="str">
        <f t="shared" si="12"/>
        <v>IR</v>
      </c>
      <c r="N10" s="15">
        <v>60</v>
      </c>
      <c r="O10" s="47">
        <f t="shared" si="0"/>
        <v>60</v>
      </c>
      <c r="P10" s="15">
        <v>1</v>
      </c>
      <c r="Q10" s="15">
        <v>338</v>
      </c>
      <c r="R10" s="15">
        <v>26</v>
      </c>
      <c r="S10" s="15"/>
      <c r="T10" s="15"/>
      <c r="U10" s="48">
        <f t="shared" si="1"/>
        <v>338</v>
      </c>
      <c r="V10" s="15">
        <v>435</v>
      </c>
      <c r="W10" s="15"/>
      <c r="X10" s="15">
        <v>45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48">
        <f t="shared" si="13"/>
        <v>480</v>
      </c>
      <c r="BH10" s="49">
        <f t="shared" si="2"/>
        <v>8</v>
      </c>
      <c r="BI10" s="50">
        <f t="shared" si="3"/>
        <v>7.25</v>
      </c>
      <c r="BJ10" s="50">
        <f t="shared" si="4"/>
        <v>90.625</v>
      </c>
      <c r="BK10" s="51">
        <f t="shared" si="5"/>
        <v>77.701149425287355</v>
      </c>
      <c r="BL10" s="51">
        <f t="shared" si="6"/>
        <v>92.307692307692307</v>
      </c>
      <c r="BM10" s="51">
        <f t="shared" si="7"/>
        <v>65</v>
      </c>
      <c r="BN10" s="52">
        <f t="shared" si="8"/>
        <v>0</v>
      </c>
      <c r="BO10" s="52">
        <f t="shared" si="9"/>
        <v>480</v>
      </c>
      <c r="BP10" s="52">
        <f t="shared" si="10"/>
        <v>0.75</v>
      </c>
      <c r="BQ10" s="53">
        <f t="shared" si="11"/>
        <v>45</v>
      </c>
    </row>
    <row r="11" spans="1:74">
      <c r="A11" s="41">
        <v>8</v>
      </c>
      <c r="B11" s="42">
        <v>46023</v>
      </c>
      <c r="C11" s="15" t="s">
        <v>97</v>
      </c>
      <c r="D11" s="43" t="str">
        <f t="shared" si="14"/>
        <v>CG</v>
      </c>
      <c r="E11" s="44" t="s">
        <v>105</v>
      </c>
      <c r="F11" s="44" t="s">
        <v>106</v>
      </c>
      <c r="G11" s="45" t="s">
        <v>107</v>
      </c>
      <c r="H11" s="45"/>
      <c r="I11" s="45"/>
      <c r="J11" s="5">
        <v>104433.01</v>
      </c>
      <c r="K11" s="46" t="str">
        <f>VLOOKUP(J11,'[1]Item List (3)'!A$1:B$110000,2,FALSE)</f>
        <v>R.IR 433(SHAFT 6902 SPL)</v>
      </c>
      <c r="L11" s="5">
        <v>251003003</v>
      </c>
      <c r="M11" s="15" t="str">
        <f t="shared" si="12"/>
        <v>IR</v>
      </c>
      <c r="N11" s="15">
        <v>60</v>
      </c>
      <c r="O11" s="47">
        <f t="shared" si="0"/>
        <v>60</v>
      </c>
      <c r="P11" s="15">
        <v>1</v>
      </c>
      <c r="Q11" s="15">
        <v>147</v>
      </c>
      <c r="R11" s="15">
        <v>5</v>
      </c>
      <c r="S11" s="15"/>
      <c r="T11" s="15"/>
      <c r="U11" s="48">
        <f t="shared" si="1"/>
        <v>147</v>
      </c>
      <c r="V11" s="15">
        <v>180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>
        <v>300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48">
        <f t="shared" si="13"/>
        <v>480</v>
      </c>
      <c r="BH11" s="49">
        <f t="shared" si="2"/>
        <v>8</v>
      </c>
      <c r="BI11" s="50">
        <f t="shared" si="3"/>
        <v>3</v>
      </c>
      <c r="BJ11" s="50">
        <f t="shared" si="4"/>
        <v>37.5</v>
      </c>
      <c r="BK11" s="51">
        <f t="shared" si="5"/>
        <v>81.666666666666671</v>
      </c>
      <c r="BL11" s="51">
        <f t="shared" si="6"/>
        <v>96.598639455782305</v>
      </c>
      <c r="BM11" s="51">
        <f t="shared" si="7"/>
        <v>29.583333333333332</v>
      </c>
      <c r="BN11" s="52">
        <f t="shared" si="8"/>
        <v>0</v>
      </c>
      <c r="BO11" s="52">
        <f t="shared" si="9"/>
        <v>480</v>
      </c>
      <c r="BP11" s="52">
        <f t="shared" si="10"/>
        <v>5</v>
      </c>
      <c r="BQ11" s="53">
        <f t="shared" si="11"/>
        <v>300</v>
      </c>
    </row>
    <row r="12" spans="1:74">
      <c r="A12" s="41">
        <v>9</v>
      </c>
      <c r="B12" s="42">
        <v>46023</v>
      </c>
      <c r="C12" s="15" t="s">
        <v>91</v>
      </c>
      <c r="D12" s="43" t="str">
        <f t="shared" si="14"/>
        <v>CG</v>
      </c>
      <c r="E12" s="44" t="s">
        <v>108</v>
      </c>
      <c r="F12" s="44" t="s">
        <v>106</v>
      </c>
      <c r="G12" s="45" t="s">
        <v>109</v>
      </c>
      <c r="H12" s="45" t="s">
        <v>110</v>
      </c>
      <c r="I12" s="45" t="s">
        <v>103</v>
      </c>
      <c r="J12" s="5">
        <v>208299</v>
      </c>
      <c r="K12" s="46" t="str">
        <f>VLOOKUP(J12,'[1]Item List (3)'!A$1:B$110000,2,FALSE)</f>
        <v>OR.9916</v>
      </c>
      <c r="L12" s="5">
        <v>251005009</v>
      </c>
      <c r="M12" s="15" t="str">
        <f t="shared" si="12"/>
        <v>OR</v>
      </c>
      <c r="N12" s="15"/>
      <c r="O12" s="47" t="str">
        <f t="shared" si="0"/>
        <v/>
      </c>
      <c r="P12" s="15">
        <v>1</v>
      </c>
      <c r="Q12" s="15">
        <v>3544</v>
      </c>
      <c r="R12" s="15"/>
      <c r="S12" s="15"/>
      <c r="T12" s="15"/>
      <c r="U12" s="48">
        <f t="shared" si="1"/>
        <v>3544</v>
      </c>
      <c r="V12" s="15">
        <v>60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>
        <v>30</v>
      </c>
      <c r="AO12" s="15"/>
      <c r="AP12" s="15"/>
      <c r="AQ12" s="15">
        <v>45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>
        <v>75</v>
      </c>
      <c r="BC12" s="15">
        <v>90</v>
      </c>
      <c r="BD12" s="15"/>
      <c r="BE12" s="15"/>
      <c r="BF12" s="15"/>
      <c r="BG12" s="48">
        <f t="shared" si="13"/>
        <v>300</v>
      </c>
      <c r="BH12" s="49">
        <f t="shared" si="2"/>
        <v>5</v>
      </c>
      <c r="BI12" s="50">
        <f t="shared" si="3"/>
        <v>1</v>
      </c>
      <c r="BJ12" s="50">
        <f t="shared" si="4"/>
        <v>20</v>
      </c>
      <c r="BK12" s="51">
        <f t="shared" si="5"/>
        <v>0</v>
      </c>
      <c r="BL12" s="51">
        <f t="shared" si="6"/>
        <v>100</v>
      </c>
      <c r="BM12" s="51">
        <f t="shared" si="7"/>
        <v>0</v>
      </c>
      <c r="BN12" s="52">
        <f t="shared" si="8"/>
        <v>0</v>
      </c>
      <c r="BO12" s="52">
        <f t="shared" si="9"/>
        <v>0</v>
      </c>
      <c r="BP12" s="52">
        <f t="shared" si="10"/>
        <v>4</v>
      </c>
      <c r="BQ12" s="53">
        <f t="shared" si="11"/>
        <v>0</v>
      </c>
    </row>
    <row r="13" spans="1:74">
      <c r="A13" s="41">
        <v>10</v>
      </c>
      <c r="B13" s="42">
        <v>46023</v>
      </c>
      <c r="C13" s="15" t="s">
        <v>91</v>
      </c>
      <c r="D13" s="43" t="str">
        <f t="shared" si="14"/>
        <v>CG</v>
      </c>
      <c r="E13" s="44" t="s">
        <v>108</v>
      </c>
      <c r="F13" s="44" t="s">
        <v>111</v>
      </c>
      <c r="G13" s="45" t="s">
        <v>109</v>
      </c>
      <c r="H13" s="45" t="s">
        <v>110</v>
      </c>
      <c r="I13" s="45" t="s">
        <v>103</v>
      </c>
      <c r="J13" s="5">
        <v>208299</v>
      </c>
      <c r="K13" s="46" t="str">
        <f>VLOOKUP(J13,'[1]Item List (3)'!A$1:B$110000,2,FALSE)</f>
        <v>OR.9916</v>
      </c>
      <c r="L13" s="5">
        <v>251005009</v>
      </c>
      <c r="M13" s="15" t="str">
        <f t="shared" si="12"/>
        <v>OR</v>
      </c>
      <c r="N13" s="15"/>
      <c r="O13" s="47" t="str">
        <f t="shared" si="0"/>
        <v/>
      </c>
      <c r="P13" s="15">
        <v>1</v>
      </c>
      <c r="Q13" s="15">
        <v>4850</v>
      </c>
      <c r="R13" s="15"/>
      <c r="S13" s="15"/>
      <c r="T13" s="15"/>
      <c r="U13" s="48">
        <f t="shared" si="1"/>
        <v>4850</v>
      </c>
      <c r="V13" s="15">
        <v>90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48">
        <f t="shared" si="13"/>
        <v>90</v>
      </c>
      <c r="BH13" s="49">
        <f t="shared" si="2"/>
        <v>1.5</v>
      </c>
      <c r="BI13" s="50">
        <f t="shared" ref="BI13:BI57" si="15">IFERROR(BH13-SUM(W13:BF13)/60,0)</f>
        <v>1.5</v>
      </c>
      <c r="BJ13" s="50">
        <f t="shared" si="4"/>
        <v>100</v>
      </c>
      <c r="BK13" s="51">
        <f t="shared" si="5"/>
        <v>0</v>
      </c>
      <c r="BL13" s="51">
        <f t="shared" si="6"/>
        <v>100</v>
      </c>
      <c r="BM13" s="51">
        <f t="shared" si="7"/>
        <v>0</v>
      </c>
      <c r="BN13" s="52">
        <f t="shared" si="8"/>
        <v>0</v>
      </c>
      <c r="BO13" s="52">
        <f t="shared" si="9"/>
        <v>0</v>
      </c>
      <c r="BP13" s="52">
        <f t="shared" si="10"/>
        <v>0</v>
      </c>
      <c r="BQ13" s="53">
        <f t="shared" si="11"/>
        <v>0</v>
      </c>
    </row>
    <row r="14" spans="1:74">
      <c r="A14" s="41">
        <v>11</v>
      </c>
      <c r="B14" s="42">
        <v>46023</v>
      </c>
      <c r="C14" s="15" t="s">
        <v>91</v>
      </c>
      <c r="D14" s="43" t="str">
        <f t="shared" si="14"/>
        <v>CG</v>
      </c>
      <c r="E14" s="44" t="s">
        <v>108</v>
      </c>
      <c r="F14" s="44" t="s">
        <v>106</v>
      </c>
      <c r="G14" s="45" t="s">
        <v>109</v>
      </c>
      <c r="H14" s="45" t="s">
        <v>110</v>
      </c>
      <c r="I14" s="45" t="s">
        <v>103</v>
      </c>
      <c r="J14" s="5">
        <v>208299</v>
      </c>
      <c r="K14" s="46" t="str">
        <f>VLOOKUP(J14,'[1]Item List (3)'!A$1:B$110000,2,FALSE)</f>
        <v>OR.9916</v>
      </c>
      <c r="L14" s="5">
        <v>251005009</v>
      </c>
      <c r="M14" s="15" t="str">
        <f t="shared" si="12"/>
        <v>OR</v>
      </c>
      <c r="N14" s="15"/>
      <c r="O14" s="47" t="str">
        <f t="shared" si="0"/>
        <v/>
      </c>
      <c r="P14" s="15">
        <v>1</v>
      </c>
      <c r="Q14" s="15">
        <v>4850</v>
      </c>
      <c r="R14" s="15"/>
      <c r="S14" s="15"/>
      <c r="T14" s="15"/>
      <c r="U14" s="48">
        <f t="shared" si="1"/>
        <v>4850</v>
      </c>
      <c r="V14" s="15">
        <v>90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48">
        <f t="shared" si="13"/>
        <v>90</v>
      </c>
      <c r="BH14" s="49">
        <f t="shared" si="2"/>
        <v>1.5</v>
      </c>
      <c r="BI14" s="50">
        <f t="shared" si="15"/>
        <v>1.5</v>
      </c>
      <c r="BJ14" s="50">
        <f t="shared" si="4"/>
        <v>100</v>
      </c>
      <c r="BK14" s="51">
        <f t="shared" si="5"/>
        <v>0</v>
      </c>
      <c r="BL14" s="51">
        <f t="shared" si="6"/>
        <v>100</v>
      </c>
      <c r="BM14" s="51">
        <f t="shared" si="7"/>
        <v>0</v>
      </c>
      <c r="BN14" s="52">
        <f t="shared" si="8"/>
        <v>0</v>
      </c>
      <c r="BO14" s="52">
        <f t="shared" si="9"/>
        <v>0</v>
      </c>
      <c r="BP14" s="52">
        <f t="shared" si="10"/>
        <v>0</v>
      </c>
      <c r="BQ14" s="53">
        <f t="shared" si="11"/>
        <v>0</v>
      </c>
    </row>
    <row r="15" spans="1:74">
      <c r="A15" s="41">
        <v>12</v>
      </c>
      <c r="B15" s="42">
        <v>46023</v>
      </c>
      <c r="C15" s="15" t="s">
        <v>97</v>
      </c>
      <c r="D15" s="43" t="str">
        <f t="shared" si="14"/>
        <v>CG</v>
      </c>
      <c r="E15" s="44" t="s">
        <v>108</v>
      </c>
      <c r="F15" s="44" t="s">
        <v>106</v>
      </c>
      <c r="G15" s="45" t="s">
        <v>112</v>
      </c>
      <c r="H15" s="45" t="s">
        <v>113</v>
      </c>
      <c r="I15" s="45" t="s">
        <v>114</v>
      </c>
      <c r="J15" s="5">
        <v>208299</v>
      </c>
      <c r="K15" s="46" t="str">
        <f>VLOOKUP(J15,'[1]Item List (3)'!A$1:B$110000,2,FALSE)</f>
        <v>OR.9916</v>
      </c>
      <c r="L15" s="5">
        <v>251005009</v>
      </c>
      <c r="M15" s="15" t="str">
        <f t="shared" si="12"/>
        <v>OR</v>
      </c>
      <c r="N15" s="15"/>
      <c r="O15" s="47" t="str">
        <f t="shared" si="0"/>
        <v/>
      </c>
      <c r="P15" s="15">
        <v>2</v>
      </c>
      <c r="Q15" s="15">
        <v>3450</v>
      </c>
      <c r="R15" s="15"/>
      <c r="S15" s="15"/>
      <c r="T15" s="15"/>
      <c r="U15" s="48">
        <f t="shared" si="1"/>
        <v>3450</v>
      </c>
      <c r="V15" s="15">
        <v>105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>
        <v>15</v>
      </c>
      <c r="AR15" s="15">
        <v>240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>
        <v>60</v>
      </c>
      <c r="BD15" s="15"/>
      <c r="BE15" s="15"/>
      <c r="BF15" s="15"/>
      <c r="BG15" s="48">
        <f t="shared" si="13"/>
        <v>420</v>
      </c>
      <c r="BH15" s="49">
        <f t="shared" si="2"/>
        <v>7</v>
      </c>
      <c r="BI15" s="50">
        <f t="shared" si="15"/>
        <v>1.75</v>
      </c>
      <c r="BJ15" s="50">
        <f t="shared" si="4"/>
        <v>25</v>
      </c>
      <c r="BK15" s="51">
        <f t="shared" si="5"/>
        <v>0</v>
      </c>
      <c r="BL15" s="51">
        <f t="shared" si="6"/>
        <v>100</v>
      </c>
      <c r="BM15" s="51">
        <f t="shared" si="7"/>
        <v>0</v>
      </c>
      <c r="BN15" s="52">
        <f t="shared" si="8"/>
        <v>0</v>
      </c>
      <c r="BO15" s="52">
        <f t="shared" si="9"/>
        <v>0</v>
      </c>
      <c r="BP15" s="52">
        <f t="shared" si="10"/>
        <v>5.25</v>
      </c>
      <c r="BQ15" s="53">
        <f t="shared" si="11"/>
        <v>0</v>
      </c>
    </row>
    <row r="16" spans="1:74">
      <c r="A16" s="41">
        <v>11</v>
      </c>
      <c r="B16" s="42">
        <v>46023</v>
      </c>
      <c r="C16" s="15" t="s">
        <v>97</v>
      </c>
      <c r="D16" s="43" t="str">
        <f t="shared" si="14"/>
        <v>CG</v>
      </c>
      <c r="E16" s="44" t="s">
        <v>108</v>
      </c>
      <c r="F16" s="44" t="s">
        <v>111</v>
      </c>
      <c r="G16" s="45" t="s">
        <v>112</v>
      </c>
      <c r="H16" s="45" t="s">
        <v>113</v>
      </c>
      <c r="I16" s="45" t="s">
        <v>114</v>
      </c>
      <c r="J16" s="5">
        <v>208299</v>
      </c>
      <c r="K16" s="46" t="str">
        <f>VLOOKUP(J16,'[1]Item List (3)'!A$1:B$110000,2,FALSE)</f>
        <v>OR.9916</v>
      </c>
      <c r="L16" s="5">
        <v>251005009</v>
      </c>
      <c r="M16" s="15" t="str">
        <f t="shared" si="12"/>
        <v>OR</v>
      </c>
      <c r="N16" s="15"/>
      <c r="O16" s="47" t="str">
        <f t="shared" si="0"/>
        <v/>
      </c>
      <c r="P16" s="15">
        <v>1</v>
      </c>
      <c r="Q16" s="15">
        <v>4060</v>
      </c>
      <c r="R16" s="15"/>
      <c r="S16" s="15"/>
      <c r="T16" s="15"/>
      <c r="U16" s="48">
        <f t="shared" si="1"/>
        <v>4060</v>
      </c>
      <c r="V16" s="15">
        <v>60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48">
        <f t="shared" si="13"/>
        <v>60</v>
      </c>
      <c r="BH16" s="49">
        <f t="shared" si="2"/>
        <v>1</v>
      </c>
      <c r="BI16" s="50">
        <f t="shared" si="15"/>
        <v>1</v>
      </c>
      <c r="BJ16" s="50">
        <f t="shared" si="4"/>
        <v>100</v>
      </c>
      <c r="BK16" s="51">
        <f t="shared" si="5"/>
        <v>0</v>
      </c>
      <c r="BL16" s="51">
        <f t="shared" si="6"/>
        <v>100</v>
      </c>
      <c r="BM16" s="51">
        <f t="shared" si="7"/>
        <v>0</v>
      </c>
      <c r="BN16" s="52">
        <f t="shared" si="8"/>
        <v>0</v>
      </c>
      <c r="BO16" s="52">
        <f t="shared" si="9"/>
        <v>0</v>
      </c>
      <c r="BP16" s="52">
        <f t="shared" si="10"/>
        <v>0</v>
      </c>
      <c r="BQ16" s="53">
        <f t="shared" si="11"/>
        <v>0</v>
      </c>
    </row>
    <row r="17" spans="1:69">
      <c r="A17" s="41">
        <v>10</v>
      </c>
      <c r="B17" s="42">
        <v>46023</v>
      </c>
      <c r="C17" s="15" t="s">
        <v>91</v>
      </c>
      <c r="D17" s="43" t="str">
        <f t="shared" si="14"/>
        <v>CG</v>
      </c>
      <c r="E17" s="44" t="s">
        <v>115</v>
      </c>
      <c r="F17" s="44" t="s">
        <v>116</v>
      </c>
      <c r="G17" s="45" t="s">
        <v>117</v>
      </c>
      <c r="H17" s="45" t="s">
        <v>118</v>
      </c>
      <c r="I17" s="45" t="s">
        <v>119</v>
      </c>
      <c r="J17" s="5">
        <v>100299.14</v>
      </c>
      <c r="K17" s="46" t="str">
        <f>VLOOKUP(J17,'[1]Item List (3)'!A$1:B$110000,2,FALSE)</f>
        <v>IR. 9913 C</v>
      </c>
      <c r="L17" s="5"/>
      <c r="M17" s="15" t="str">
        <f t="shared" si="12"/>
        <v>IR</v>
      </c>
      <c r="N17" s="15"/>
      <c r="O17" s="47" t="str">
        <f t="shared" si="0"/>
        <v/>
      </c>
      <c r="P17" s="15">
        <v>1</v>
      </c>
      <c r="Q17" s="15">
        <v>7683</v>
      </c>
      <c r="R17" s="15"/>
      <c r="S17" s="15"/>
      <c r="T17" s="15"/>
      <c r="U17" s="48">
        <f t="shared" si="1"/>
        <v>7683</v>
      </c>
      <c r="V17" s="15">
        <v>60</v>
      </c>
      <c r="W17" s="15">
        <v>120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>
        <v>75</v>
      </c>
      <c r="BC17" s="15"/>
      <c r="BD17" s="15"/>
      <c r="BE17" s="15"/>
      <c r="BF17" s="15"/>
      <c r="BG17" s="48">
        <f t="shared" si="13"/>
        <v>255</v>
      </c>
      <c r="BH17" s="49">
        <f t="shared" si="2"/>
        <v>4.25</v>
      </c>
      <c r="BI17" s="50">
        <f t="shared" si="15"/>
        <v>1</v>
      </c>
      <c r="BJ17" s="50">
        <f t="shared" si="4"/>
        <v>23.52941176470588</v>
      </c>
      <c r="BK17" s="51">
        <f t="shared" si="5"/>
        <v>0</v>
      </c>
      <c r="BL17" s="51">
        <f t="shared" si="6"/>
        <v>100</v>
      </c>
      <c r="BM17" s="51">
        <f t="shared" si="7"/>
        <v>0</v>
      </c>
      <c r="BN17" s="52">
        <f t="shared" si="8"/>
        <v>2</v>
      </c>
      <c r="BO17" s="52">
        <f t="shared" si="9"/>
        <v>0</v>
      </c>
      <c r="BP17" s="52">
        <f t="shared" si="10"/>
        <v>1.25</v>
      </c>
      <c r="BQ17" s="53">
        <f t="shared" si="11"/>
        <v>0</v>
      </c>
    </row>
    <row r="18" spans="1:69">
      <c r="A18" s="41">
        <v>11</v>
      </c>
      <c r="B18" s="42">
        <v>46023</v>
      </c>
      <c r="C18" s="15" t="s">
        <v>91</v>
      </c>
      <c r="D18" s="43" t="str">
        <f t="shared" si="14"/>
        <v>CG</v>
      </c>
      <c r="E18" s="44" t="s">
        <v>115</v>
      </c>
      <c r="F18" s="44" t="s">
        <v>120</v>
      </c>
      <c r="G18" s="45" t="s">
        <v>117</v>
      </c>
      <c r="H18" s="45" t="s">
        <v>118</v>
      </c>
      <c r="I18" s="45" t="s">
        <v>119</v>
      </c>
      <c r="J18" s="5">
        <v>104605.1</v>
      </c>
      <c r="K18" s="46" t="str">
        <f>VLOOKUP(J18,'[1]Item List (3)'!A$1:B$110000,2,FALSE)</f>
        <v>NU.IR 2307</v>
      </c>
      <c r="L18" s="5">
        <v>250113015</v>
      </c>
      <c r="M18" s="15" t="str">
        <f t="shared" si="12"/>
        <v>IR</v>
      </c>
      <c r="N18" s="15"/>
      <c r="O18" s="47" t="str">
        <f t="shared" si="0"/>
        <v/>
      </c>
      <c r="P18" s="15">
        <v>10</v>
      </c>
      <c r="Q18" s="15">
        <v>168</v>
      </c>
      <c r="R18" s="15"/>
      <c r="S18" s="15"/>
      <c r="T18" s="15"/>
      <c r="U18" s="48">
        <f t="shared" si="1"/>
        <v>168</v>
      </c>
      <c r="V18" s="15">
        <v>105</v>
      </c>
      <c r="W18" s="15">
        <v>60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48">
        <f t="shared" si="13"/>
        <v>165</v>
      </c>
      <c r="BH18" s="49">
        <f t="shared" si="2"/>
        <v>2.75</v>
      </c>
      <c r="BI18" s="50">
        <f t="shared" si="15"/>
        <v>1.75</v>
      </c>
      <c r="BJ18" s="50">
        <f t="shared" si="4"/>
        <v>63.636363636363633</v>
      </c>
      <c r="BK18" s="51">
        <f t="shared" si="5"/>
        <v>0</v>
      </c>
      <c r="BL18" s="51">
        <f t="shared" si="6"/>
        <v>100</v>
      </c>
      <c r="BM18" s="51">
        <f t="shared" si="7"/>
        <v>0</v>
      </c>
      <c r="BN18" s="52">
        <f t="shared" si="8"/>
        <v>1</v>
      </c>
      <c r="BO18" s="52">
        <f t="shared" si="9"/>
        <v>0</v>
      </c>
      <c r="BP18" s="52">
        <f t="shared" si="10"/>
        <v>0</v>
      </c>
      <c r="BQ18" s="53">
        <f t="shared" si="11"/>
        <v>0</v>
      </c>
    </row>
    <row r="19" spans="1:69">
      <c r="A19" s="41">
        <v>12</v>
      </c>
      <c r="B19" s="42">
        <v>46023</v>
      </c>
      <c r="C19" s="15" t="s">
        <v>91</v>
      </c>
      <c r="D19" s="43" t="str">
        <f t="shared" si="14"/>
        <v>CG</v>
      </c>
      <c r="E19" s="44" t="s">
        <v>115</v>
      </c>
      <c r="F19" s="44"/>
      <c r="G19" s="45" t="s">
        <v>117</v>
      </c>
      <c r="H19" s="45" t="s">
        <v>118</v>
      </c>
      <c r="I19" s="45" t="s">
        <v>119</v>
      </c>
      <c r="J19" s="5">
        <v>104606.09</v>
      </c>
      <c r="K19" s="46" t="str">
        <f>VLOOKUP(J19,'[1]Item List (3)'!A$1:B$110000,2,FALSE)</f>
        <v>NU.IR 2208</v>
      </c>
      <c r="L19" s="5"/>
      <c r="M19" s="15" t="str">
        <f t="shared" si="12"/>
        <v>IR</v>
      </c>
      <c r="N19" s="15"/>
      <c r="O19" s="47" t="str">
        <f t="shared" si="0"/>
        <v/>
      </c>
      <c r="P19" s="15"/>
      <c r="Q19" s="15"/>
      <c r="R19" s="15"/>
      <c r="S19" s="15"/>
      <c r="T19" s="15"/>
      <c r="U19" s="48">
        <f t="shared" si="1"/>
        <v>0</v>
      </c>
      <c r="V19" s="15"/>
      <c r="W19" s="15">
        <v>60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48">
        <f t="shared" si="13"/>
        <v>60</v>
      </c>
      <c r="BH19" s="49">
        <f t="shared" si="2"/>
        <v>1</v>
      </c>
      <c r="BI19" s="50">
        <f t="shared" si="15"/>
        <v>0</v>
      </c>
      <c r="BJ19" s="50">
        <f t="shared" si="4"/>
        <v>0</v>
      </c>
      <c r="BK19" s="51">
        <f t="shared" si="5"/>
        <v>0</v>
      </c>
      <c r="BL19" s="51">
        <f t="shared" si="6"/>
        <v>0</v>
      </c>
      <c r="BM19" s="51">
        <f t="shared" si="7"/>
        <v>0</v>
      </c>
      <c r="BN19" s="52">
        <f t="shared" si="8"/>
        <v>1</v>
      </c>
      <c r="BO19" s="52">
        <f t="shared" si="9"/>
        <v>0</v>
      </c>
      <c r="BP19" s="52">
        <f t="shared" si="10"/>
        <v>0</v>
      </c>
      <c r="BQ19" s="53">
        <f t="shared" si="11"/>
        <v>0</v>
      </c>
    </row>
    <row r="20" spans="1:69">
      <c r="A20" s="41">
        <v>13</v>
      </c>
      <c r="B20" s="42">
        <v>46023</v>
      </c>
      <c r="C20" s="15" t="s">
        <v>97</v>
      </c>
      <c r="D20" s="43" t="str">
        <f t="shared" si="14"/>
        <v>CG</v>
      </c>
      <c r="E20" s="44" t="s">
        <v>115</v>
      </c>
      <c r="F20" s="44" t="s">
        <v>120</v>
      </c>
      <c r="G20" s="45" t="s">
        <v>112</v>
      </c>
      <c r="H20" s="45" t="s">
        <v>113</v>
      </c>
      <c r="I20" s="45" t="s">
        <v>114</v>
      </c>
      <c r="J20" s="5">
        <v>104606.09</v>
      </c>
      <c r="K20" s="46" t="str">
        <f>VLOOKUP(J20,'[1]Item List (3)'!A$1:B$110000,2,FALSE)</f>
        <v>NU.IR 2208</v>
      </c>
      <c r="L20" s="5"/>
      <c r="M20" s="15" t="str">
        <f t="shared" si="12"/>
        <v>IR</v>
      </c>
      <c r="N20" s="15"/>
      <c r="O20" s="47" t="str">
        <f t="shared" si="0"/>
        <v/>
      </c>
      <c r="P20" s="15">
        <v>8</v>
      </c>
      <c r="Q20" s="15">
        <v>116</v>
      </c>
      <c r="R20" s="15"/>
      <c r="S20" s="15"/>
      <c r="T20" s="15"/>
      <c r="U20" s="48">
        <f t="shared" si="1"/>
        <v>116</v>
      </c>
      <c r="V20" s="15">
        <v>90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>
        <v>30</v>
      </c>
      <c r="AR20" s="15">
        <v>240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48">
        <f t="shared" si="13"/>
        <v>360</v>
      </c>
      <c r="BH20" s="49">
        <f t="shared" si="2"/>
        <v>6</v>
      </c>
      <c r="BI20" s="50">
        <f t="shared" si="15"/>
        <v>1.5</v>
      </c>
      <c r="BJ20" s="50">
        <f t="shared" si="4"/>
        <v>25</v>
      </c>
      <c r="BK20" s="51">
        <f t="shared" si="5"/>
        <v>0</v>
      </c>
      <c r="BL20" s="51">
        <f t="shared" si="6"/>
        <v>100</v>
      </c>
      <c r="BM20" s="51">
        <f t="shared" si="7"/>
        <v>0</v>
      </c>
      <c r="BN20" s="52">
        <f t="shared" si="8"/>
        <v>0</v>
      </c>
      <c r="BO20" s="52">
        <f t="shared" si="9"/>
        <v>0</v>
      </c>
      <c r="BP20" s="52">
        <f t="shared" si="10"/>
        <v>4.5</v>
      </c>
      <c r="BQ20" s="53">
        <f t="shared" si="11"/>
        <v>0</v>
      </c>
    </row>
    <row r="21" spans="1:69">
      <c r="A21" s="41">
        <v>17</v>
      </c>
      <c r="B21" s="42">
        <v>46023</v>
      </c>
      <c r="C21" s="15" t="s">
        <v>97</v>
      </c>
      <c r="D21" s="43" t="str">
        <f t="shared" si="14"/>
        <v>CG</v>
      </c>
      <c r="E21" s="44" t="s">
        <v>115</v>
      </c>
      <c r="F21" s="44"/>
      <c r="G21" s="45" t="s">
        <v>112</v>
      </c>
      <c r="H21" s="45" t="s">
        <v>113</v>
      </c>
      <c r="I21" s="45" t="s">
        <v>114</v>
      </c>
      <c r="J21" s="5">
        <v>104728</v>
      </c>
      <c r="K21" s="46" t="str">
        <f>VLOOKUP(J21,'[1]Item List (3)'!A$1:B$110000,2,FALSE)</f>
        <v>IR.IRT 2820(28X32X20.5)</v>
      </c>
      <c r="L21" s="5"/>
      <c r="M21" s="15" t="str">
        <f t="shared" si="12"/>
        <v>IR</v>
      </c>
      <c r="N21" s="15"/>
      <c r="O21" s="47" t="str">
        <f t="shared" si="0"/>
        <v/>
      </c>
      <c r="P21" s="15"/>
      <c r="Q21" s="15"/>
      <c r="R21" s="15"/>
      <c r="S21" s="15"/>
      <c r="T21" s="15"/>
      <c r="U21" s="48">
        <f t="shared" si="1"/>
        <v>0</v>
      </c>
      <c r="V21" s="15"/>
      <c r="W21" s="15">
        <v>120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48">
        <f t="shared" si="13"/>
        <v>120</v>
      </c>
      <c r="BH21" s="49">
        <f t="shared" si="2"/>
        <v>2</v>
      </c>
      <c r="BI21" s="50">
        <f t="shared" si="15"/>
        <v>0</v>
      </c>
      <c r="BJ21" s="50">
        <f t="shared" si="4"/>
        <v>0</v>
      </c>
      <c r="BK21" s="51">
        <f t="shared" si="5"/>
        <v>0</v>
      </c>
      <c r="BL21" s="51">
        <f t="shared" si="6"/>
        <v>0</v>
      </c>
      <c r="BM21" s="51">
        <f t="shared" si="7"/>
        <v>0</v>
      </c>
      <c r="BN21" s="52">
        <f t="shared" si="8"/>
        <v>2</v>
      </c>
      <c r="BO21" s="52">
        <f t="shared" si="9"/>
        <v>0</v>
      </c>
      <c r="BP21" s="52">
        <f t="shared" si="10"/>
        <v>0</v>
      </c>
      <c r="BQ21" s="53">
        <f t="shared" si="11"/>
        <v>0</v>
      </c>
    </row>
    <row r="22" spans="1:69">
      <c r="A22" s="41">
        <v>20</v>
      </c>
      <c r="B22" s="42">
        <v>46023</v>
      </c>
      <c r="C22" s="15" t="s">
        <v>91</v>
      </c>
      <c r="D22" s="43" t="str">
        <f t="shared" si="14"/>
        <v>EG</v>
      </c>
      <c r="E22" s="44" t="s">
        <v>121</v>
      </c>
      <c r="F22" s="44" t="s">
        <v>122</v>
      </c>
      <c r="G22" s="45" t="s">
        <v>123</v>
      </c>
      <c r="H22" s="45"/>
      <c r="I22" s="45"/>
      <c r="J22" s="5">
        <v>104738</v>
      </c>
      <c r="K22" s="46" t="str">
        <f>VLOOKUP(J22,'[1]Item List (3)'!A$1:B$110000,2,FALSE)</f>
        <v>IR.IR 20X28.6X16</v>
      </c>
      <c r="L22" s="5">
        <v>251207011</v>
      </c>
      <c r="M22" s="15" t="str">
        <f t="shared" si="12"/>
        <v>IR</v>
      </c>
      <c r="N22" s="15">
        <v>25</v>
      </c>
      <c r="O22" s="47">
        <f t="shared" si="0"/>
        <v>144</v>
      </c>
      <c r="P22" s="15">
        <v>1</v>
      </c>
      <c r="Q22" s="15">
        <v>1113</v>
      </c>
      <c r="R22" s="15"/>
      <c r="S22" s="15">
        <v>1</v>
      </c>
      <c r="T22" s="15"/>
      <c r="U22" s="48">
        <f t="shared" si="1"/>
        <v>1114</v>
      </c>
      <c r="V22" s="15">
        <v>480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48">
        <f t="shared" si="13"/>
        <v>480</v>
      </c>
      <c r="BH22" s="49">
        <f t="shared" si="2"/>
        <v>8</v>
      </c>
      <c r="BI22" s="50">
        <f t="shared" si="15"/>
        <v>8</v>
      </c>
      <c r="BJ22" s="50">
        <f t="shared" si="4"/>
        <v>100</v>
      </c>
      <c r="BK22" s="51">
        <f t="shared" si="5"/>
        <v>96.701388888888886</v>
      </c>
      <c r="BL22" s="51">
        <f t="shared" si="6"/>
        <v>99.910233393177734</v>
      </c>
      <c r="BM22" s="51">
        <f t="shared" si="7"/>
        <v>96.614583333333329</v>
      </c>
      <c r="BN22" s="52">
        <f t="shared" si="8"/>
        <v>0</v>
      </c>
      <c r="BO22" s="52">
        <f t="shared" si="9"/>
        <v>1152</v>
      </c>
      <c r="BP22" s="52">
        <f t="shared" si="10"/>
        <v>0</v>
      </c>
      <c r="BQ22" s="53">
        <f t="shared" si="11"/>
        <v>0</v>
      </c>
    </row>
    <row r="23" spans="1:69">
      <c r="A23" s="41">
        <v>21</v>
      </c>
      <c r="B23" s="42">
        <v>46023</v>
      </c>
      <c r="C23" s="15" t="s">
        <v>97</v>
      </c>
      <c r="D23" s="43" t="str">
        <f t="shared" si="14"/>
        <v>EG</v>
      </c>
      <c r="E23" s="44" t="s">
        <v>121</v>
      </c>
      <c r="F23" s="44" t="s">
        <v>122</v>
      </c>
      <c r="G23" s="45" t="s">
        <v>124</v>
      </c>
      <c r="H23" s="45"/>
      <c r="I23" s="45"/>
      <c r="J23" s="5">
        <v>104738</v>
      </c>
      <c r="K23" s="46" t="str">
        <f>VLOOKUP(J23,'[1]Item List (3)'!A$1:B$110000,2,FALSE)</f>
        <v>IR.IR 20X28.6X16</v>
      </c>
      <c r="L23" s="5">
        <v>251207011</v>
      </c>
      <c r="M23" s="15" t="str">
        <f t="shared" si="12"/>
        <v>IR</v>
      </c>
      <c r="N23" s="15">
        <v>25</v>
      </c>
      <c r="O23" s="47">
        <f t="shared" si="0"/>
        <v>144</v>
      </c>
      <c r="P23" s="15">
        <v>1</v>
      </c>
      <c r="Q23" s="15">
        <v>647</v>
      </c>
      <c r="R23" s="15"/>
      <c r="S23" s="15"/>
      <c r="T23" s="15"/>
      <c r="U23" s="48">
        <f t="shared" si="1"/>
        <v>647</v>
      </c>
      <c r="V23" s="15">
        <v>280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>
        <v>80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48">
        <f t="shared" si="13"/>
        <v>360</v>
      </c>
      <c r="BH23" s="49">
        <f t="shared" si="2"/>
        <v>6</v>
      </c>
      <c r="BI23" s="50">
        <f t="shared" si="15"/>
        <v>4.666666666666667</v>
      </c>
      <c r="BJ23" s="50">
        <f t="shared" si="4"/>
        <v>77.777777777777786</v>
      </c>
      <c r="BK23" s="51">
        <f t="shared" si="5"/>
        <v>96.279761904761912</v>
      </c>
      <c r="BL23" s="51">
        <f t="shared" si="6"/>
        <v>100</v>
      </c>
      <c r="BM23" s="51">
        <f t="shared" si="7"/>
        <v>74.884259259259267</v>
      </c>
      <c r="BN23" s="52">
        <f t="shared" si="8"/>
        <v>0</v>
      </c>
      <c r="BO23" s="52">
        <f t="shared" si="9"/>
        <v>864</v>
      </c>
      <c r="BP23" s="52">
        <f t="shared" si="10"/>
        <v>1.3333333333333333</v>
      </c>
      <c r="BQ23" s="53">
        <f t="shared" si="11"/>
        <v>192</v>
      </c>
    </row>
    <row r="24" spans="1:69">
      <c r="A24" s="41">
        <v>22</v>
      </c>
      <c r="B24" s="42">
        <v>46023</v>
      </c>
      <c r="C24" s="15" t="s">
        <v>97</v>
      </c>
      <c r="D24" s="43" t="str">
        <f t="shared" si="14"/>
        <v>EG</v>
      </c>
      <c r="E24" s="44" t="s">
        <v>121</v>
      </c>
      <c r="F24" s="44"/>
      <c r="G24" s="45" t="s">
        <v>124</v>
      </c>
      <c r="H24" s="45"/>
      <c r="I24" s="45"/>
      <c r="J24" s="5">
        <v>102091</v>
      </c>
      <c r="K24" s="46" t="e">
        <f>VLOOKUP(J24,'[1]Item List (3)'!A$1:B$110000,2,FALSE)</f>
        <v>#N/A</v>
      </c>
      <c r="L24" s="5"/>
      <c r="M24" s="15" t="str">
        <f t="shared" si="12"/>
        <v>IR</v>
      </c>
      <c r="N24" s="15"/>
      <c r="O24" s="47" t="str">
        <f t="shared" si="0"/>
        <v/>
      </c>
      <c r="P24" s="15"/>
      <c r="Q24" s="15"/>
      <c r="R24" s="15"/>
      <c r="S24" s="15"/>
      <c r="T24" s="15"/>
      <c r="U24" s="48">
        <f t="shared" si="1"/>
        <v>0</v>
      </c>
      <c r="V24" s="15"/>
      <c r="W24" s="15">
        <v>120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48">
        <f t="shared" si="13"/>
        <v>120</v>
      </c>
      <c r="BH24" s="49">
        <f t="shared" si="2"/>
        <v>2</v>
      </c>
      <c r="BI24" s="50">
        <f t="shared" si="15"/>
        <v>0</v>
      </c>
      <c r="BJ24" s="50">
        <f t="shared" si="4"/>
        <v>0</v>
      </c>
      <c r="BK24" s="51">
        <f t="shared" si="5"/>
        <v>0</v>
      </c>
      <c r="BL24" s="51">
        <f t="shared" si="6"/>
        <v>0</v>
      </c>
      <c r="BM24" s="51">
        <f t="shared" si="7"/>
        <v>0</v>
      </c>
      <c r="BN24" s="52">
        <f t="shared" si="8"/>
        <v>2</v>
      </c>
      <c r="BO24" s="52">
        <f t="shared" si="9"/>
        <v>0</v>
      </c>
      <c r="BP24" s="52">
        <f t="shared" si="10"/>
        <v>0</v>
      </c>
      <c r="BQ24" s="53">
        <f t="shared" si="11"/>
        <v>0</v>
      </c>
    </row>
    <row r="25" spans="1:69">
      <c r="A25" s="41">
        <v>23</v>
      </c>
      <c r="B25" s="42">
        <v>46023</v>
      </c>
      <c r="C25" s="15" t="s">
        <v>91</v>
      </c>
      <c r="D25" s="43" t="str">
        <f t="shared" si="14"/>
        <v>EG</v>
      </c>
      <c r="E25" s="44" t="s">
        <v>125</v>
      </c>
      <c r="F25" s="44" t="s">
        <v>122</v>
      </c>
      <c r="G25" s="45" t="s">
        <v>126</v>
      </c>
      <c r="H25" s="45" t="s">
        <v>127</v>
      </c>
      <c r="I25" s="45"/>
      <c r="J25" s="5">
        <v>102099</v>
      </c>
      <c r="K25" s="46" t="e">
        <f>VLOOKUP(J25,'[1]Item List (3)'!A$1:B$110000,2,FALSE)</f>
        <v>#N/A</v>
      </c>
      <c r="L25" s="5">
        <v>250908011</v>
      </c>
      <c r="M25" s="15" t="str">
        <f t="shared" si="12"/>
        <v>IR</v>
      </c>
      <c r="N25" s="15">
        <v>95</v>
      </c>
      <c r="O25" s="47">
        <f t="shared" si="0"/>
        <v>37.89473684210526</v>
      </c>
      <c r="P25" s="15">
        <v>1</v>
      </c>
      <c r="Q25" s="15">
        <v>87</v>
      </c>
      <c r="R25" s="15">
        <v>12</v>
      </c>
      <c r="S25" s="15">
        <v>66</v>
      </c>
      <c r="T25" s="15"/>
      <c r="U25" s="48">
        <f t="shared" si="1"/>
        <v>153</v>
      </c>
      <c r="V25" s="15">
        <v>255</v>
      </c>
      <c r="W25" s="15"/>
      <c r="X25" s="15">
        <v>120</v>
      </c>
      <c r="Y25" s="15">
        <v>90</v>
      </c>
      <c r="Z25" s="15">
        <v>15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48">
        <f t="shared" si="13"/>
        <v>480</v>
      </c>
      <c r="BH25" s="49">
        <f t="shared" si="2"/>
        <v>8</v>
      </c>
      <c r="BI25" s="50">
        <f t="shared" si="15"/>
        <v>4.25</v>
      </c>
      <c r="BJ25" s="50">
        <f t="shared" si="4"/>
        <v>53.125</v>
      </c>
      <c r="BK25" s="51">
        <f t="shared" si="5"/>
        <v>95</v>
      </c>
      <c r="BL25" s="51">
        <f t="shared" si="6"/>
        <v>49.019607843137251</v>
      </c>
      <c r="BM25" s="51">
        <f t="shared" si="7"/>
        <v>24.739583333333332</v>
      </c>
      <c r="BN25" s="52">
        <f t="shared" si="8"/>
        <v>0</v>
      </c>
      <c r="BO25" s="52">
        <f t="shared" si="9"/>
        <v>303.15789473684208</v>
      </c>
      <c r="BP25" s="52">
        <f t="shared" si="10"/>
        <v>3.75</v>
      </c>
      <c r="BQ25" s="53">
        <f t="shared" si="11"/>
        <v>142.10526315789474</v>
      </c>
    </row>
    <row r="26" spans="1:69">
      <c r="A26" s="41">
        <v>26</v>
      </c>
      <c r="B26" s="42">
        <v>46023</v>
      </c>
      <c r="C26" s="15" t="s">
        <v>97</v>
      </c>
      <c r="D26" s="43" t="str">
        <f t="shared" si="14"/>
        <v>EG</v>
      </c>
      <c r="E26" s="44" t="s">
        <v>125</v>
      </c>
      <c r="F26" s="44" t="s">
        <v>122</v>
      </c>
      <c r="G26" s="45" t="s">
        <v>127</v>
      </c>
      <c r="H26" s="45"/>
      <c r="I26" s="45"/>
      <c r="J26" s="5">
        <v>102099</v>
      </c>
      <c r="K26" s="46" t="e">
        <f>VLOOKUP(J26,'[1]Item List (3)'!A$1:B$110000,2,FALSE)</f>
        <v>#N/A</v>
      </c>
      <c r="L26" s="56">
        <v>250908011</v>
      </c>
      <c r="M26" s="15" t="str">
        <f t="shared" si="12"/>
        <v>IR</v>
      </c>
      <c r="N26" s="15">
        <v>95</v>
      </c>
      <c r="O26" s="47">
        <f t="shared" si="0"/>
        <v>37.89473684210526</v>
      </c>
      <c r="P26" s="15">
        <v>1</v>
      </c>
      <c r="Q26" s="15">
        <v>52</v>
      </c>
      <c r="R26" s="15">
        <v>6</v>
      </c>
      <c r="S26" s="15"/>
      <c r="T26" s="15"/>
      <c r="U26" s="48">
        <f t="shared" si="1"/>
        <v>52</v>
      </c>
      <c r="V26" s="15">
        <v>110</v>
      </c>
      <c r="W26" s="15"/>
      <c r="X26" s="15"/>
      <c r="Y26" s="15"/>
      <c r="Z26" s="15">
        <v>10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>
        <v>360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48">
        <f t="shared" si="13"/>
        <v>480</v>
      </c>
      <c r="BH26" s="49">
        <f t="shared" si="2"/>
        <v>8</v>
      </c>
      <c r="BI26" s="50">
        <f t="shared" si="15"/>
        <v>1.833333333333333</v>
      </c>
      <c r="BJ26" s="50">
        <f t="shared" si="4"/>
        <v>22.916666666666664</v>
      </c>
      <c r="BK26" s="51">
        <f t="shared" si="5"/>
        <v>74.848484848484858</v>
      </c>
      <c r="BL26" s="51">
        <f t="shared" si="6"/>
        <v>88.461538461538453</v>
      </c>
      <c r="BM26" s="51">
        <f t="shared" si="7"/>
        <v>15.173611111111111</v>
      </c>
      <c r="BN26" s="52">
        <f t="shared" si="8"/>
        <v>0</v>
      </c>
      <c r="BO26" s="52">
        <f t="shared" si="9"/>
        <v>303.15789473684208</v>
      </c>
      <c r="BP26" s="52">
        <f t="shared" si="10"/>
        <v>6.166666666666667</v>
      </c>
      <c r="BQ26" s="53">
        <f t="shared" si="11"/>
        <v>233.68421052631578</v>
      </c>
    </row>
    <row r="27" spans="1:69">
      <c r="A27" s="41">
        <v>27</v>
      </c>
      <c r="B27" s="42">
        <v>46023</v>
      </c>
      <c r="C27" s="15" t="s">
        <v>91</v>
      </c>
      <c r="D27" s="43" t="str">
        <f t="shared" si="14"/>
        <v>EG</v>
      </c>
      <c r="E27" s="44" t="s">
        <v>128</v>
      </c>
      <c r="F27" s="44"/>
      <c r="G27" s="45"/>
      <c r="H27" s="45"/>
      <c r="I27" s="45"/>
      <c r="J27" s="5"/>
      <c r="K27" s="46" t="e">
        <f>VLOOKUP(J27,'[1]Item List (3)'!A$1:B$110000,2,FALSE)</f>
        <v>#N/A</v>
      </c>
      <c r="L27" s="56"/>
      <c r="M27" s="15" t="str">
        <f t="shared" si="12"/>
        <v>IR</v>
      </c>
      <c r="N27" s="15"/>
      <c r="O27" s="47" t="str">
        <f t="shared" si="0"/>
        <v/>
      </c>
      <c r="P27" s="15"/>
      <c r="Q27" s="15"/>
      <c r="R27" s="15"/>
      <c r="S27" s="15"/>
      <c r="T27" s="15"/>
      <c r="U27" s="48">
        <f t="shared" si="1"/>
        <v>0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>
        <v>480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48">
        <f t="shared" si="13"/>
        <v>480</v>
      </c>
      <c r="BH27" s="49">
        <f t="shared" si="2"/>
        <v>8</v>
      </c>
      <c r="BI27" s="50">
        <f t="shared" si="15"/>
        <v>0</v>
      </c>
      <c r="BJ27" s="50">
        <f t="shared" si="4"/>
        <v>0</v>
      </c>
      <c r="BK27" s="51">
        <f t="shared" si="5"/>
        <v>0</v>
      </c>
      <c r="BL27" s="51">
        <f t="shared" si="6"/>
        <v>0</v>
      </c>
      <c r="BM27" s="51">
        <f t="shared" si="7"/>
        <v>0</v>
      </c>
      <c r="BN27" s="52">
        <f t="shared" si="8"/>
        <v>0</v>
      </c>
      <c r="BO27" s="52">
        <f t="shared" si="9"/>
        <v>0</v>
      </c>
      <c r="BP27" s="52">
        <f t="shared" si="10"/>
        <v>8</v>
      </c>
      <c r="BQ27" s="53">
        <f t="shared" si="11"/>
        <v>0</v>
      </c>
    </row>
    <row r="28" spans="1:69">
      <c r="A28" s="41">
        <v>28</v>
      </c>
      <c r="B28" s="42">
        <v>46023</v>
      </c>
      <c r="C28" s="15" t="s">
        <v>97</v>
      </c>
      <c r="D28" s="43" t="str">
        <f t="shared" si="14"/>
        <v>EG</v>
      </c>
      <c r="E28" s="44" t="s">
        <v>128</v>
      </c>
      <c r="F28" s="44"/>
      <c r="G28" s="45"/>
      <c r="H28" s="45"/>
      <c r="I28" s="45"/>
      <c r="J28" s="5"/>
      <c r="K28" s="46" t="e">
        <f>VLOOKUP(J28,'[1]Item List (3)'!A$1:B$110000,2,FALSE)</f>
        <v>#N/A</v>
      </c>
      <c r="L28" s="56"/>
      <c r="M28" s="15" t="str">
        <f t="shared" si="12"/>
        <v>IR</v>
      </c>
      <c r="N28" s="15"/>
      <c r="O28" s="47" t="str">
        <f t="shared" si="0"/>
        <v/>
      </c>
      <c r="P28" s="15"/>
      <c r="Q28" s="15"/>
      <c r="R28" s="15"/>
      <c r="S28" s="15"/>
      <c r="T28" s="15"/>
      <c r="U28" s="48">
        <f t="shared" si="1"/>
        <v>0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>
        <v>480</v>
      </c>
      <c r="BG28" s="48">
        <f t="shared" si="13"/>
        <v>480</v>
      </c>
      <c r="BH28" s="49">
        <f t="shared" si="2"/>
        <v>8</v>
      </c>
      <c r="BI28" s="50">
        <f t="shared" si="15"/>
        <v>0</v>
      </c>
      <c r="BJ28" s="50">
        <f t="shared" si="4"/>
        <v>0</v>
      </c>
      <c r="BK28" s="51">
        <f t="shared" si="5"/>
        <v>0</v>
      </c>
      <c r="BL28" s="51">
        <f t="shared" si="6"/>
        <v>0</v>
      </c>
      <c r="BM28" s="51">
        <f t="shared" si="7"/>
        <v>0</v>
      </c>
      <c r="BN28" s="52">
        <f t="shared" si="8"/>
        <v>8</v>
      </c>
      <c r="BO28" s="52">
        <f t="shared" si="9"/>
        <v>0</v>
      </c>
      <c r="BP28" s="52">
        <f t="shared" si="10"/>
        <v>0</v>
      </c>
      <c r="BQ28" s="53">
        <f t="shared" si="11"/>
        <v>0</v>
      </c>
    </row>
    <row r="29" spans="1:69">
      <c r="A29" s="41">
        <v>29</v>
      </c>
      <c r="B29" s="42">
        <v>46023</v>
      </c>
      <c r="C29" s="15" t="s">
        <v>91</v>
      </c>
      <c r="D29" s="43" t="str">
        <f t="shared" si="14"/>
        <v>EG</v>
      </c>
      <c r="E29" s="44" t="s">
        <v>129</v>
      </c>
      <c r="F29" s="44"/>
      <c r="G29" s="45"/>
      <c r="H29" s="45"/>
      <c r="I29" s="45"/>
      <c r="J29" s="5"/>
      <c r="K29" s="46" t="e">
        <f>VLOOKUP(J29,'[1]Item List (3)'!A$1:B$110000,2,FALSE)</f>
        <v>#N/A</v>
      </c>
      <c r="L29" s="56"/>
      <c r="M29" s="15" t="str">
        <f t="shared" si="12"/>
        <v>IR</v>
      </c>
      <c r="N29" s="15"/>
      <c r="O29" s="47" t="str">
        <f t="shared" si="0"/>
        <v/>
      </c>
      <c r="P29" s="15"/>
      <c r="Q29" s="15"/>
      <c r="R29" s="15"/>
      <c r="S29" s="15"/>
      <c r="T29" s="15"/>
      <c r="U29" s="48">
        <f t="shared" si="1"/>
        <v>0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>
        <v>480</v>
      </c>
      <c r="BG29" s="48">
        <f t="shared" si="13"/>
        <v>480</v>
      </c>
      <c r="BH29" s="49">
        <f t="shared" si="2"/>
        <v>8</v>
      </c>
      <c r="BI29" s="50">
        <f t="shared" si="15"/>
        <v>0</v>
      </c>
      <c r="BJ29" s="50">
        <f t="shared" si="4"/>
        <v>0</v>
      </c>
      <c r="BK29" s="51">
        <f t="shared" si="5"/>
        <v>0</v>
      </c>
      <c r="BL29" s="51">
        <f t="shared" si="6"/>
        <v>0</v>
      </c>
      <c r="BM29" s="51">
        <f t="shared" si="7"/>
        <v>0</v>
      </c>
      <c r="BN29" s="52">
        <f t="shared" si="8"/>
        <v>8</v>
      </c>
      <c r="BO29" s="52">
        <f t="shared" si="9"/>
        <v>0</v>
      </c>
      <c r="BP29" s="52">
        <f t="shared" si="10"/>
        <v>0</v>
      </c>
      <c r="BQ29" s="53">
        <f t="shared" si="11"/>
        <v>0</v>
      </c>
    </row>
    <row r="30" spans="1:69">
      <c r="A30" s="41">
        <v>30</v>
      </c>
      <c r="B30" s="42">
        <v>46023</v>
      </c>
      <c r="C30" s="15" t="s">
        <v>97</v>
      </c>
      <c r="D30" s="43" t="str">
        <f t="shared" si="14"/>
        <v>EG</v>
      </c>
      <c r="E30" s="44" t="s">
        <v>129</v>
      </c>
      <c r="F30" s="44"/>
      <c r="G30" s="45"/>
      <c r="H30" s="45"/>
      <c r="I30" s="45"/>
      <c r="J30" s="5"/>
      <c r="K30" s="46" t="e">
        <f>VLOOKUP(J30,'[1]Item List (3)'!A$1:B$110000,2,FALSE)</f>
        <v>#N/A</v>
      </c>
      <c r="L30" s="5"/>
      <c r="M30" s="15" t="str">
        <f t="shared" si="12"/>
        <v>IR</v>
      </c>
      <c r="N30" s="15"/>
      <c r="O30" s="47" t="str">
        <f t="shared" si="0"/>
        <v/>
      </c>
      <c r="P30" s="15"/>
      <c r="Q30" s="15"/>
      <c r="R30" s="15"/>
      <c r="S30" s="15"/>
      <c r="T30" s="15"/>
      <c r="U30" s="48">
        <f t="shared" si="1"/>
        <v>0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>
        <v>480</v>
      </c>
      <c r="BG30" s="48">
        <f t="shared" si="13"/>
        <v>480</v>
      </c>
      <c r="BH30" s="49">
        <f t="shared" si="2"/>
        <v>8</v>
      </c>
      <c r="BI30" s="50">
        <f t="shared" si="15"/>
        <v>0</v>
      </c>
      <c r="BJ30" s="50">
        <f t="shared" si="4"/>
        <v>0</v>
      </c>
      <c r="BK30" s="51">
        <f t="shared" si="5"/>
        <v>0</v>
      </c>
      <c r="BL30" s="51">
        <f t="shared" si="6"/>
        <v>0</v>
      </c>
      <c r="BM30" s="51">
        <f t="shared" si="7"/>
        <v>0</v>
      </c>
      <c r="BN30" s="52">
        <f t="shared" si="8"/>
        <v>8</v>
      </c>
      <c r="BO30" s="52">
        <f t="shared" si="9"/>
        <v>0</v>
      </c>
      <c r="BP30" s="52">
        <f t="shared" si="10"/>
        <v>0</v>
      </c>
      <c r="BQ30" s="53">
        <f t="shared" si="11"/>
        <v>0</v>
      </c>
    </row>
    <row r="31" spans="1:69">
      <c r="A31" s="41">
        <v>31</v>
      </c>
      <c r="B31" s="42">
        <v>46023</v>
      </c>
      <c r="C31" s="15" t="s">
        <v>91</v>
      </c>
      <c r="D31" s="43" t="str">
        <f t="shared" si="14"/>
        <v>EG</v>
      </c>
      <c r="E31" s="44" t="s">
        <v>130</v>
      </c>
      <c r="F31" s="44"/>
      <c r="G31" s="45"/>
      <c r="H31" s="45"/>
      <c r="I31" s="45"/>
      <c r="J31" s="5"/>
      <c r="K31" s="46" t="e">
        <f>VLOOKUP(J31,'[1]Item List (3)'!A$1:B$110000,2,FALSE)</f>
        <v>#N/A</v>
      </c>
      <c r="L31" s="5"/>
      <c r="M31" s="15" t="str">
        <f t="shared" si="12"/>
        <v>IR</v>
      </c>
      <c r="N31" s="15"/>
      <c r="O31" s="47" t="str">
        <f t="shared" si="0"/>
        <v/>
      </c>
      <c r="P31" s="15"/>
      <c r="Q31" s="15"/>
      <c r="R31" s="15"/>
      <c r="S31" s="15"/>
      <c r="T31" s="15"/>
      <c r="U31" s="48">
        <f t="shared" si="1"/>
        <v>0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>
        <v>480</v>
      </c>
      <c r="BG31" s="48">
        <f t="shared" si="13"/>
        <v>480</v>
      </c>
      <c r="BH31" s="49">
        <f t="shared" si="2"/>
        <v>8</v>
      </c>
      <c r="BI31" s="50">
        <f t="shared" si="15"/>
        <v>0</v>
      </c>
      <c r="BJ31" s="50">
        <f t="shared" si="4"/>
        <v>0</v>
      </c>
      <c r="BK31" s="51">
        <f t="shared" si="5"/>
        <v>0</v>
      </c>
      <c r="BL31" s="51">
        <f t="shared" si="6"/>
        <v>0</v>
      </c>
      <c r="BM31" s="51">
        <f t="shared" si="7"/>
        <v>0</v>
      </c>
      <c r="BN31" s="52">
        <f t="shared" si="8"/>
        <v>8</v>
      </c>
      <c r="BO31" s="52">
        <f t="shared" si="9"/>
        <v>0</v>
      </c>
      <c r="BP31" s="52">
        <f t="shared" si="10"/>
        <v>0</v>
      </c>
      <c r="BQ31" s="53">
        <f t="shared" si="11"/>
        <v>0</v>
      </c>
    </row>
    <row r="32" spans="1:69">
      <c r="A32" s="41">
        <v>32</v>
      </c>
      <c r="B32" s="42">
        <v>46023</v>
      </c>
      <c r="C32" s="15" t="s">
        <v>97</v>
      </c>
      <c r="D32" s="43" t="str">
        <f t="shared" si="14"/>
        <v>EG</v>
      </c>
      <c r="E32" s="44" t="s">
        <v>130</v>
      </c>
      <c r="F32" s="44"/>
      <c r="G32" s="45"/>
      <c r="H32" s="45"/>
      <c r="I32" s="45"/>
      <c r="J32" s="5"/>
      <c r="K32" s="46" t="e">
        <f>VLOOKUP(J32,'[1]Item List (3)'!A$1:B$110000,2,FALSE)</f>
        <v>#N/A</v>
      </c>
      <c r="L32" s="5"/>
      <c r="M32" s="15" t="str">
        <f t="shared" si="12"/>
        <v>IR</v>
      </c>
      <c r="N32" s="15"/>
      <c r="O32" s="47" t="str">
        <f t="shared" si="0"/>
        <v/>
      </c>
      <c r="P32" s="15"/>
      <c r="Q32" s="15"/>
      <c r="R32" s="15"/>
      <c r="S32" s="15"/>
      <c r="T32" s="15"/>
      <c r="U32" s="48">
        <f t="shared" si="1"/>
        <v>0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>
        <v>480</v>
      </c>
      <c r="BG32" s="48">
        <f t="shared" si="13"/>
        <v>480</v>
      </c>
      <c r="BH32" s="49">
        <f t="shared" si="2"/>
        <v>8</v>
      </c>
      <c r="BI32" s="50">
        <f t="shared" si="15"/>
        <v>0</v>
      </c>
      <c r="BJ32" s="50">
        <f t="shared" si="4"/>
        <v>0</v>
      </c>
      <c r="BK32" s="51">
        <f t="shared" si="5"/>
        <v>0</v>
      </c>
      <c r="BL32" s="51">
        <f t="shared" si="6"/>
        <v>0</v>
      </c>
      <c r="BM32" s="51">
        <f t="shared" si="7"/>
        <v>0</v>
      </c>
      <c r="BN32" s="52">
        <f t="shared" si="8"/>
        <v>8</v>
      </c>
      <c r="BO32" s="52">
        <f t="shared" si="9"/>
        <v>0</v>
      </c>
      <c r="BP32" s="52">
        <f t="shared" si="10"/>
        <v>0</v>
      </c>
      <c r="BQ32" s="53">
        <f t="shared" si="11"/>
        <v>0</v>
      </c>
    </row>
    <row r="33" spans="1:72">
      <c r="A33" s="41">
        <v>32</v>
      </c>
      <c r="B33" s="42">
        <v>46023</v>
      </c>
      <c r="C33" s="15" t="s">
        <v>91</v>
      </c>
      <c r="D33" s="43" t="str">
        <f t="shared" si="14"/>
        <v>IG</v>
      </c>
      <c r="E33" s="44" t="s">
        <v>131</v>
      </c>
      <c r="F33" s="44" t="s">
        <v>132</v>
      </c>
      <c r="G33" s="45" t="s">
        <v>133</v>
      </c>
      <c r="H33" s="45"/>
      <c r="I33" s="45"/>
      <c r="J33" s="5">
        <v>100299.14</v>
      </c>
      <c r="K33" s="46" t="str">
        <f>VLOOKUP(J33,'[1]Item List (3)'!A$1:B$110000,2,FALSE)</f>
        <v>IR. 9913 C</v>
      </c>
      <c r="L33" s="5">
        <v>251128013</v>
      </c>
      <c r="M33" s="15" t="str">
        <f t="shared" si="12"/>
        <v>IR</v>
      </c>
      <c r="N33" s="15">
        <v>23</v>
      </c>
      <c r="O33" s="47">
        <f t="shared" si="0"/>
        <v>156.52173913043478</v>
      </c>
      <c r="P33" s="15">
        <v>1</v>
      </c>
      <c r="Q33" s="15">
        <v>1003</v>
      </c>
      <c r="R33" s="15">
        <v>56</v>
      </c>
      <c r="S33" s="15">
        <v>29</v>
      </c>
      <c r="T33" s="15"/>
      <c r="U33" s="48">
        <f t="shared" si="1"/>
        <v>1032</v>
      </c>
      <c r="V33" s="15">
        <v>465</v>
      </c>
      <c r="W33" s="15"/>
      <c r="X33" s="15"/>
      <c r="Y33" s="15"/>
      <c r="Z33" s="15">
        <v>10</v>
      </c>
      <c r="AA33" s="15"/>
      <c r="AB33" s="15"/>
      <c r="AC33" s="15"/>
      <c r="AD33" s="15"/>
      <c r="AE33" s="15">
        <v>5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>
        <v>30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48">
        <f t="shared" si="13"/>
        <v>510</v>
      </c>
      <c r="BH33" s="49">
        <f t="shared" si="2"/>
        <v>8.5</v>
      </c>
      <c r="BI33" s="50">
        <f t="shared" si="15"/>
        <v>7.75</v>
      </c>
      <c r="BJ33" s="50">
        <f t="shared" si="4"/>
        <v>91.17647058823529</v>
      </c>
      <c r="BK33" s="51">
        <f t="shared" si="5"/>
        <v>85.075268817204304</v>
      </c>
      <c r="BL33" s="51">
        <f t="shared" si="6"/>
        <v>91.763565891472865</v>
      </c>
      <c r="BM33" s="51">
        <f t="shared" si="7"/>
        <v>71.179738562091501</v>
      </c>
      <c r="BN33" s="52">
        <f t="shared" si="8"/>
        <v>0.5</v>
      </c>
      <c r="BO33" s="52">
        <f t="shared" si="9"/>
        <v>1252.1739130434783</v>
      </c>
      <c r="BP33" s="52">
        <f t="shared" si="10"/>
        <v>0.25</v>
      </c>
      <c r="BQ33" s="53">
        <f t="shared" si="11"/>
        <v>39.130434782608695</v>
      </c>
      <c r="BR33" s="54">
        <v>1</v>
      </c>
    </row>
    <row r="34" spans="1:72">
      <c r="A34" s="41">
        <v>35</v>
      </c>
      <c r="B34" s="42">
        <v>46023</v>
      </c>
      <c r="C34" s="15" t="s">
        <v>97</v>
      </c>
      <c r="D34" s="43" t="str">
        <f t="shared" si="14"/>
        <v>IG</v>
      </c>
      <c r="E34" s="44" t="s">
        <v>131</v>
      </c>
      <c r="F34" s="44" t="s">
        <v>132</v>
      </c>
      <c r="G34" s="45" t="s">
        <v>134</v>
      </c>
      <c r="H34" s="45"/>
      <c r="I34" s="45"/>
      <c r="J34" s="5">
        <v>100299.14</v>
      </c>
      <c r="K34" s="46" t="str">
        <f>VLOOKUP(J34,'[1]Item List (3)'!A$1:B$110000,2,FALSE)</f>
        <v>IR. 9913 C</v>
      </c>
      <c r="L34" s="5">
        <v>251128013</v>
      </c>
      <c r="M34" s="15" t="str">
        <f t="shared" si="12"/>
        <v>IR</v>
      </c>
      <c r="N34" s="15">
        <v>23</v>
      </c>
      <c r="O34" s="47">
        <f t="shared" si="0"/>
        <v>156.52173913043478</v>
      </c>
      <c r="P34" s="15">
        <v>1</v>
      </c>
      <c r="Q34" s="15">
        <v>788</v>
      </c>
      <c r="R34" s="15">
        <v>39</v>
      </c>
      <c r="S34" s="15">
        <v>58</v>
      </c>
      <c r="T34" s="15"/>
      <c r="U34" s="48">
        <f t="shared" si="1"/>
        <v>846</v>
      </c>
      <c r="V34" s="15">
        <v>385</v>
      </c>
      <c r="W34" s="15"/>
      <c r="X34" s="15"/>
      <c r="Y34" s="15">
        <v>35</v>
      </c>
      <c r="Z34" s="15">
        <v>10</v>
      </c>
      <c r="AA34" s="15"/>
      <c r="AB34" s="15"/>
      <c r="AC34" s="15">
        <v>15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>
        <v>20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>
        <v>10</v>
      </c>
      <c r="BD34" s="15"/>
      <c r="BE34" s="15">
        <v>5</v>
      </c>
      <c r="BF34" s="15"/>
      <c r="BG34" s="48">
        <f t="shared" si="13"/>
        <v>480</v>
      </c>
      <c r="BH34" s="49">
        <f t="shared" si="2"/>
        <v>8</v>
      </c>
      <c r="BI34" s="50">
        <f t="shared" si="15"/>
        <v>6.416666666666667</v>
      </c>
      <c r="BJ34" s="50">
        <f t="shared" si="4"/>
        <v>80.208333333333343</v>
      </c>
      <c r="BK34" s="51">
        <f t="shared" si="5"/>
        <v>84.233766233766232</v>
      </c>
      <c r="BL34" s="51">
        <f t="shared" si="6"/>
        <v>88.534278959810877</v>
      </c>
      <c r="BM34" s="51">
        <f t="shared" si="7"/>
        <v>59.815972222222236</v>
      </c>
      <c r="BN34" s="52">
        <f t="shared" si="8"/>
        <v>0.41666666666666669</v>
      </c>
      <c r="BO34" s="52">
        <f t="shared" si="9"/>
        <v>1186.9565217391305</v>
      </c>
      <c r="BP34" s="52">
        <f t="shared" si="10"/>
        <v>1.1666666666666665</v>
      </c>
      <c r="BQ34" s="53">
        <f t="shared" si="11"/>
        <v>182.60869565217388</v>
      </c>
    </row>
    <row r="35" spans="1:72">
      <c r="A35" s="41">
        <v>36</v>
      </c>
      <c r="B35" s="42">
        <v>46023</v>
      </c>
      <c r="C35" s="15" t="s">
        <v>91</v>
      </c>
      <c r="D35" s="43" t="str">
        <f t="shared" si="14"/>
        <v>IG</v>
      </c>
      <c r="E35" s="44" t="s">
        <v>135</v>
      </c>
      <c r="F35" s="44" t="s">
        <v>136</v>
      </c>
      <c r="G35" s="45" t="s">
        <v>137</v>
      </c>
      <c r="H35" s="45" t="s">
        <v>138</v>
      </c>
      <c r="I35" s="45"/>
      <c r="J35" s="5">
        <v>104728</v>
      </c>
      <c r="K35" s="46" t="str">
        <f>VLOOKUP(J35,'[1]Item List (3)'!A$1:B$110000,2,FALSE)</f>
        <v>IR.IRT 2820(28X32X20.5)</v>
      </c>
      <c r="L35" s="5">
        <v>250916003</v>
      </c>
      <c r="M35" s="15" t="str">
        <f t="shared" si="12"/>
        <v>IR</v>
      </c>
      <c r="N35" s="15">
        <v>30</v>
      </c>
      <c r="O35" s="47">
        <f t="shared" si="0"/>
        <v>120</v>
      </c>
      <c r="P35" s="15">
        <v>1</v>
      </c>
      <c r="Q35" s="15">
        <v>378</v>
      </c>
      <c r="R35" s="15">
        <v>5</v>
      </c>
      <c r="S35" s="15"/>
      <c r="T35" s="15"/>
      <c r="U35" s="48">
        <f t="shared" si="1"/>
        <v>378</v>
      </c>
      <c r="V35" s="15">
        <v>200</v>
      </c>
      <c r="W35" s="15"/>
      <c r="X35" s="15">
        <v>240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>
        <v>20</v>
      </c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48">
        <f t="shared" si="13"/>
        <v>460</v>
      </c>
      <c r="BH35" s="49">
        <f t="shared" si="2"/>
        <v>7.666666666666667</v>
      </c>
      <c r="BI35" s="50">
        <f t="shared" si="15"/>
        <v>3.3333333333333339</v>
      </c>
      <c r="BJ35" s="50">
        <f t="shared" si="4"/>
        <v>43.478260869565219</v>
      </c>
      <c r="BK35" s="51">
        <f t="shared" si="5"/>
        <v>94.499999999999986</v>
      </c>
      <c r="BL35" s="51">
        <f t="shared" si="6"/>
        <v>98.67724867724867</v>
      </c>
      <c r="BM35" s="51">
        <f t="shared" si="7"/>
        <v>40.543478260869549</v>
      </c>
      <c r="BN35" s="52">
        <f t="shared" si="8"/>
        <v>0.33333333333333331</v>
      </c>
      <c r="BO35" s="52">
        <f t="shared" si="9"/>
        <v>880.00000000000011</v>
      </c>
      <c r="BP35" s="52">
        <f t="shared" si="10"/>
        <v>3.9999999999999996</v>
      </c>
      <c r="BQ35" s="53">
        <f t="shared" si="11"/>
        <v>479.99999999999994</v>
      </c>
    </row>
    <row r="36" spans="1:72">
      <c r="A36" s="41">
        <v>44</v>
      </c>
      <c r="B36" s="42">
        <v>46023</v>
      </c>
      <c r="C36" s="15" t="s">
        <v>97</v>
      </c>
      <c r="D36" s="43" t="str">
        <f t="shared" si="14"/>
        <v>IG</v>
      </c>
      <c r="E36" s="44" t="s">
        <v>135</v>
      </c>
      <c r="F36" s="44" t="s">
        <v>136</v>
      </c>
      <c r="G36" s="45" t="s">
        <v>139</v>
      </c>
      <c r="H36" s="45"/>
      <c r="I36" s="45"/>
      <c r="J36" s="5">
        <v>104728</v>
      </c>
      <c r="K36" s="46" t="str">
        <f>VLOOKUP(J36,'[1]Item List (3)'!A$1:B$110000,2,FALSE)</f>
        <v>IR.IRT 2820(28X32X20.5)</v>
      </c>
      <c r="L36" s="5">
        <v>250916003</v>
      </c>
      <c r="M36" s="15" t="str">
        <f t="shared" si="12"/>
        <v>IR</v>
      </c>
      <c r="N36" s="15">
        <v>30</v>
      </c>
      <c r="O36" s="47">
        <f t="shared" si="0"/>
        <v>120</v>
      </c>
      <c r="P36" s="15">
        <v>1</v>
      </c>
      <c r="Q36" s="15">
        <v>611</v>
      </c>
      <c r="R36" s="15"/>
      <c r="S36" s="15"/>
      <c r="T36" s="15">
        <v>1</v>
      </c>
      <c r="U36" s="48">
        <f t="shared" si="1"/>
        <v>612</v>
      </c>
      <c r="V36" s="15">
        <v>340</v>
      </c>
      <c r="W36" s="15"/>
      <c r="X36" s="15">
        <v>30</v>
      </c>
      <c r="Y36" s="15"/>
      <c r="Z36" s="15">
        <v>20</v>
      </c>
      <c r="AA36" s="15"/>
      <c r="AB36" s="15"/>
      <c r="AC36" s="15"/>
      <c r="AD36" s="15"/>
      <c r="AE36" s="15">
        <v>5</v>
      </c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60</v>
      </c>
      <c r="AQ36" s="15"/>
      <c r="AR36" s="15">
        <v>15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>
        <v>5</v>
      </c>
      <c r="BE36" s="15">
        <v>5</v>
      </c>
      <c r="BF36" s="15"/>
      <c r="BG36" s="48">
        <f t="shared" ref="BG36:BG99" si="16">SUM(V36:BF36)</f>
        <v>480</v>
      </c>
      <c r="BH36" s="49">
        <f t="shared" si="2"/>
        <v>8</v>
      </c>
      <c r="BI36" s="50">
        <f t="shared" si="15"/>
        <v>5.6666666666666661</v>
      </c>
      <c r="BJ36" s="50">
        <f t="shared" si="4"/>
        <v>70.833333333333329</v>
      </c>
      <c r="BK36" s="51">
        <f t="shared" si="5"/>
        <v>90.000000000000014</v>
      </c>
      <c r="BL36" s="51">
        <f t="shared" si="6"/>
        <v>99.83660130718954</v>
      </c>
      <c r="BM36" s="51">
        <f t="shared" si="7"/>
        <v>63.645833333333336</v>
      </c>
      <c r="BN36" s="52">
        <f t="shared" si="8"/>
        <v>1.0833333333333333</v>
      </c>
      <c r="BO36" s="52">
        <f t="shared" si="9"/>
        <v>830</v>
      </c>
      <c r="BP36" s="52">
        <f t="shared" si="10"/>
        <v>1.2500000000000002</v>
      </c>
      <c r="BQ36" s="53">
        <f t="shared" si="11"/>
        <v>150.00000000000003</v>
      </c>
    </row>
    <row r="37" spans="1:72">
      <c r="A37" s="41">
        <v>45</v>
      </c>
      <c r="B37" s="42">
        <v>46023</v>
      </c>
      <c r="C37" s="15" t="s">
        <v>91</v>
      </c>
      <c r="D37" s="43" t="str">
        <f t="shared" si="14"/>
        <v>IG</v>
      </c>
      <c r="E37" s="44" t="s">
        <v>140</v>
      </c>
      <c r="F37" s="44" t="s">
        <v>136</v>
      </c>
      <c r="G37" s="45" t="s">
        <v>141</v>
      </c>
      <c r="H37" s="45"/>
      <c r="I37" s="45"/>
      <c r="J37" s="5">
        <v>104728</v>
      </c>
      <c r="K37" s="46" t="str">
        <f>VLOOKUP(J37,'[1]Item List (3)'!A$1:B$110000,2,FALSE)</f>
        <v>IR.IRT 2820(28X32X20.5)</v>
      </c>
      <c r="L37" s="5">
        <v>250916003</v>
      </c>
      <c r="M37" s="15" t="str">
        <f t="shared" si="12"/>
        <v>IR</v>
      </c>
      <c r="N37" s="15">
        <v>35</v>
      </c>
      <c r="O37" s="47">
        <f t="shared" si="0"/>
        <v>102.85714285714286</v>
      </c>
      <c r="P37" s="15">
        <v>1</v>
      </c>
      <c r="Q37" s="15">
        <v>510</v>
      </c>
      <c r="R37" s="15"/>
      <c r="S37" s="15"/>
      <c r="T37" s="15"/>
      <c r="U37" s="48">
        <f t="shared" si="1"/>
        <v>510</v>
      </c>
      <c r="V37" s="15">
        <v>435</v>
      </c>
      <c r="W37" s="15"/>
      <c r="X37" s="15"/>
      <c r="Y37" s="15"/>
      <c r="Z37" s="15">
        <v>10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>
        <v>30</v>
      </c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>
        <v>5</v>
      </c>
      <c r="BF37" s="15"/>
      <c r="BG37" s="48">
        <f t="shared" si="16"/>
        <v>480</v>
      </c>
      <c r="BH37" s="49">
        <f t="shared" si="2"/>
        <v>8</v>
      </c>
      <c r="BI37" s="50">
        <f t="shared" si="15"/>
        <v>7.25</v>
      </c>
      <c r="BJ37" s="50">
        <f t="shared" si="4"/>
        <v>90.625</v>
      </c>
      <c r="BK37" s="51">
        <f t="shared" si="5"/>
        <v>68.390804597701148</v>
      </c>
      <c r="BL37" s="51">
        <f t="shared" si="6"/>
        <v>100</v>
      </c>
      <c r="BM37" s="51">
        <f t="shared" si="7"/>
        <v>61.979166666666671</v>
      </c>
      <c r="BN37" s="52">
        <f t="shared" si="8"/>
        <v>0.58333333333333337</v>
      </c>
      <c r="BO37" s="52">
        <f t="shared" si="9"/>
        <v>762.85714285714289</v>
      </c>
      <c r="BP37" s="52">
        <f t="shared" si="10"/>
        <v>0.16666666666666663</v>
      </c>
      <c r="BQ37" s="53">
        <f t="shared" si="11"/>
        <v>17.142857142857139</v>
      </c>
    </row>
    <row r="38" spans="1:72">
      <c r="A38" s="41">
        <v>46</v>
      </c>
      <c r="B38" s="42">
        <v>46023</v>
      </c>
      <c r="C38" s="15" t="s">
        <v>97</v>
      </c>
      <c r="D38" s="43" t="str">
        <f t="shared" si="14"/>
        <v>IG</v>
      </c>
      <c r="E38" s="44" t="s">
        <v>140</v>
      </c>
      <c r="F38" s="44" t="s">
        <v>136</v>
      </c>
      <c r="G38" s="45" t="s">
        <v>142</v>
      </c>
      <c r="H38" s="45"/>
      <c r="I38" s="45"/>
      <c r="J38" s="5">
        <v>104728</v>
      </c>
      <c r="K38" s="46" t="str">
        <f>VLOOKUP(J38,'[1]Item List (3)'!A$1:B$110000,2,FALSE)</f>
        <v>IR.IRT 2820(28X32X20.5)</v>
      </c>
      <c r="L38" s="5">
        <v>250916003</v>
      </c>
      <c r="M38" s="15" t="str">
        <f t="shared" si="12"/>
        <v>IR</v>
      </c>
      <c r="N38" s="15">
        <v>35</v>
      </c>
      <c r="O38" s="47">
        <f t="shared" si="0"/>
        <v>102.85714285714286</v>
      </c>
      <c r="P38" s="15">
        <v>1</v>
      </c>
      <c r="Q38" s="15">
        <v>560</v>
      </c>
      <c r="R38" s="15"/>
      <c r="S38" s="15"/>
      <c r="T38" s="15"/>
      <c r="U38" s="48">
        <f t="shared" si="1"/>
        <v>560</v>
      </c>
      <c r="V38" s="15">
        <v>445</v>
      </c>
      <c r="W38" s="15"/>
      <c r="X38" s="15"/>
      <c r="Y38" s="15"/>
      <c r="Z38" s="15">
        <v>10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>
        <v>20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>
        <v>5</v>
      </c>
      <c r="BF38" s="15"/>
      <c r="BG38" s="48">
        <f t="shared" si="16"/>
        <v>480</v>
      </c>
      <c r="BH38" s="49">
        <f t="shared" si="2"/>
        <v>8</v>
      </c>
      <c r="BI38" s="50">
        <f t="shared" si="15"/>
        <v>7.416666666666667</v>
      </c>
      <c r="BJ38" s="50">
        <f t="shared" si="4"/>
        <v>92.708333333333343</v>
      </c>
      <c r="BK38" s="51">
        <f t="shared" si="5"/>
        <v>73.408239700374537</v>
      </c>
      <c r="BL38" s="51">
        <f t="shared" si="6"/>
        <v>100</v>
      </c>
      <c r="BM38" s="51">
        <f t="shared" si="7"/>
        <v>68.055555555555557</v>
      </c>
      <c r="BN38" s="52">
        <f t="shared" si="8"/>
        <v>0.41666666666666669</v>
      </c>
      <c r="BO38" s="52">
        <f t="shared" si="9"/>
        <v>780</v>
      </c>
      <c r="BP38" s="52">
        <f t="shared" si="10"/>
        <v>0.16666666666666669</v>
      </c>
      <c r="BQ38" s="53">
        <f t="shared" si="11"/>
        <v>17.142857142857146</v>
      </c>
    </row>
    <row r="39" spans="1:72">
      <c r="A39" s="41">
        <v>47</v>
      </c>
      <c r="B39" s="42">
        <v>46023</v>
      </c>
      <c r="C39" s="15" t="s">
        <v>91</v>
      </c>
      <c r="D39" s="43" t="str">
        <f t="shared" si="14"/>
        <v>IG</v>
      </c>
      <c r="E39" s="44" t="s">
        <v>143</v>
      </c>
      <c r="F39" s="44"/>
      <c r="G39" s="45"/>
      <c r="H39" s="45"/>
      <c r="I39" s="45"/>
      <c r="J39" s="5"/>
      <c r="K39" s="46" t="e">
        <f>VLOOKUP(J39,'[1]Item List (3)'!A$1:B$110000,2,FALSE)</f>
        <v>#N/A</v>
      </c>
      <c r="L39" s="5"/>
      <c r="M39" s="15" t="str">
        <f t="shared" si="12"/>
        <v>IR</v>
      </c>
      <c r="N39" s="15"/>
      <c r="O39" s="47" t="str">
        <f t="shared" si="0"/>
        <v/>
      </c>
      <c r="P39" s="15"/>
      <c r="Q39" s="15"/>
      <c r="R39" s="15"/>
      <c r="S39" s="15"/>
      <c r="T39" s="15"/>
      <c r="U39" s="48">
        <f t="shared" si="1"/>
        <v>0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48">
        <f t="shared" si="16"/>
        <v>0</v>
      </c>
      <c r="BH39" s="49">
        <f t="shared" si="2"/>
        <v>0</v>
      </c>
      <c r="BI39" s="50">
        <f t="shared" si="15"/>
        <v>0</v>
      </c>
      <c r="BJ39" s="50">
        <f t="shared" si="4"/>
        <v>0</v>
      </c>
      <c r="BK39" s="51">
        <f t="shared" si="5"/>
        <v>0</v>
      </c>
      <c r="BL39" s="51">
        <f t="shared" si="6"/>
        <v>0</v>
      </c>
      <c r="BM39" s="51">
        <f t="shared" si="7"/>
        <v>0</v>
      </c>
      <c r="BN39" s="52">
        <f t="shared" si="8"/>
        <v>0</v>
      </c>
      <c r="BO39" s="52">
        <f t="shared" si="9"/>
        <v>0</v>
      </c>
      <c r="BP39" s="52">
        <f t="shared" si="10"/>
        <v>0</v>
      </c>
      <c r="BQ39" s="53">
        <f t="shared" si="11"/>
        <v>0</v>
      </c>
    </row>
    <row r="40" spans="1:72">
      <c r="A40" s="41">
        <v>48</v>
      </c>
      <c r="B40" s="42">
        <v>46023</v>
      </c>
      <c r="C40" s="15" t="s">
        <v>97</v>
      </c>
      <c r="D40" s="43" t="str">
        <f t="shared" si="14"/>
        <v>IG</v>
      </c>
      <c r="E40" s="44" t="s">
        <v>143</v>
      </c>
      <c r="F40" s="44"/>
      <c r="G40" s="45"/>
      <c r="H40" s="45"/>
      <c r="I40" s="45"/>
      <c r="J40" s="5"/>
      <c r="K40" s="46" t="e">
        <f>VLOOKUP(J40,'[1]Item List (3)'!A$1:B$110000,2,FALSE)</f>
        <v>#N/A</v>
      </c>
      <c r="L40" s="5"/>
      <c r="M40" s="15" t="str">
        <f t="shared" si="12"/>
        <v>IR</v>
      </c>
      <c r="N40" s="15"/>
      <c r="O40" s="47" t="str">
        <f t="shared" si="0"/>
        <v/>
      </c>
      <c r="P40" s="15"/>
      <c r="Q40" s="15"/>
      <c r="R40" s="15"/>
      <c r="S40" s="15"/>
      <c r="T40" s="15"/>
      <c r="U40" s="48">
        <f t="shared" si="1"/>
        <v>0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>
        <v>480</v>
      </c>
      <c r="BG40" s="48">
        <f t="shared" si="16"/>
        <v>480</v>
      </c>
      <c r="BH40" s="49">
        <f t="shared" si="2"/>
        <v>8</v>
      </c>
      <c r="BI40" s="50">
        <f t="shared" si="15"/>
        <v>0</v>
      </c>
      <c r="BJ40" s="50">
        <f t="shared" si="4"/>
        <v>0</v>
      </c>
      <c r="BK40" s="51">
        <f t="shared" si="5"/>
        <v>0</v>
      </c>
      <c r="BL40" s="51">
        <f t="shared" si="6"/>
        <v>0</v>
      </c>
      <c r="BM40" s="51">
        <f t="shared" si="7"/>
        <v>0</v>
      </c>
      <c r="BN40" s="52">
        <f t="shared" si="8"/>
        <v>8</v>
      </c>
      <c r="BO40" s="52">
        <f t="shared" si="9"/>
        <v>0</v>
      </c>
      <c r="BP40" s="52">
        <f t="shared" si="10"/>
        <v>0</v>
      </c>
      <c r="BQ40" s="53">
        <f t="shared" si="11"/>
        <v>0</v>
      </c>
    </row>
    <row r="41" spans="1:72">
      <c r="A41" s="41">
        <v>49</v>
      </c>
      <c r="B41" s="42">
        <v>46023</v>
      </c>
      <c r="C41" s="15" t="s">
        <v>91</v>
      </c>
      <c r="D41" s="43" t="str">
        <f t="shared" si="14"/>
        <v>IG</v>
      </c>
      <c r="E41" s="44" t="s">
        <v>144</v>
      </c>
      <c r="F41" s="44" t="s">
        <v>132</v>
      </c>
      <c r="G41" s="45" t="s">
        <v>126</v>
      </c>
      <c r="H41" s="45"/>
      <c r="I41" s="45"/>
      <c r="J41" s="5">
        <v>208818.01</v>
      </c>
      <c r="K41" s="46" t="str">
        <f>VLOOKUP(J41,'[1]Item List (3)'!A$1:B$110000,2,FALSE)</f>
        <v>NK.OR 26/16(NKI 22/16)</v>
      </c>
      <c r="L41" s="5">
        <v>251204005</v>
      </c>
      <c r="M41" s="15" t="str">
        <f t="shared" si="12"/>
        <v>OR</v>
      </c>
      <c r="N41" s="15">
        <v>45</v>
      </c>
      <c r="O41" s="47">
        <f t="shared" si="0"/>
        <v>80</v>
      </c>
      <c r="P41" s="15">
        <v>1</v>
      </c>
      <c r="Q41" s="15">
        <v>180</v>
      </c>
      <c r="R41" s="15">
        <v>33</v>
      </c>
      <c r="S41" s="15">
        <v>2</v>
      </c>
      <c r="T41" s="15"/>
      <c r="U41" s="48">
        <f t="shared" si="1"/>
        <v>182</v>
      </c>
      <c r="V41" s="15">
        <v>205</v>
      </c>
      <c r="W41" s="15">
        <v>180</v>
      </c>
      <c r="X41" s="15">
        <v>35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>
        <v>60</v>
      </c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48">
        <f t="shared" si="16"/>
        <v>480</v>
      </c>
      <c r="BH41" s="49">
        <f t="shared" si="2"/>
        <v>8</v>
      </c>
      <c r="BI41" s="50">
        <f t="shared" si="15"/>
        <v>3.416666666666667</v>
      </c>
      <c r="BJ41" s="50">
        <f t="shared" si="4"/>
        <v>42.708333333333336</v>
      </c>
      <c r="BK41" s="51">
        <f t="shared" si="5"/>
        <v>66.58536585365853</v>
      </c>
      <c r="BL41" s="51">
        <f t="shared" si="6"/>
        <v>80.769230769230774</v>
      </c>
      <c r="BM41" s="51">
        <f t="shared" si="7"/>
        <v>22.96875</v>
      </c>
      <c r="BN41" s="52">
        <f t="shared" si="8"/>
        <v>3</v>
      </c>
      <c r="BO41" s="52">
        <f t="shared" si="9"/>
        <v>400</v>
      </c>
      <c r="BP41" s="52">
        <f t="shared" si="10"/>
        <v>1.583333333333333</v>
      </c>
      <c r="BQ41" s="53">
        <f t="shared" si="11"/>
        <v>126.66666666666664</v>
      </c>
    </row>
    <row r="42" spans="1:72">
      <c r="A42" s="41">
        <v>50</v>
      </c>
      <c r="B42" s="42">
        <v>46023</v>
      </c>
      <c r="C42" s="15" t="s">
        <v>97</v>
      </c>
      <c r="D42" s="43" t="str">
        <f t="shared" si="14"/>
        <v>IG</v>
      </c>
      <c r="E42" s="44" t="s">
        <v>144</v>
      </c>
      <c r="F42" s="44" t="s">
        <v>132</v>
      </c>
      <c r="G42" s="45" t="s">
        <v>145</v>
      </c>
      <c r="H42" s="45"/>
      <c r="I42" s="45"/>
      <c r="J42" s="5">
        <v>208818.01</v>
      </c>
      <c r="K42" s="46" t="str">
        <f>VLOOKUP(J42,'[1]Item List (3)'!A$1:B$110000,2,FALSE)</f>
        <v>NK.OR 26/16(NKI 22/16)</v>
      </c>
      <c r="L42" s="5">
        <v>251204005</v>
      </c>
      <c r="M42" s="15" t="str">
        <f t="shared" si="12"/>
        <v>OR</v>
      </c>
      <c r="N42" s="15">
        <v>45</v>
      </c>
      <c r="O42" s="47">
        <f t="shared" si="0"/>
        <v>80</v>
      </c>
      <c r="P42" s="15">
        <v>1</v>
      </c>
      <c r="Q42" s="15">
        <v>409</v>
      </c>
      <c r="R42" s="15">
        <v>26</v>
      </c>
      <c r="S42" s="15">
        <v>11</v>
      </c>
      <c r="T42" s="15"/>
      <c r="U42" s="48">
        <f t="shared" si="1"/>
        <v>420</v>
      </c>
      <c r="V42" s="15">
        <v>400</v>
      </c>
      <c r="W42" s="15"/>
      <c r="X42" s="15"/>
      <c r="Y42" s="15"/>
      <c r="Z42" s="15">
        <v>10</v>
      </c>
      <c r="AA42" s="15"/>
      <c r="AB42" s="15"/>
      <c r="AC42" s="15"/>
      <c r="AD42" s="15"/>
      <c r="AE42" s="15"/>
      <c r="AF42" s="15">
        <v>10</v>
      </c>
      <c r="AG42" s="15"/>
      <c r="AH42" s="15"/>
      <c r="AI42" s="15"/>
      <c r="AJ42" s="15">
        <v>30</v>
      </c>
      <c r="AK42" s="15"/>
      <c r="AL42" s="15"/>
      <c r="AM42" s="15"/>
      <c r="AN42" s="15"/>
      <c r="AO42" s="15"/>
      <c r="AP42" s="15">
        <v>30</v>
      </c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48">
        <f t="shared" si="16"/>
        <v>480</v>
      </c>
      <c r="BH42" s="49">
        <f t="shared" si="2"/>
        <v>8</v>
      </c>
      <c r="BI42" s="50">
        <f t="shared" si="15"/>
        <v>6.666666666666667</v>
      </c>
      <c r="BJ42" s="50">
        <f t="shared" si="4"/>
        <v>83.333333333333343</v>
      </c>
      <c r="BK42" s="51">
        <f t="shared" si="5"/>
        <v>78.75</v>
      </c>
      <c r="BL42" s="51">
        <f t="shared" si="6"/>
        <v>91.19047619047619</v>
      </c>
      <c r="BM42" s="51">
        <f t="shared" si="7"/>
        <v>59.843750000000007</v>
      </c>
      <c r="BN42" s="52">
        <f t="shared" si="8"/>
        <v>0.5</v>
      </c>
      <c r="BO42" s="52">
        <f t="shared" si="9"/>
        <v>600</v>
      </c>
      <c r="BP42" s="52">
        <f t="shared" si="10"/>
        <v>0.83333333333333326</v>
      </c>
      <c r="BQ42" s="53">
        <f t="shared" si="11"/>
        <v>66.666666666666657</v>
      </c>
      <c r="BT42" s="54">
        <v>2</v>
      </c>
    </row>
    <row r="43" spans="1:72">
      <c r="A43" s="41">
        <v>51</v>
      </c>
      <c r="B43" s="42">
        <v>46023</v>
      </c>
      <c r="C43" s="15" t="s">
        <v>91</v>
      </c>
      <c r="D43" s="43" t="str">
        <f t="shared" si="14"/>
        <v>IG</v>
      </c>
      <c r="E43" s="44" t="s">
        <v>146</v>
      </c>
      <c r="F43" s="44"/>
      <c r="G43" s="45"/>
      <c r="H43" s="45"/>
      <c r="I43" s="45"/>
      <c r="J43" s="5"/>
      <c r="K43" s="46" t="e">
        <f>VLOOKUP(J43,'[1]Item List (3)'!A$1:B$110000,2,FALSE)</f>
        <v>#N/A</v>
      </c>
      <c r="L43" s="5"/>
      <c r="M43" s="15" t="str">
        <f t="shared" si="12"/>
        <v>IR</v>
      </c>
      <c r="N43" s="15"/>
      <c r="O43" s="47" t="str">
        <f t="shared" si="0"/>
        <v/>
      </c>
      <c r="P43" s="15"/>
      <c r="Q43" s="15"/>
      <c r="R43" s="15"/>
      <c r="S43" s="15"/>
      <c r="T43" s="15"/>
      <c r="U43" s="48">
        <f t="shared" si="1"/>
        <v>0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>
        <v>480</v>
      </c>
      <c r="BG43" s="48">
        <f t="shared" si="16"/>
        <v>480</v>
      </c>
      <c r="BH43" s="49">
        <f t="shared" si="2"/>
        <v>8</v>
      </c>
      <c r="BI43" s="50">
        <f t="shared" si="15"/>
        <v>0</v>
      </c>
      <c r="BJ43" s="50">
        <f t="shared" si="4"/>
        <v>0</v>
      </c>
      <c r="BK43" s="51">
        <f t="shared" si="5"/>
        <v>0</v>
      </c>
      <c r="BL43" s="51">
        <f t="shared" si="6"/>
        <v>0</v>
      </c>
      <c r="BM43" s="51">
        <f t="shared" si="7"/>
        <v>0</v>
      </c>
      <c r="BN43" s="52">
        <f t="shared" si="8"/>
        <v>8</v>
      </c>
      <c r="BO43" s="52">
        <f t="shared" si="9"/>
        <v>0</v>
      </c>
      <c r="BP43" s="52">
        <f t="shared" si="10"/>
        <v>0</v>
      </c>
      <c r="BQ43" s="53">
        <f t="shared" si="11"/>
        <v>0</v>
      </c>
    </row>
    <row r="44" spans="1:72">
      <c r="A44" s="41">
        <v>52</v>
      </c>
      <c r="B44" s="42">
        <v>46023</v>
      </c>
      <c r="C44" s="15" t="s">
        <v>97</v>
      </c>
      <c r="D44" s="43" t="str">
        <f t="shared" si="14"/>
        <v>IG</v>
      </c>
      <c r="E44" s="44" t="s">
        <v>146</v>
      </c>
      <c r="F44" s="44"/>
      <c r="G44" s="45"/>
      <c r="H44" s="45"/>
      <c r="I44" s="45"/>
      <c r="J44" s="5"/>
      <c r="K44" s="46" t="e">
        <f>VLOOKUP(J44,'[1]Item List (3)'!A$1:B$110000,2,FALSE)</f>
        <v>#N/A</v>
      </c>
      <c r="L44" s="5"/>
      <c r="M44" s="15" t="str">
        <f t="shared" si="12"/>
        <v>IR</v>
      </c>
      <c r="N44" s="15"/>
      <c r="O44" s="47" t="str">
        <f t="shared" si="0"/>
        <v/>
      </c>
      <c r="P44" s="15"/>
      <c r="Q44" s="15"/>
      <c r="R44" s="15"/>
      <c r="S44" s="15"/>
      <c r="T44" s="15"/>
      <c r="U44" s="48">
        <f t="shared" si="1"/>
        <v>0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>
        <v>480</v>
      </c>
      <c r="BG44" s="48">
        <f t="shared" si="16"/>
        <v>480</v>
      </c>
      <c r="BH44" s="49">
        <f t="shared" si="2"/>
        <v>8</v>
      </c>
      <c r="BI44" s="50">
        <f t="shared" si="15"/>
        <v>0</v>
      </c>
      <c r="BJ44" s="50">
        <f t="shared" si="4"/>
        <v>0</v>
      </c>
      <c r="BK44" s="51">
        <f t="shared" si="5"/>
        <v>0</v>
      </c>
      <c r="BL44" s="51">
        <f t="shared" si="6"/>
        <v>0</v>
      </c>
      <c r="BM44" s="51">
        <f t="shared" si="7"/>
        <v>0</v>
      </c>
      <c r="BN44" s="52">
        <f t="shared" si="8"/>
        <v>8</v>
      </c>
      <c r="BO44" s="52">
        <f t="shared" si="9"/>
        <v>0</v>
      </c>
      <c r="BP44" s="52">
        <f t="shared" si="10"/>
        <v>0</v>
      </c>
      <c r="BQ44" s="53">
        <f t="shared" si="11"/>
        <v>0</v>
      </c>
    </row>
    <row r="45" spans="1:72">
      <c r="A45" s="41">
        <v>53</v>
      </c>
      <c r="B45" s="42">
        <v>46023</v>
      </c>
      <c r="C45" s="15" t="s">
        <v>91</v>
      </c>
      <c r="D45" s="43" t="str">
        <f t="shared" si="14"/>
        <v>IG</v>
      </c>
      <c r="E45" s="44" t="s">
        <v>147</v>
      </c>
      <c r="F45" s="44" t="s">
        <v>136</v>
      </c>
      <c r="G45" s="45" t="s">
        <v>148</v>
      </c>
      <c r="H45" s="45"/>
      <c r="I45" s="45"/>
      <c r="J45" s="5">
        <v>104836.01</v>
      </c>
      <c r="K45" s="46" t="str">
        <f>VLOOKUP(J45,'[1]Item List (3)'!A$1:B$110000,2,FALSE)</f>
        <v>NKI.IR 45/35(455035)</v>
      </c>
      <c r="L45" s="5">
        <v>251204012</v>
      </c>
      <c r="M45" s="15" t="str">
        <f t="shared" si="12"/>
        <v>IR</v>
      </c>
      <c r="N45" s="15">
        <v>40</v>
      </c>
      <c r="O45" s="47">
        <f t="shared" si="0"/>
        <v>90</v>
      </c>
      <c r="P45" s="15">
        <v>1</v>
      </c>
      <c r="Q45" s="15">
        <v>511</v>
      </c>
      <c r="R45" s="15">
        <v>4</v>
      </c>
      <c r="S45" s="15"/>
      <c r="T45" s="15"/>
      <c r="U45" s="48">
        <f t="shared" si="1"/>
        <v>511</v>
      </c>
      <c r="V45" s="15">
        <v>400</v>
      </c>
      <c r="W45" s="15"/>
      <c r="X45" s="15">
        <v>45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>
        <v>30</v>
      </c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>
        <v>5</v>
      </c>
      <c r="BF45" s="15"/>
      <c r="BG45" s="48">
        <f t="shared" si="16"/>
        <v>480</v>
      </c>
      <c r="BH45" s="49">
        <f t="shared" si="2"/>
        <v>8</v>
      </c>
      <c r="BI45" s="50">
        <f t="shared" si="15"/>
        <v>6.666666666666667</v>
      </c>
      <c r="BJ45" s="50">
        <f t="shared" si="4"/>
        <v>83.333333333333343</v>
      </c>
      <c r="BK45" s="51">
        <f t="shared" si="5"/>
        <v>85.166666666666671</v>
      </c>
      <c r="BL45" s="51">
        <f t="shared" si="6"/>
        <v>99.217221135029348</v>
      </c>
      <c r="BM45" s="51">
        <f t="shared" si="7"/>
        <v>70.416666666666671</v>
      </c>
      <c r="BN45" s="52">
        <f t="shared" si="8"/>
        <v>0.58333333333333337</v>
      </c>
      <c r="BO45" s="52">
        <f t="shared" si="9"/>
        <v>667.5</v>
      </c>
      <c r="BP45" s="52">
        <f t="shared" si="10"/>
        <v>0.74999999999999989</v>
      </c>
      <c r="BQ45" s="53">
        <f t="shared" si="11"/>
        <v>67.499999999999986</v>
      </c>
    </row>
    <row r="46" spans="1:72">
      <c r="A46" s="41">
        <v>54</v>
      </c>
      <c r="B46" s="42">
        <v>46023</v>
      </c>
      <c r="C46" s="15" t="s">
        <v>97</v>
      </c>
      <c r="D46" s="43" t="str">
        <f t="shared" si="14"/>
        <v>IG</v>
      </c>
      <c r="E46" s="44" t="s">
        <v>147</v>
      </c>
      <c r="F46" s="44" t="s">
        <v>136</v>
      </c>
      <c r="G46" s="45" t="s">
        <v>149</v>
      </c>
      <c r="H46" s="45"/>
      <c r="I46" s="45"/>
      <c r="J46" s="5">
        <v>104836.01</v>
      </c>
      <c r="K46" s="46" t="str">
        <f>VLOOKUP(J46,'[1]Item List (3)'!A$1:B$110000,2,FALSE)</f>
        <v>NKI.IR 45/35(455035)</v>
      </c>
      <c r="L46" s="5">
        <v>251204012</v>
      </c>
      <c r="M46" s="15" t="str">
        <f t="shared" si="12"/>
        <v>IR</v>
      </c>
      <c r="N46" s="15">
        <v>40</v>
      </c>
      <c r="O46" s="47">
        <f t="shared" si="0"/>
        <v>90</v>
      </c>
      <c r="P46" s="15">
        <v>1</v>
      </c>
      <c r="Q46" s="15">
        <v>561</v>
      </c>
      <c r="R46" s="15"/>
      <c r="S46" s="15"/>
      <c r="T46" s="15"/>
      <c r="U46" s="48">
        <f t="shared" si="1"/>
        <v>561</v>
      </c>
      <c r="V46" s="15">
        <v>445</v>
      </c>
      <c r="W46" s="15"/>
      <c r="X46" s="15"/>
      <c r="Y46" s="15"/>
      <c r="Z46" s="15">
        <v>10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>
        <v>20</v>
      </c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>
        <v>5</v>
      </c>
      <c r="BF46" s="15"/>
      <c r="BG46" s="48">
        <f t="shared" si="16"/>
        <v>480</v>
      </c>
      <c r="BH46" s="49">
        <f t="shared" si="2"/>
        <v>8</v>
      </c>
      <c r="BI46" s="50">
        <f t="shared" si="15"/>
        <v>7.416666666666667</v>
      </c>
      <c r="BJ46" s="50">
        <f t="shared" si="4"/>
        <v>92.708333333333343</v>
      </c>
      <c r="BK46" s="51">
        <f t="shared" si="5"/>
        <v>84.044943820224717</v>
      </c>
      <c r="BL46" s="51">
        <f t="shared" si="6"/>
        <v>100</v>
      </c>
      <c r="BM46" s="51">
        <f t="shared" si="7"/>
        <v>77.916666666666686</v>
      </c>
      <c r="BN46" s="52">
        <f t="shared" si="8"/>
        <v>0.41666666666666669</v>
      </c>
      <c r="BO46" s="52">
        <f t="shared" si="9"/>
        <v>682.5</v>
      </c>
      <c r="BP46" s="52">
        <f t="shared" si="10"/>
        <v>0.16666666666666669</v>
      </c>
      <c r="BQ46" s="53">
        <f t="shared" si="11"/>
        <v>15.000000000000004</v>
      </c>
    </row>
    <row r="47" spans="1:72">
      <c r="A47" s="41">
        <v>55</v>
      </c>
      <c r="B47" s="42">
        <v>46023</v>
      </c>
      <c r="C47" s="15" t="s">
        <v>91</v>
      </c>
      <c r="D47" s="43" t="str">
        <f t="shared" si="14"/>
        <v>IG</v>
      </c>
      <c r="E47" s="44" t="s">
        <v>150</v>
      </c>
      <c r="F47" s="44" t="s">
        <v>132</v>
      </c>
      <c r="G47" s="45" t="s">
        <v>151</v>
      </c>
      <c r="H47" s="45"/>
      <c r="I47" s="45"/>
      <c r="J47" s="5">
        <v>208836.01</v>
      </c>
      <c r="K47" s="46" t="str">
        <f>VLOOKUP(J47,'[1]Item List (3)'!A$1:B$110000,2,FALSE)</f>
        <v>NK.OR 50/35(NKI 45/35)</v>
      </c>
      <c r="L47" s="5">
        <v>251204013</v>
      </c>
      <c r="M47" s="15" t="str">
        <f t="shared" si="12"/>
        <v>OR</v>
      </c>
      <c r="N47" s="15">
        <v>45</v>
      </c>
      <c r="O47" s="47">
        <f t="shared" si="0"/>
        <v>80</v>
      </c>
      <c r="P47" s="15">
        <v>1</v>
      </c>
      <c r="Q47" s="15">
        <v>452</v>
      </c>
      <c r="R47" s="15">
        <v>10</v>
      </c>
      <c r="S47" s="15">
        <v>1</v>
      </c>
      <c r="T47" s="15"/>
      <c r="U47" s="48">
        <f t="shared" si="1"/>
        <v>453</v>
      </c>
      <c r="V47" s="15">
        <v>425</v>
      </c>
      <c r="W47" s="15"/>
      <c r="X47" s="15"/>
      <c r="Y47" s="15"/>
      <c r="Z47" s="15">
        <v>20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>
        <v>10</v>
      </c>
      <c r="AK47" s="15"/>
      <c r="AL47" s="15"/>
      <c r="AM47" s="15"/>
      <c r="AN47" s="15"/>
      <c r="AO47" s="15"/>
      <c r="AP47" s="15">
        <v>10</v>
      </c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>
        <v>10</v>
      </c>
      <c r="BD47" s="15"/>
      <c r="BE47" s="15">
        <v>5</v>
      </c>
      <c r="BF47" s="15"/>
      <c r="BG47" s="48">
        <f t="shared" si="16"/>
        <v>480</v>
      </c>
      <c r="BH47" s="49">
        <f t="shared" si="2"/>
        <v>8</v>
      </c>
      <c r="BI47" s="50">
        <f t="shared" si="15"/>
        <v>7.083333333333333</v>
      </c>
      <c r="BJ47" s="50">
        <f t="shared" si="4"/>
        <v>88.541666666666657</v>
      </c>
      <c r="BK47" s="51">
        <f t="shared" si="5"/>
        <v>79.941176470588232</v>
      </c>
      <c r="BL47" s="51">
        <f t="shared" si="6"/>
        <v>97.571743929359826</v>
      </c>
      <c r="BM47" s="51">
        <f t="shared" si="7"/>
        <v>69.0625</v>
      </c>
      <c r="BN47" s="52">
        <f t="shared" si="8"/>
        <v>0.25</v>
      </c>
      <c r="BO47" s="52">
        <f t="shared" si="9"/>
        <v>620</v>
      </c>
      <c r="BP47" s="52">
        <f t="shared" si="10"/>
        <v>0.66666666666666663</v>
      </c>
      <c r="BQ47" s="53">
        <f t="shared" si="11"/>
        <v>53.333333333333336</v>
      </c>
    </row>
    <row r="48" spans="1:72">
      <c r="A48" s="41">
        <v>56</v>
      </c>
      <c r="B48" s="42">
        <v>46023</v>
      </c>
      <c r="C48" s="15" t="s">
        <v>97</v>
      </c>
      <c r="D48" s="43" t="str">
        <f t="shared" si="14"/>
        <v>IG</v>
      </c>
      <c r="E48" s="44" t="s">
        <v>150</v>
      </c>
      <c r="F48" s="44" t="s">
        <v>132</v>
      </c>
      <c r="G48" s="45" t="s">
        <v>152</v>
      </c>
      <c r="H48" s="45"/>
      <c r="I48" s="45"/>
      <c r="J48" s="5">
        <v>208836.01</v>
      </c>
      <c r="K48" s="46" t="str">
        <f>VLOOKUP(J48,'[1]Item List (3)'!A$1:B$110000,2,FALSE)</f>
        <v>NK.OR 50/35(NKI 45/35)</v>
      </c>
      <c r="L48" s="5">
        <v>251204013</v>
      </c>
      <c r="M48" s="15" t="str">
        <f t="shared" si="12"/>
        <v>OR</v>
      </c>
      <c r="N48" s="15">
        <v>45</v>
      </c>
      <c r="O48" s="47">
        <f t="shared" si="0"/>
        <v>80</v>
      </c>
      <c r="P48" s="15">
        <v>1</v>
      </c>
      <c r="Q48" s="15">
        <v>500</v>
      </c>
      <c r="R48" s="15"/>
      <c r="S48" s="15">
        <v>1</v>
      </c>
      <c r="T48" s="15"/>
      <c r="U48" s="48">
        <f t="shared" si="1"/>
        <v>501</v>
      </c>
      <c r="V48" s="15">
        <v>450</v>
      </c>
      <c r="W48" s="15"/>
      <c r="X48" s="15"/>
      <c r="Y48" s="15"/>
      <c r="Z48" s="15"/>
      <c r="AA48" s="15"/>
      <c r="AB48" s="15"/>
      <c r="AC48" s="15"/>
      <c r="AD48" s="15"/>
      <c r="AE48" s="15">
        <v>5</v>
      </c>
      <c r="AF48" s="15"/>
      <c r="AG48" s="15"/>
      <c r="AH48" s="15"/>
      <c r="AI48" s="15"/>
      <c r="AJ48" s="15">
        <v>10</v>
      </c>
      <c r="AK48" s="15"/>
      <c r="AL48" s="15"/>
      <c r="AM48" s="15"/>
      <c r="AN48" s="15"/>
      <c r="AO48" s="15"/>
      <c r="AP48" s="15">
        <v>10</v>
      </c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>
        <v>5</v>
      </c>
      <c r="BF48" s="15"/>
      <c r="BG48" s="48">
        <f t="shared" si="16"/>
        <v>480</v>
      </c>
      <c r="BH48" s="49">
        <f t="shared" si="2"/>
        <v>8</v>
      </c>
      <c r="BI48" s="50">
        <f t="shared" si="15"/>
        <v>7.5</v>
      </c>
      <c r="BJ48" s="50">
        <f t="shared" si="4"/>
        <v>93.75</v>
      </c>
      <c r="BK48" s="51">
        <f t="shared" si="5"/>
        <v>83.5</v>
      </c>
      <c r="BL48" s="51">
        <f t="shared" si="6"/>
        <v>99.800399201596804</v>
      </c>
      <c r="BM48" s="51">
        <f t="shared" si="7"/>
        <v>78.125</v>
      </c>
      <c r="BN48" s="52">
        <f t="shared" si="8"/>
        <v>0.25</v>
      </c>
      <c r="BO48" s="52">
        <f t="shared" si="9"/>
        <v>620</v>
      </c>
      <c r="BP48" s="52">
        <f t="shared" si="10"/>
        <v>0.25</v>
      </c>
      <c r="BQ48" s="53">
        <f t="shared" si="11"/>
        <v>20</v>
      </c>
    </row>
    <row r="49" spans="1:69">
      <c r="A49" s="41">
        <v>57</v>
      </c>
      <c r="B49" s="42">
        <v>46023</v>
      </c>
      <c r="C49" s="15" t="s">
        <v>91</v>
      </c>
      <c r="D49" s="43" t="str">
        <f t="shared" si="14"/>
        <v>IG</v>
      </c>
      <c r="E49" s="44" t="s">
        <v>153</v>
      </c>
      <c r="F49" s="44" t="s">
        <v>132</v>
      </c>
      <c r="G49" s="45" t="s">
        <v>138</v>
      </c>
      <c r="H49" s="45"/>
      <c r="I49" s="45"/>
      <c r="J49" s="5">
        <v>104738</v>
      </c>
      <c r="K49" s="46" t="str">
        <f>VLOOKUP(J49,'[1]Item List (3)'!A$1:B$110000,2,FALSE)</f>
        <v>IR.IR 20X28.6X16</v>
      </c>
      <c r="L49" s="5">
        <v>251207011</v>
      </c>
      <c r="M49" s="15" t="str">
        <f t="shared" si="12"/>
        <v>IR</v>
      </c>
      <c r="N49" s="15">
        <v>30</v>
      </c>
      <c r="O49" s="47">
        <f t="shared" si="0"/>
        <v>120</v>
      </c>
      <c r="P49" s="15">
        <v>1</v>
      </c>
      <c r="Q49" s="15">
        <v>334</v>
      </c>
      <c r="R49" s="15">
        <v>7</v>
      </c>
      <c r="S49" s="15">
        <v>3</v>
      </c>
      <c r="T49" s="15"/>
      <c r="U49" s="48">
        <f t="shared" si="1"/>
        <v>337</v>
      </c>
      <c r="V49" s="15">
        <v>185</v>
      </c>
      <c r="W49" s="15">
        <v>270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>
        <v>10</v>
      </c>
      <c r="AQ49" s="15"/>
      <c r="AR49" s="15"/>
      <c r="AS49" s="15"/>
      <c r="AT49" s="15"/>
      <c r="AU49" s="15"/>
      <c r="AV49" s="15"/>
      <c r="AW49" s="15">
        <v>15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48">
        <f t="shared" si="16"/>
        <v>480</v>
      </c>
      <c r="BH49" s="49">
        <f t="shared" si="2"/>
        <v>8</v>
      </c>
      <c r="BI49" s="50">
        <f t="shared" si="15"/>
        <v>3.083333333333333</v>
      </c>
      <c r="BJ49" s="50">
        <f t="shared" si="4"/>
        <v>38.541666666666664</v>
      </c>
      <c r="BK49" s="51">
        <f t="shared" si="5"/>
        <v>91.081081081081095</v>
      </c>
      <c r="BL49" s="51">
        <f t="shared" si="6"/>
        <v>97.032640949554889</v>
      </c>
      <c r="BM49" s="51">
        <f t="shared" si="7"/>
        <v>34.0625</v>
      </c>
      <c r="BN49" s="52">
        <f t="shared" si="8"/>
        <v>4.666666666666667</v>
      </c>
      <c r="BO49" s="52">
        <f t="shared" si="9"/>
        <v>399.99999999999994</v>
      </c>
      <c r="BP49" s="52">
        <f t="shared" si="10"/>
        <v>0.25</v>
      </c>
      <c r="BQ49" s="53">
        <f t="shared" si="11"/>
        <v>30</v>
      </c>
    </row>
    <row r="50" spans="1:69">
      <c r="A50" s="41">
        <v>58</v>
      </c>
      <c r="B50" s="42">
        <v>46023</v>
      </c>
      <c r="C50" s="15" t="s">
        <v>97</v>
      </c>
      <c r="D50" s="43" t="str">
        <f t="shared" si="14"/>
        <v>IG</v>
      </c>
      <c r="E50" s="44" t="s">
        <v>153</v>
      </c>
      <c r="F50" s="44" t="s">
        <v>132</v>
      </c>
      <c r="G50" s="45" t="s">
        <v>154</v>
      </c>
      <c r="H50" s="45"/>
      <c r="I50" s="45"/>
      <c r="J50" s="5">
        <v>104738</v>
      </c>
      <c r="K50" s="46" t="str">
        <f>VLOOKUP(J50,'[1]Item List (3)'!A$1:B$110000,2,FALSE)</f>
        <v>IR.IR 20X28.6X16</v>
      </c>
      <c r="L50" s="5">
        <v>251207011</v>
      </c>
      <c r="M50" s="15" t="str">
        <f t="shared" si="12"/>
        <v>IR</v>
      </c>
      <c r="N50" s="15">
        <v>30</v>
      </c>
      <c r="O50" s="47">
        <f t="shared" si="0"/>
        <v>120</v>
      </c>
      <c r="P50" s="15">
        <v>1</v>
      </c>
      <c r="Q50" s="15">
        <v>640</v>
      </c>
      <c r="R50" s="15">
        <v>9</v>
      </c>
      <c r="S50" s="15">
        <v>11</v>
      </c>
      <c r="T50" s="15">
        <v>1</v>
      </c>
      <c r="U50" s="48">
        <f t="shared" si="1"/>
        <v>652</v>
      </c>
      <c r="V50" s="15">
        <v>375</v>
      </c>
      <c r="W50" s="15"/>
      <c r="X50" s="15"/>
      <c r="Y50" s="15"/>
      <c r="Z50" s="15"/>
      <c r="AA50" s="15"/>
      <c r="AB50" s="15"/>
      <c r="AC50" s="15"/>
      <c r="AD50" s="15"/>
      <c r="AE50" s="15">
        <v>5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>
        <v>30</v>
      </c>
      <c r="AQ50" s="15"/>
      <c r="AR50" s="15"/>
      <c r="AS50" s="15"/>
      <c r="AT50" s="15"/>
      <c r="AU50" s="15"/>
      <c r="AV50" s="15"/>
      <c r="AW50" s="15">
        <v>60</v>
      </c>
      <c r="AX50" s="15"/>
      <c r="AY50" s="15"/>
      <c r="AZ50" s="15"/>
      <c r="BA50" s="15"/>
      <c r="BB50" s="15"/>
      <c r="BC50" s="15">
        <v>10</v>
      </c>
      <c r="BD50" s="15"/>
      <c r="BE50" s="15"/>
      <c r="BF50" s="15"/>
      <c r="BG50" s="48">
        <f t="shared" si="16"/>
        <v>480</v>
      </c>
      <c r="BH50" s="49">
        <f t="shared" si="2"/>
        <v>8</v>
      </c>
      <c r="BI50" s="50">
        <f t="shared" si="15"/>
        <v>6.25</v>
      </c>
      <c r="BJ50" s="50">
        <f t="shared" si="4"/>
        <v>78.125</v>
      </c>
      <c r="BK50" s="51">
        <f t="shared" si="5"/>
        <v>86.933333333333323</v>
      </c>
      <c r="BL50" s="51">
        <f t="shared" si="6"/>
        <v>96.779141104294482</v>
      </c>
      <c r="BM50" s="51">
        <f t="shared" si="7"/>
        <v>65.729166666666657</v>
      </c>
      <c r="BN50" s="52">
        <f t="shared" si="8"/>
        <v>0.5</v>
      </c>
      <c r="BO50" s="52">
        <f t="shared" si="9"/>
        <v>900</v>
      </c>
      <c r="BP50" s="52">
        <f t="shared" si="10"/>
        <v>1.25</v>
      </c>
      <c r="BQ50" s="53">
        <f t="shared" si="11"/>
        <v>150</v>
      </c>
    </row>
    <row r="51" spans="1:69">
      <c r="A51" s="41">
        <v>59</v>
      </c>
      <c r="B51" s="42">
        <v>46023</v>
      </c>
      <c r="C51" s="15" t="s">
        <v>91</v>
      </c>
      <c r="D51" s="43" t="str">
        <f t="shared" si="14"/>
        <v>IG</v>
      </c>
      <c r="E51" s="44" t="s">
        <v>155</v>
      </c>
      <c r="F51" s="44" t="s">
        <v>132</v>
      </c>
      <c r="G51" s="45" t="s">
        <v>156</v>
      </c>
      <c r="H51" s="45"/>
      <c r="I51" s="45"/>
      <c r="J51" s="5">
        <v>200497.11</v>
      </c>
      <c r="K51" s="46" t="str">
        <f>VLOOKUP(J51,'[1]Item List (3)'!A$1:B$110000,2,FALSE)</f>
        <v>OR.MNA6718G</v>
      </c>
      <c r="L51" s="5">
        <v>251203006</v>
      </c>
      <c r="M51" s="15" t="str">
        <f t="shared" si="12"/>
        <v>OR</v>
      </c>
      <c r="N51" s="15">
        <v>30</v>
      </c>
      <c r="O51" s="47">
        <f t="shared" si="0"/>
        <v>120</v>
      </c>
      <c r="P51" s="15">
        <v>1</v>
      </c>
      <c r="Q51" s="15">
        <v>706</v>
      </c>
      <c r="R51" s="15">
        <v>4</v>
      </c>
      <c r="S51" s="15"/>
      <c r="T51" s="15"/>
      <c r="U51" s="48">
        <f t="shared" si="1"/>
        <v>706</v>
      </c>
      <c r="V51" s="15">
        <v>430</v>
      </c>
      <c r="W51" s="15"/>
      <c r="X51" s="15">
        <v>15</v>
      </c>
      <c r="Y51" s="15"/>
      <c r="Z51" s="15">
        <v>15</v>
      </c>
      <c r="AA51" s="15"/>
      <c r="AB51" s="15"/>
      <c r="AC51" s="15"/>
      <c r="AD51" s="15"/>
      <c r="AE51" s="15">
        <v>5</v>
      </c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>
        <v>10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>
        <v>5</v>
      </c>
      <c r="BF51" s="15"/>
      <c r="BG51" s="48">
        <f t="shared" si="16"/>
        <v>480</v>
      </c>
      <c r="BH51" s="49">
        <f t="shared" si="2"/>
        <v>8</v>
      </c>
      <c r="BI51" s="50">
        <f t="shared" si="15"/>
        <v>7.166666666666667</v>
      </c>
      <c r="BJ51" s="50">
        <f t="shared" si="4"/>
        <v>89.583333333333343</v>
      </c>
      <c r="BK51" s="51">
        <f t="shared" si="5"/>
        <v>82.093023255813961</v>
      </c>
      <c r="BL51" s="51">
        <f t="shared" si="6"/>
        <v>99.433427762039656</v>
      </c>
      <c r="BM51" s="51">
        <f t="shared" si="7"/>
        <v>73.125</v>
      </c>
      <c r="BN51" s="52">
        <f t="shared" si="8"/>
        <v>0.25</v>
      </c>
      <c r="BO51" s="52">
        <f t="shared" si="9"/>
        <v>930</v>
      </c>
      <c r="BP51" s="52">
        <f t="shared" si="10"/>
        <v>0.58333333333333337</v>
      </c>
      <c r="BQ51" s="53">
        <f t="shared" si="11"/>
        <v>70</v>
      </c>
    </row>
    <row r="52" spans="1:69">
      <c r="A52" s="41">
        <v>60</v>
      </c>
      <c r="B52" s="42">
        <v>46023</v>
      </c>
      <c r="C52" s="15" t="s">
        <v>97</v>
      </c>
      <c r="D52" s="43" t="str">
        <f t="shared" si="14"/>
        <v>IG</v>
      </c>
      <c r="E52" s="44" t="s">
        <v>155</v>
      </c>
      <c r="F52" s="44" t="s">
        <v>132</v>
      </c>
      <c r="G52" s="45" t="s">
        <v>157</v>
      </c>
      <c r="H52" s="45"/>
      <c r="I52" s="45"/>
      <c r="J52" s="5">
        <v>200497.11</v>
      </c>
      <c r="K52" s="46" t="str">
        <f>VLOOKUP(J52,'[1]Item List (3)'!A$1:B$110000,2,FALSE)</f>
        <v>OR.MNA6718G</v>
      </c>
      <c r="L52" s="5">
        <v>251203006</v>
      </c>
      <c r="M52" s="15" t="str">
        <f t="shared" si="12"/>
        <v>OR</v>
      </c>
      <c r="N52" s="15">
        <v>30</v>
      </c>
      <c r="O52" s="47">
        <f t="shared" si="0"/>
        <v>120</v>
      </c>
      <c r="P52" s="15">
        <v>1</v>
      </c>
      <c r="Q52" s="15">
        <v>771</v>
      </c>
      <c r="R52" s="15">
        <v>4</v>
      </c>
      <c r="S52" s="15">
        <v>3</v>
      </c>
      <c r="T52" s="15"/>
      <c r="U52" s="48">
        <f t="shared" si="1"/>
        <v>774</v>
      </c>
      <c r="V52" s="15">
        <v>440</v>
      </c>
      <c r="W52" s="15"/>
      <c r="X52" s="15">
        <v>15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>
        <v>20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>
        <v>5</v>
      </c>
      <c r="BF52" s="15"/>
      <c r="BG52" s="48">
        <f t="shared" si="16"/>
        <v>480</v>
      </c>
      <c r="BH52" s="49">
        <f t="shared" si="2"/>
        <v>8</v>
      </c>
      <c r="BI52" s="50">
        <f t="shared" si="15"/>
        <v>7.333333333333333</v>
      </c>
      <c r="BJ52" s="50">
        <f t="shared" si="4"/>
        <v>91.666666666666657</v>
      </c>
      <c r="BK52" s="51">
        <f t="shared" si="5"/>
        <v>87.954545454545453</v>
      </c>
      <c r="BL52" s="51">
        <f t="shared" si="6"/>
        <v>99.095607235142111</v>
      </c>
      <c r="BM52" s="51">
        <f t="shared" si="7"/>
        <v>79.895833333333314</v>
      </c>
      <c r="BN52" s="52">
        <f t="shared" si="8"/>
        <v>0.41666666666666669</v>
      </c>
      <c r="BO52" s="52">
        <f t="shared" si="9"/>
        <v>910</v>
      </c>
      <c r="BP52" s="52">
        <f t="shared" si="10"/>
        <v>0.24999999999999994</v>
      </c>
      <c r="BQ52" s="53">
        <f t="shared" si="11"/>
        <v>29.999999999999993</v>
      </c>
    </row>
    <row r="53" spans="1:69">
      <c r="A53" s="41">
        <v>61</v>
      </c>
      <c r="B53" s="42">
        <v>46023</v>
      </c>
      <c r="C53" s="15" t="s">
        <v>91</v>
      </c>
      <c r="D53" s="43" t="str">
        <f t="shared" si="14"/>
        <v>IG</v>
      </c>
      <c r="E53" s="44" t="s">
        <v>158</v>
      </c>
      <c r="F53" s="44"/>
      <c r="G53" s="45"/>
      <c r="H53" s="45"/>
      <c r="I53" s="45"/>
      <c r="J53" s="5"/>
      <c r="K53" s="46" t="e">
        <f>VLOOKUP(J53,'[1]Item List (3)'!A$1:B$110000,2,FALSE)</f>
        <v>#N/A</v>
      </c>
      <c r="L53" s="5"/>
      <c r="M53" s="15" t="str">
        <f t="shared" si="12"/>
        <v>IR</v>
      </c>
      <c r="N53" s="15"/>
      <c r="O53" s="47" t="str">
        <f t="shared" si="0"/>
        <v/>
      </c>
      <c r="P53" s="15"/>
      <c r="Q53" s="15"/>
      <c r="R53" s="15"/>
      <c r="S53" s="15"/>
      <c r="T53" s="15"/>
      <c r="U53" s="48">
        <f t="shared" si="1"/>
        <v>0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>
        <v>480</v>
      </c>
      <c r="BG53" s="48">
        <f t="shared" si="16"/>
        <v>480</v>
      </c>
      <c r="BH53" s="49">
        <f t="shared" si="2"/>
        <v>8</v>
      </c>
      <c r="BI53" s="50">
        <f t="shared" si="15"/>
        <v>0</v>
      </c>
      <c r="BJ53" s="50">
        <f t="shared" si="4"/>
        <v>0</v>
      </c>
      <c r="BK53" s="51">
        <f t="shared" si="5"/>
        <v>0</v>
      </c>
      <c r="BL53" s="51">
        <f t="shared" si="6"/>
        <v>0</v>
      </c>
      <c r="BM53" s="51">
        <f t="shared" si="7"/>
        <v>0</v>
      </c>
      <c r="BN53" s="52">
        <f t="shared" si="8"/>
        <v>8</v>
      </c>
      <c r="BO53" s="52">
        <f t="shared" si="9"/>
        <v>0</v>
      </c>
      <c r="BP53" s="52">
        <f t="shared" si="10"/>
        <v>0</v>
      </c>
      <c r="BQ53" s="53">
        <f t="shared" si="11"/>
        <v>0</v>
      </c>
    </row>
    <row r="54" spans="1:69">
      <c r="A54" s="41">
        <v>62</v>
      </c>
      <c r="B54" s="42">
        <v>46023</v>
      </c>
      <c r="C54" s="15" t="s">
        <v>97</v>
      </c>
      <c r="D54" s="43" t="str">
        <f t="shared" si="14"/>
        <v>IG</v>
      </c>
      <c r="E54" s="44" t="s">
        <v>158</v>
      </c>
      <c r="F54" s="44"/>
      <c r="G54" s="45"/>
      <c r="H54" s="45"/>
      <c r="I54" s="45"/>
      <c r="J54" s="5"/>
      <c r="K54" s="46" t="e">
        <f>VLOOKUP(J54,'[1]Item List (3)'!A$1:B$110000,2,FALSE)</f>
        <v>#N/A</v>
      </c>
      <c r="L54" s="5"/>
      <c r="M54" s="15" t="str">
        <f t="shared" si="12"/>
        <v>IR</v>
      </c>
      <c r="N54" s="15"/>
      <c r="O54" s="47" t="str">
        <f t="shared" si="0"/>
        <v/>
      </c>
      <c r="P54" s="15"/>
      <c r="Q54" s="15"/>
      <c r="R54" s="15"/>
      <c r="S54" s="15"/>
      <c r="T54" s="15"/>
      <c r="U54" s="48">
        <f t="shared" si="1"/>
        <v>0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>
        <v>480</v>
      </c>
      <c r="BG54" s="48">
        <f t="shared" si="16"/>
        <v>480</v>
      </c>
      <c r="BH54" s="49">
        <f t="shared" si="2"/>
        <v>8</v>
      </c>
      <c r="BI54" s="50">
        <f t="shared" si="15"/>
        <v>0</v>
      </c>
      <c r="BJ54" s="50">
        <f t="shared" si="4"/>
        <v>0</v>
      </c>
      <c r="BK54" s="51">
        <f t="shared" si="5"/>
        <v>0</v>
      </c>
      <c r="BL54" s="51">
        <f t="shared" si="6"/>
        <v>0</v>
      </c>
      <c r="BM54" s="51">
        <f t="shared" si="7"/>
        <v>0</v>
      </c>
      <c r="BN54" s="52">
        <f t="shared" si="8"/>
        <v>8</v>
      </c>
      <c r="BO54" s="52">
        <f t="shared" si="9"/>
        <v>0</v>
      </c>
      <c r="BP54" s="52">
        <f t="shared" si="10"/>
        <v>0</v>
      </c>
      <c r="BQ54" s="53">
        <f t="shared" si="11"/>
        <v>0</v>
      </c>
    </row>
    <row r="55" spans="1:69">
      <c r="A55" s="41">
        <v>63</v>
      </c>
      <c r="B55" s="42">
        <v>46023</v>
      </c>
      <c r="C55" s="15" t="s">
        <v>91</v>
      </c>
      <c r="D55" s="43" t="str">
        <f t="shared" si="14"/>
        <v>IG</v>
      </c>
      <c r="E55" s="44" t="s">
        <v>159</v>
      </c>
      <c r="F55" s="44"/>
      <c r="G55" s="45"/>
      <c r="H55" s="45"/>
      <c r="I55" s="45"/>
      <c r="J55" s="5"/>
      <c r="K55" s="46" t="e">
        <f>VLOOKUP(J55,'[1]Item List (3)'!A$1:B$110000,2,FALSE)</f>
        <v>#N/A</v>
      </c>
      <c r="L55" s="5"/>
      <c r="M55" s="15" t="str">
        <f t="shared" si="12"/>
        <v>IR</v>
      </c>
      <c r="N55" s="15"/>
      <c r="O55" s="47" t="str">
        <f t="shared" si="0"/>
        <v/>
      </c>
      <c r="P55" s="15"/>
      <c r="Q55" s="15"/>
      <c r="R55" s="15"/>
      <c r="S55" s="15"/>
      <c r="T55" s="15"/>
      <c r="U55" s="48">
        <f t="shared" si="1"/>
        <v>0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>
        <v>480</v>
      </c>
      <c r="BG55" s="48">
        <f t="shared" si="16"/>
        <v>480</v>
      </c>
      <c r="BH55" s="49">
        <f t="shared" si="2"/>
        <v>8</v>
      </c>
      <c r="BI55" s="50">
        <f t="shared" si="15"/>
        <v>0</v>
      </c>
      <c r="BJ55" s="50">
        <f t="shared" si="4"/>
        <v>0</v>
      </c>
      <c r="BK55" s="51">
        <f t="shared" si="5"/>
        <v>0</v>
      </c>
      <c r="BL55" s="51">
        <f t="shared" si="6"/>
        <v>0</v>
      </c>
      <c r="BM55" s="51">
        <f t="shared" si="7"/>
        <v>0</v>
      </c>
      <c r="BN55" s="52">
        <f t="shared" si="8"/>
        <v>8</v>
      </c>
      <c r="BO55" s="52">
        <f t="shared" si="9"/>
        <v>0</v>
      </c>
      <c r="BP55" s="52">
        <f t="shared" si="10"/>
        <v>0</v>
      </c>
      <c r="BQ55" s="53">
        <f t="shared" si="11"/>
        <v>0</v>
      </c>
    </row>
    <row r="56" spans="1:69">
      <c r="A56" s="41">
        <v>64</v>
      </c>
      <c r="B56" s="42">
        <v>46023</v>
      </c>
      <c r="C56" s="15" t="s">
        <v>97</v>
      </c>
      <c r="D56" s="43" t="str">
        <f t="shared" si="14"/>
        <v>IG</v>
      </c>
      <c r="E56" s="44" t="s">
        <v>159</v>
      </c>
      <c r="F56" s="44"/>
      <c r="G56" s="45"/>
      <c r="H56" s="45"/>
      <c r="I56" s="45"/>
      <c r="J56" s="5"/>
      <c r="K56" s="46" t="e">
        <f>VLOOKUP(J56,'[1]Item List (3)'!A$1:B$110000,2,FALSE)</f>
        <v>#N/A</v>
      </c>
      <c r="L56" s="5"/>
      <c r="M56" s="15" t="str">
        <f t="shared" si="12"/>
        <v>IR</v>
      </c>
      <c r="N56" s="15"/>
      <c r="O56" s="47" t="str">
        <f t="shared" si="0"/>
        <v/>
      </c>
      <c r="P56" s="15"/>
      <c r="Q56" s="15"/>
      <c r="R56" s="15"/>
      <c r="S56" s="15"/>
      <c r="T56" s="15"/>
      <c r="U56" s="48">
        <f t="shared" si="1"/>
        <v>0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>
        <v>480</v>
      </c>
      <c r="BG56" s="48">
        <f t="shared" si="16"/>
        <v>480</v>
      </c>
      <c r="BH56" s="49">
        <f t="shared" si="2"/>
        <v>8</v>
      </c>
      <c r="BI56" s="50">
        <f t="shared" si="15"/>
        <v>0</v>
      </c>
      <c r="BJ56" s="50">
        <f t="shared" si="4"/>
        <v>0</v>
      </c>
      <c r="BK56" s="51">
        <f t="shared" si="5"/>
        <v>0</v>
      </c>
      <c r="BL56" s="51">
        <f t="shared" si="6"/>
        <v>0</v>
      </c>
      <c r="BM56" s="51">
        <f t="shared" si="7"/>
        <v>0</v>
      </c>
      <c r="BN56" s="52">
        <f t="shared" si="8"/>
        <v>8</v>
      </c>
      <c r="BO56" s="52">
        <f t="shared" si="9"/>
        <v>0</v>
      </c>
      <c r="BP56" s="52">
        <f t="shared" si="10"/>
        <v>0</v>
      </c>
      <c r="BQ56" s="53">
        <f t="shared" si="11"/>
        <v>0</v>
      </c>
    </row>
    <row r="57" spans="1:69">
      <c r="A57" s="41">
        <v>65</v>
      </c>
      <c r="B57" s="42">
        <v>46023</v>
      </c>
      <c r="C57" s="15" t="s">
        <v>91</v>
      </c>
      <c r="D57" s="43" t="str">
        <f t="shared" si="14"/>
        <v>HO</v>
      </c>
      <c r="E57" s="44" t="s">
        <v>160</v>
      </c>
      <c r="F57" s="44" t="s">
        <v>161</v>
      </c>
      <c r="G57" s="45" t="s">
        <v>162</v>
      </c>
      <c r="H57" s="45" t="s">
        <v>163</v>
      </c>
      <c r="I57" s="45"/>
      <c r="J57" s="5">
        <v>104293</v>
      </c>
      <c r="K57" s="46" t="str">
        <f>VLOOKUP(J57,'[1]Item List (3)'!A$1:B$110000,2,FALSE)</f>
        <v>IR.210 YY2</v>
      </c>
      <c r="L57" s="5">
        <v>251130004</v>
      </c>
      <c r="M57" s="15" t="str">
        <f t="shared" si="12"/>
        <v>IR</v>
      </c>
      <c r="N57" s="15">
        <v>45</v>
      </c>
      <c r="O57" s="47">
        <f t="shared" si="0"/>
        <v>80</v>
      </c>
      <c r="P57" s="15">
        <v>1</v>
      </c>
      <c r="Q57" s="15">
        <v>151</v>
      </c>
      <c r="R57" s="15"/>
      <c r="S57" s="15"/>
      <c r="T57" s="15"/>
      <c r="U57" s="48">
        <f t="shared" si="1"/>
        <v>151</v>
      </c>
      <c r="V57" s="15">
        <v>155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>
        <v>15</v>
      </c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48">
        <f t="shared" si="16"/>
        <v>170</v>
      </c>
      <c r="BH57" s="49">
        <f t="shared" si="2"/>
        <v>2.8333333333333335</v>
      </c>
      <c r="BI57" s="50">
        <f t="shared" si="15"/>
        <v>2.5833333333333335</v>
      </c>
      <c r="BJ57" s="50">
        <f t="shared" si="4"/>
        <v>91.17647058823529</v>
      </c>
      <c r="BK57" s="51">
        <f t="shared" si="5"/>
        <v>73.064516129032256</v>
      </c>
      <c r="BL57" s="51">
        <f t="shared" si="6"/>
        <v>100</v>
      </c>
      <c r="BM57" s="51">
        <f t="shared" si="7"/>
        <v>66.617647058823508</v>
      </c>
      <c r="BN57" s="52">
        <f t="shared" si="8"/>
        <v>0.25</v>
      </c>
      <c r="BO57" s="52">
        <f t="shared" si="9"/>
        <v>206.66666666666666</v>
      </c>
      <c r="BP57" s="52">
        <f t="shared" si="10"/>
        <v>0</v>
      </c>
      <c r="BQ57" s="53">
        <f t="shared" si="11"/>
        <v>0</v>
      </c>
    </row>
    <row r="58" spans="1:69">
      <c r="A58" s="41">
        <v>66</v>
      </c>
      <c r="B58" s="42">
        <v>46023</v>
      </c>
      <c r="C58" s="15" t="s">
        <v>91</v>
      </c>
      <c r="D58" s="43" t="str">
        <f t="shared" si="14"/>
        <v>HO</v>
      </c>
      <c r="E58" s="44" t="s">
        <v>160</v>
      </c>
      <c r="F58" s="44" t="s">
        <v>161</v>
      </c>
      <c r="G58" s="45" t="s">
        <v>162</v>
      </c>
      <c r="H58" s="45" t="s">
        <v>163</v>
      </c>
      <c r="I58" s="45"/>
      <c r="J58" s="5">
        <v>201141</v>
      </c>
      <c r="K58" s="46" t="str">
        <f>VLOOKUP(J58,'[1]Item List (3)'!A$1:B$110000,2,FALSE)</f>
        <v>OR 7212</v>
      </c>
      <c r="L58" s="5">
        <v>250907018</v>
      </c>
      <c r="M58" s="15" t="str">
        <f t="shared" si="12"/>
        <v>OR</v>
      </c>
      <c r="N58" s="15">
        <v>70</v>
      </c>
      <c r="O58" s="47">
        <f t="shared" si="0"/>
        <v>51.428571428571431</v>
      </c>
      <c r="P58" s="15">
        <v>1</v>
      </c>
      <c r="Q58" s="15">
        <v>149</v>
      </c>
      <c r="R58" s="15"/>
      <c r="S58" s="15"/>
      <c r="T58" s="15"/>
      <c r="U58" s="48">
        <f t="shared" si="1"/>
        <v>149</v>
      </c>
      <c r="V58" s="15">
        <v>180</v>
      </c>
      <c r="W58" s="15">
        <v>90</v>
      </c>
      <c r="X58" s="15">
        <v>40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48">
        <f t="shared" si="16"/>
        <v>310</v>
      </c>
      <c r="BH58" s="49">
        <f t="shared" si="2"/>
        <v>5.166666666666667</v>
      </c>
      <c r="BI58" s="50">
        <f t="shared" ref="BI58:BI107" si="17">IFERROR(BH58-SUM(W58:BF58)/60,0)</f>
        <v>3.0000000000000004</v>
      </c>
      <c r="BJ58" s="50">
        <f t="shared" si="4"/>
        <v>58.064516129032263</v>
      </c>
      <c r="BK58" s="51">
        <f t="shared" si="5"/>
        <v>96.574074074074062</v>
      </c>
      <c r="BL58" s="51">
        <f t="shared" si="6"/>
        <v>100</v>
      </c>
      <c r="BM58" s="51">
        <f t="shared" si="7"/>
        <v>56.075268817204297</v>
      </c>
      <c r="BN58" s="52">
        <f t="shared" si="8"/>
        <v>1.5</v>
      </c>
      <c r="BO58" s="52">
        <f t="shared" si="9"/>
        <v>188.57142857142858</v>
      </c>
      <c r="BP58" s="52">
        <f t="shared" si="10"/>
        <v>0.66666666666666652</v>
      </c>
      <c r="BQ58" s="53">
        <f t="shared" si="11"/>
        <v>34.285714285714278</v>
      </c>
    </row>
    <row r="59" spans="1:69">
      <c r="A59" s="41">
        <v>67</v>
      </c>
      <c r="B59" s="42">
        <v>46023</v>
      </c>
      <c r="C59" s="15" t="s">
        <v>97</v>
      </c>
      <c r="D59" s="43" t="str">
        <f t="shared" si="14"/>
        <v>HO</v>
      </c>
      <c r="E59" s="44" t="s">
        <v>160</v>
      </c>
      <c r="F59" s="44" t="s">
        <v>161</v>
      </c>
      <c r="G59" s="45" t="s">
        <v>162</v>
      </c>
      <c r="H59" s="45"/>
      <c r="I59" s="45"/>
      <c r="J59" s="5">
        <v>201141</v>
      </c>
      <c r="K59" s="46" t="str">
        <f>VLOOKUP(J59,'[1]Item List (3)'!A$1:B$110000,2,FALSE)</f>
        <v>OR 7212</v>
      </c>
      <c r="L59" s="5">
        <v>250907018</v>
      </c>
      <c r="M59" s="15" t="str">
        <f t="shared" si="12"/>
        <v>OR</v>
      </c>
      <c r="N59" s="15">
        <v>70</v>
      </c>
      <c r="O59" s="47">
        <f t="shared" si="0"/>
        <v>51.428571428571431</v>
      </c>
      <c r="P59" s="15">
        <v>1</v>
      </c>
      <c r="Q59" s="15">
        <v>52</v>
      </c>
      <c r="R59" s="15"/>
      <c r="S59" s="15"/>
      <c r="T59" s="15"/>
      <c r="U59" s="48">
        <f t="shared" si="1"/>
        <v>52</v>
      </c>
      <c r="V59" s="15">
        <v>95</v>
      </c>
      <c r="W59" s="15"/>
      <c r="X59" s="15">
        <v>70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>
        <v>15</v>
      </c>
      <c r="AQ59" s="15"/>
      <c r="AR59" s="15">
        <v>300</v>
      </c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48">
        <f t="shared" si="16"/>
        <v>480</v>
      </c>
      <c r="BH59" s="49">
        <f t="shared" si="2"/>
        <v>8</v>
      </c>
      <c r="BI59" s="50">
        <f t="shared" si="17"/>
        <v>1.583333333333333</v>
      </c>
      <c r="BJ59" s="50">
        <f t="shared" si="4"/>
        <v>19.791666666666664</v>
      </c>
      <c r="BK59" s="51">
        <f t="shared" si="5"/>
        <v>63.859649122807028</v>
      </c>
      <c r="BL59" s="51">
        <f t="shared" si="6"/>
        <v>100</v>
      </c>
      <c r="BM59" s="51">
        <f t="shared" si="7"/>
        <v>12.638888888888889</v>
      </c>
      <c r="BN59" s="52">
        <f t="shared" si="8"/>
        <v>0.25</v>
      </c>
      <c r="BO59" s="52">
        <f t="shared" si="9"/>
        <v>398.57142857142856</v>
      </c>
      <c r="BP59" s="52">
        <f t="shared" si="10"/>
        <v>6.166666666666667</v>
      </c>
      <c r="BQ59" s="53">
        <f t="shared" si="11"/>
        <v>317.14285714285717</v>
      </c>
    </row>
    <row r="60" spans="1:69">
      <c r="A60" s="41">
        <v>68</v>
      </c>
      <c r="B60" s="42">
        <v>46023</v>
      </c>
      <c r="C60" s="15" t="s">
        <v>91</v>
      </c>
      <c r="D60" s="43" t="str">
        <f t="shared" si="14"/>
        <v>HO</v>
      </c>
      <c r="E60" s="44" t="s">
        <v>164</v>
      </c>
      <c r="F60" s="44" t="s">
        <v>161</v>
      </c>
      <c r="G60" s="45" t="s">
        <v>165</v>
      </c>
      <c r="H60" s="45"/>
      <c r="I60" s="45"/>
      <c r="J60" s="5">
        <v>208836.01</v>
      </c>
      <c r="K60" s="46" t="str">
        <f>VLOOKUP(J60,'[1]Item List (3)'!A$1:B$110000,2,FALSE)</f>
        <v>NK.OR 50/35(NKI 45/35)</v>
      </c>
      <c r="L60" s="5">
        <v>251204013</v>
      </c>
      <c r="M60" s="15" t="str">
        <f t="shared" si="12"/>
        <v>OR</v>
      </c>
      <c r="N60" s="15">
        <v>20</v>
      </c>
      <c r="O60" s="47">
        <f t="shared" si="0"/>
        <v>180</v>
      </c>
      <c r="P60" s="15">
        <v>1</v>
      </c>
      <c r="Q60" s="15">
        <v>720</v>
      </c>
      <c r="R60" s="15"/>
      <c r="S60" s="15"/>
      <c r="T60" s="15"/>
      <c r="U60" s="48">
        <f t="shared" si="1"/>
        <v>720</v>
      </c>
      <c r="V60" s="15">
        <v>210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>
        <v>30</v>
      </c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48">
        <f t="shared" si="16"/>
        <v>240</v>
      </c>
      <c r="BH60" s="49">
        <f t="shared" si="2"/>
        <v>4</v>
      </c>
      <c r="BI60" s="50">
        <f t="shared" si="17"/>
        <v>3.5</v>
      </c>
      <c r="BJ60" s="50">
        <f t="shared" si="4"/>
        <v>87.5</v>
      </c>
      <c r="BK60" s="51">
        <f t="shared" si="5"/>
        <v>114.28571428571428</v>
      </c>
      <c r="BL60" s="51">
        <f t="shared" si="6"/>
        <v>100</v>
      </c>
      <c r="BM60" s="51">
        <f t="shared" si="7"/>
        <v>100</v>
      </c>
      <c r="BN60" s="52">
        <f t="shared" si="8"/>
        <v>0.5</v>
      </c>
      <c r="BO60" s="52">
        <f t="shared" si="9"/>
        <v>630</v>
      </c>
      <c r="BP60" s="52">
        <f t="shared" si="10"/>
        <v>0</v>
      </c>
      <c r="BQ60" s="53">
        <f t="shared" si="11"/>
        <v>0</v>
      </c>
    </row>
    <row r="61" spans="1:69">
      <c r="A61" s="41">
        <v>67</v>
      </c>
      <c r="B61" s="42">
        <v>46023</v>
      </c>
      <c r="C61" s="15" t="s">
        <v>91</v>
      </c>
      <c r="D61" s="43" t="str">
        <f t="shared" si="14"/>
        <v>HO</v>
      </c>
      <c r="E61" s="44" t="s">
        <v>164</v>
      </c>
      <c r="F61" s="44" t="s">
        <v>161</v>
      </c>
      <c r="G61" s="45" t="s">
        <v>165</v>
      </c>
      <c r="H61" s="45"/>
      <c r="I61" s="45"/>
      <c r="J61" s="5">
        <v>208602.06</v>
      </c>
      <c r="K61" s="46" t="str">
        <f>VLOOKUP(J61,'[1]Item List (3)'!A$1:B$110000,2,FALSE)</f>
        <v>NU.OR 304</v>
      </c>
      <c r="L61" s="5">
        <v>250908016</v>
      </c>
      <c r="M61" s="15" t="str">
        <f t="shared" si="12"/>
        <v>OR</v>
      </c>
      <c r="N61" s="15">
        <v>20</v>
      </c>
      <c r="O61" s="47">
        <f t="shared" si="0"/>
        <v>180</v>
      </c>
      <c r="P61" s="15">
        <v>1</v>
      </c>
      <c r="Q61" s="15">
        <v>285</v>
      </c>
      <c r="R61" s="15"/>
      <c r="S61" s="15"/>
      <c r="T61" s="15"/>
      <c r="U61" s="48">
        <f t="shared" si="1"/>
        <v>285</v>
      </c>
      <c r="V61" s="15">
        <v>180</v>
      </c>
      <c r="W61" s="15">
        <v>60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48">
        <f t="shared" si="16"/>
        <v>240</v>
      </c>
      <c r="BH61" s="49">
        <f t="shared" si="2"/>
        <v>4</v>
      </c>
      <c r="BI61" s="50">
        <f t="shared" si="17"/>
        <v>3</v>
      </c>
      <c r="BJ61" s="50">
        <f t="shared" si="4"/>
        <v>75</v>
      </c>
      <c r="BK61" s="51">
        <f t="shared" si="5"/>
        <v>52.777777777777779</v>
      </c>
      <c r="BL61" s="51">
        <f t="shared" si="6"/>
        <v>100</v>
      </c>
      <c r="BM61" s="51">
        <f t="shared" si="7"/>
        <v>39.583333333333336</v>
      </c>
      <c r="BN61" s="52">
        <f t="shared" si="8"/>
        <v>1</v>
      </c>
      <c r="BO61" s="52">
        <f t="shared" si="9"/>
        <v>540</v>
      </c>
      <c r="BP61" s="52">
        <f t="shared" si="10"/>
        <v>0</v>
      </c>
      <c r="BQ61" s="53">
        <f t="shared" si="11"/>
        <v>0</v>
      </c>
    </row>
    <row r="62" spans="1:69">
      <c r="A62" s="41">
        <v>70</v>
      </c>
      <c r="B62" s="42">
        <v>46023</v>
      </c>
      <c r="C62" s="15" t="s">
        <v>97</v>
      </c>
      <c r="D62" s="43" t="str">
        <f t="shared" si="14"/>
        <v>HO</v>
      </c>
      <c r="E62" s="44" t="s">
        <v>164</v>
      </c>
      <c r="F62" s="44" t="s">
        <v>161</v>
      </c>
      <c r="G62" s="45" t="s">
        <v>165</v>
      </c>
      <c r="H62" s="45"/>
      <c r="I62" s="45"/>
      <c r="J62" s="5">
        <v>208602.06</v>
      </c>
      <c r="K62" s="46" t="str">
        <f>VLOOKUP(J62,'[1]Item List (3)'!A$1:B$110000,2,FALSE)</f>
        <v>NU.OR 304</v>
      </c>
      <c r="L62" s="5">
        <v>250908016</v>
      </c>
      <c r="M62" s="15" t="str">
        <f t="shared" si="12"/>
        <v>OR</v>
      </c>
      <c r="N62" s="15">
        <v>20</v>
      </c>
      <c r="O62" s="47">
        <f t="shared" si="0"/>
        <v>180</v>
      </c>
      <c r="P62" s="15">
        <v>1</v>
      </c>
      <c r="Q62" s="15">
        <v>170</v>
      </c>
      <c r="R62" s="15"/>
      <c r="S62" s="15"/>
      <c r="T62" s="15"/>
      <c r="U62" s="48">
        <f t="shared" si="1"/>
        <v>170</v>
      </c>
      <c r="V62" s="15">
        <v>60</v>
      </c>
      <c r="W62" s="15"/>
      <c r="X62" s="15">
        <v>30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>
        <v>360</v>
      </c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48">
        <f t="shared" si="16"/>
        <v>450</v>
      </c>
      <c r="BH62" s="49">
        <f t="shared" si="2"/>
        <v>7.5</v>
      </c>
      <c r="BI62" s="50">
        <f t="shared" si="17"/>
        <v>1</v>
      </c>
      <c r="BJ62" s="50">
        <f t="shared" si="4"/>
        <v>13.333333333333334</v>
      </c>
      <c r="BK62" s="51">
        <f t="shared" si="5"/>
        <v>94.444444444444443</v>
      </c>
      <c r="BL62" s="51">
        <f t="shared" si="6"/>
        <v>100</v>
      </c>
      <c r="BM62" s="51">
        <f t="shared" si="7"/>
        <v>12.592592592592593</v>
      </c>
      <c r="BN62" s="52">
        <f t="shared" si="8"/>
        <v>0</v>
      </c>
      <c r="BO62" s="52">
        <f t="shared" si="9"/>
        <v>1350</v>
      </c>
      <c r="BP62" s="52">
        <f t="shared" si="10"/>
        <v>6.5</v>
      </c>
      <c r="BQ62" s="53">
        <f t="shared" si="11"/>
        <v>1170</v>
      </c>
    </row>
    <row r="63" spans="1:69">
      <c r="A63" s="41">
        <v>71</v>
      </c>
      <c r="B63" s="42">
        <v>46023</v>
      </c>
      <c r="C63" s="15" t="s">
        <v>97</v>
      </c>
      <c r="D63" s="43" t="str">
        <f t="shared" si="14"/>
        <v>HO</v>
      </c>
      <c r="E63" s="44" t="s">
        <v>164</v>
      </c>
      <c r="F63" s="44" t="s">
        <v>161</v>
      </c>
      <c r="G63" s="45" t="s">
        <v>165</v>
      </c>
      <c r="H63" s="45"/>
      <c r="I63" s="45"/>
      <c r="J63" s="5">
        <v>200603.3</v>
      </c>
      <c r="K63" s="46" t="e">
        <f>VLOOKUP(J63,'[1]Item List (3)'!A$1:B$110000,2,FALSE)</f>
        <v>#N/A</v>
      </c>
      <c r="L63" s="5">
        <v>250908006</v>
      </c>
      <c r="M63" s="15" t="str">
        <f t="shared" si="12"/>
        <v>OR</v>
      </c>
      <c r="N63" s="15">
        <v>20</v>
      </c>
      <c r="O63" s="47">
        <f t="shared" si="0"/>
        <v>180</v>
      </c>
      <c r="P63" s="15">
        <v>1</v>
      </c>
      <c r="Q63" s="15">
        <v>50</v>
      </c>
      <c r="R63" s="15"/>
      <c r="S63" s="15"/>
      <c r="T63" s="15"/>
      <c r="U63" s="48">
        <f t="shared" si="1"/>
        <v>50</v>
      </c>
      <c r="V63" s="15">
        <v>30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48">
        <f t="shared" si="16"/>
        <v>30</v>
      </c>
      <c r="BH63" s="49">
        <f t="shared" si="2"/>
        <v>0.5</v>
      </c>
      <c r="BI63" s="50">
        <f t="shared" si="17"/>
        <v>0.5</v>
      </c>
      <c r="BJ63" s="50">
        <f t="shared" si="4"/>
        <v>100</v>
      </c>
      <c r="BK63" s="51">
        <f t="shared" si="5"/>
        <v>55.555555555555557</v>
      </c>
      <c r="BL63" s="51">
        <f t="shared" si="6"/>
        <v>100</v>
      </c>
      <c r="BM63" s="51">
        <f t="shared" si="7"/>
        <v>55.555555555555557</v>
      </c>
      <c r="BN63" s="52">
        <f t="shared" si="8"/>
        <v>0</v>
      </c>
      <c r="BO63" s="52">
        <f t="shared" si="9"/>
        <v>90</v>
      </c>
      <c r="BP63" s="52">
        <f t="shared" si="10"/>
        <v>0</v>
      </c>
      <c r="BQ63" s="53">
        <f t="shared" si="11"/>
        <v>0</v>
      </c>
    </row>
    <row r="64" spans="1:69">
      <c r="A64" s="41">
        <v>72</v>
      </c>
      <c r="B64" s="42">
        <v>46023</v>
      </c>
      <c r="C64" s="15" t="s">
        <v>91</v>
      </c>
      <c r="D64" s="43" t="str">
        <f t="shared" si="14"/>
        <v>HO</v>
      </c>
      <c r="E64" s="44" t="s">
        <v>166</v>
      </c>
      <c r="F64" s="44" t="s">
        <v>161</v>
      </c>
      <c r="G64" s="45" t="s">
        <v>167</v>
      </c>
      <c r="H64" s="45"/>
      <c r="I64" s="45"/>
      <c r="J64" s="5">
        <v>1526014.01</v>
      </c>
      <c r="K64" s="46" t="e">
        <f>VLOOKUP(J64,'[1]Item List (3)'!A$1:B$110000,2,FALSE)</f>
        <v>#N/A</v>
      </c>
      <c r="L64" s="5">
        <v>251107004</v>
      </c>
      <c r="M64" s="15" t="str">
        <f t="shared" si="12"/>
        <v>IR</v>
      </c>
      <c r="N64" s="15">
        <v>25</v>
      </c>
      <c r="O64" s="47">
        <f t="shared" si="0"/>
        <v>144</v>
      </c>
      <c r="P64" s="15">
        <v>1</v>
      </c>
      <c r="Q64" s="15">
        <v>908</v>
      </c>
      <c r="R64" s="15"/>
      <c r="S64" s="15"/>
      <c r="T64" s="15"/>
      <c r="U64" s="48">
        <f t="shared" si="1"/>
        <v>908</v>
      </c>
      <c r="V64" s="15">
        <v>390</v>
      </c>
      <c r="W64" s="15"/>
      <c r="X64" s="15">
        <v>60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30</v>
      </c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48">
        <f t="shared" si="16"/>
        <v>480</v>
      </c>
      <c r="BH64" s="49">
        <f t="shared" si="2"/>
        <v>8</v>
      </c>
      <c r="BI64" s="50">
        <f t="shared" si="17"/>
        <v>6.5</v>
      </c>
      <c r="BJ64" s="50">
        <f t="shared" si="4"/>
        <v>81.25</v>
      </c>
      <c r="BK64" s="51">
        <f t="shared" si="5"/>
        <v>97.008547008547012</v>
      </c>
      <c r="BL64" s="51">
        <f t="shared" si="6"/>
        <v>100</v>
      </c>
      <c r="BM64" s="51">
        <f t="shared" si="7"/>
        <v>78.819444444444443</v>
      </c>
      <c r="BN64" s="52">
        <f t="shared" si="8"/>
        <v>0.5</v>
      </c>
      <c r="BO64" s="52">
        <f t="shared" si="9"/>
        <v>1080</v>
      </c>
      <c r="BP64" s="52">
        <f t="shared" si="10"/>
        <v>1</v>
      </c>
      <c r="BQ64" s="53">
        <f t="shared" si="11"/>
        <v>144</v>
      </c>
    </row>
    <row r="65" spans="1:69">
      <c r="A65" s="41">
        <v>73</v>
      </c>
      <c r="B65" s="42">
        <v>46023</v>
      </c>
      <c r="C65" s="15" t="s">
        <v>97</v>
      </c>
      <c r="D65" s="43" t="str">
        <f t="shared" si="14"/>
        <v>HO</v>
      </c>
      <c r="E65" s="44" t="s">
        <v>166</v>
      </c>
      <c r="F65" s="44" t="s">
        <v>161</v>
      </c>
      <c r="G65" s="45" t="s">
        <v>168</v>
      </c>
      <c r="H65" s="45"/>
      <c r="I65" s="45"/>
      <c r="J65" s="5">
        <v>1526014.01</v>
      </c>
      <c r="K65" s="46" t="e">
        <f>VLOOKUP(J65,'[1]Item List (3)'!A$1:B$110000,2,FALSE)</f>
        <v>#N/A</v>
      </c>
      <c r="L65" s="5">
        <v>251107004</v>
      </c>
      <c r="M65" s="15" t="str">
        <f t="shared" si="12"/>
        <v>IR</v>
      </c>
      <c r="N65" s="15">
        <v>25</v>
      </c>
      <c r="O65" s="47">
        <f t="shared" si="0"/>
        <v>144</v>
      </c>
      <c r="P65" s="15">
        <v>1</v>
      </c>
      <c r="Q65" s="15">
        <v>692</v>
      </c>
      <c r="R65" s="15"/>
      <c r="S65" s="15"/>
      <c r="T65" s="15"/>
      <c r="U65" s="48">
        <f t="shared" si="1"/>
        <v>692</v>
      </c>
      <c r="V65" s="15">
        <v>300</v>
      </c>
      <c r="W65" s="15"/>
      <c r="X65" s="15">
        <v>150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>
        <v>30</v>
      </c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48">
        <f t="shared" si="16"/>
        <v>480</v>
      </c>
      <c r="BH65" s="49">
        <f t="shared" si="2"/>
        <v>8</v>
      </c>
      <c r="BI65" s="50">
        <f t="shared" si="17"/>
        <v>5</v>
      </c>
      <c r="BJ65" s="50">
        <f t="shared" si="4"/>
        <v>62.5</v>
      </c>
      <c r="BK65" s="51">
        <f t="shared" si="5"/>
        <v>96.111111111111114</v>
      </c>
      <c r="BL65" s="51">
        <f t="shared" si="6"/>
        <v>100</v>
      </c>
      <c r="BM65" s="51">
        <f t="shared" si="7"/>
        <v>60.069444444444443</v>
      </c>
      <c r="BN65" s="52">
        <f t="shared" si="8"/>
        <v>0.5</v>
      </c>
      <c r="BO65" s="52">
        <f t="shared" si="9"/>
        <v>1080</v>
      </c>
      <c r="BP65" s="52">
        <f t="shared" si="10"/>
        <v>2.5</v>
      </c>
      <c r="BQ65" s="53">
        <f t="shared" si="11"/>
        <v>360</v>
      </c>
    </row>
    <row r="66" spans="1:69">
      <c r="A66" s="41">
        <v>74</v>
      </c>
      <c r="B66" s="42">
        <v>46023</v>
      </c>
      <c r="C66" s="15" t="s">
        <v>91</v>
      </c>
      <c r="D66" s="43" t="str">
        <f t="shared" si="14"/>
        <v>HO</v>
      </c>
      <c r="E66" s="44" t="s">
        <v>169</v>
      </c>
      <c r="F66" s="44" t="s">
        <v>161</v>
      </c>
      <c r="G66" s="45" t="s">
        <v>170</v>
      </c>
      <c r="H66" s="45"/>
      <c r="I66" s="45"/>
      <c r="J66" s="5">
        <v>1526013.01</v>
      </c>
      <c r="K66" s="46" t="e">
        <f>VLOOKUP(J66,'[1]Item List (3)'!A$1:B$110000,2,FALSE)</f>
        <v>#N/A</v>
      </c>
      <c r="L66" s="5">
        <v>251107005</v>
      </c>
      <c r="M66" s="15" t="str">
        <f t="shared" si="12"/>
        <v>IR</v>
      </c>
      <c r="N66" s="15">
        <v>15</v>
      </c>
      <c r="O66" s="47">
        <f t="shared" si="0"/>
        <v>240</v>
      </c>
      <c r="P66" s="15">
        <v>1</v>
      </c>
      <c r="Q66" s="15">
        <v>1743</v>
      </c>
      <c r="R66" s="15"/>
      <c r="S66" s="15"/>
      <c r="T66" s="15"/>
      <c r="U66" s="48">
        <f t="shared" si="1"/>
        <v>1743</v>
      </c>
      <c r="V66" s="15">
        <v>450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>
        <v>30</v>
      </c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48">
        <f t="shared" si="16"/>
        <v>480</v>
      </c>
      <c r="BH66" s="49">
        <f t="shared" si="2"/>
        <v>8</v>
      </c>
      <c r="BI66" s="50">
        <f t="shared" si="17"/>
        <v>7.5</v>
      </c>
      <c r="BJ66" s="50">
        <f t="shared" si="4"/>
        <v>93.75</v>
      </c>
      <c r="BK66" s="51">
        <f t="shared" si="5"/>
        <v>96.833333333333343</v>
      </c>
      <c r="BL66" s="51">
        <f t="shared" si="6"/>
        <v>100</v>
      </c>
      <c r="BM66" s="51">
        <f t="shared" si="7"/>
        <v>90.78125</v>
      </c>
      <c r="BN66" s="52">
        <f t="shared" si="8"/>
        <v>0.5</v>
      </c>
      <c r="BO66" s="52">
        <f t="shared" si="9"/>
        <v>1800</v>
      </c>
      <c r="BP66" s="52">
        <f t="shared" si="10"/>
        <v>0</v>
      </c>
      <c r="BQ66" s="53">
        <f t="shared" si="11"/>
        <v>0</v>
      </c>
    </row>
    <row r="67" spans="1:69">
      <c r="A67" s="41">
        <v>75</v>
      </c>
      <c r="B67" s="42">
        <v>46023</v>
      </c>
      <c r="C67" s="15" t="s">
        <v>97</v>
      </c>
      <c r="D67" s="43" t="str">
        <f t="shared" si="14"/>
        <v>HO</v>
      </c>
      <c r="E67" s="44" t="s">
        <v>169</v>
      </c>
      <c r="F67" s="44" t="s">
        <v>161</v>
      </c>
      <c r="G67" s="45" t="s">
        <v>171</v>
      </c>
      <c r="H67" s="45"/>
      <c r="I67" s="45"/>
      <c r="J67" s="5">
        <v>1526013.01</v>
      </c>
      <c r="K67" s="46" t="e">
        <f>VLOOKUP(J67,'[1]Item List (3)'!A$1:B$110000,2,FALSE)</f>
        <v>#N/A</v>
      </c>
      <c r="L67" s="5">
        <v>251107005</v>
      </c>
      <c r="M67" s="15" t="str">
        <f t="shared" si="12"/>
        <v>IR</v>
      </c>
      <c r="N67" s="15">
        <v>15</v>
      </c>
      <c r="O67" s="47">
        <f t="shared" si="0"/>
        <v>240</v>
      </c>
      <c r="P67" s="15">
        <v>1</v>
      </c>
      <c r="Q67" s="15">
        <v>1570</v>
      </c>
      <c r="R67" s="15"/>
      <c r="S67" s="15"/>
      <c r="T67" s="15"/>
      <c r="U67" s="48">
        <f t="shared" si="1"/>
        <v>1570</v>
      </c>
      <c r="V67" s="15">
        <v>410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>
        <v>30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>
        <v>40</v>
      </c>
      <c r="BD67" s="15"/>
      <c r="BE67" s="15"/>
      <c r="BF67" s="15"/>
      <c r="BG67" s="48">
        <f t="shared" si="16"/>
        <v>480</v>
      </c>
      <c r="BH67" s="49">
        <f t="shared" si="2"/>
        <v>8</v>
      </c>
      <c r="BI67" s="50">
        <f t="shared" si="17"/>
        <v>6.833333333333333</v>
      </c>
      <c r="BJ67" s="50">
        <f t="shared" si="4"/>
        <v>85.416666666666657</v>
      </c>
      <c r="BK67" s="51">
        <f t="shared" si="5"/>
        <v>95.731707317073173</v>
      </c>
      <c r="BL67" s="51">
        <f t="shared" si="6"/>
        <v>100</v>
      </c>
      <c r="BM67" s="51">
        <f t="shared" si="7"/>
        <v>81.770833333333329</v>
      </c>
      <c r="BN67" s="52">
        <f t="shared" si="8"/>
        <v>0.5</v>
      </c>
      <c r="BO67" s="52">
        <f t="shared" si="9"/>
        <v>1800</v>
      </c>
      <c r="BP67" s="52">
        <f t="shared" si="10"/>
        <v>0.66666666666666674</v>
      </c>
      <c r="BQ67" s="53">
        <f t="shared" si="11"/>
        <v>160.00000000000003</v>
      </c>
    </row>
    <row r="68" spans="1:69">
      <c r="A68" s="41">
        <v>76</v>
      </c>
      <c r="B68" s="42">
        <v>46023</v>
      </c>
      <c r="C68" s="15" t="s">
        <v>91</v>
      </c>
      <c r="D68" s="43" t="str">
        <f t="shared" si="14"/>
        <v>HO</v>
      </c>
      <c r="E68" s="44" t="s">
        <v>172</v>
      </c>
      <c r="F68" s="44" t="s">
        <v>161</v>
      </c>
      <c r="G68" s="45" t="s">
        <v>173</v>
      </c>
      <c r="H68" s="45"/>
      <c r="I68" s="45"/>
      <c r="J68" s="5">
        <v>208293</v>
      </c>
      <c r="K68" s="46" t="str">
        <f>VLOOKUP(J68,'[1]Item List (3)'!A$1:B$110000,2,FALSE)</f>
        <v>OR.210 YY2</v>
      </c>
      <c r="L68" s="5">
        <v>251130005</v>
      </c>
      <c r="M68" s="15" t="str">
        <f t="shared" si="12"/>
        <v>OR</v>
      </c>
      <c r="N68" s="15">
        <v>20</v>
      </c>
      <c r="O68" s="47">
        <f t="shared" ref="O68:O131" si="18">IFERROR(3600/N68,"")</f>
        <v>180</v>
      </c>
      <c r="P68" s="15">
        <v>1</v>
      </c>
      <c r="Q68" s="15">
        <v>1254</v>
      </c>
      <c r="R68" s="15"/>
      <c r="S68" s="15"/>
      <c r="T68" s="15"/>
      <c r="U68" s="48">
        <f t="shared" ref="U68:U81" si="19">Q68+S68+T68</f>
        <v>1254</v>
      </c>
      <c r="V68" s="15">
        <v>450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30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48">
        <f t="shared" si="16"/>
        <v>480</v>
      </c>
      <c r="BH68" s="49">
        <f t="shared" ref="BH68:BH131" si="20">BG68/60</f>
        <v>8</v>
      </c>
      <c r="BI68" s="50">
        <f t="shared" si="17"/>
        <v>7.5</v>
      </c>
      <c r="BJ68" s="50">
        <f t="shared" ref="BJ68:BJ131" si="21">IFERROR(BI68/BH68*100,0)</f>
        <v>93.75</v>
      </c>
      <c r="BK68" s="51">
        <f t="shared" ref="BK68:BK81" si="22">IFERROR(((U68*N68)/(BI68*3600)*100),0)</f>
        <v>92.888888888888886</v>
      </c>
      <c r="BL68" s="51">
        <f t="shared" ref="BL68:BL81" si="23">IFERROR(((U68-(R68+S68+T68))/U68*100),0)</f>
        <v>100</v>
      </c>
      <c r="BM68" s="51">
        <f t="shared" ref="BM68:BM131" si="24">IFERROR((((BJ68*BK68*BL68)/1000000)*100),0)</f>
        <v>87.083333333333329</v>
      </c>
      <c r="BN68" s="52">
        <f t="shared" ref="BN68:BN83" si="25">(W68+AP68+BE68+BF68)/60</f>
        <v>0.5</v>
      </c>
      <c r="BO68" s="52">
        <f t="shared" ref="BO68:BO131" si="26">IFERROR(((BH68-BN68)*3600)/N68,0)</f>
        <v>1350</v>
      </c>
      <c r="BP68" s="52">
        <f t="shared" ref="BP68:BP131" si="27">IFERROR(SUM(W68:BF68)/60-BN68,0)</f>
        <v>0</v>
      </c>
      <c r="BQ68" s="53">
        <f t="shared" ref="BQ68:BQ131" si="28">IFERROR(BP68*3600/N68,0)</f>
        <v>0</v>
      </c>
    </row>
    <row r="69" spans="1:69">
      <c r="A69" s="41">
        <v>77</v>
      </c>
      <c r="B69" s="42">
        <v>46023</v>
      </c>
      <c r="C69" s="15" t="s">
        <v>97</v>
      </c>
      <c r="D69" s="43" t="str">
        <f t="shared" si="14"/>
        <v>HO</v>
      </c>
      <c r="E69" s="44" t="s">
        <v>172</v>
      </c>
      <c r="F69" s="44" t="s">
        <v>161</v>
      </c>
      <c r="G69" s="45" t="s">
        <v>174</v>
      </c>
      <c r="H69" s="45"/>
      <c r="I69" s="45"/>
      <c r="J69" s="5">
        <v>208293</v>
      </c>
      <c r="K69" s="46" t="str">
        <f>VLOOKUP(J69,'[1]Item List (3)'!A$1:B$110000,2,FALSE)</f>
        <v>OR.210 YY2</v>
      </c>
      <c r="L69" s="5">
        <v>251130005</v>
      </c>
      <c r="M69" s="15" t="str">
        <f t="shared" ref="M69:M132" si="29">IF((LEFT(J69))="2",$L$1,$J$1)</f>
        <v>OR</v>
      </c>
      <c r="N69" s="15">
        <v>20</v>
      </c>
      <c r="O69" s="47">
        <f t="shared" si="18"/>
        <v>180</v>
      </c>
      <c r="P69" s="15">
        <v>1</v>
      </c>
      <c r="Q69" s="15">
        <v>235</v>
      </c>
      <c r="R69" s="15"/>
      <c r="S69" s="15"/>
      <c r="T69" s="15"/>
      <c r="U69" s="48">
        <f t="shared" si="19"/>
        <v>235</v>
      </c>
      <c r="V69" s="15">
        <v>90</v>
      </c>
      <c r="W69" s="15">
        <v>290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>
        <v>10</v>
      </c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48">
        <f t="shared" si="16"/>
        <v>390</v>
      </c>
      <c r="BH69" s="49">
        <f t="shared" si="20"/>
        <v>6.5</v>
      </c>
      <c r="BI69" s="50">
        <f t="shared" si="17"/>
        <v>1.5</v>
      </c>
      <c r="BJ69" s="50">
        <f t="shared" si="21"/>
        <v>23.076923076923077</v>
      </c>
      <c r="BK69" s="51">
        <f t="shared" si="22"/>
        <v>87.037037037037038</v>
      </c>
      <c r="BL69" s="51">
        <f t="shared" si="23"/>
        <v>100</v>
      </c>
      <c r="BM69" s="51">
        <f t="shared" si="24"/>
        <v>20.085470085470085</v>
      </c>
      <c r="BN69" s="52">
        <f t="shared" si="25"/>
        <v>5</v>
      </c>
      <c r="BO69" s="52">
        <f t="shared" si="26"/>
        <v>270</v>
      </c>
      <c r="BP69" s="52">
        <f t="shared" si="27"/>
        <v>0</v>
      </c>
      <c r="BQ69" s="53">
        <f t="shared" si="28"/>
        <v>0</v>
      </c>
    </row>
    <row r="70" spans="1:69">
      <c r="A70" s="41">
        <v>78</v>
      </c>
      <c r="B70" s="42">
        <v>46023</v>
      </c>
      <c r="C70" s="15" t="s">
        <v>97</v>
      </c>
      <c r="D70" s="43" t="str">
        <f t="shared" si="14"/>
        <v>HO</v>
      </c>
      <c r="E70" s="44" t="s">
        <v>172</v>
      </c>
      <c r="F70" s="44" t="s">
        <v>161</v>
      </c>
      <c r="G70" s="45" t="s">
        <v>174</v>
      </c>
      <c r="H70" s="45"/>
      <c r="I70" s="45"/>
      <c r="J70" s="5">
        <v>200299.13</v>
      </c>
      <c r="K70" s="46" t="str">
        <f>VLOOKUP(J70,'[1]Item List (3)'!A$1:B$110000,2,FALSE)</f>
        <v>OR.9913 C</v>
      </c>
      <c r="L70" s="5">
        <v>251119002</v>
      </c>
      <c r="M70" s="15" t="str">
        <f t="shared" si="29"/>
        <v>OR</v>
      </c>
      <c r="N70" s="15">
        <v>15</v>
      </c>
      <c r="O70" s="47">
        <f t="shared" si="18"/>
        <v>240</v>
      </c>
      <c r="P70" s="15">
        <v>1</v>
      </c>
      <c r="Q70" s="15">
        <v>359</v>
      </c>
      <c r="R70" s="15"/>
      <c r="S70" s="15"/>
      <c r="T70" s="15"/>
      <c r="U70" s="48">
        <f t="shared" si="19"/>
        <v>359</v>
      </c>
      <c r="V70" s="15">
        <v>90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48">
        <f t="shared" si="16"/>
        <v>90</v>
      </c>
      <c r="BH70" s="49">
        <f t="shared" si="20"/>
        <v>1.5</v>
      </c>
      <c r="BI70" s="50">
        <f t="shared" si="17"/>
        <v>1.5</v>
      </c>
      <c r="BJ70" s="50">
        <f t="shared" si="21"/>
        <v>100</v>
      </c>
      <c r="BK70" s="51">
        <f t="shared" si="22"/>
        <v>99.722222222222229</v>
      </c>
      <c r="BL70" s="51">
        <f t="shared" si="23"/>
        <v>100</v>
      </c>
      <c r="BM70" s="51">
        <f t="shared" si="24"/>
        <v>99.722222222222229</v>
      </c>
      <c r="BN70" s="52">
        <f t="shared" si="25"/>
        <v>0</v>
      </c>
      <c r="BO70" s="52">
        <f t="shared" si="26"/>
        <v>360</v>
      </c>
      <c r="BP70" s="52">
        <f t="shared" si="27"/>
        <v>0</v>
      </c>
      <c r="BQ70" s="53">
        <f t="shared" si="28"/>
        <v>0</v>
      </c>
    </row>
    <row r="71" spans="1:69">
      <c r="A71" s="41">
        <v>79</v>
      </c>
      <c r="B71" s="42">
        <v>46023</v>
      </c>
      <c r="C71" s="15" t="s">
        <v>91</v>
      </c>
      <c r="D71" s="43" t="str">
        <f t="shared" si="14"/>
        <v>HO</v>
      </c>
      <c r="E71" s="44" t="s">
        <v>175</v>
      </c>
      <c r="F71" s="44"/>
      <c r="G71" s="45"/>
      <c r="H71" s="45"/>
      <c r="I71" s="45"/>
      <c r="J71" s="5"/>
      <c r="K71" s="46" t="e">
        <f>VLOOKUP(J71,'[1]Item List (3)'!A$1:B$110000,2,FALSE)</f>
        <v>#N/A</v>
      </c>
      <c r="L71" s="5"/>
      <c r="M71" s="15" t="str">
        <f t="shared" si="29"/>
        <v>IR</v>
      </c>
      <c r="N71" s="15"/>
      <c r="O71" s="47" t="str">
        <f t="shared" si="18"/>
        <v/>
      </c>
      <c r="P71" s="15"/>
      <c r="Q71" s="15"/>
      <c r="R71" s="15"/>
      <c r="S71" s="15"/>
      <c r="T71" s="15"/>
      <c r="U71" s="48">
        <f t="shared" si="19"/>
        <v>0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>
        <v>480</v>
      </c>
      <c r="BG71" s="48">
        <f t="shared" si="16"/>
        <v>480</v>
      </c>
      <c r="BH71" s="49">
        <f t="shared" si="20"/>
        <v>8</v>
      </c>
      <c r="BI71" s="50">
        <f t="shared" si="17"/>
        <v>0</v>
      </c>
      <c r="BJ71" s="50">
        <f t="shared" si="21"/>
        <v>0</v>
      </c>
      <c r="BK71" s="51">
        <f t="shared" si="22"/>
        <v>0</v>
      </c>
      <c r="BL71" s="51">
        <f t="shared" si="23"/>
        <v>0</v>
      </c>
      <c r="BM71" s="51">
        <f t="shared" si="24"/>
        <v>0</v>
      </c>
      <c r="BN71" s="52">
        <f t="shared" si="25"/>
        <v>8</v>
      </c>
      <c r="BO71" s="52">
        <f t="shared" si="26"/>
        <v>0</v>
      </c>
      <c r="BP71" s="52">
        <f t="shared" si="27"/>
        <v>0</v>
      </c>
      <c r="BQ71" s="53">
        <f t="shared" si="28"/>
        <v>0</v>
      </c>
    </row>
    <row r="72" spans="1:69">
      <c r="A72" s="41">
        <v>80</v>
      </c>
      <c r="B72" s="42">
        <v>46023</v>
      </c>
      <c r="C72" s="15" t="s">
        <v>97</v>
      </c>
      <c r="D72" s="43" t="str">
        <f t="shared" ref="D72:D135" si="30">LEFT(E72,2)</f>
        <v>HO</v>
      </c>
      <c r="E72" s="44" t="s">
        <v>175</v>
      </c>
      <c r="F72" s="44"/>
      <c r="G72" s="45"/>
      <c r="H72" s="45"/>
      <c r="I72" s="45"/>
      <c r="J72" s="5"/>
      <c r="K72" s="46" t="e">
        <f>VLOOKUP(J72,'[1]Item List (3)'!A$1:B$110000,2,FALSE)</f>
        <v>#N/A</v>
      </c>
      <c r="L72" s="5"/>
      <c r="M72" s="15" t="str">
        <f t="shared" si="29"/>
        <v>IR</v>
      </c>
      <c r="N72" s="15"/>
      <c r="O72" s="47" t="str">
        <f t="shared" si="18"/>
        <v/>
      </c>
      <c r="P72" s="15"/>
      <c r="Q72" s="15"/>
      <c r="R72" s="15"/>
      <c r="S72" s="15"/>
      <c r="T72" s="15"/>
      <c r="U72" s="48">
        <f t="shared" si="19"/>
        <v>0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>
        <v>480</v>
      </c>
      <c r="BG72" s="48">
        <f t="shared" si="16"/>
        <v>480</v>
      </c>
      <c r="BH72" s="49">
        <f t="shared" si="20"/>
        <v>8</v>
      </c>
      <c r="BI72" s="50">
        <f t="shared" si="17"/>
        <v>0</v>
      </c>
      <c r="BJ72" s="50">
        <f t="shared" si="21"/>
        <v>0</v>
      </c>
      <c r="BK72" s="51">
        <f t="shared" si="22"/>
        <v>0</v>
      </c>
      <c r="BL72" s="51">
        <f t="shared" si="23"/>
        <v>0</v>
      </c>
      <c r="BM72" s="51">
        <f t="shared" si="24"/>
        <v>0</v>
      </c>
      <c r="BN72" s="52">
        <f t="shared" si="25"/>
        <v>8</v>
      </c>
      <c r="BO72" s="52">
        <f t="shared" si="26"/>
        <v>0</v>
      </c>
      <c r="BP72" s="52">
        <f t="shared" si="27"/>
        <v>0</v>
      </c>
      <c r="BQ72" s="53">
        <f t="shared" si="28"/>
        <v>0</v>
      </c>
    </row>
    <row r="73" spans="1:69">
      <c r="A73" s="41">
        <v>81</v>
      </c>
      <c r="B73" s="42">
        <v>46023</v>
      </c>
      <c r="C73" s="15" t="s">
        <v>91</v>
      </c>
      <c r="D73" s="43" t="str">
        <f t="shared" si="30"/>
        <v>HO</v>
      </c>
      <c r="E73" s="44" t="s">
        <v>176</v>
      </c>
      <c r="F73" s="44" t="s">
        <v>161</v>
      </c>
      <c r="G73" s="45" t="s">
        <v>163</v>
      </c>
      <c r="H73" s="45" t="s">
        <v>162</v>
      </c>
      <c r="I73" s="45"/>
      <c r="J73" s="5">
        <v>200497.11</v>
      </c>
      <c r="K73" s="46" t="str">
        <f>VLOOKUP(J73,'[1]Item List (3)'!A$1:B$110000,2,FALSE)</f>
        <v>OR.MNA6718G</v>
      </c>
      <c r="L73" s="5">
        <v>251203006</v>
      </c>
      <c r="M73" s="15" t="str">
        <f t="shared" si="29"/>
        <v>OR</v>
      </c>
      <c r="N73" s="15">
        <v>15</v>
      </c>
      <c r="O73" s="47">
        <f t="shared" si="18"/>
        <v>240</v>
      </c>
      <c r="P73" s="15">
        <v>1</v>
      </c>
      <c r="Q73" s="15">
        <v>1720</v>
      </c>
      <c r="R73" s="15"/>
      <c r="S73" s="15"/>
      <c r="T73" s="15"/>
      <c r="U73" s="48">
        <f t="shared" si="19"/>
        <v>1720</v>
      </c>
      <c r="V73" s="15">
        <v>450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>
        <v>30</v>
      </c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48">
        <f t="shared" si="16"/>
        <v>480</v>
      </c>
      <c r="BH73" s="49">
        <f t="shared" si="20"/>
        <v>8</v>
      </c>
      <c r="BI73" s="50">
        <f t="shared" si="17"/>
        <v>7.5</v>
      </c>
      <c r="BJ73" s="50">
        <f t="shared" si="21"/>
        <v>93.75</v>
      </c>
      <c r="BK73" s="51">
        <f t="shared" si="22"/>
        <v>95.555555555555557</v>
      </c>
      <c r="BL73" s="51">
        <f t="shared" si="23"/>
        <v>100</v>
      </c>
      <c r="BM73" s="51">
        <f t="shared" si="24"/>
        <v>89.583333333333343</v>
      </c>
      <c r="BN73" s="52">
        <f t="shared" si="25"/>
        <v>0.5</v>
      </c>
      <c r="BO73" s="52">
        <f t="shared" si="26"/>
        <v>1800</v>
      </c>
      <c r="BP73" s="52">
        <f t="shared" si="27"/>
        <v>0</v>
      </c>
      <c r="BQ73" s="53">
        <f t="shared" si="28"/>
        <v>0</v>
      </c>
    </row>
    <row r="74" spans="1:69">
      <c r="A74" s="41">
        <v>82</v>
      </c>
      <c r="B74" s="42">
        <v>46023</v>
      </c>
      <c r="C74" s="15" t="s">
        <v>97</v>
      </c>
      <c r="D74" s="43" t="str">
        <f t="shared" si="30"/>
        <v>HO</v>
      </c>
      <c r="E74" s="44" t="s">
        <v>176</v>
      </c>
      <c r="F74" s="44" t="s">
        <v>161</v>
      </c>
      <c r="G74" s="45" t="s">
        <v>133</v>
      </c>
      <c r="H74" s="45"/>
      <c r="I74" s="45"/>
      <c r="J74" s="5">
        <v>200497.11</v>
      </c>
      <c r="K74" s="46" t="str">
        <f>VLOOKUP(J74,'[1]Item List (3)'!A$1:B$110000,2,FALSE)</f>
        <v>OR.MNA6718G</v>
      </c>
      <c r="L74" s="5">
        <v>251203006</v>
      </c>
      <c r="M74" s="15" t="str">
        <f t="shared" si="29"/>
        <v>OR</v>
      </c>
      <c r="N74" s="15">
        <v>15</v>
      </c>
      <c r="O74" s="47">
        <f t="shared" si="18"/>
        <v>240</v>
      </c>
      <c r="P74" s="15">
        <v>1</v>
      </c>
      <c r="Q74" s="15">
        <v>306</v>
      </c>
      <c r="R74" s="15"/>
      <c r="S74" s="15"/>
      <c r="T74" s="15"/>
      <c r="U74" s="48">
        <f t="shared" si="19"/>
        <v>306</v>
      </c>
      <c r="V74" s="15">
        <v>80</v>
      </c>
      <c r="W74" s="15"/>
      <c r="X74" s="15">
        <v>30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10</v>
      </c>
      <c r="AQ74" s="15"/>
      <c r="AR74" s="15">
        <v>360</v>
      </c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48">
        <f t="shared" si="16"/>
        <v>480</v>
      </c>
      <c r="BH74" s="49">
        <f t="shared" si="20"/>
        <v>8</v>
      </c>
      <c r="BI74" s="50">
        <f t="shared" si="17"/>
        <v>1.333333333333333</v>
      </c>
      <c r="BJ74" s="50">
        <f t="shared" si="21"/>
        <v>16.666666666666664</v>
      </c>
      <c r="BK74" s="51">
        <f t="shared" si="22"/>
        <v>95.625000000000014</v>
      </c>
      <c r="BL74" s="51">
        <f t="shared" si="23"/>
        <v>100</v>
      </c>
      <c r="BM74" s="51">
        <f t="shared" si="24"/>
        <v>15.937499999999998</v>
      </c>
      <c r="BN74" s="52">
        <f t="shared" si="25"/>
        <v>0.16666666666666666</v>
      </c>
      <c r="BO74" s="52">
        <f t="shared" si="26"/>
        <v>1880</v>
      </c>
      <c r="BP74" s="52">
        <f t="shared" si="27"/>
        <v>6.5</v>
      </c>
      <c r="BQ74" s="53">
        <f t="shared" si="28"/>
        <v>1560</v>
      </c>
    </row>
    <row r="75" spans="1:69">
      <c r="A75" s="41">
        <v>83</v>
      </c>
      <c r="B75" s="42">
        <v>46023</v>
      </c>
      <c r="C75" s="15" t="s">
        <v>91</v>
      </c>
      <c r="D75" s="43" t="str">
        <f t="shared" si="30"/>
        <v>HO</v>
      </c>
      <c r="E75" s="44" t="s">
        <v>177</v>
      </c>
      <c r="F75" s="44" t="s">
        <v>161</v>
      </c>
      <c r="G75" s="45" t="s">
        <v>178</v>
      </c>
      <c r="H75" s="45"/>
      <c r="I75" s="45"/>
      <c r="J75" s="5">
        <v>100261</v>
      </c>
      <c r="K75" s="46" t="str">
        <f>VLOOKUP(J75,'[1]Item List (3)'!A$1:B$110000,2,FALSE)</f>
        <v>IR. 211 YY4</v>
      </c>
      <c r="L75" s="5">
        <v>251211012</v>
      </c>
      <c r="M75" s="15" t="str">
        <f t="shared" si="29"/>
        <v>IR</v>
      </c>
      <c r="N75" s="15">
        <v>20</v>
      </c>
      <c r="O75" s="47">
        <f t="shared" si="18"/>
        <v>180</v>
      </c>
      <c r="P75" s="15">
        <v>1</v>
      </c>
      <c r="Q75" s="57">
        <v>58</v>
      </c>
      <c r="R75" s="15"/>
      <c r="S75" s="15"/>
      <c r="T75" s="15"/>
      <c r="U75" s="48">
        <f t="shared" si="19"/>
        <v>58</v>
      </c>
      <c r="V75" s="15">
        <v>20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>
        <v>450</v>
      </c>
      <c r="AO75" s="15"/>
      <c r="AP75" s="15">
        <v>10</v>
      </c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48">
        <f t="shared" si="16"/>
        <v>480</v>
      </c>
      <c r="BH75" s="49">
        <f t="shared" si="20"/>
        <v>8</v>
      </c>
      <c r="BI75" s="50">
        <f t="shared" si="17"/>
        <v>0.33333333333333304</v>
      </c>
      <c r="BJ75" s="50">
        <f t="shared" si="21"/>
        <v>4.1666666666666625</v>
      </c>
      <c r="BK75" s="51">
        <f t="shared" si="22"/>
        <v>96.666666666666757</v>
      </c>
      <c r="BL75" s="51">
        <f t="shared" si="23"/>
        <v>100</v>
      </c>
      <c r="BM75" s="51">
        <f t="shared" si="24"/>
        <v>4.0277777777777777</v>
      </c>
      <c r="BN75" s="52">
        <f t="shared" si="25"/>
        <v>0.16666666666666666</v>
      </c>
      <c r="BO75" s="52">
        <f t="shared" si="26"/>
        <v>1410</v>
      </c>
      <c r="BP75" s="52">
        <f t="shared" si="27"/>
        <v>7.5</v>
      </c>
      <c r="BQ75" s="53">
        <f t="shared" si="28"/>
        <v>1350</v>
      </c>
    </row>
    <row r="76" spans="1:69">
      <c r="A76" s="41">
        <v>84</v>
      </c>
      <c r="B76" s="42">
        <v>46023</v>
      </c>
      <c r="C76" s="15" t="s">
        <v>97</v>
      </c>
      <c r="D76" s="43" t="str">
        <f t="shared" si="30"/>
        <v>HO</v>
      </c>
      <c r="E76" s="44" t="s">
        <v>177</v>
      </c>
      <c r="F76" s="44"/>
      <c r="G76" s="45"/>
      <c r="H76" s="45"/>
      <c r="I76" s="45"/>
      <c r="J76" s="5"/>
      <c r="K76" s="46" t="e">
        <f>VLOOKUP(J76,'[1]Item List (3)'!A$1:B$110000,2,FALSE)</f>
        <v>#N/A</v>
      </c>
      <c r="L76" s="5"/>
      <c r="M76" s="15" t="str">
        <f t="shared" si="29"/>
        <v>IR</v>
      </c>
      <c r="N76" s="15"/>
      <c r="O76" s="47" t="str">
        <f t="shared" si="18"/>
        <v/>
      </c>
      <c r="P76" s="15"/>
      <c r="Q76" s="57"/>
      <c r="R76" s="15"/>
      <c r="S76" s="15"/>
      <c r="T76" s="15"/>
      <c r="U76" s="48">
        <f t="shared" si="19"/>
        <v>0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>
        <v>480</v>
      </c>
      <c r="BG76" s="48">
        <f t="shared" si="16"/>
        <v>480</v>
      </c>
      <c r="BH76" s="49">
        <f t="shared" si="20"/>
        <v>8</v>
      </c>
      <c r="BI76" s="50">
        <f t="shared" si="17"/>
        <v>0</v>
      </c>
      <c r="BJ76" s="50">
        <f t="shared" si="21"/>
        <v>0</v>
      </c>
      <c r="BK76" s="51">
        <f t="shared" si="22"/>
        <v>0</v>
      </c>
      <c r="BL76" s="51">
        <f t="shared" si="23"/>
        <v>0</v>
      </c>
      <c r="BM76" s="51">
        <f t="shared" si="24"/>
        <v>0</v>
      </c>
      <c r="BN76" s="52">
        <f t="shared" si="25"/>
        <v>8</v>
      </c>
      <c r="BO76" s="52">
        <f t="shared" si="26"/>
        <v>0</v>
      </c>
      <c r="BP76" s="52">
        <f t="shared" si="27"/>
        <v>0</v>
      </c>
      <c r="BQ76" s="53">
        <f t="shared" si="28"/>
        <v>0</v>
      </c>
    </row>
    <row r="77" spans="1:69">
      <c r="A77" s="41">
        <v>85</v>
      </c>
      <c r="B77" s="42">
        <v>46023</v>
      </c>
      <c r="C77" s="15" t="s">
        <v>91</v>
      </c>
      <c r="D77" s="43" t="str">
        <f t="shared" si="30"/>
        <v>HO</v>
      </c>
      <c r="E77" s="44" t="s">
        <v>179</v>
      </c>
      <c r="F77" s="44"/>
      <c r="G77" s="45"/>
      <c r="H77" s="45"/>
      <c r="I77" s="45"/>
      <c r="J77" s="5"/>
      <c r="K77" s="46" t="e">
        <f>VLOOKUP(J77,'[1]Item List (3)'!A$1:B$110000,2,FALSE)</f>
        <v>#N/A</v>
      </c>
      <c r="L77" s="5"/>
      <c r="M77" s="15" t="str">
        <f t="shared" si="29"/>
        <v>IR</v>
      </c>
      <c r="N77" s="15"/>
      <c r="O77" s="47" t="str">
        <f t="shared" si="18"/>
        <v/>
      </c>
      <c r="P77" s="15"/>
      <c r="Q77" s="57"/>
      <c r="R77" s="15"/>
      <c r="S77" s="15"/>
      <c r="T77" s="15"/>
      <c r="U77" s="48">
        <f t="shared" si="19"/>
        <v>0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>
        <v>480</v>
      </c>
      <c r="BG77" s="48">
        <f t="shared" si="16"/>
        <v>480</v>
      </c>
      <c r="BH77" s="49">
        <f t="shared" si="20"/>
        <v>8</v>
      </c>
      <c r="BI77" s="50">
        <f t="shared" si="17"/>
        <v>0</v>
      </c>
      <c r="BJ77" s="50">
        <f t="shared" si="21"/>
        <v>0</v>
      </c>
      <c r="BK77" s="51">
        <f t="shared" si="22"/>
        <v>0</v>
      </c>
      <c r="BL77" s="51">
        <f t="shared" si="23"/>
        <v>0</v>
      </c>
      <c r="BM77" s="51">
        <f t="shared" si="24"/>
        <v>0</v>
      </c>
      <c r="BN77" s="52">
        <f t="shared" si="25"/>
        <v>8</v>
      </c>
      <c r="BO77" s="52">
        <f t="shared" si="26"/>
        <v>0</v>
      </c>
      <c r="BP77" s="52">
        <f t="shared" si="27"/>
        <v>0</v>
      </c>
      <c r="BQ77" s="53">
        <f t="shared" si="28"/>
        <v>0</v>
      </c>
    </row>
    <row r="78" spans="1:69">
      <c r="A78" s="41">
        <v>86</v>
      </c>
      <c r="B78" s="42">
        <v>46023</v>
      </c>
      <c r="C78" s="15" t="s">
        <v>97</v>
      </c>
      <c r="D78" s="43" t="str">
        <f t="shared" si="30"/>
        <v>HO</v>
      </c>
      <c r="E78" s="44" t="s">
        <v>179</v>
      </c>
      <c r="F78" s="44"/>
      <c r="G78" s="45"/>
      <c r="H78" s="45"/>
      <c r="I78" s="45"/>
      <c r="J78" s="5"/>
      <c r="K78" s="46" t="e">
        <f>VLOOKUP(J78,'[1]Item List (3)'!A$1:B$110000,2,FALSE)</f>
        <v>#N/A</v>
      </c>
      <c r="L78" s="5"/>
      <c r="M78" s="15" t="str">
        <f t="shared" si="29"/>
        <v>IR</v>
      </c>
      <c r="N78" s="15"/>
      <c r="O78" s="47" t="str">
        <f t="shared" si="18"/>
        <v/>
      </c>
      <c r="P78" s="15"/>
      <c r="Q78" s="57"/>
      <c r="R78" s="15"/>
      <c r="S78" s="15"/>
      <c r="T78" s="15"/>
      <c r="U78" s="48">
        <f t="shared" si="19"/>
        <v>0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>
        <v>480</v>
      </c>
      <c r="BG78" s="48">
        <f t="shared" si="16"/>
        <v>480</v>
      </c>
      <c r="BH78" s="49">
        <f t="shared" si="20"/>
        <v>8</v>
      </c>
      <c r="BI78" s="50">
        <f t="shared" si="17"/>
        <v>0</v>
      </c>
      <c r="BJ78" s="50">
        <f t="shared" si="21"/>
        <v>0</v>
      </c>
      <c r="BK78" s="51">
        <f t="shared" si="22"/>
        <v>0</v>
      </c>
      <c r="BL78" s="51">
        <f t="shared" si="23"/>
        <v>0</v>
      </c>
      <c r="BM78" s="51">
        <f t="shared" si="24"/>
        <v>0</v>
      </c>
      <c r="BN78" s="52">
        <f t="shared" si="25"/>
        <v>8</v>
      </c>
      <c r="BO78" s="52">
        <f t="shared" si="26"/>
        <v>0</v>
      </c>
      <c r="BP78" s="52">
        <f t="shared" si="27"/>
        <v>0</v>
      </c>
      <c r="BQ78" s="53">
        <f t="shared" si="28"/>
        <v>0</v>
      </c>
    </row>
    <row r="79" spans="1:69">
      <c r="A79" s="41">
        <v>87</v>
      </c>
      <c r="B79" s="42">
        <v>46024</v>
      </c>
      <c r="C79" s="15" t="s">
        <v>91</v>
      </c>
      <c r="D79" s="43" t="s">
        <v>92</v>
      </c>
      <c r="E79" s="44" t="s">
        <v>93</v>
      </c>
      <c r="F79" s="44" t="s">
        <v>96</v>
      </c>
      <c r="G79" s="45" t="s">
        <v>94</v>
      </c>
      <c r="H79" s="45" t="s">
        <v>95</v>
      </c>
      <c r="I79" s="45"/>
      <c r="J79" s="5">
        <v>208299</v>
      </c>
      <c r="K79" s="46" t="str">
        <f>VLOOKUP(J79,'[1]Item List (3)'!A$1:B$110000,2,FALSE)</f>
        <v>OR.9916</v>
      </c>
      <c r="L79" s="5">
        <v>251005009</v>
      </c>
      <c r="M79" s="15" t="str">
        <f t="shared" si="29"/>
        <v>OR</v>
      </c>
      <c r="N79" s="15"/>
      <c r="O79" s="47" t="str">
        <f t="shared" si="18"/>
        <v/>
      </c>
      <c r="P79" s="15">
        <v>1</v>
      </c>
      <c r="Q79" s="57">
        <v>7500</v>
      </c>
      <c r="R79" s="15"/>
      <c r="S79" s="15"/>
      <c r="T79" s="15"/>
      <c r="U79" s="48">
        <f t="shared" si="19"/>
        <v>7500</v>
      </c>
      <c r="V79" s="15">
        <v>420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>
        <v>60</v>
      </c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48">
        <f t="shared" si="16"/>
        <v>480</v>
      </c>
      <c r="BH79" s="49">
        <f t="shared" si="20"/>
        <v>8</v>
      </c>
      <c r="BI79" s="50">
        <f t="shared" si="17"/>
        <v>7</v>
      </c>
      <c r="BJ79" s="50">
        <f t="shared" si="21"/>
        <v>87.5</v>
      </c>
      <c r="BK79" s="51">
        <f t="shared" si="22"/>
        <v>0</v>
      </c>
      <c r="BL79" s="51">
        <f t="shared" si="23"/>
        <v>100</v>
      </c>
      <c r="BM79" s="51">
        <f t="shared" si="24"/>
        <v>0</v>
      </c>
      <c r="BN79" s="52">
        <f t="shared" si="25"/>
        <v>0</v>
      </c>
      <c r="BO79" s="52">
        <f t="shared" si="26"/>
        <v>0</v>
      </c>
      <c r="BP79" s="52">
        <f t="shared" si="27"/>
        <v>1</v>
      </c>
      <c r="BQ79" s="53">
        <f t="shared" si="28"/>
        <v>0</v>
      </c>
    </row>
    <row r="80" spans="1:69">
      <c r="A80" s="41">
        <v>88</v>
      </c>
      <c r="B80" s="42">
        <v>46024</v>
      </c>
      <c r="C80" s="15" t="s">
        <v>97</v>
      </c>
      <c r="D80" s="43" t="str">
        <f t="shared" si="30"/>
        <v>FG</v>
      </c>
      <c r="E80" s="44" t="s">
        <v>93</v>
      </c>
      <c r="F80" s="44" t="s">
        <v>92</v>
      </c>
      <c r="G80" s="45" t="s">
        <v>98</v>
      </c>
      <c r="H80" s="45" t="s">
        <v>99</v>
      </c>
      <c r="I80" s="45"/>
      <c r="J80" s="5">
        <v>208299</v>
      </c>
      <c r="K80" s="46" t="str">
        <f>VLOOKUP(J80,'[1]Item List (3)'!A$1:B$110000,2,FALSE)</f>
        <v>OR.9916</v>
      </c>
      <c r="L80" s="5">
        <v>2511201015</v>
      </c>
      <c r="M80" s="15" t="str">
        <f t="shared" si="29"/>
        <v>OR</v>
      </c>
      <c r="N80" s="15"/>
      <c r="O80" s="47" t="str">
        <f t="shared" si="18"/>
        <v/>
      </c>
      <c r="P80" s="15">
        <v>1</v>
      </c>
      <c r="Q80" s="57">
        <v>3000</v>
      </c>
      <c r="R80" s="15"/>
      <c r="S80" s="15"/>
      <c r="T80" s="15"/>
      <c r="U80" s="48">
        <f t="shared" si="19"/>
        <v>3000</v>
      </c>
      <c r="V80" s="15">
        <v>150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>
        <v>30</v>
      </c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48">
        <f t="shared" si="16"/>
        <v>180</v>
      </c>
      <c r="BH80" s="49">
        <f t="shared" si="20"/>
        <v>3</v>
      </c>
      <c r="BI80" s="50">
        <f t="shared" si="17"/>
        <v>2.5</v>
      </c>
      <c r="BJ80" s="50">
        <f t="shared" si="21"/>
        <v>83.333333333333343</v>
      </c>
      <c r="BK80" s="51">
        <f t="shared" si="22"/>
        <v>0</v>
      </c>
      <c r="BL80" s="51">
        <f t="shared" si="23"/>
        <v>100</v>
      </c>
      <c r="BM80" s="51">
        <f t="shared" si="24"/>
        <v>0</v>
      </c>
      <c r="BN80" s="52">
        <f t="shared" si="25"/>
        <v>0</v>
      </c>
      <c r="BO80" s="52">
        <f t="shared" si="26"/>
        <v>0</v>
      </c>
      <c r="BP80" s="52">
        <f t="shared" si="27"/>
        <v>0.5</v>
      </c>
      <c r="BQ80" s="53">
        <f t="shared" si="28"/>
        <v>0</v>
      </c>
    </row>
    <row r="81" spans="1:69">
      <c r="A81" s="41">
        <v>89</v>
      </c>
      <c r="B81" s="42">
        <v>46024</v>
      </c>
      <c r="C81" s="15" t="s">
        <v>97</v>
      </c>
      <c r="D81" s="43" t="str">
        <f t="shared" si="30"/>
        <v>FG</v>
      </c>
      <c r="E81" s="44" t="s">
        <v>93</v>
      </c>
      <c r="F81" s="44" t="s">
        <v>92</v>
      </c>
      <c r="G81" s="45" t="s">
        <v>98</v>
      </c>
      <c r="H81" s="45" t="s">
        <v>99</v>
      </c>
      <c r="I81" s="45"/>
      <c r="J81" s="5">
        <v>208448</v>
      </c>
      <c r="K81" s="46" t="str">
        <f>VLOOKUP(J81,'[1]Item List (3)'!A$1:B$110000,2,FALSE)</f>
        <v>R.OR 448(JC 8007)</v>
      </c>
      <c r="L81" s="5">
        <v>251219018</v>
      </c>
      <c r="M81" s="15" t="str">
        <f t="shared" si="29"/>
        <v>OR</v>
      </c>
      <c r="N81" s="15"/>
      <c r="O81" s="47" t="str">
        <f t="shared" si="18"/>
        <v/>
      </c>
      <c r="P81" s="15">
        <v>2</v>
      </c>
      <c r="Q81" s="57">
        <v>2700</v>
      </c>
      <c r="R81" s="15"/>
      <c r="S81" s="15"/>
      <c r="T81" s="15"/>
      <c r="U81" s="48">
        <f t="shared" si="19"/>
        <v>2700</v>
      </c>
      <c r="V81" s="15">
        <v>180</v>
      </c>
      <c r="W81" s="15">
        <v>120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48">
        <f t="shared" si="16"/>
        <v>300</v>
      </c>
      <c r="BH81" s="49">
        <f t="shared" si="20"/>
        <v>5</v>
      </c>
      <c r="BI81" s="50">
        <f t="shared" si="17"/>
        <v>3</v>
      </c>
      <c r="BJ81" s="50">
        <f t="shared" si="21"/>
        <v>60</v>
      </c>
      <c r="BK81" s="51">
        <f t="shared" si="22"/>
        <v>0</v>
      </c>
      <c r="BL81" s="51">
        <f t="shared" si="23"/>
        <v>100</v>
      </c>
      <c r="BM81" s="51">
        <f t="shared" si="24"/>
        <v>0</v>
      </c>
      <c r="BN81" s="52">
        <f t="shared" si="25"/>
        <v>2</v>
      </c>
      <c r="BO81" s="52">
        <f t="shared" si="26"/>
        <v>0</v>
      </c>
      <c r="BP81" s="52">
        <f t="shared" si="27"/>
        <v>0</v>
      </c>
      <c r="BQ81" s="53">
        <f t="shared" si="28"/>
        <v>0</v>
      </c>
    </row>
    <row r="82" spans="1:69">
      <c r="A82" s="41">
        <v>90</v>
      </c>
      <c r="B82" s="42">
        <v>46024</v>
      </c>
      <c r="C82" s="15" t="s">
        <v>91</v>
      </c>
      <c r="D82" s="43" t="str">
        <f t="shared" si="30"/>
        <v>FG</v>
      </c>
      <c r="E82" s="44" t="s">
        <v>100</v>
      </c>
      <c r="F82" s="44" t="s">
        <v>92</v>
      </c>
      <c r="G82" s="45" t="s">
        <v>180</v>
      </c>
      <c r="H82" s="45" t="s">
        <v>94</v>
      </c>
      <c r="I82" s="45" t="s">
        <v>102</v>
      </c>
      <c r="J82" s="5">
        <v>208299</v>
      </c>
      <c r="K82" s="46" t="str">
        <f>VLOOKUP(J82,'[1]Item List (3)'!A$1:B$110000,2,FALSE)</f>
        <v>OR.9916</v>
      </c>
      <c r="L82" s="5">
        <v>251127015</v>
      </c>
      <c r="M82" s="15" t="str">
        <f t="shared" si="29"/>
        <v>OR</v>
      </c>
      <c r="N82" s="15"/>
      <c r="O82" s="47" t="str">
        <f t="shared" si="18"/>
        <v/>
      </c>
      <c r="P82" s="15">
        <v>1</v>
      </c>
      <c r="Q82" s="57">
        <v>4000</v>
      </c>
      <c r="R82" s="15"/>
      <c r="S82" s="15"/>
      <c r="T82" s="15"/>
      <c r="U82" s="48">
        <f t="shared" ref="U82:U85" si="31">Q82+S83+T83</f>
        <v>4000</v>
      </c>
      <c r="V82" s="15">
        <v>240</v>
      </c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>
        <v>120</v>
      </c>
      <c r="AQ82" s="15">
        <v>120</v>
      </c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48">
        <f t="shared" si="16"/>
        <v>480</v>
      </c>
      <c r="BH82" s="49">
        <f t="shared" si="20"/>
        <v>8</v>
      </c>
      <c r="BI82" s="50">
        <f t="shared" si="17"/>
        <v>4</v>
      </c>
      <c r="BJ82" s="50">
        <f t="shared" si="21"/>
        <v>50</v>
      </c>
      <c r="BK82" s="51">
        <f>IFERROR(((#REF!*N82)/(BI82*3600)*100),0)</f>
        <v>0</v>
      </c>
      <c r="BL82" s="51">
        <f>IFERROR(((#REF!-(R82+S82+T82))/#REF!*100),0)</f>
        <v>0</v>
      </c>
      <c r="BM82" s="51">
        <f t="shared" si="24"/>
        <v>0</v>
      </c>
      <c r="BN82" s="52">
        <f t="shared" si="25"/>
        <v>2</v>
      </c>
      <c r="BO82" s="52">
        <f t="shared" si="26"/>
        <v>0</v>
      </c>
      <c r="BP82" s="52">
        <f t="shared" si="27"/>
        <v>2</v>
      </c>
      <c r="BQ82" s="53">
        <f t="shared" si="28"/>
        <v>0</v>
      </c>
    </row>
    <row r="83" spans="1:69">
      <c r="A83" s="41">
        <v>91</v>
      </c>
      <c r="B83" s="42">
        <v>46024</v>
      </c>
      <c r="C83" s="15" t="s">
        <v>97</v>
      </c>
      <c r="D83" s="43" t="str">
        <f t="shared" si="30"/>
        <v>FG</v>
      </c>
      <c r="E83" s="44" t="s">
        <v>100</v>
      </c>
      <c r="F83" s="44" t="s">
        <v>92</v>
      </c>
      <c r="G83" s="45" t="s">
        <v>103</v>
      </c>
      <c r="H83" s="45" t="s">
        <v>104</v>
      </c>
      <c r="I83" s="45"/>
      <c r="J83" s="5">
        <v>208299</v>
      </c>
      <c r="K83" s="46" t="str">
        <f>VLOOKUP(J83,'[1]Item List (3)'!A$1:B$110000,2,FALSE)</f>
        <v>OR.9916</v>
      </c>
      <c r="L83" s="5">
        <v>250827007</v>
      </c>
      <c r="M83" s="15" t="str">
        <f t="shared" si="29"/>
        <v>OR</v>
      </c>
      <c r="N83" s="15"/>
      <c r="O83" s="47" t="str">
        <f t="shared" si="18"/>
        <v/>
      </c>
      <c r="P83" s="15">
        <v>1</v>
      </c>
      <c r="Q83" s="57">
        <v>1500</v>
      </c>
      <c r="R83" s="15"/>
      <c r="S83" s="15"/>
      <c r="T83" s="15"/>
      <c r="U83" s="48">
        <f t="shared" si="31"/>
        <v>1500</v>
      </c>
      <c r="V83" s="15">
        <v>90</v>
      </c>
      <c r="W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2">
        <v>120</v>
      </c>
      <c r="AR83" s="15"/>
      <c r="AS83" s="15"/>
      <c r="AT83" s="15"/>
      <c r="AU83" s="15"/>
      <c r="AV83" s="15"/>
      <c r="AW83" s="15"/>
      <c r="AX83" s="15"/>
      <c r="AY83" s="15"/>
      <c r="BA83" s="15"/>
      <c r="BB83" s="15"/>
      <c r="BD83" s="15"/>
      <c r="BE83" s="15"/>
      <c r="BF83" s="15"/>
      <c r="BG83" s="48">
        <f t="shared" si="16"/>
        <v>210</v>
      </c>
      <c r="BH83" s="49">
        <f t="shared" si="20"/>
        <v>3.5</v>
      </c>
      <c r="BI83" s="50">
        <f t="shared" si="17"/>
        <v>1.5</v>
      </c>
      <c r="BJ83" s="50">
        <f t="shared" si="21"/>
        <v>42.857142857142854</v>
      </c>
      <c r="BK83" s="51">
        <f t="shared" ref="BK83:BK85" si="32">IFERROR(((U82*N83)/(BI83*3600)*100),0)</f>
        <v>0</v>
      </c>
      <c r="BL83" s="51">
        <f t="shared" ref="BL83:BL85" si="33">IFERROR(((U82-(R83+S83+T83))/U82*100),0)</f>
        <v>100</v>
      </c>
      <c r="BM83" s="51">
        <f t="shared" si="24"/>
        <v>0</v>
      </c>
      <c r="BN83" s="52">
        <f t="shared" si="25"/>
        <v>0</v>
      </c>
      <c r="BO83" s="52">
        <f t="shared" si="26"/>
        <v>0</v>
      </c>
      <c r="BP83" s="52">
        <f t="shared" si="27"/>
        <v>2</v>
      </c>
      <c r="BQ83" s="53">
        <f t="shared" si="28"/>
        <v>0</v>
      </c>
    </row>
    <row r="84" spans="1:69">
      <c r="A84" s="41">
        <v>92</v>
      </c>
      <c r="B84" s="42">
        <v>46024</v>
      </c>
      <c r="C84" s="15" t="s">
        <v>97</v>
      </c>
      <c r="D84" s="43" t="str">
        <f t="shared" si="30"/>
        <v>FG</v>
      </c>
      <c r="E84" s="44" t="s">
        <v>100</v>
      </c>
      <c r="F84" s="44" t="s">
        <v>116</v>
      </c>
      <c r="G84" s="45" t="s">
        <v>103</v>
      </c>
      <c r="H84" s="45" t="s">
        <v>104</v>
      </c>
      <c r="I84" s="45"/>
      <c r="J84" s="5">
        <v>208299</v>
      </c>
      <c r="K84" s="46" t="str">
        <f>VLOOKUP(J84,'[1]Item List (3)'!A$1:B$110000,2,FALSE)</f>
        <v>OR.9916</v>
      </c>
      <c r="L84" s="5">
        <v>250827007</v>
      </c>
      <c r="M84" s="15" t="str">
        <f t="shared" si="29"/>
        <v>OR</v>
      </c>
      <c r="N84" s="15"/>
      <c r="O84" s="47" t="str">
        <f t="shared" si="18"/>
        <v/>
      </c>
      <c r="P84" s="15">
        <v>1</v>
      </c>
      <c r="Q84" s="57">
        <v>3500</v>
      </c>
      <c r="R84" s="15"/>
      <c r="S84" s="15"/>
      <c r="T84" s="15"/>
      <c r="U84" s="48">
        <f t="shared" si="31"/>
        <v>3500</v>
      </c>
      <c r="V84" s="15">
        <v>120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48">
        <f t="shared" si="16"/>
        <v>120</v>
      </c>
      <c r="BH84" s="49">
        <f t="shared" si="20"/>
        <v>2</v>
      </c>
      <c r="BI84" s="50">
        <f t="shared" si="17"/>
        <v>2</v>
      </c>
      <c r="BJ84" s="50">
        <f t="shared" si="21"/>
        <v>100</v>
      </c>
      <c r="BK84" s="51">
        <f t="shared" si="32"/>
        <v>0</v>
      </c>
      <c r="BL84" s="51">
        <f t="shared" si="33"/>
        <v>100</v>
      </c>
      <c r="BM84" s="51">
        <f t="shared" si="24"/>
        <v>0</v>
      </c>
      <c r="BN84" s="52">
        <f>(W83+AP84+BE84+BF84)/60</f>
        <v>0</v>
      </c>
      <c r="BO84" s="52">
        <f t="shared" si="26"/>
        <v>0</v>
      </c>
      <c r="BP84" s="52">
        <f t="shared" si="27"/>
        <v>0</v>
      </c>
      <c r="BQ84" s="53">
        <f t="shared" si="28"/>
        <v>0</v>
      </c>
    </row>
    <row r="85" spans="1:69">
      <c r="A85" s="41">
        <v>93</v>
      </c>
      <c r="B85" s="42">
        <v>46024</v>
      </c>
      <c r="C85" s="15" t="s">
        <v>97</v>
      </c>
      <c r="D85" s="43" t="str">
        <f t="shared" si="30"/>
        <v>FG</v>
      </c>
      <c r="E85" s="44" t="s">
        <v>100</v>
      </c>
      <c r="F85" s="44" t="s">
        <v>92</v>
      </c>
      <c r="G85" s="45" t="s">
        <v>103</v>
      </c>
      <c r="H85" s="45" t="s">
        <v>104</v>
      </c>
      <c r="I85" s="45"/>
      <c r="J85" s="5">
        <v>104299</v>
      </c>
      <c r="K85" s="46" t="str">
        <f>VLOOKUP(J85,'[1]Item List (3)'!A$1:B$110000,2,FALSE)</f>
        <v>IR.9916</v>
      </c>
      <c r="L85" s="5">
        <v>251207010</v>
      </c>
      <c r="M85" s="15" t="str">
        <f t="shared" si="29"/>
        <v>IR</v>
      </c>
      <c r="N85" s="15"/>
      <c r="O85" s="47" t="str">
        <f t="shared" si="18"/>
        <v/>
      </c>
      <c r="P85" s="15">
        <v>1</v>
      </c>
      <c r="Q85" s="15">
        <v>1200</v>
      </c>
      <c r="R85" s="15"/>
      <c r="S85" s="15"/>
      <c r="T85" s="15"/>
      <c r="U85" s="48">
        <f t="shared" si="31"/>
        <v>1200</v>
      </c>
      <c r="V85" s="15">
        <v>90</v>
      </c>
      <c r="W85" s="15">
        <v>60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48">
        <f t="shared" si="16"/>
        <v>150</v>
      </c>
      <c r="BH85" s="49">
        <f t="shared" si="20"/>
        <v>2.5</v>
      </c>
      <c r="BI85" s="50">
        <f t="shared" si="17"/>
        <v>1.5</v>
      </c>
      <c r="BJ85" s="50">
        <f t="shared" si="21"/>
        <v>60</v>
      </c>
      <c r="BK85" s="51">
        <f t="shared" si="32"/>
        <v>0</v>
      </c>
      <c r="BL85" s="51">
        <f t="shared" si="33"/>
        <v>100</v>
      </c>
      <c r="BM85" s="51">
        <f t="shared" si="24"/>
        <v>0</v>
      </c>
      <c r="BN85" s="52">
        <f t="shared" ref="BN85:BN148" si="34">(W85+AP85+BE85+BF85)/60</f>
        <v>1</v>
      </c>
      <c r="BO85" s="52">
        <f t="shared" si="26"/>
        <v>0</v>
      </c>
      <c r="BP85" s="52">
        <f t="shared" si="27"/>
        <v>0</v>
      </c>
      <c r="BQ85" s="53">
        <f t="shared" si="28"/>
        <v>0</v>
      </c>
    </row>
    <row r="86" spans="1:69">
      <c r="A86" s="41">
        <v>94</v>
      </c>
      <c r="B86" s="42">
        <v>46024</v>
      </c>
      <c r="C86" s="15" t="s">
        <v>91</v>
      </c>
      <c r="D86" s="43" t="str">
        <f t="shared" si="30"/>
        <v>CG</v>
      </c>
      <c r="E86" s="44" t="s">
        <v>105</v>
      </c>
      <c r="F86" s="44" t="s">
        <v>106</v>
      </c>
      <c r="G86" s="45" t="s">
        <v>107</v>
      </c>
      <c r="H86" s="45"/>
      <c r="I86" s="45"/>
      <c r="J86" s="5">
        <v>104433.01</v>
      </c>
      <c r="K86" s="46" t="str">
        <f>VLOOKUP(J86,'[1]Item List (3)'!A$1:B$110000,2,FALSE)</f>
        <v>R.IR 433(SHAFT 6902 SPL)</v>
      </c>
      <c r="L86" s="5">
        <v>251003003</v>
      </c>
      <c r="M86" s="15" t="str">
        <f t="shared" si="29"/>
        <v>IR</v>
      </c>
      <c r="N86" s="15">
        <v>60</v>
      </c>
      <c r="O86" s="47">
        <f t="shared" si="18"/>
        <v>60</v>
      </c>
      <c r="P86" s="15">
        <v>1</v>
      </c>
      <c r="Q86" s="57">
        <v>46</v>
      </c>
      <c r="R86" s="15">
        <v>7</v>
      </c>
      <c r="S86" s="15"/>
      <c r="T86" s="15"/>
      <c r="U86" s="48">
        <f t="shared" ref="U86:U149" si="35">Q86+S86+T86</f>
        <v>46</v>
      </c>
      <c r="V86" s="15">
        <v>120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>
        <v>360</v>
      </c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48">
        <f t="shared" si="16"/>
        <v>480</v>
      </c>
      <c r="BH86" s="49">
        <f t="shared" si="20"/>
        <v>8</v>
      </c>
      <c r="BI86" s="50">
        <f t="shared" si="17"/>
        <v>2</v>
      </c>
      <c r="BJ86" s="50">
        <f t="shared" si="21"/>
        <v>25</v>
      </c>
      <c r="BK86" s="51">
        <f t="shared" ref="BK86:BK149" si="36">IFERROR(((U86*N86)/(BI86*3600)*100),0)</f>
        <v>38.333333333333336</v>
      </c>
      <c r="BL86" s="51">
        <f t="shared" ref="BL86:BL149" si="37">IFERROR(((U86-(R86+S86+T86))/U86*100),0)</f>
        <v>84.782608695652172</v>
      </c>
      <c r="BM86" s="51">
        <f t="shared" si="24"/>
        <v>8.125</v>
      </c>
      <c r="BN86" s="52">
        <f t="shared" si="34"/>
        <v>0</v>
      </c>
      <c r="BO86" s="52">
        <f t="shared" si="26"/>
        <v>480</v>
      </c>
      <c r="BP86" s="52">
        <f t="shared" si="27"/>
        <v>6</v>
      </c>
      <c r="BQ86" s="53">
        <f t="shared" si="28"/>
        <v>360</v>
      </c>
    </row>
    <row r="87" spans="1:69">
      <c r="A87" s="41">
        <v>95</v>
      </c>
      <c r="B87" s="42">
        <v>46024</v>
      </c>
      <c r="C87" s="15" t="s">
        <v>97</v>
      </c>
      <c r="D87" s="43" t="str">
        <f t="shared" si="30"/>
        <v>CG</v>
      </c>
      <c r="E87" s="44" t="s">
        <v>105</v>
      </c>
      <c r="F87" s="44" t="s">
        <v>106</v>
      </c>
      <c r="G87" s="45" t="s">
        <v>107</v>
      </c>
      <c r="H87" s="45"/>
      <c r="I87" s="45"/>
      <c r="J87" s="5">
        <v>104433.01</v>
      </c>
      <c r="K87" s="46" t="str">
        <f>VLOOKUP(J87,'[1]Item List (3)'!A$1:B$110000,2,FALSE)</f>
        <v>R.IR 433(SHAFT 6902 SPL)</v>
      </c>
      <c r="L87" s="5">
        <v>251003003</v>
      </c>
      <c r="M87" s="15" t="str">
        <f t="shared" si="29"/>
        <v>IR</v>
      </c>
      <c r="N87" s="15">
        <v>60</v>
      </c>
      <c r="O87" s="47">
        <f t="shared" si="18"/>
        <v>60</v>
      </c>
      <c r="P87" s="15">
        <v>1</v>
      </c>
      <c r="Q87" s="57">
        <v>82</v>
      </c>
      <c r="R87" s="15">
        <v>6</v>
      </c>
      <c r="S87" s="15"/>
      <c r="T87" s="15"/>
      <c r="U87" s="48">
        <f t="shared" si="35"/>
        <v>82</v>
      </c>
      <c r="V87" s="15">
        <v>105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>
        <v>375</v>
      </c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48">
        <f t="shared" si="16"/>
        <v>480</v>
      </c>
      <c r="BH87" s="49">
        <f t="shared" si="20"/>
        <v>8</v>
      </c>
      <c r="BI87" s="50">
        <f t="shared" si="17"/>
        <v>1.75</v>
      </c>
      <c r="BJ87" s="50">
        <f t="shared" si="21"/>
        <v>21.875</v>
      </c>
      <c r="BK87" s="51">
        <f t="shared" si="36"/>
        <v>78.095238095238102</v>
      </c>
      <c r="BL87" s="51">
        <f t="shared" si="37"/>
        <v>92.682926829268297</v>
      </c>
      <c r="BM87" s="51">
        <f t="shared" si="24"/>
        <v>15.833333333333336</v>
      </c>
      <c r="BN87" s="52">
        <f t="shared" si="34"/>
        <v>0</v>
      </c>
      <c r="BO87" s="52">
        <f t="shared" si="26"/>
        <v>480</v>
      </c>
      <c r="BP87" s="52">
        <f t="shared" si="27"/>
        <v>6.25</v>
      </c>
      <c r="BQ87" s="53">
        <f t="shared" si="28"/>
        <v>375</v>
      </c>
    </row>
    <row r="88" spans="1:69">
      <c r="A88" s="41">
        <v>96</v>
      </c>
      <c r="B88" s="42">
        <v>46024</v>
      </c>
      <c r="C88" s="15" t="s">
        <v>91</v>
      </c>
      <c r="D88" s="43" t="str">
        <f t="shared" si="30"/>
        <v>CG</v>
      </c>
      <c r="E88" s="44" t="s">
        <v>108</v>
      </c>
      <c r="F88" s="44" t="s">
        <v>111</v>
      </c>
      <c r="G88" s="45" t="s">
        <v>109</v>
      </c>
      <c r="H88" s="45" t="s">
        <v>110</v>
      </c>
      <c r="I88" s="45" t="s">
        <v>103</v>
      </c>
      <c r="J88" s="5">
        <v>208299</v>
      </c>
      <c r="K88" s="46" t="str">
        <f>VLOOKUP(J88,'[1]Item List (3)'!A$1:B$110000,2,FALSE)</f>
        <v>OR.9916</v>
      </c>
      <c r="L88" s="5">
        <v>251127015</v>
      </c>
      <c r="M88" s="15" t="str">
        <f t="shared" si="29"/>
        <v>OR</v>
      </c>
      <c r="N88" s="15"/>
      <c r="O88" s="47" t="str">
        <f t="shared" si="18"/>
        <v/>
      </c>
      <c r="P88" s="15">
        <v>1</v>
      </c>
      <c r="Q88" s="57">
        <v>1370</v>
      </c>
      <c r="R88" s="15"/>
      <c r="S88" s="15"/>
      <c r="T88" s="15"/>
      <c r="U88" s="48">
        <f t="shared" si="35"/>
        <v>1370</v>
      </c>
      <c r="V88" s="15">
        <v>60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>
        <v>60</v>
      </c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>
        <v>120</v>
      </c>
      <c r="BD88" s="15"/>
      <c r="BE88" s="15"/>
      <c r="BF88" s="15"/>
      <c r="BG88" s="48">
        <f t="shared" si="16"/>
        <v>240</v>
      </c>
      <c r="BH88" s="49">
        <f t="shared" si="20"/>
        <v>4</v>
      </c>
      <c r="BI88" s="50">
        <f t="shared" si="17"/>
        <v>1</v>
      </c>
      <c r="BJ88" s="50">
        <f t="shared" si="21"/>
        <v>25</v>
      </c>
      <c r="BK88" s="51">
        <f t="shared" si="36"/>
        <v>0</v>
      </c>
      <c r="BL88" s="51">
        <f t="shared" si="37"/>
        <v>100</v>
      </c>
      <c r="BM88" s="51">
        <f t="shared" si="24"/>
        <v>0</v>
      </c>
      <c r="BN88" s="52">
        <f t="shared" si="34"/>
        <v>0</v>
      </c>
      <c r="BO88" s="52">
        <f t="shared" si="26"/>
        <v>0</v>
      </c>
      <c r="BP88" s="52">
        <f t="shared" si="27"/>
        <v>3</v>
      </c>
      <c r="BQ88" s="53">
        <f t="shared" si="28"/>
        <v>0</v>
      </c>
    </row>
    <row r="89" spans="1:69">
      <c r="A89" s="41">
        <v>97</v>
      </c>
      <c r="B89" s="42">
        <v>46024</v>
      </c>
      <c r="C89" s="15" t="s">
        <v>91</v>
      </c>
      <c r="D89" s="43" t="str">
        <f t="shared" si="30"/>
        <v>CG</v>
      </c>
      <c r="E89" s="44" t="s">
        <v>108</v>
      </c>
      <c r="F89" s="44" t="s">
        <v>106</v>
      </c>
      <c r="G89" s="45" t="s">
        <v>109</v>
      </c>
      <c r="H89" s="45" t="s">
        <v>110</v>
      </c>
      <c r="I89" s="45" t="s">
        <v>103</v>
      </c>
      <c r="J89" s="5">
        <v>208299</v>
      </c>
      <c r="K89" s="46" t="str">
        <f>VLOOKUP(J89,'[1]Item List (3)'!A$1:B$110000,2,FALSE)</f>
        <v>OR.9916</v>
      </c>
      <c r="L89" s="5">
        <v>251127015</v>
      </c>
      <c r="M89" s="15" t="str">
        <f t="shared" si="29"/>
        <v>OR</v>
      </c>
      <c r="N89" s="15"/>
      <c r="O89" s="47" t="str">
        <f t="shared" si="18"/>
        <v/>
      </c>
      <c r="P89" s="15">
        <v>1</v>
      </c>
      <c r="Q89" s="57">
        <v>5400</v>
      </c>
      <c r="R89" s="15"/>
      <c r="S89" s="15"/>
      <c r="T89" s="15"/>
      <c r="U89" s="48">
        <f t="shared" si="35"/>
        <v>5400</v>
      </c>
      <c r="V89" s="15">
        <v>90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48">
        <f t="shared" si="16"/>
        <v>90</v>
      </c>
      <c r="BH89" s="49">
        <f t="shared" si="20"/>
        <v>1.5</v>
      </c>
      <c r="BI89" s="50">
        <f t="shared" si="17"/>
        <v>1.5</v>
      </c>
      <c r="BJ89" s="50">
        <f t="shared" si="21"/>
        <v>100</v>
      </c>
      <c r="BK89" s="51">
        <f t="shared" si="36"/>
        <v>0</v>
      </c>
      <c r="BL89" s="51">
        <f t="shared" si="37"/>
        <v>100</v>
      </c>
      <c r="BM89" s="51">
        <f t="shared" si="24"/>
        <v>0</v>
      </c>
      <c r="BN89" s="52">
        <f t="shared" si="34"/>
        <v>0</v>
      </c>
      <c r="BO89" s="52">
        <f t="shared" si="26"/>
        <v>0</v>
      </c>
      <c r="BP89" s="52">
        <f t="shared" si="27"/>
        <v>0</v>
      </c>
      <c r="BQ89" s="53">
        <f t="shared" si="28"/>
        <v>0</v>
      </c>
    </row>
    <row r="90" spans="1:69">
      <c r="A90" s="41">
        <v>98</v>
      </c>
      <c r="B90" s="42">
        <v>46024</v>
      </c>
      <c r="C90" s="15" t="s">
        <v>91</v>
      </c>
      <c r="D90" s="43" t="str">
        <f t="shared" si="30"/>
        <v>CG</v>
      </c>
      <c r="E90" s="44" t="s">
        <v>108</v>
      </c>
      <c r="F90" s="44" t="s">
        <v>111</v>
      </c>
      <c r="G90" s="45" t="s">
        <v>109</v>
      </c>
      <c r="H90" s="45" t="s">
        <v>110</v>
      </c>
      <c r="I90" s="45" t="s">
        <v>103</v>
      </c>
      <c r="J90" s="5">
        <v>208299</v>
      </c>
      <c r="K90" s="46" t="str">
        <f>VLOOKUP(J90,'[1]Item List (3)'!A$1:B$110000,2,FALSE)</f>
        <v>OR.9916</v>
      </c>
      <c r="L90" s="5">
        <v>251127015</v>
      </c>
      <c r="M90" s="15" t="str">
        <f t="shared" si="29"/>
        <v>OR</v>
      </c>
      <c r="N90" s="15"/>
      <c r="O90" s="47" t="str">
        <f t="shared" si="18"/>
        <v/>
      </c>
      <c r="P90" s="15">
        <v>1</v>
      </c>
      <c r="Q90" s="57">
        <v>3600</v>
      </c>
      <c r="R90" s="15"/>
      <c r="S90" s="15"/>
      <c r="T90" s="15"/>
      <c r="U90" s="48">
        <f t="shared" si="35"/>
        <v>3600</v>
      </c>
      <c r="V90" s="15">
        <v>60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48">
        <f t="shared" si="16"/>
        <v>60</v>
      </c>
      <c r="BH90" s="49">
        <f t="shared" si="20"/>
        <v>1</v>
      </c>
      <c r="BI90" s="50">
        <f t="shared" si="17"/>
        <v>1</v>
      </c>
      <c r="BJ90" s="50">
        <f t="shared" si="21"/>
        <v>100</v>
      </c>
      <c r="BK90" s="51">
        <f t="shared" si="36"/>
        <v>0</v>
      </c>
      <c r="BL90" s="51">
        <f t="shared" si="37"/>
        <v>100</v>
      </c>
      <c r="BM90" s="51">
        <f t="shared" si="24"/>
        <v>0</v>
      </c>
      <c r="BN90" s="52">
        <f t="shared" si="34"/>
        <v>0</v>
      </c>
      <c r="BO90" s="52">
        <f t="shared" si="26"/>
        <v>0</v>
      </c>
      <c r="BP90" s="52">
        <f t="shared" si="27"/>
        <v>0</v>
      </c>
      <c r="BQ90" s="53">
        <f t="shared" si="28"/>
        <v>0</v>
      </c>
    </row>
    <row r="91" spans="1:69">
      <c r="A91" s="41">
        <v>99</v>
      </c>
      <c r="B91" s="42">
        <v>46024</v>
      </c>
      <c r="C91" s="15" t="s">
        <v>91</v>
      </c>
      <c r="D91" s="43" t="str">
        <f t="shared" si="30"/>
        <v>CG</v>
      </c>
      <c r="E91" s="44" t="s">
        <v>108</v>
      </c>
      <c r="F91" s="44" t="s">
        <v>106</v>
      </c>
      <c r="G91" s="45" t="s">
        <v>109</v>
      </c>
      <c r="H91" s="45" t="s">
        <v>110</v>
      </c>
      <c r="I91" s="45" t="s">
        <v>103</v>
      </c>
      <c r="J91" s="5">
        <v>208299</v>
      </c>
      <c r="K91" s="46" t="str">
        <f>VLOOKUP(J91,'[1]Item List (3)'!A$1:B$110000,2,FALSE)</f>
        <v>OR.9916</v>
      </c>
      <c r="L91" s="5">
        <v>251127015</v>
      </c>
      <c r="M91" s="15" t="str">
        <f t="shared" si="29"/>
        <v>OR</v>
      </c>
      <c r="N91" s="15"/>
      <c r="O91" s="47" t="str">
        <f t="shared" si="18"/>
        <v/>
      </c>
      <c r="P91" s="15">
        <v>1</v>
      </c>
      <c r="Q91" s="57">
        <v>2720</v>
      </c>
      <c r="R91" s="15"/>
      <c r="S91" s="15"/>
      <c r="T91" s="15"/>
      <c r="U91" s="48">
        <f t="shared" si="35"/>
        <v>2720</v>
      </c>
      <c r="V91" s="15">
        <v>60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48">
        <f t="shared" si="16"/>
        <v>60</v>
      </c>
      <c r="BH91" s="49">
        <f t="shared" si="20"/>
        <v>1</v>
      </c>
      <c r="BI91" s="50">
        <f t="shared" si="17"/>
        <v>1</v>
      </c>
      <c r="BJ91" s="50">
        <f t="shared" si="21"/>
        <v>100</v>
      </c>
      <c r="BK91" s="51">
        <f t="shared" si="36"/>
        <v>0</v>
      </c>
      <c r="BL91" s="51">
        <f t="shared" si="37"/>
        <v>100</v>
      </c>
      <c r="BM91" s="51">
        <f t="shared" si="24"/>
        <v>0</v>
      </c>
      <c r="BN91" s="52">
        <f t="shared" si="34"/>
        <v>0</v>
      </c>
      <c r="BO91" s="52">
        <f t="shared" si="26"/>
        <v>0</v>
      </c>
      <c r="BP91" s="52">
        <f t="shared" si="27"/>
        <v>0</v>
      </c>
      <c r="BQ91" s="53">
        <f t="shared" si="28"/>
        <v>0</v>
      </c>
    </row>
    <row r="92" spans="1:69">
      <c r="A92" s="41">
        <v>100</v>
      </c>
      <c r="B92" s="42">
        <v>46024</v>
      </c>
      <c r="C92" s="15" t="s">
        <v>97</v>
      </c>
      <c r="D92" s="43" t="str">
        <f t="shared" si="30"/>
        <v>CG</v>
      </c>
      <c r="E92" s="44" t="s">
        <v>108</v>
      </c>
      <c r="F92" s="44" t="s">
        <v>111</v>
      </c>
      <c r="G92" s="45" t="s">
        <v>109</v>
      </c>
      <c r="H92" s="45" t="s">
        <v>110</v>
      </c>
      <c r="I92" s="45" t="s">
        <v>103</v>
      </c>
      <c r="J92" s="5">
        <v>208299</v>
      </c>
      <c r="K92" s="46" t="str">
        <f>VLOOKUP(J92,'[1]Item List (3)'!A$1:B$110000,2,FALSE)</f>
        <v>OR.9916</v>
      </c>
      <c r="L92" s="5">
        <v>251127015</v>
      </c>
      <c r="M92" s="15" t="str">
        <f t="shared" si="29"/>
        <v>OR</v>
      </c>
      <c r="N92" s="15"/>
      <c r="O92" s="47" t="str">
        <f t="shared" si="18"/>
        <v/>
      </c>
      <c r="P92" s="15">
        <v>1</v>
      </c>
      <c r="Q92" s="57">
        <v>2350</v>
      </c>
      <c r="R92" s="15"/>
      <c r="S92" s="15"/>
      <c r="T92" s="15"/>
      <c r="U92" s="48">
        <f t="shared" si="35"/>
        <v>2350</v>
      </c>
      <c r="V92" s="15">
        <v>60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>
        <v>420</v>
      </c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48">
        <f t="shared" si="16"/>
        <v>480</v>
      </c>
      <c r="BH92" s="49">
        <f t="shared" si="20"/>
        <v>8</v>
      </c>
      <c r="BI92" s="50">
        <f t="shared" si="17"/>
        <v>1</v>
      </c>
      <c r="BJ92" s="50">
        <f t="shared" si="21"/>
        <v>12.5</v>
      </c>
      <c r="BK92" s="51">
        <f t="shared" si="36"/>
        <v>0</v>
      </c>
      <c r="BL92" s="51">
        <f t="shared" si="37"/>
        <v>100</v>
      </c>
      <c r="BM92" s="51">
        <f t="shared" si="24"/>
        <v>0</v>
      </c>
      <c r="BN92" s="52">
        <f t="shared" si="34"/>
        <v>0</v>
      </c>
      <c r="BO92" s="52">
        <f t="shared" si="26"/>
        <v>0</v>
      </c>
      <c r="BP92" s="52">
        <f t="shared" si="27"/>
        <v>7</v>
      </c>
      <c r="BQ92" s="53">
        <f t="shared" si="28"/>
        <v>0</v>
      </c>
    </row>
    <row r="93" spans="1:69">
      <c r="A93" s="41">
        <v>103</v>
      </c>
      <c r="B93" s="42">
        <v>46024</v>
      </c>
      <c r="C93" s="15" t="s">
        <v>91</v>
      </c>
      <c r="D93" s="43" t="str">
        <f t="shared" si="30"/>
        <v>CG</v>
      </c>
      <c r="E93" s="44" t="s">
        <v>115</v>
      </c>
      <c r="F93" s="44" t="s">
        <v>116</v>
      </c>
      <c r="G93" s="45" t="s">
        <v>117</v>
      </c>
      <c r="H93" s="45" t="s">
        <v>118</v>
      </c>
      <c r="I93" s="45" t="s">
        <v>119</v>
      </c>
      <c r="J93" s="5">
        <v>104728</v>
      </c>
      <c r="K93" s="46" t="str">
        <f>VLOOKUP(J93,'[1]Item List (3)'!A$1:B$110000,2,FALSE)</f>
        <v>IR.IRT 2820(28X32X20.5)</v>
      </c>
      <c r="L93" s="5"/>
      <c r="M93" s="15" t="str">
        <f t="shared" si="29"/>
        <v>IR</v>
      </c>
      <c r="N93" s="15"/>
      <c r="O93" s="47" t="str">
        <f t="shared" si="18"/>
        <v/>
      </c>
      <c r="P93" s="15">
        <v>1</v>
      </c>
      <c r="Q93" s="57">
        <v>5165</v>
      </c>
      <c r="R93" s="15"/>
      <c r="S93" s="15"/>
      <c r="T93" s="15"/>
      <c r="U93" s="48">
        <f t="shared" si="35"/>
        <v>5165</v>
      </c>
      <c r="V93" s="15">
        <v>90</v>
      </c>
      <c r="W93" s="15"/>
      <c r="X93" s="15">
        <v>30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>
        <v>150</v>
      </c>
      <c r="AO93" s="15"/>
      <c r="AP93" s="15"/>
      <c r="AQ93" s="15">
        <v>90</v>
      </c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48">
        <f t="shared" si="16"/>
        <v>360</v>
      </c>
      <c r="BH93" s="49">
        <f t="shared" si="20"/>
        <v>6</v>
      </c>
      <c r="BI93" s="50">
        <f t="shared" si="17"/>
        <v>1.5</v>
      </c>
      <c r="BJ93" s="50">
        <f t="shared" si="21"/>
        <v>25</v>
      </c>
      <c r="BK93" s="51">
        <f t="shared" si="36"/>
        <v>0</v>
      </c>
      <c r="BL93" s="51">
        <f t="shared" si="37"/>
        <v>100</v>
      </c>
      <c r="BM93" s="51">
        <f t="shared" si="24"/>
        <v>0</v>
      </c>
      <c r="BN93" s="52">
        <f t="shared" si="34"/>
        <v>0</v>
      </c>
      <c r="BO93" s="52">
        <f t="shared" si="26"/>
        <v>0</v>
      </c>
      <c r="BP93" s="52">
        <f t="shared" si="27"/>
        <v>4.5</v>
      </c>
      <c r="BQ93" s="53">
        <f t="shared" si="28"/>
        <v>0</v>
      </c>
    </row>
    <row r="94" spans="1:69">
      <c r="A94" s="41">
        <v>104</v>
      </c>
      <c r="B94" s="42">
        <v>46024</v>
      </c>
      <c r="C94" s="15" t="s">
        <v>91</v>
      </c>
      <c r="D94" s="43" t="str">
        <f t="shared" si="30"/>
        <v>CG</v>
      </c>
      <c r="E94" s="44" t="s">
        <v>115</v>
      </c>
      <c r="F94" s="44" t="s">
        <v>120</v>
      </c>
      <c r="G94" s="45" t="s">
        <v>117</v>
      </c>
      <c r="H94" s="45" t="s">
        <v>118</v>
      </c>
      <c r="I94" s="45" t="s">
        <v>119</v>
      </c>
      <c r="J94" s="5">
        <v>104328.01</v>
      </c>
      <c r="K94" s="46" t="str">
        <f>VLOOKUP(J94,'[1]Item List (3)'!A$1:B$110000,2,FALSE)</f>
        <v>NA/RNA.IR 6904</v>
      </c>
      <c r="L94" s="5"/>
      <c r="M94" s="15" t="str">
        <f t="shared" si="29"/>
        <v>IR</v>
      </c>
      <c r="N94" s="15"/>
      <c r="O94" s="47" t="str">
        <f t="shared" si="18"/>
        <v/>
      </c>
      <c r="P94" s="15">
        <v>2</v>
      </c>
      <c r="Q94" s="57">
        <v>260</v>
      </c>
      <c r="R94" s="15"/>
      <c r="S94" s="15"/>
      <c r="T94" s="15"/>
      <c r="U94" s="48">
        <f t="shared" si="35"/>
        <v>260</v>
      </c>
      <c r="V94" s="15">
        <v>60</v>
      </c>
      <c r="W94" s="15">
        <v>60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48">
        <f t="shared" si="16"/>
        <v>120</v>
      </c>
      <c r="BH94" s="49">
        <f t="shared" si="20"/>
        <v>2</v>
      </c>
      <c r="BI94" s="50">
        <f t="shared" si="17"/>
        <v>1</v>
      </c>
      <c r="BJ94" s="50">
        <f t="shared" si="21"/>
        <v>50</v>
      </c>
      <c r="BK94" s="51">
        <f t="shared" si="36"/>
        <v>0</v>
      </c>
      <c r="BL94" s="51">
        <f t="shared" si="37"/>
        <v>100</v>
      </c>
      <c r="BM94" s="51">
        <f t="shared" si="24"/>
        <v>0</v>
      </c>
      <c r="BN94" s="52">
        <f t="shared" si="34"/>
        <v>1</v>
      </c>
      <c r="BO94" s="52">
        <f t="shared" si="26"/>
        <v>0</v>
      </c>
      <c r="BP94" s="52">
        <f t="shared" si="27"/>
        <v>0</v>
      </c>
      <c r="BQ94" s="53">
        <f t="shared" si="28"/>
        <v>0</v>
      </c>
    </row>
    <row r="95" spans="1:69">
      <c r="A95" s="41">
        <v>107</v>
      </c>
      <c r="B95" s="42">
        <v>46024</v>
      </c>
      <c r="C95" s="15" t="s">
        <v>97</v>
      </c>
      <c r="D95" s="43" t="str">
        <f t="shared" si="30"/>
        <v>CG</v>
      </c>
      <c r="E95" s="44" t="s">
        <v>115</v>
      </c>
      <c r="F95" s="44" t="s">
        <v>120</v>
      </c>
      <c r="G95" s="45" t="s">
        <v>112</v>
      </c>
      <c r="H95" s="45" t="s">
        <v>181</v>
      </c>
      <c r="I95" s="45" t="s">
        <v>113</v>
      </c>
      <c r="J95" s="5">
        <v>201141</v>
      </c>
      <c r="K95" s="46" t="str">
        <f>VLOOKUP(J95,'[1]Item List (3)'!A$1:B$110000,2,FALSE)</f>
        <v>OR 7212</v>
      </c>
      <c r="L95" s="5">
        <v>250908007</v>
      </c>
      <c r="M95" s="15" t="str">
        <f t="shared" si="29"/>
        <v>OR</v>
      </c>
      <c r="N95" s="15"/>
      <c r="O95" s="47" t="str">
        <f t="shared" si="18"/>
        <v/>
      </c>
      <c r="P95" s="15">
        <v>3</v>
      </c>
      <c r="Q95" s="57">
        <v>386</v>
      </c>
      <c r="R95" s="15"/>
      <c r="S95" s="15">
        <v>6</v>
      </c>
      <c r="T95" s="15"/>
      <c r="U95" s="48">
        <f t="shared" si="35"/>
        <v>392</v>
      </c>
      <c r="V95" s="15">
        <v>60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>
        <v>60</v>
      </c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48">
        <f t="shared" si="16"/>
        <v>120</v>
      </c>
      <c r="BH95" s="49">
        <f t="shared" si="20"/>
        <v>2</v>
      </c>
      <c r="BI95" s="50">
        <f t="shared" si="17"/>
        <v>1</v>
      </c>
      <c r="BJ95" s="50">
        <f t="shared" si="21"/>
        <v>50</v>
      </c>
      <c r="BK95" s="51">
        <f t="shared" si="36"/>
        <v>0</v>
      </c>
      <c r="BL95" s="51">
        <f t="shared" si="37"/>
        <v>98.469387755102048</v>
      </c>
      <c r="BM95" s="51">
        <f t="shared" si="24"/>
        <v>0</v>
      </c>
      <c r="BN95" s="52">
        <f t="shared" si="34"/>
        <v>0</v>
      </c>
      <c r="BO95" s="52">
        <f t="shared" si="26"/>
        <v>0</v>
      </c>
      <c r="BP95" s="52">
        <f t="shared" si="27"/>
        <v>1</v>
      </c>
      <c r="BQ95" s="53">
        <f t="shared" si="28"/>
        <v>0</v>
      </c>
    </row>
    <row r="96" spans="1:69">
      <c r="A96" s="41">
        <v>108</v>
      </c>
      <c r="B96" s="42">
        <v>46024</v>
      </c>
      <c r="C96" s="15" t="s">
        <v>97</v>
      </c>
      <c r="D96" s="43" t="str">
        <f t="shared" si="30"/>
        <v>CG</v>
      </c>
      <c r="E96" s="44" t="s">
        <v>115</v>
      </c>
      <c r="F96" s="44" t="s">
        <v>120</v>
      </c>
      <c r="G96" s="45" t="s">
        <v>112</v>
      </c>
      <c r="H96" s="45" t="s">
        <v>181</v>
      </c>
      <c r="I96" s="45" t="s">
        <v>113</v>
      </c>
      <c r="J96" s="5">
        <v>208610.05</v>
      </c>
      <c r="K96" s="46" t="str">
        <f>VLOOKUP(J96,'[1]Item List (3)'!A$1:B$110000,2,FALSE)</f>
        <v>NU.OR 212</v>
      </c>
      <c r="L96" s="5"/>
      <c r="M96" s="15" t="str">
        <f t="shared" si="29"/>
        <v>OR</v>
      </c>
      <c r="N96" s="15"/>
      <c r="O96" s="47" t="str">
        <f t="shared" si="18"/>
        <v/>
      </c>
      <c r="P96" s="15">
        <v>3</v>
      </c>
      <c r="Q96" s="57">
        <v>271</v>
      </c>
      <c r="R96" s="15"/>
      <c r="S96" s="15"/>
      <c r="T96" s="15"/>
      <c r="U96" s="48">
        <f t="shared" si="35"/>
        <v>271</v>
      </c>
      <c r="V96" s="15">
        <v>90</v>
      </c>
      <c r="W96" s="15">
        <v>120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48">
        <f t="shared" si="16"/>
        <v>210</v>
      </c>
      <c r="BH96" s="49">
        <f t="shared" si="20"/>
        <v>3.5</v>
      </c>
      <c r="BI96" s="50">
        <f t="shared" si="17"/>
        <v>1.5</v>
      </c>
      <c r="BJ96" s="50">
        <f t="shared" si="21"/>
        <v>42.857142857142854</v>
      </c>
      <c r="BK96" s="51">
        <f t="shared" si="36"/>
        <v>0</v>
      </c>
      <c r="BL96" s="51">
        <f t="shared" si="37"/>
        <v>100</v>
      </c>
      <c r="BM96" s="51">
        <f t="shared" si="24"/>
        <v>0</v>
      </c>
      <c r="BN96" s="52">
        <f t="shared" si="34"/>
        <v>2</v>
      </c>
      <c r="BO96" s="52">
        <f t="shared" si="26"/>
        <v>0</v>
      </c>
      <c r="BP96" s="52">
        <f t="shared" si="27"/>
        <v>0</v>
      </c>
      <c r="BQ96" s="53">
        <f t="shared" si="28"/>
        <v>0</v>
      </c>
    </row>
    <row r="97" spans="1:70">
      <c r="A97" s="41">
        <v>109</v>
      </c>
      <c r="B97" s="42">
        <v>46024</v>
      </c>
      <c r="C97" s="15" t="s">
        <v>97</v>
      </c>
      <c r="D97" s="43" t="str">
        <f t="shared" si="30"/>
        <v>CG</v>
      </c>
      <c r="E97" s="44" t="s">
        <v>115</v>
      </c>
      <c r="F97" s="44" t="s">
        <v>120</v>
      </c>
      <c r="G97" s="45" t="s">
        <v>112</v>
      </c>
      <c r="H97" s="45" t="s">
        <v>181</v>
      </c>
      <c r="I97" s="45" t="s">
        <v>113</v>
      </c>
      <c r="J97" s="5">
        <v>208606.06</v>
      </c>
      <c r="K97" s="46" t="str">
        <f>VLOOKUP(J97,'[1]Item List (3)'!A$1:B$110000,2,FALSE)</f>
        <v>NU.OR 308 (H)</v>
      </c>
      <c r="L97" s="5"/>
      <c r="M97" s="15" t="str">
        <f t="shared" si="29"/>
        <v>OR</v>
      </c>
      <c r="N97" s="15"/>
      <c r="O97" s="47" t="str">
        <f t="shared" si="18"/>
        <v/>
      </c>
      <c r="P97" s="15">
        <v>3</v>
      </c>
      <c r="Q97" s="57">
        <v>408</v>
      </c>
      <c r="R97" s="15"/>
      <c r="S97" s="15"/>
      <c r="T97" s="15"/>
      <c r="U97" s="48">
        <f t="shared" si="35"/>
        <v>408</v>
      </c>
      <c r="V97" s="15">
        <v>90</v>
      </c>
      <c r="W97" s="15">
        <v>60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48">
        <f t="shared" si="16"/>
        <v>150</v>
      </c>
      <c r="BH97" s="49">
        <f t="shared" si="20"/>
        <v>2.5</v>
      </c>
      <c r="BI97" s="50">
        <f t="shared" si="17"/>
        <v>1.5</v>
      </c>
      <c r="BJ97" s="50">
        <f t="shared" si="21"/>
        <v>60</v>
      </c>
      <c r="BK97" s="51">
        <f t="shared" si="36"/>
        <v>0</v>
      </c>
      <c r="BL97" s="51">
        <f t="shared" si="37"/>
        <v>100</v>
      </c>
      <c r="BM97" s="51">
        <f t="shared" si="24"/>
        <v>0</v>
      </c>
      <c r="BN97" s="52">
        <f t="shared" si="34"/>
        <v>1</v>
      </c>
      <c r="BO97" s="52">
        <f t="shared" si="26"/>
        <v>0</v>
      </c>
      <c r="BP97" s="52">
        <f t="shared" si="27"/>
        <v>0</v>
      </c>
      <c r="BQ97" s="53">
        <f t="shared" si="28"/>
        <v>0</v>
      </c>
    </row>
    <row r="98" spans="1:70">
      <c r="A98" s="41">
        <v>110</v>
      </c>
      <c r="B98" s="42">
        <v>46024</v>
      </c>
      <c r="C98" s="15" t="s">
        <v>91</v>
      </c>
      <c r="D98" s="43" t="s">
        <v>182</v>
      </c>
      <c r="E98" s="44" t="s">
        <v>121</v>
      </c>
      <c r="F98" s="44" t="s">
        <v>122</v>
      </c>
      <c r="G98" s="45" t="s">
        <v>124</v>
      </c>
      <c r="H98" s="45"/>
      <c r="I98" s="45"/>
      <c r="J98" s="5">
        <v>102091</v>
      </c>
      <c r="K98" s="46" t="e">
        <f>VLOOKUP(J98,'[1]Item List (3)'!A$1:B$110000,2,FALSE)</f>
        <v>#N/A</v>
      </c>
      <c r="L98" s="5">
        <v>251204017</v>
      </c>
      <c r="M98" s="15" t="str">
        <f t="shared" si="29"/>
        <v>IR</v>
      </c>
      <c r="N98" s="15">
        <v>40</v>
      </c>
      <c r="O98" s="47">
        <f t="shared" si="18"/>
        <v>90</v>
      </c>
      <c r="P98" s="15">
        <v>1</v>
      </c>
      <c r="Q98" s="57"/>
      <c r="R98" s="15"/>
      <c r="S98" s="15"/>
      <c r="T98" s="15"/>
      <c r="U98" s="48">
        <f t="shared" si="35"/>
        <v>0</v>
      </c>
      <c r="V98" s="15"/>
      <c r="W98" s="15">
        <v>110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>
        <v>360</v>
      </c>
      <c r="AS98" s="15"/>
      <c r="AT98" s="15"/>
      <c r="AU98" s="15"/>
      <c r="AV98" s="15"/>
      <c r="AW98" s="15"/>
      <c r="AX98" s="15"/>
      <c r="AY98" s="15"/>
      <c r="AZ98" s="15">
        <v>10</v>
      </c>
      <c r="BA98" s="15"/>
      <c r="BB98" s="15"/>
      <c r="BC98" s="15"/>
      <c r="BD98" s="15"/>
      <c r="BE98" s="15"/>
      <c r="BF98" s="15"/>
      <c r="BG98" s="48">
        <f t="shared" si="16"/>
        <v>480</v>
      </c>
      <c r="BH98" s="49">
        <f t="shared" si="20"/>
        <v>8</v>
      </c>
      <c r="BI98" s="50">
        <f t="shared" si="17"/>
        <v>0</v>
      </c>
      <c r="BJ98" s="50">
        <f t="shared" si="21"/>
        <v>0</v>
      </c>
      <c r="BK98" s="51">
        <f t="shared" si="36"/>
        <v>0</v>
      </c>
      <c r="BL98" s="51">
        <f t="shared" si="37"/>
        <v>0</v>
      </c>
      <c r="BM98" s="51">
        <f t="shared" si="24"/>
        <v>0</v>
      </c>
      <c r="BN98" s="52">
        <f t="shared" si="34"/>
        <v>1.8333333333333333</v>
      </c>
      <c r="BO98" s="52">
        <f t="shared" si="26"/>
        <v>555</v>
      </c>
      <c r="BP98" s="52">
        <f t="shared" si="27"/>
        <v>6.166666666666667</v>
      </c>
      <c r="BQ98" s="53">
        <f t="shared" si="28"/>
        <v>555</v>
      </c>
    </row>
    <row r="99" spans="1:70">
      <c r="A99" s="41">
        <v>113</v>
      </c>
      <c r="B99" s="42">
        <v>46024</v>
      </c>
      <c r="C99" s="15" t="s">
        <v>97</v>
      </c>
      <c r="D99" s="43" t="str">
        <f t="shared" si="30"/>
        <v>EG</v>
      </c>
      <c r="E99" s="44" t="s">
        <v>121</v>
      </c>
      <c r="F99" s="44" t="s">
        <v>122</v>
      </c>
      <c r="G99" s="45" t="s">
        <v>124</v>
      </c>
      <c r="H99" s="45"/>
      <c r="I99" s="45"/>
      <c r="J99" s="5">
        <v>102091</v>
      </c>
      <c r="K99" s="46" t="e">
        <f>VLOOKUP(J99,'[1]Item List (3)'!A$1:B$110000,2,FALSE)</f>
        <v>#N/A</v>
      </c>
      <c r="L99" s="5">
        <v>251204017</v>
      </c>
      <c r="M99" s="15" t="str">
        <f t="shared" si="29"/>
        <v>IR</v>
      </c>
      <c r="N99" s="15">
        <v>40</v>
      </c>
      <c r="O99" s="47">
        <f t="shared" si="18"/>
        <v>90</v>
      </c>
      <c r="P99" s="15">
        <v>1</v>
      </c>
      <c r="Q99" s="57">
        <v>154</v>
      </c>
      <c r="R99" s="15"/>
      <c r="S99" s="15"/>
      <c r="T99" s="15"/>
      <c r="U99" s="48">
        <f t="shared" si="35"/>
        <v>154</v>
      </c>
      <c r="V99" s="15">
        <v>120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>
        <v>360</v>
      </c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48">
        <f t="shared" si="16"/>
        <v>480</v>
      </c>
      <c r="BH99" s="49">
        <f t="shared" si="20"/>
        <v>8</v>
      </c>
      <c r="BI99" s="50">
        <f t="shared" si="17"/>
        <v>2</v>
      </c>
      <c r="BJ99" s="50">
        <f t="shared" si="21"/>
        <v>25</v>
      </c>
      <c r="BK99" s="51">
        <f t="shared" si="36"/>
        <v>85.555555555555557</v>
      </c>
      <c r="BL99" s="51">
        <f t="shared" si="37"/>
        <v>100</v>
      </c>
      <c r="BM99" s="51">
        <f t="shared" si="24"/>
        <v>21.388888888888889</v>
      </c>
      <c r="BN99" s="52">
        <f t="shared" si="34"/>
        <v>0</v>
      </c>
      <c r="BO99" s="52">
        <f t="shared" si="26"/>
        <v>720</v>
      </c>
      <c r="BP99" s="52">
        <f t="shared" si="27"/>
        <v>6</v>
      </c>
      <c r="BQ99" s="53">
        <f t="shared" si="28"/>
        <v>540</v>
      </c>
    </row>
    <row r="100" spans="1:70">
      <c r="A100" s="41">
        <v>114</v>
      </c>
      <c r="B100" s="42">
        <v>46024</v>
      </c>
      <c r="C100" s="15" t="s">
        <v>91</v>
      </c>
      <c r="D100" s="43" t="str">
        <f t="shared" si="30"/>
        <v>EG</v>
      </c>
      <c r="E100" s="44" t="s">
        <v>125</v>
      </c>
      <c r="F100" s="44" t="s">
        <v>122</v>
      </c>
      <c r="G100" s="45" t="s">
        <v>156</v>
      </c>
      <c r="H100" s="45"/>
      <c r="I100" s="45"/>
      <c r="J100" s="5">
        <v>102099</v>
      </c>
      <c r="K100" s="46" t="e">
        <f>VLOOKUP(J100,'[1]Item List (3)'!A$1:B$110000,2,FALSE)</f>
        <v>#N/A</v>
      </c>
      <c r="L100" s="5">
        <v>250908011</v>
      </c>
      <c r="M100" s="15" t="str">
        <f t="shared" si="29"/>
        <v>IR</v>
      </c>
      <c r="N100" s="15">
        <v>95</v>
      </c>
      <c r="O100" s="47">
        <f t="shared" si="18"/>
        <v>37.89473684210526</v>
      </c>
      <c r="P100" s="15">
        <v>1</v>
      </c>
      <c r="Q100" s="57">
        <v>15</v>
      </c>
      <c r="R100" s="15"/>
      <c r="S100" s="15">
        <v>2</v>
      </c>
      <c r="T100" s="15"/>
      <c r="U100" s="48">
        <f t="shared" si="35"/>
        <v>17</v>
      </c>
      <c r="V100" s="15">
        <v>30</v>
      </c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>
        <v>330</v>
      </c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48">
        <f t="shared" ref="BG100:BG106" si="38">SUM(V100:BF100)</f>
        <v>360</v>
      </c>
      <c r="BH100" s="49">
        <f t="shared" si="20"/>
        <v>6</v>
      </c>
      <c r="BI100" s="50">
        <f t="shared" si="17"/>
        <v>0.5</v>
      </c>
      <c r="BJ100" s="50">
        <f t="shared" si="21"/>
        <v>8.3333333333333321</v>
      </c>
      <c r="BK100" s="51">
        <f t="shared" si="36"/>
        <v>89.722222222222229</v>
      </c>
      <c r="BL100" s="51">
        <f t="shared" si="37"/>
        <v>88.235294117647058</v>
      </c>
      <c r="BM100" s="51">
        <f t="shared" si="24"/>
        <v>6.5972222222222223</v>
      </c>
      <c r="BN100" s="52">
        <f t="shared" si="34"/>
        <v>0</v>
      </c>
      <c r="BO100" s="52">
        <f t="shared" si="26"/>
        <v>227.36842105263159</v>
      </c>
      <c r="BP100" s="52">
        <f t="shared" si="27"/>
        <v>5.5</v>
      </c>
      <c r="BQ100" s="53">
        <f t="shared" si="28"/>
        <v>208.42105263157896</v>
      </c>
    </row>
    <row r="101" spans="1:70">
      <c r="A101" s="41">
        <v>115</v>
      </c>
      <c r="B101" s="42">
        <v>46024</v>
      </c>
      <c r="C101" s="15" t="s">
        <v>91</v>
      </c>
      <c r="D101" s="43" t="str">
        <f t="shared" si="30"/>
        <v>EG</v>
      </c>
      <c r="E101" s="44" t="s">
        <v>125</v>
      </c>
      <c r="F101" s="44" t="s">
        <v>122</v>
      </c>
      <c r="G101" s="45" t="s">
        <v>156</v>
      </c>
      <c r="H101" s="45"/>
      <c r="I101" s="45"/>
      <c r="J101" s="5">
        <v>102099.01</v>
      </c>
      <c r="K101" s="46" t="e">
        <f>VLOOKUP(J101,'[1]Item List (3)'!A$1:B$110000,2,FALSE)</f>
        <v>#N/A</v>
      </c>
      <c r="L101" s="5">
        <v>250908014</v>
      </c>
      <c r="M101" s="15" t="str">
        <f t="shared" si="29"/>
        <v>IR</v>
      </c>
      <c r="N101" s="15">
        <v>60</v>
      </c>
      <c r="O101" s="47">
        <f t="shared" si="18"/>
        <v>60</v>
      </c>
      <c r="P101" s="15">
        <v>1</v>
      </c>
      <c r="Q101" s="57">
        <v>17</v>
      </c>
      <c r="R101" s="15">
        <v>1</v>
      </c>
      <c r="S101" s="15"/>
      <c r="T101" s="15"/>
      <c r="U101" s="48">
        <f t="shared" si="35"/>
        <v>17</v>
      </c>
      <c r="V101" s="15">
        <v>20</v>
      </c>
      <c r="W101" s="15">
        <v>90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>
        <v>10</v>
      </c>
      <c r="BA101" s="15"/>
      <c r="BB101" s="15"/>
      <c r="BC101" s="15"/>
      <c r="BD101" s="15"/>
      <c r="BE101" s="15"/>
      <c r="BF101" s="15"/>
      <c r="BG101" s="48">
        <f t="shared" si="38"/>
        <v>120</v>
      </c>
      <c r="BH101" s="49">
        <f t="shared" si="20"/>
        <v>2</v>
      </c>
      <c r="BI101" s="50">
        <f t="shared" si="17"/>
        <v>0.33333333333333326</v>
      </c>
      <c r="BJ101" s="50">
        <f t="shared" si="21"/>
        <v>16.666666666666664</v>
      </c>
      <c r="BK101" s="51">
        <f t="shared" si="36"/>
        <v>85.000000000000014</v>
      </c>
      <c r="BL101" s="51">
        <f t="shared" si="37"/>
        <v>94.117647058823522</v>
      </c>
      <c r="BM101" s="51">
        <f t="shared" si="24"/>
        <v>13.333333333333334</v>
      </c>
      <c r="BN101" s="52">
        <f t="shared" si="34"/>
        <v>1.5</v>
      </c>
      <c r="BO101" s="52">
        <f t="shared" si="26"/>
        <v>30</v>
      </c>
      <c r="BP101" s="52">
        <f t="shared" si="27"/>
        <v>0.16666666666666674</v>
      </c>
      <c r="BQ101" s="53">
        <f t="shared" si="28"/>
        <v>10.000000000000004</v>
      </c>
    </row>
    <row r="102" spans="1:70">
      <c r="A102" s="41">
        <v>116</v>
      </c>
      <c r="B102" s="42">
        <v>46024</v>
      </c>
      <c r="C102" s="15" t="s">
        <v>97</v>
      </c>
      <c r="D102" s="43" t="str">
        <f t="shared" si="30"/>
        <v>EG</v>
      </c>
      <c r="E102" s="44" t="s">
        <v>125</v>
      </c>
      <c r="F102" s="44" t="s">
        <v>122</v>
      </c>
      <c r="G102" s="45" t="s">
        <v>138</v>
      </c>
      <c r="H102" s="45" t="s">
        <v>124</v>
      </c>
      <c r="I102" s="45"/>
      <c r="J102" s="5">
        <v>102099.01</v>
      </c>
      <c r="K102" s="46" t="e">
        <f>VLOOKUP(J102,'[1]Item List (3)'!A$1:B$110000,2,FALSE)</f>
        <v>#N/A</v>
      </c>
      <c r="L102" s="5">
        <v>250908014</v>
      </c>
      <c r="M102" s="15" t="str">
        <f t="shared" si="29"/>
        <v>IR</v>
      </c>
      <c r="N102" s="15">
        <v>60</v>
      </c>
      <c r="O102" s="47">
        <f t="shared" si="18"/>
        <v>60</v>
      </c>
      <c r="P102" s="15">
        <v>1</v>
      </c>
      <c r="Q102" s="57">
        <v>210</v>
      </c>
      <c r="R102" s="15"/>
      <c r="S102" s="15">
        <v>2</v>
      </c>
      <c r="T102" s="15"/>
      <c r="U102" s="48">
        <f t="shared" si="35"/>
        <v>212</v>
      </c>
      <c r="V102" s="15">
        <v>240</v>
      </c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48">
        <f t="shared" si="38"/>
        <v>240</v>
      </c>
      <c r="BH102" s="49">
        <f t="shared" si="20"/>
        <v>4</v>
      </c>
      <c r="BI102" s="50">
        <f t="shared" si="17"/>
        <v>4</v>
      </c>
      <c r="BJ102" s="50">
        <f t="shared" si="21"/>
        <v>100</v>
      </c>
      <c r="BK102" s="51">
        <f t="shared" si="36"/>
        <v>88.333333333333329</v>
      </c>
      <c r="BL102" s="51">
        <f t="shared" si="37"/>
        <v>99.056603773584911</v>
      </c>
      <c r="BM102" s="51">
        <f t="shared" si="24"/>
        <v>87.499999999999986</v>
      </c>
      <c r="BN102" s="52">
        <f t="shared" si="34"/>
        <v>0</v>
      </c>
      <c r="BO102" s="52">
        <f t="shared" si="26"/>
        <v>240</v>
      </c>
      <c r="BP102" s="52">
        <f t="shared" si="27"/>
        <v>0</v>
      </c>
      <c r="BQ102" s="53">
        <f t="shared" si="28"/>
        <v>0</v>
      </c>
    </row>
    <row r="103" spans="1:70">
      <c r="A103" s="41">
        <v>117</v>
      </c>
      <c r="B103" s="42">
        <v>46024</v>
      </c>
      <c r="C103" s="15" t="s">
        <v>97</v>
      </c>
      <c r="D103" s="43" t="str">
        <f t="shared" si="30"/>
        <v>EG</v>
      </c>
      <c r="E103" s="44" t="s">
        <v>125</v>
      </c>
      <c r="F103" s="44" t="s">
        <v>183</v>
      </c>
      <c r="G103" s="45" t="s">
        <v>138</v>
      </c>
      <c r="H103" s="45" t="s">
        <v>124</v>
      </c>
      <c r="I103" s="45"/>
      <c r="J103" s="5">
        <v>201049.05</v>
      </c>
      <c r="K103" s="46" t="str">
        <f>VLOOKUP(J103,'[1]Item List (3)'!A$1:B$110000,2,FALSE)</f>
        <v>NUTR OR 1747 X</v>
      </c>
      <c r="L103" s="5"/>
      <c r="M103" s="15" t="str">
        <f t="shared" si="29"/>
        <v>OR</v>
      </c>
      <c r="N103" s="15">
        <v>60</v>
      </c>
      <c r="O103" s="47">
        <f t="shared" si="18"/>
        <v>60</v>
      </c>
      <c r="P103" s="15">
        <v>1</v>
      </c>
      <c r="Q103" s="57">
        <v>51</v>
      </c>
      <c r="R103" s="15"/>
      <c r="S103" s="15">
        <v>1</v>
      </c>
      <c r="T103" s="15"/>
      <c r="U103" s="48">
        <f t="shared" si="35"/>
        <v>52</v>
      </c>
      <c r="V103" s="15">
        <v>60</v>
      </c>
      <c r="W103" s="15">
        <v>180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48">
        <f t="shared" si="38"/>
        <v>240</v>
      </c>
      <c r="BH103" s="49">
        <f t="shared" si="20"/>
        <v>4</v>
      </c>
      <c r="BI103" s="50">
        <f t="shared" si="17"/>
        <v>1</v>
      </c>
      <c r="BJ103" s="50">
        <f t="shared" si="21"/>
        <v>25</v>
      </c>
      <c r="BK103" s="51">
        <f t="shared" si="36"/>
        <v>86.666666666666671</v>
      </c>
      <c r="BL103" s="51">
        <f t="shared" si="37"/>
        <v>98.076923076923066</v>
      </c>
      <c r="BM103" s="51">
        <f t="shared" si="24"/>
        <v>21.25</v>
      </c>
      <c r="BN103" s="52">
        <f t="shared" si="34"/>
        <v>3</v>
      </c>
      <c r="BO103" s="52">
        <f t="shared" si="26"/>
        <v>60</v>
      </c>
      <c r="BP103" s="52">
        <f t="shared" si="27"/>
        <v>0</v>
      </c>
      <c r="BQ103" s="53">
        <f t="shared" si="28"/>
        <v>0</v>
      </c>
    </row>
    <row r="104" spans="1:70">
      <c r="A104" s="41">
        <v>118</v>
      </c>
      <c r="B104" s="42">
        <v>46024</v>
      </c>
      <c r="C104" s="15" t="s">
        <v>91</v>
      </c>
      <c r="D104" s="43" t="str">
        <f t="shared" si="30"/>
        <v>EG</v>
      </c>
      <c r="E104" s="44" t="s">
        <v>128</v>
      </c>
      <c r="F104" s="44" t="s">
        <v>122</v>
      </c>
      <c r="G104" s="45" t="s">
        <v>123</v>
      </c>
      <c r="H104" s="45"/>
      <c r="I104" s="45"/>
      <c r="J104" s="5">
        <v>103004</v>
      </c>
      <c r="K104" s="46" t="str">
        <f>VLOOKUP(J104,'[1]Item List (3)'!A$1:B$110000,2,FALSE)</f>
        <v>940041664 MATERIAL</v>
      </c>
      <c r="L104" s="5">
        <v>251110003</v>
      </c>
      <c r="M104" s="15" t="str">
        <f t="shared" si="29"/>
        <v>IR</v>
      </c>
      <c r="N104" s="15">
        <v>60</v>
      </c>
      <c r="O104" s="47">
        <f t="shared" si="18"/>
        <v>60</v>
      </c>
      <c r="P104" s="15">
        <v>1</v>
      </c>
      <c r="Q104" s="57">
        <v>275</v>
      </c>
      <c r="R104" s="15">
        <v>19</v>
      </c>
      <c r="S104" s="15">
        <v>6</v>
      </c>
      <c r="T104" s="15"/>
      <c r="U104" s="48">
        <f t="shared" si="35"/>
        <v>281</v>
      </c>
      <c r="V104" s="15">
        <v>370</v>
      </c>
      <c r="W104" s="15"/>
      <c r="X104" s="15">
        <v>90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>
        <v>10</v>
      </c>
      <c r="BA104" s="15"/>
      <c r="BB104" s="15"/>
      <c r="BC104" s="15"/>
      <c r="BD104" s="15"/>
      <c r="BE104" s="15"/>
      <c r="BF104" s="15"/>
      <c r="BG104" s="48">
        <f t="shared" si="38"/>
        <v>470</v>
      </c>
      <c r="BH104" s="49">
        <f t="shared" si="20"/>
        <v>7.833333333333333</v>
      </c>
      <c r="BI104" s="50">
        <f t="shared" si="17"/>
        <v>6.1666666666666661</v>
      </c>
      <c r="BJ104" s="50">
        <f t="shared" si="21"/>
        <v>78.723404255319139</v>
      </c>
      <c r="BK104" s="51">
        <f t="shared" si="36"/>
        <v>75.945945945945965</v>
      </c>
      <c r="BL104" s="51">
        <f t="shared" si="37"/>
        <v>91.10320284697508</v>
      </c>
      <c r="BM104" s="51">
        <f t="shared" si="24"/>
        <v>54.468085106382979</v>
      </c>
      <c r="BN104" s="52">
        <f t="shared" si="34"/>
        <v>0</v>
      </c>
      <c r="BO104" s="52">
        <f t="shared" si="26"/>
        <v>470</v>
      </c>
      <c r="BP104" s="52">
        <f t="shared" si="27"/>
        <v>1.6666666666666667</v>
      </c>
      <c r="BQ104" s="53">
        <f t="shared" si="28"/>
        <v>100</v>
      </c>
    </row>
    <row r="105" spans="1:70">
      <c r="A105" s="41">
        <v>121</v>
      </c>
      <c r="B105" s="42">
        <v>46024</v>
      </c>
      <c r="C105" s="15" t="s">
        <v>97</v>
      </c>
      <c r="D105" s="43" t="str">
        <f t="shared" si="30"/>
        <v>EG</v>
      </c>
      <c r="E105" s="44" t="s">
        <v>128</v>
      </c>
      <c r="F105" s="44" t="s">
        <v>122</v>
      </c>
      <c r="G105" s="45" t="s">
        <v>123</v>
      </c>
      <c r="H105" s="45"/>
      <c r="I105" s="45"/>
      <c r="J105" s="5">
        <v>103004</v>
      </c>
      <c r="K105" s="46" t="str">
        <f>VLOOKUP(J105,'[1]Item List (3)'!A$1:B$110000,2,FALSE)</f>
        <v>940041664 MATERIAL</v>
      </c>
      <c r="L105" s="5">
        <v>251110003</v>
      </c>
      <c r="M105" s="15" t="str">
        <f t="shared" si="29"/>
        <v>IR</v>
      </c>
      <c r="N105" s="15">
        <v>60</v>
      </c>
      <c r="O105" s="47">
        <f t="shared" si="18"/>
        <v>60</v>
      </c>
      <c r="P105" s="15">
        <v>1</v>
      </c>
      <c r="Q105" s="57">
        <v>83</v>
      </c>
      <c r="R105" s="15">
        <v>3</v>
      </c>
      <c r="S105" s="15"/>
      <c r="T105" s="15"/>
      <c r="U105" s="48">
        <f t="shared" si="35"/>
        <v>83</v>
      </c>
      <c r="V105" s="15">
        <v>120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>
        <v>360</v>
      </c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48">
        <f t="shared" si="38"/>
        <v>480</v>
      </c>
      <c r="BH105" s="49">
        <f t="shared" si="20"/>
        <v>8</v>
      </c>
      <c r="BI105" s="50">
        <f t="shared" si="17"/>
        <v>2</v>
      </c>
      <c r="BJ105" s="50">
        <f t="shared" si="21"/>
        <v>25</v>
      </c>
      <c r="BK105" s="51">
        <f t="shared" si="36"/>
        <v>69.166666666666671</v>
      </c>
      <c r="BL105" s="51">
        <f t="shared" si="37"/>
        <v>96.385542168674704</v>
      </c>
      <c r="BM105" s="51">
        <f t="shared" si="24"/>
        <v>16.666666666666668</v>
      </c>
      <c r="BN105" s="52">
        <f t="shared" si="34"/>
        <v>0</v>
      </c>
      <c r="BO105" s="52">
        <f t="shared" si="26"/>
        <v>480</v>
      </c>
      <c r="BP105" s="52">
        <f t="shared" si="27"/>
        <v>6</v>
      </c>
      <c r="BQ105" s="53">
        <f t="shared" si="28"/>
        <v>360</v>
      </c>
    </row>
    <row r="106" spans="1:70">
      <c r="A106" s="41">
        <v>122</v>
      </c>
      <c r="B106" s="42">
        <v>46024</v>
      </c>
      <c r="C106" s="15" t="s">
        <v>91</v>
      </c>
      <c r="D106" s="43" t="str">
        <f t="shared" si="30"/>
        <v>EG</v>
      </c>
      <c r="E106" s="44" t="s">
        <v>129</v>
      </c>
      <c r="F106" s="44"/>
      <c r="G106" s="45"/>
      <c r="H106" s="45"/>
      <c r="I106" s="45"/>
      <c r="J106" s="5"/>
      <c r="K106" s="46" t="e">
        <f>VLOOKUP(J106,'[1]Item List (3)'!A$1:B$110000,2,FALSE)</f>
        <v>#N/A</v>
      </c>
      <c r="L106" s="5"/>
      <c r="M106" s="15" t="str">
        <f t="shared" si="29"/>
        <v>IR</v>
      </c>
      <c r="N106" s="15"/>
      <c r="O106" s="47" t="str">
        <f t="shared" si="18"/>
        <v/>
      </c>
      <c r="P106" s="15"/>
      <c r="Q106" s="57"/>
      <c r="R106" s="15"/>
      <c r="S106" s="15"/>
      <c r="T106" s="15"/>
      <c r="U106" s="48">
        <f t="shared" si="35"/>
        <v>0</v>
      </c>
      <c r="V106" s="15"/>
      <c r="W106" s="15">
        <v>480</v>
      </c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48">
        <f t="shared" si="38"/>
        <v>480</v>
      </c>
      <c r="BH106" s="49">
        <f t="shared" si="20"/>
        <v>8</v>
      </c>
      <c r="BI106" s="50">
        <f t="shared" si="17"/>
        <v>0</v>
      </c>
      <c r="BJ106" s="50">
        <f t="shared" si="21"/>
        <v>0</v>
      </c>
      <c r="BK106" s="51">
        <f t="shared" si="36"/>
        <v>0</v>
      </c>
      <c r="BL106" s="51">
        <f t="shared" si="37"/>
        <v>0</v>
      </c>
      <c r="BM106" s="51">
        <f t="shared" si="24"/>
        <v>0</v>
      </c>
      <c r="BN106" s="52">
        <f t="shared" si="34"/>
        <v>8</v>
      </c>
      <c r="BO106" s="52">
        <f t="shared" si="26"/>
        <v>0</v>
      </c>
      <c r="BP106" s="52">
        <f t="shared" si="27"/>
        <v>0</v>
      </c>
      <c r="BQ106" s="53">
        <f t="shared" si="28"/>
        <v>0</v>
      </c>
    </row>
    <row r="107" spans="1:70">
      <c r="A107" s="41">
        <v>129</v>
      </c>
      <c r="B107" s="42">
        <v>46024</v>
      </c>
      <c r="C107" s="15" t="s">
        <v>97</v>
      </c>
      <c r="D107" s="43" t="str">
        <f t="shared" si="30"/>
        <v>EG</v>
      </c>
      <c r="E107" s="44" t="s">
        <v>129</v>
      </c>
      <c r="F107" s="44"/>
      <c r="G107" s="45"/>
      <c r="H107" s="45"/>
      <c r="I107" s="45"/>
      <c r="J107" s="5"/>
      <c r="K107" s="46" t="e">
        <f>VLOOKUP(J107,'[1]Item List (3)'!A$1:B$110000,2,FALSE)</f>
        <v>#N/A</v>
      </c>
      <c r="L107" s="5"/>
      <c r="M107" s="15" t="str">
        <f t="shared" si="29"/>
        <v>IR</v>
      </c>
      <c r="N107" s="15"/>
      <c r="O107" s="47" t="str">
        <f t="shared" si="18"/>
        <v/>
      </c>
      <c r="P107" s="15"/>
      <c r="Q107" s="57"/>
      <c r="R107" s="15"/>
      <c r="S107" s="15"/>
      <c r="T107" s="15"/>
      <c r="U107" s="48">
        <f t="shared" si="35"/>
        <v>0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>
        <v>480</v>
      </c>
      <c r="BG107" s="48">
        <f t="shared" ref="BG107:BG170" si="39">SUM(V107:BF107)</f>
        <v>480</v>
      </c>
      <c r="BH107" s="49">
        <f t="shared" si="20"/>
        <v>8</v>
      </c>
      <c r="BI107" s="50">
        <f t="shared" si="17"/>
        <v>0</v>
      </c>
      <c r="BJ107" s="50">
        <f t="shared" si="21"/>
        <v>0</v>
      </c>
      <c r="BK107" s="51">
        <f t="shared" si="36"/>
        <v>0</v>
      </c>
      <c r="BL107" s="51">
        <f t="shared" si="37"/>
        <v>0</v>
      </c>
      <c r="BM107" s="51">
        <f t="shared" si="24"/>
        <v>0</v>
      </c>
      <c r="BN107" s="52">
        <f t="shared" si="34"/>
        <v>8</v>
      </c>
      <c r="BO107" s="52">
        <f t="shared" si="26"/>
        <v>0</v>
      </c>
      <c r="BP107" s="52">
        <f t="shared" si="27"/>
        <v>0</v>
      </c>
      <c r="BQ107" s="53">
        <f t="shared" si="28"/>
        <v>0</v>
      </c>
    </row>
    <row r="108" spans="1:70">
      <c r="A108" s="41">
        <v>130</v>
      </c>
      <c r="B108" s="42">
        <v>46024</v>
      </c>
      <c r="C108" s="15" t="s">
        <v>91</v>
      </c>
      <c r="D108" s="43" t="str">
        <f t="shared" si="30"/>
        <v>EG</v>
      </c>
      <c r="E108" s="44" t="s">
        <v>130</v>
      </c>
      <c r="F108" s="44"/>
      <c r="G108" s="45"/>
      <c r="H108" s="45"/>
      <c r="I108" s="45"/>
      <c r="J108" s="5"/>
      <c r="K108" s="46" t="e">
        <f>VLOOKUP(J108,'[1]Item List (3)'!A$1:B$110000,2,FALSE)</f>
        <v>#N/A</v>
      </c>
      <c r="L108" s="5"/>
      <c r="M108" s="15" t="str">
        <f t="shared" si="29"/>
        <v>IR</v>
      </c>
      <c r="N108" s="15"/>
      <c r="O108" s="47" t="str">
        <f t="shared" si="18"/>
        <v/>
      </c>
      <c r="P108" s="15"/>
      <c r="Q108" s="57"/>
      <c r="R108" s="15"/>
      <c r="S108" s="15"/>
      <c r="T108" s="15"/>
      <c r="U108" s="48">
        <f t="shared" si="35"/>
        <v>0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>
        <v>480</v>
      </c>
      <c r="BG108" s="48">
        <f t="shared" si="39"/>
        <v>480</v>
      </c>
      <c r="BH108" s="49">
        <f t="shared" si="20"/>
        <v>8</v>
      </c>
      <c r="BI108" s="50">
        <f t="shared" ref="BI108:BI171" si="40">IFERROR(BH108-SUM(W108:BF108)/60,0)</f>
        <v>0</v>
      </c>
      <c r="BJ108" s="50">
        <f t="shared" si="21"/>
        <v>0</v>
      </c>
      <c r="BK108" s="51">
        <f t="shared" si="36"/>
        <v>0</v>
      </c>
      <c r="BL108" s="51">
        <f t="shared" si="37"/>
        <v>0</v>
      </c>
      <c r="BM108" s="51">
        <f t="shared" si="24"/>
        <v>0</v>
      </c>
      <c r="BN108" s="52">
        <f t="shared" si="34"/>
        <v>8</v>
      </c>
      <c r="BO108" s="52">
        <f t="shared" si="26"/>
        <v>0</v>
      </c>
      <c r="BP108" s="52">
        <f t="shared" si="27"/>
        <v>0</v>
      </c>
      <c r="BQ108" s="53">
        <f t="shared" si="28"/>
        <v>0</v>
      </c>
    </row>
    <row r="109" spans="1:70">
      <c r="A109" s="41">
        <v>131</v>
      </c>
      <c r="B109" s="42">
        <v>46024</v>
      </c>
      <c r="C109" s="15" t="s">
        <v>97</v>
      </c>
      <c r="D109" s="43" t="str">
        <f t="shared" si="30"/>
        <v>EG</v>
      </c>
      <c r="E109" s="44" t="s">
        <v>130</v>
      </c>
      <c r="F109" s="44"/>
      <c r="G109" s="45"/>
      <c r="H109" s="45"/>
      <c r="I109" s="45"/>
      <c r="J109" s="5"/>
      <c r="K109" s="46" t="e">
        <f>VLOOKUP(J109,'[1]Item List (3)'!A$1:B$110000,2,FALSE)</f>
        <v>#N/A</v>
      </c>
      <c r="L109" s="5"/>
      <c r="M109" s="15" t="str">
        <f t="shared" si="29"/>
        <v>IR</v>
      </c>
      <c r="N109" s="15"/>
      <c r="O109" s="47" t="str">
        <f t="shared" si="18"/>
        <v/>
      </c>
      <c r="P109" s="15"/>
      <c r="Q109" s="57"/>
      <c r="R109" s="15"/>
      <c r="S109" s="15"/>
      <c r="T109" s="15"/>
      <c r="U109" s="48">
        <f t="shared" si="35"/>
        <v>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>
        <v>480</v>
      </c>
      <c r="BG109" s="48">
        <f t="shared" si="39"/>
        <v>480</v>
      </c>
      <c r="BH109" s="49">
        <f t="shared" si="20"/>
        <v>8</v>
      </c>
      <c r="BI109" s="50">
        <f t="shared" si="40"/>
        <v>0</v>
      </c>
      <c r="BJ109" s="50">
        <f t="shared" si="21"/>
        <v>0</v>
      </c>
      <c r="BK109" s="51">
        <f t="shared" si="36"/>
        <v>0</v>
      </c>
      <c r="BL109" s="51">
        <f t="shared" si="37"/>
        <v>0</v>
      </c>
      <c r="BM109" s="51">
        <f t="shared" si="24"/>
        <v>0</v>
      </c>
      <c r="BN109" s="52">
        <f t="shared" si="34"/>
        <v>8</v>
      </c>
      <c r="BO109" s="52">
        <f t="shared" si="26"/>
        <v>0</v>
      </c>
      <c r="BP109" s="52">
        <f t="shared" si="27"/>
        <v>0</v>
      </c>
      <c r="BQ109" s="53">
        <f t="shared" si="28"/>
        <v>0</v>
      </c>
    </row>
    <row r="110" spans="1:70">
      <c r="A110" s="41">
        <v>132</v>
      </c>
      <c r="B110" s="42">
        <v>46024</v>
      </c>
      <c r="C110" s="15" t="s">
        <v>91</v>
      </c>
      <c r="D110" s="43" t="str">
        <f t="shared" si="30"/>
        <v>IG</v>
      </c>
      <c r="E110" s="44" t="s">
        <v>131</v>
      </c>
      <c r="F110" s="44" t="s">
        <v>132</v>
      </c>
      <c r="G110" s="45" t="s">
        <v>133</v>
      </c>
      <c r="H110" s="45"/>
      <c r="I110" s="45"/>
      <c r="J110" s="5">
        <v>100299.14</v>
      </c>
      <c r="K110" s="46" t="str">
        <f>VLOOKUP(J110,'[1]Item List (3)'!A$1:B$110000,2,FALSE)</f>
        <v>IR. 9913 C</v>
      </c>
      <c r="L110" s="5">
        <v>251128013</v>
      </c>
      <c r="M110" s="15" t="str">
        <f t="shared" si="29"/>
        <v>IR</v>
      </c>
      <c r="N110" s="15">
        <v>23</v>
      </c>
      <c r="O110" s="47">
        <f t="shared" si="18"/>
        <v>156.52173913043478</v>
      </c>
      <c r="P110" s="15">
        <v>1</v>
      </c>
      <c r="Q110" s="57">
        <v>995</v>
      </c>
      <c r="R110" s="15">
        <v>22</v>
      </c>
      <c r="S110" s="15">
        <v>18</v>
      </c>
      <c r="T110" s="15"/>
      <c r="U110" s="48">
        <f t="shared" si="35"/>
        <v>1013</v>
      </c>
      <c r="V110" s="15">
        <v>435</v>
      </c>
      <c r="W110" s="15"/>
      <c r="X110" s="15"/>
      <c r="Y110" s="15"/>
      <c r="Z110" s="15"/>
      <c r="AA110" s="15"/>
      <c r="AB110" s="15"/>
      <c r="AC110" s="15"/>
      <c r="AD110" s="15"/>
      <c r="AE110" s="15">
        <v>5</v>
      </c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>
        <v>30</v>
      </c>
      <c r="AQ110" s="15"/>
      <c r="AR110" s="15"/>
      <c r="AS110" s="15"/>
      <c r="AT110" s="15"/>
      <c r="AU110" s="15"/>
      <c r="AV110" s="15"/>
      <c r="AW110" s="15"/>
      <c r="AX110" s="15"/>
      <c r="AY110" s="15"/>
      <c r="AZ110" s="15">
        <v>10</v>
      </c>
      <c r="BA110" s="15"/>
      <c r="BB110" s="15"/>
      <c r="BC110" s="15"/>
      <c r="BD110" s="15"/>
      <c r="BE110" s="15"/>
      <c r="BF110" s="15"/>
      <c r="BG110" s="48">
        <f t="shared" si="39"/>
        <v>480</v>
      </c>
      <c r="BH110" s="49">
        <f t="shared" si="20"/>
        <v>8</v>
      </c>
      <c r="BI110" s="50">
        <f t="shared" si="40"/>
        <v>7.25</v>
      </c>
      <c r="BJ110" s="50">
        <f t="shared" si="21"/>
        <v>90.625</v>
      </c>
      <c r="BK110" s="51">
        <f t="shared" si="36"/>
        <v>89.268199233716473</v>
      </c>
      <c r="BL110" s="51">
        <f t="shared" si="37"/>
        <v>96.051332675222113</v>
      </c>
      <c r="BM110" s="51">
        <f t="shared" si="24"/>
        <v>77.704861111111114</v>
      </c>
      <c r="BN110" s="52">
        <f t="shared" si="34"/>
        <v>0.5</v>
      </c>
      <c r="BO110" s="52">
        <f t="shared" si="26"/>
        <v>1173.9130434782608</v>
      </c>
      <c r="BP110" s="52">
        <f t="shared" si="27"/>
        <v>0.25</v>
      </c>
      <c r="BQ110" s="53">
        <f t="shared" si="28"/>
        <v>39.130434782608695</v>
      </c>
      <c r="BR110" s="54">
        <v>1</v>
      </c>
    </row>
    <row r="111" spans="1:70">
      <c r="A111" s="41">
        <v>133</v>
      </c>
      <c r="B111" s="42">
        <v>46024</v>
      </c>
      <c r="C111" s="15" t="s">
        <v>97</v>
      </c>
      <c r="D111" s="43" t="str">
        <f t="shared" si="30"/>
        <v>IG</v>
      </c>
      <c r="E111" s="44" t="s">
        <v>131</v>
      </c>
      <c r="F111" s="44" t="s">
        <v>132</v>
      </c>
      <c r="G111" s="45" t="s">
        <v>142</v>
      </c>
      <c r="H111" s="45"/>
      <c r="I111" s="45"/>
      <c r="J111" s="5">
        <v>100299.14</v>
      </c>
      <c r="K111" s="46" t="str">
        <f>VLOOKUP(J111,'[1]Item List (3)'!A$1:B$110000,2,FALSE)</f>
        <v>IR. 9913 C</v>
      </c>
      <c r="L111" s="5">
        <v>251122013</v>
      </c>
      <c r="M111" s="15" t="str">
        <f t="shared" si="29"/>
        <v>IR</v>
      </c>
      <c r="N111" s="15">
        <v>23</v>
      </c>
      <c r="O111" s="47">
        <f t="shared" si="18"/>
        <v>156.52173913043478</v>
      </c>
      <c r="P111" s="15">
        <v>1</v>
      </c>
      <c r="Q111" s="57">
        <v>806</v>
      </c>
      <c r="R111" s="15">
        <v>46</v>
      </c>
      <c r="S111" s="15">
        <v>51</v>
      </c>
      <c r="T111" s="15"/>
      <c r="U111" s="48">
        <f t="shared" si="35"/>
        <v>857</v>
      </c>
      <c r="V111" s="15">
        <v>400</v>
      </c>
      <c r="W111" s="15"/>
      <c r="X111" s="15"/>
      <c r="Y111" s="15"/>
      <c r="Z111" s="15"/>
      <c r="AA111" s="15"/>
      <c r="AB111" s="15"/>
      <c r="AC111" s="15">
        <v>15</v>
      </c>
      <c r="AD111" s="15"/>
      <c r="AE111" s="15">
        <v>10</v>
      </c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>
        <v>40</v>
      </c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>
        <v>10</v>
      </c>
      <c r="BD111" s="15"/>
      <c r="BE111" s="15">
        <v>5</v>
      </c>
      <c r="BF111" s="15"/>
      <c r="BG111" s="48">
        <f t="shared" si="39"/>
        <v>480</v>
      </c>
      <c r="BH111" s="49">
        <f t="shared" si="20"/>
        <v>8</v>
      </c>
      <c r="BI111" s="50">
        <f t="shared" si="40"/>
        <v>6.666666666666667</v>
      </c>
      <c r="BJ111" s="50">
        <f t="shared" si="21"/>
        <v>83.333333333333343</v>
      </c>
      <c r="BK111" s="51">
        <f t="shared" si="36"/>
        <v>82.129166666666663</v>
      </c>
      <c r="BL111" s="51">
        <f t="shared" si="37"/>
        <v>88.681446907817971</v>
      </c>
      <c r="BM111" s="51">
        <f t="shared" si="24"/>
        <v>60.69444444444445</v>
      </c>
      <c r="BN111" s="52">
        <f t="shared" si="34"/>
        <v>0.75</v>
      </c>
      <c r="BO111" s="52">
        <f t="shared" si="26"/>
        <v>1134.7826086956522</v>
      </c>
      <c r="BP111" s="52">
        <f t="shared" si="27"/>
        <v>0.58333333333333326</v>
      </c>
      <c r="BQ111" s="53">
        <f t="shared" si="28"/>
        <v>91.304347826086939</v>
      </c>
    </row>
    <row r="112" spans="1:70">
      <c r="A112" s="41">
        <v>134</v>
      </c>
      <c r="B112" s="42">
        <v>46024</v>
      </c>
      <c r="C112" s="15" t="s">
        <v>91</v>
      </c>
      <c r="D112" s="43" t="str">
        <f t="shared" si="30"/>
        <v>IG</v>
      </c>
      <c r="E112" s="44" t="s">
        <v>135</v>
      </c>
      <c r="F112" s="44" t="s">
        <v>136</v>
      </c>
      <c r="G112" s="45" t="s">
        <v>138</v>
      </c>
      <c r="H112" s="45" t="s">
        <v>156</v>
      </c>
      <c r="I112" s="45"/>
      <c r="J112" s="5">
        <v>104728</v>
      </c>
      <c r="K112" s="46" t="str">
        <f>VLOOKUP(J112,'[1]Item List (3)'!A$1:B$110000,2,FALSE)</f>
        <v>IR.IRT 2820(28X32X20.5)</v>
      </c>
      <c r="L112" s="5">
        <v>250916003</v>
      </c>
      <c r="M112" s="15" t="str">
        <f t="shared" si="29"/>
        <v>IR</v>
      </c>
      <c r="N112" s="15">
        <v>30</v>
      </c>
      <c r="O112" s="47">
        <f t="shared" si="18"/>
        <v>120</v>
      </c>
      <c r="P112" s="15">
        <v>1</v>
      </c>
      <c r="Q112" s="57">
        <v>58</v>
      </c>
      <c r="R112" s="15">
        <v>12</v>
      </c>
      <c r="S112" s="15"/>
      <c r="T112" s="15"/>
      <c r="U112" s="48">
        <f t="shared" si="35"/>
        <v>58</v>
      </c>
      <c r="V112" s="15">
        <v>60</v>
      </c>
      <c r="W112" s="15"/>
      <c r="X112" s="15"/>
      <c r="Y112" s="15">
        <v>20</v>
      </c>
      <c r="Z112" s="15">
        <v>10</v>
      </c>
      <c r="AA112" s="15"/>
      <c r="AB112" s="15"/>
      <c r="AC112" s="15">
        <v>15</v>
      </c>
      <c r="AD112" s="15"/>
      <c r="AE112" s="15">
        <v>15</v>
      </c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>
        <v>60</v>
      </c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>
        <v>20</v>
      </c>
      <c r="BD112" s="15"/>
      <c r="BE112" s="15"/>
      <c r="BF112" s="15"/>
      <c r="BG112" s="48">
        <f t="shared" si="39"/>
        <v>200</v>
      </c>
      <c r="BH112" s="49">
        <f t="shared" si="20"/>
        <v>3.3333333333333335</v>
      </c>
      <c r="BI112" s="50">
        <f t="shared" si="40"/>
        <v>1</v>
      </c>
      <c r="BJ112" s="50">
        <f t="shared" si="21"/>
        <v>30</v>
      </c>
      <c r="BK112" s="51">
        <f t="shared" si="36"/>
        <v>48.333333333333336</v>
      </c>
      <c r="BL112" s="51">
        <f t="shared" si="37"/>
        <v>79.310344827586206</v>
      </c>
      <c r="BM112" s="51">
        <f t="shared" si="24"/>
        <v>11.5</v>
      </c>
      <c r="BN112" s="52">
        <f t="shared" si="34"/>
        <v>1</v>
      </c>
      <c r="BO112" s="52">
        <f t="shared" si="26"/>
        <v>280</v>
      </c>
      <c r="BP112" s="52">
        <f t="shared" si="27"/>
        <v>1.3333333333333335</v>
      </c>
      <c r="BQ112" s="53">
        <f t="shared" si="28"/>
        <v>160.00000000000003</v>
      </c>
    </row>
    <row r="113" spans="1:69">
      <c r="A113" s="41">
        <v>135</v>
      </c>
      <c r="B113" s="42">
        <v>46024</v>
      </c>
      <c r="C113" s="15" t="s">
        <v>91</v>
      </c>
      <c r="D113" s="43" t="str">
        <f t="shared" si="30"/>
        <v>IG</v>
      </c>
      <c r="E113" s="44" t="s">
        <v>135</v>
      </c>
      <c r="F113" s="44" t="s">
        <v>132</v>
      </c>
      <c r="G113" s="45" t="s">
        <v>138</v>
      </c>
      <c r="H113" s="45" t="s">
        <v>156</v>
      </c>
      <c r="I113" s="45"/>
      <c r="J113" s="5">
        <v>104728</v>
      </c>
      <c r="K113" s="46" t="str">
        <f>VLOOKUP(J113,'[1]Item List (3)'!A$1:B$110000,2,FALSE)</f>
        <v>IR.IRT 2820(28X32X20.5)</v>
      </c>
      <c r="L113" s="5">
        <v>250916003</v>
      </c>
      <c r="M113" s="15" t="str">
        <f t="shared" si="29"/>
        <v>IR</v>
      </c>
      <c r="N113" s="15">
        <v>25</v>
      </c>
      <c r="O113" s="47">
        <f t="shared" si="18"/>
        <v>144</v>
      </c>
      <c r="P113" s="15">
        <v>1</v>
      </c>
      <c r="Q113" s="57">
        <v>474</v>
      </c>
      <c r="R113" s="15">
        <v>26</v>
      </c>
      <c r="S113" s="15">
        <v>16</v>
      </c>
      <c r="T113" s="15"/>
      <c r="U113" s="48">
        <f t="shared" si="35"/>
        <v>490</v>
      </c>
      <c r="V113" s="15">
        <v>280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48">
        <f t="shared" si="39"/>
        <v>280</v>
      </c>
      <c r="BH113" s="49">
        <f t="shared" si="20"/>
        <v>4.666666666666667</v>
      </c>
      <c r="BI113" s="50">
        <f t="shared" si="40"/>
        <v>4.666666666666667</v>
      </c>
      <c r="BJ113" s="50">
        <f t="shared" si="21"/>
        <v>100</v>
      </c>
      <c r="BK113" s="51">
        <f t="shared" si="36"/>
        <v>72.916666666666657</v>
      </c>
      <c r="BL113" s="51">
        <f t="shared" si="37"/>
        <v>91.428571428571431</v>
      </c>
      <c r="BM113" s="51">
        <f t="shared" si="24"/>
        <v>66.666666666666657</v>
      </c>
      <c r="BN113" s="52">
        <f t="shared" si="34"/>
        <v>0</v>
      </c>
      <c r="BO113" s="52">
        <f t="shared" si="26"/>
        <v>672</v>
      </c>
      <c r="BP113" s="52">
        <f t="shared" si="27"/>
        <v>0</v>
      </c>
      <c r="BQ113" s="53">
        <f t="shared" si="28"/>
        <v>0</v>
      </c>
    </row>
    <row r="114" spans="1:69">
      <c r="A114" s="41">
        <v>136</v>
      </c>
      <c r="B114" s="42">
        <v>46024</v>
      </c>
      <c r="C114" s="15" t="s">
        <v>97</v>
      </c>
      <c r="D114" s="43" t="str">
        <f t="shared" si="30"/>
        <v>IG</v>
      </c>
      <c r="E114" s="44" t="s">
        <v>135</v>
      </c>
      <c r="F114" s="44" t="s">
        <v>132</v>
      </c>
      <c r="G114" s="45" t="s">
        <v>139</v>
      </c>
      <c r="H114" s="45"/>
      <c r="I114" s="45"/>
      <c r="J114" s="5">
        <v>104728</v>
      </c>
      <c r="K114" s="46" t="str">
        <f>VLOOKUP(J114,'[1]Item List (3)'!A$1:B$110000,2,FALSE)</f>
        <v>IR.IRT 2820(28X32X20.5)</v>
      </c>
      <c r="L114" s="5">
        <v>250916003</v>
      </c>
      <c r="M114" s="15" t="str">
        <f t="shared" si="29"/>
        <v>IR</v>
      </c>
      <c r="N114" s="15">
        <v>25</v>
      </c>
      <c r="O114" s="47">
        <f t="shared" si="18"/>
        <v>144</v>
      </c>
      <c r="P114" s="15">
        <v>1</v>
      </c>
      <c r="Q114" s="57">
        <v>455</v>
      </c>
      <c r="R114" s="15">
        <v>81</v>
      </c>
      <c r="S114" s="15"/>
      <c r="T114" s="15">
        <v>48</v>
      </c>
      <c r="U114" s="48">
        <f t="shared" si="35"/>
        <v>503</v>
      </c>
      <c r="V114" s="15">
        <v>310</v>
      </c>
      <c r="W114" s="15"/>
      <c r="X114" s="15"/>
      <c r="Y114" s="15">
        <v>15</v>
      </c>
      <c r="Z114" s="15">
        <v>80</v>
      </c>
      <c r="AA114" s="15"/>
      <c r="AB114" s="15"/>
      <c r="AC114" s="15"/>
      <c r="AD114" s="15"/>
      <c r="AE114" s="15">
        <v>5</v>
      </c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>
        <v>70</v>
      </c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48">
        <f t="shared" si="39"/>
        <v>480</v>
      </c>
      <c r="BH114" s="49">
        <f t="shared" si="20"/>
        <v>8</v>
      </c>
      <c r="BI114" s="50">
        <f t="shared" si="40"/>
        <v>5.1666666666666661</v>
      </c>
      <c r="BJ114" s="50">
        <f t="shared" si="21"/>
        <v>64.583333333333329</v>
      </c>
      <c r="BK114" s="51">
        <f t="shared" si="36"/>
        <v>67.607526881720446</v>
      </c>
      <c r="BL114" s="51">
        <f t="shared" si="37"/>
        <v>74.353876739562622</v>
      </c>
      <c r="BM114" s="51">
        <f t="shared" si="24"/>
        <v>32.465277777777779</v>
      </c>
      <c r="BN114" s="52">
        <f t="shared" si="34"/>
        <v>1.1666666666666667</v>
      </c>
      <c r="BO114" s="52">
        <f t="shared" si="26"/>
        <v>984</v>
      </c>
      <c r="BP114" s="52">
        <f t="shared" si="27"/>
        <v>1.6666666666666667</v>
      </c>
      <c r="BQ114" s="53">
        <f t="shared" si="28"/>
        <v>240</v>
      </c>
    </row>
    <row r="115" spans="1:69">
      <c r="A115" s="41">
        <v>137</v>
      </c>
      <c r="B115" s="42">
        <v>46024</v>
      </c>
      <c r="C115" s="15" t="s">
        <v>91</v>
      </c>
      <c r="D115" s="43" t="str">
        <f t="shared" si="30"/>
        <v>IG</v>
      </c>
      <c r="E115" s="44" t="s">
        <v>140</v>
      </c>
      <c r="F115" s="44" t="s">
        <v>132</v>
      </c>
      <c r="G115" s="45" t="s">
        <v>137</v>
      </c>
      <c r="H115" s="45"/>
      <c r="I115" s="45"/>
      <c r="J115" s="5">
        <v>104728</v>
      </c>
      <c r="K115" s="46" t="str">
        <f>VLOOKUP(J115,'[1]Item List (3)'!A$1:B$110000,2,FALSE)</f>
        <v>IR.IRT 2820(28X32X20.5)</v>
      </c>
      <c r="L115" s="5">
        <v>250916003</v>
      </c>
      <c r="M115" s="15" t="str">
        <f t="shared" si="29"/>
        <v>IR</v>
      </c>
      <c r="N115" s="15">
        <v>35</v>
      </c>
      <c r="O115" s="47">
        <f t="shared" si="18"/>
        <v>102.85714285714286</v>
      </c>
      <c r="P115" s="15">
        <v>1</v>
      </c>
      <c r="Q115" s="57">
        <v>402</v>
      </c>
      <c r="R115" s="15"/>
      <c r="S115" s="15"/>
      <c r="T115" s="15"/>
      <c r="U115" s="48">
        <f t="shared" si="35"/>
        <v>402</v>
      </c>
      <c r="V115" s="15">
        <v>205</v>
      </c>
      <c r="W115" s="15"/>
      <c r="X115" s="15">
        <v>5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>
        <v>180</v>
      </c>
      <c r="AO115" s="15"/>
      <c r="AP115" s="15">
        <v>20</v>
      </c>
      <c r="AQ115" s="15"/>
      <c r="AR115" s="15">
        <v>70</v>
      </c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48">
        <f t="shared" si="39"/>
        <v>480</v>
      </c>
      <c r="BH115" s="49">
        <f t="shared" si="20"/>
        <v>8</v>
      </c>
      <c r="BI115" s="50">
        <f t="shared" si="40"/>
        <v>3.416666666666667</v>
      </c>
      <c r="BJ115" s="50">
        <f t="shared" si="21"/>
        <v>42.708333333333336</v>
      </c>
      <c r="BK115" s="51">
        <f t="shared" si="36"/>
        <v>114.39024390243901</v>
      </c>
      <c r="BL115" s="51">
        <f t="shared" si="37"/>
        <v>100</v>
      </c>
      <c r="BM115" s="51">
        <f t="shared" si="24"/>
        <v>48.854166666666664</v>
      </c>
      <c r="BN115" s="52">
        <f t="shared" si="34"/>
        <v>0.33333333333333331</v>
      </c>
      <c r="BO115" s="52">
        <f t="shared" si="26"/>
        <v>788.57142857142856</v>
      </c>
      <c r="BP115" s="52">
        <f t="shared" si="27"/>
        <v>4.25</v>
      </c>
      <c r="BQ115" s="53">
        <f t="shared" si="28"/>
        <v>437.14285714285717</v>
      </c>
    </row>
    <row r="116" spans="1:69">
      <c r="A116" s="41">
        <v>138</v>
      </c>
      <c r="B116" s="42">
        <v>46024</v>
      </c>
      <c r="C116" s="15" t="s">
        <v>97</v>
      </c>
      <c r="D116" s="43" t="str">
        <f t="shared" si="30"/>
        <v>IG</v>
      </c>
      <c r="E116" s="44" t="s">
        <v>140</v>
      </c>
      <c r="F116" s="44"/>
      <c r="G116" s="45"/>
      <c r="H116" s="45"/>
      <c r="I116" s="45"/>
      <c r="J116" s="5"/>
      <c r="K116" s="46" t="e">
        <f>VLOOKUP(J116,'[1]Item List (3)'!A$1:B$110000,2,FALSE)</f>
        <v>#N/A</v>
      </c>
      <c r="L116" s="5"/>
      <c r="M116" s="15" t="str">
        <f t="shared" si="29"/>
        <v>IR</v>
      </c>
      <c r="N116" s="15"/>
      <c r="O116" s="47" t="str">
        <f t="shared" si="18"/>
        <v/>
      </c>
      <c r="P116" s="15"/>
      <c r="Q116" s="57"/>
      <c r="R116" s="15"/>
      <c r="S116" s="15"/>
      <c r="T116" s="15"/>
      <c r="U116" s="48">
        <f t="shared" si="35"/>
        <v>0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>
        <v>480</v>
      </c>
      <c r="BG116" s="48">
        <f t="shared" si="39"/>
        <v>480</v>
      </c>
      <c r="BH116" s="49">
        <f t="shared" si="20"/>
        <v>8</v>
      </c>
      <c r="BI116" s="50">
        <f t="shared" si="40"/>
        <v>0</v>
      </c>
      <c r="BJ116" s="50">
        <f t="shared" si="21"/>
        <v>0</v>
      </c>
      <c r="BK116" s="51">
        <f t="shared" si="36"/>
        <v>0</v>
      </c>
      <c r="BL116" s="51">
        <f t="shared" si="37"/>
        <v>0</v>
      </c>
      <c r="BM116" s="51">
        <f t="shared" si="24"/>
        <v>0</v>
      </c>
      <c r="BN116" s="52">
        <f t="shared" si="34"/>
        <v>8</v>
      </c>
      <c r="BO116" s="52">
        <f t="shared" si="26"/>
        <v>0</v>
      </c>
      <c r="BP116" s="52">
        <f t="shared" si="27"/>
        <v>0</v>
      </c>
      <c r="BQ116" s="53">
        <f t="shared" si="28"/>
        <v>0</v>
      </c>
    </row>
    <row r="117" spans="1:69">
      <c r="A117" s="41">
        <v>139</v>
      </c>
      <c r="B117" s="42">
        <v>46024</v>
      </c>
      <c r="C117" s="15" t="s">
        <v>91</v>
      </c>
      <c r="D117" s="43" t="str">
        <f t="shared" si="30"/>
        <v>IG</v>
      </c>
      <c r="E117" s="44" t="s">
        <v>143</v>
      </c>
      <c r="F117" s="44"/>
      <c r="G117" s="45"/>
      <c r="H117" s="45"/>
      <c r="I117" s="45"/>
      <c r="J117" s="5"/>
      <c r="K117" s="46" t="e">
        <f>VLOOKUP(J117,'[1]Item List (3)'!A$1:B$110000,2,FALSE)</f>
        <v>#N/A</v>
      </c>
      <c r="L117" s="5"/>
      <c r="M117" s="15" t="str">
        <f t="shared" si="29"/>
        <v>IR</v>
      </c>
      <c r="N117" s="15"/>
      <c r="O117" s="47" t="str">
        <f t="shared" si="18"/>
        <v/>
      </c>
      <c r="P117" s="15"/>
      <c r="Q117" s="57"/>
      <c r="R117" s="15"/>
      <c r="S117" s="15"/>
      <c r="T117" s="15"/>
      <c r="U117" s="48">
        <f t="shared" si="35"/>
        <v>0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48">
        <f t="shared" si="39"/>
        <v>0</v>
      </c>
      <c r="BH117" s="49">
        <f t="shared" si="20"/>
        <v>0</v>
      </c>
      <c r="BI117" s="50">
        <f t="shared" si="40"/>
        <v>0</v>
      </c>
      <c r="BJ117" s="50">
        <f t="shared" si="21"/>
        <v>0</v>
      </c>
      <c r="BK117" s="51">
        <f t="shared" si="36"/>
        <v>0</v>
      </c>
      <c r="BL117" s="51">
        <f t="shared" si="37"/>
        <v>0</v>
      </c>
      <c r="BM117" s="51">
        <f t="shared" si="24"/>
        <v>0</v>
      </c>
      <c r="BN117" s="52">
        <f t="shared" si="34"/>
        <v>0</v>
      </c>
      <c r="BO117" s="52">
        <f t="shared" si="26"/>
        <v>0</v>
      </c>
      <c r="BP117" s="52">
        <f t="shared" si="27"/>
        <v>0</v>
      </c>
      <c r="BQ117" s="53">
        <f t="shared" si="28"/>
        <v>0</v>
      </c>
    </row>
    <row r="118" spans="1:69">
      <c r="A118" s="41">
        <v>140</v>
      </c>
      <c r="B118" s="42">
        <v>46024</v>
      </c>
      <c r="C118" s="15" t="s">
        <v>97</v>
      </c>
      <c r="D118" s="43" t="str">
        <f t="shared" si="30"/>
        <v>IG</v>
      </c>
      <c r="E118" s="44" t="s">
        <v>143</v>
      </c>
      <c r="F118" s="44"/>
      <c r="G118" s="45"/>
      <c r="H118" s="45"/>
      <c r="I118" s="45"/>
      <c r="J118" s="5"/>
      <c r="K118" s="46" t="e">
        <f>VLOOKUP(J118,'[1]Item List (3)'!A$1:B$110000,2,FALSE)</f>
        <v>#N/A</v>
      </c>
      <c r="L118" s="5"/>
      <c r="M118" s="15" t="str">
        <f t="shared" si="29"/>
        <v>IR</v>
      </c>
      <c r="N118" s="15"/>
      <c r="O118" s="47" t="str">
        <f t="shared" si="18"/>
        <v/>
      </c>
      <c r="P118" s="15"/>
      <c r="Q118" s="57"/>
      <c r="R118" s="15"/>
      <c r="S118" s="15"/>
      <c r="T118" s="15"/>
      <c r="U118" s="48">
        <f t="shared" si="35"/>
        <v>0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>
        <v>480</v>
      </c>
      <c r="BG118" s="48">
        <f t="shared" si="39"/>
        <v>480</v>
      </c>
      <c r="BH118" s="49">
        <f t="shared" si="20"/>
        <v>8</v>
      </c>
      <c r="BI118" s="50">
        <f t="shared" si="40"/>
        <v>0</v>
      </c>
      <c r="BJ118" s="50">
        <f t="shared" si="21"/>
        <v>0</v>
      </c>
      <c r="BK118" s="51">
        <f t="shared" si="36"/>
        <v>0</v>
      </c>
      <c r="BL118" s="51">
        <f t="shared" si="37"/>
        <v>0</v>
      </c>
      <c r="BM118" s="51">
        <f t="shared" si="24"/>
        <v>0</v>
      </c>
      <c r="BN118" s="52">
        <f t="shared" si="34"/>
        <v>8</v>
      </c>
      <c r="BO118" s="52">
        <f t="shared" si="26"/>
        <v>0</v>
      </c>
      <c r="BP118" s="52">
        <f t="shared" si="27"/>
        <v>0</v>
      </c>
      <c r="BQ118" s="53">
        <f t="shared" si="28"/>
        <v>0</v>
      </c>
    </row>
    <row r="119" spans="1:69">
      <c r="A119" s="41">
        <v>141</v>
      </c>
      <c r="B119" s="42">
        <v>46024</v>
      </c>
      <c r="C119" s="15" t="s">
        <v>91</v>
      </c>
      <c r="D119" s="43" t="str">
        <f t="shared" si="30"/>
        <v>IG</v>
      </c>
      <c r="E119" s="44" t="s">
        <v>144</v>
      </c>
      <c r="F119" s="44" t="s">
        <v>132</v>
      </c>
      <c r="G119" s="45" t="s">
        <v>127</v>
      </c>
      <c r="H119" s="45"/>
      <c r="I119" s="45"/>
      <c r="J119" s="5">
        <v>208818.01</v>
      </c>
      <c r="K119" s="46" t="str">
        <f>VLOOKUP(J119,'[1]Item List (3)'!A$1:B$110000,2,FALSE)</f>
        <v>NK.OR 26/16(NKI 22/16)</v>
      </c>
      <c r="L119" s="5">
        <v>251204005</v>
      </c>
      <c r="M119" s="15" t="str">
        <f t="shared" si="29"/>
        <v>OR</v>
      </c>
      <c r="N119" s="15">
        <v>45</v>
      </c>
      <c r="O119" s="47">
        <f t="shared" si="18"/>
        <v>80</v>
      </c>
      <c r="P119" s="15">
        <v>1</v>
      </c>
      <c r="Q119" s="57">
        <v>357</v>
      </c>
      <c r="R119" s="15">
        <v>25</v>
      </c>
      <c r="S119" s="15">
        <v>11</v>
      </c>
      <c r="T119" s="15"/>
      <c r="U119" s="48">
        <f t="shared" si="35"/>
        <v>368</v>
      </c>
      <c r="V119" s="15">
        <v>360</v>
      </c>
      <c r="W119" s="15"/>
      <c r="X119" s="15">
        <v>30</v>
      </c>
      <c r="Y119" s="15"/>
      <c r="Z119" s="15">
        <v>20</v>
      </c>
      <c r="AA119" s="15"/>
      <c r="AB119" s="15"/>
      <c r="AC119" s="15"/>
      <c r="AD119" s="15"/>
      <c r="AE119" s="15"/>
      <c r="AF119" s="15"/>
      <c r="AG119" s="15"/>
      <c r="AH119" s="15"/>
      <c r="AI119" s="15"/>
      <c r="AJ119" s="15">
        <v>30</v>
      </c>
      <c r="AK119" s="15"/>
      <c r="AL119" s="15"/>
      <c r="AM119" s="15"/>
      <c r="AN119" s="15"/>
      <c r="AO119" s="15"/>
      <c r="AP119" s="15">
        <v>30</v>
      </c>
      <c r="AQ119" s="15"/>
      <c r="AR119" s="15"/>
      <c r="AS119" s="15"/>
      <c r="AT119" s="15"/>
      <c r="AU119" s="15"/>
      <c r="AV119" s="15"/>
      <c r="AW119" s="15"/>
      <c r="AX119" s="15"/>
      <c r="AY119" s="15"/>
      <c r="AZ119" s="15">
        <v>10</v>
      </c>
      <c r="BA119" s="15"/>
      <c r="BB119" s="15"/>
      <c r="BC119" s="15"/>
      <c r="BD119" s="15"/>
      <c r="BE119" s="15"/>
      <c r="BF119" s="15"/>
      <c r="BG119" s="48">
        <f t="shared" si="39"/>
        <v>480</v>
      </c>
      <c r="BH119" s="49">
        <f t="shared" si="20"/>
        <v>8</v>
      </c>
      <c r="BI119" s="50">
        <f t="shared" si="40"/>
        <v>6</v>
      </c>
      <c r="BJ119" s="50">
        <f t="shared" si="21"/>
        <v>75</v>
      </c>
      <c r="BK119" s="51">
        <f t="shared" si="36"/>
        <v>76.666666666666671</v>
      </c>
      <c r="BL119" s="51">
        <f t="shared" si="37"/>
        <v>90.217391304347828</v>
      </c>
      <c r="BM119" s="51">
        <f t="shared" si="24"/>
        <v>51.875000000000007</v>
      </c>
      <c r="BN119" s="52">
        <f t="shared" si="34"/>
        <v>0.5</v>
      </c>
      <c r="BO119" s="52">
        <f t="shared" si="26"/>
        <v>600</v>
      </c>
      <c r="BP119" s="52">
        <f t="shared" si="27"/>
        <v>1.5</v>
      </c>
      <c r="BQ119" s="53">
        <f t="shared" si="28"/>
        <v>120</v>
      </c>
    </row>
    <row r="120" spans="1:69">
      <c r="A120" s="41">
        <v>142</v>
      </c>
      <c r="B120" s="42">
        <v>46024</v>
      </c>
      <c r="C120" s="15" t="s">
        <v>97</v>
      </c>
      <c r="D120" s="43" t="str">
        <f t="shared" si="30"/>
        <v>IG</v>
      </c>
      <c r="E120" s="44" t="s">
        <v>144</v>
      </c>
      <c r="F120" s="44" t="s">
        <v>132</v>
      </c>
      <c r="G120" s="45" t="s">
        <v>145</v>
      </c>
      <c r="H120" s="45"/>
      <c r="I120" s="45"/>
      <c r="J120" s="5">
        <v>208818.01</v>
      </c>
      <c r="K120" s="46" t="str">
        <f>VLOOKUP(J120,'[1]Item List (3)'!A$1:B$110000,2,FALSE)</f>
        <v>NK.OR 26/16(NKI 22/16)</v>
      </c>
      <c r="L120" s="5">
        <v>251204005</v>
      </c>
      <c r="M120" s="15" t="str">
        <f t="shared" si="29"/>
        <v>OR</v>
      </c>
      <c r="N120" s="15">
        <v>45</v>
      </c>
      <c r="O120" s="47">
        <f t="shared" si="18"/>
        <v>80</v>
      </c>
      <c r="P120" s="15">
        <v>1</v>
      </c>
      <c r="Q120" s="57">
        <v>421</v>
      </c>
      <c r="R120" s="15">
        <v>24</v>
      </c>
      <c r="S120" s="15">
        <v>5</v>
      </c>
      <c r="T120" s="15"/>
      <c r="U120" s="48">
        <f t="shared" si="35"/>
        <v>426</v>
      </c>
      <c r="V120" s="15">
        <v>395</v>
      </c>
      <c r="W120" s="15"/>
      <c r="X120" s="15"/>
      <c r="Y120" s="15"/>
      <c r="Z120" s="15">
        <v>20</v>
      </c>
      <c r="AA120" s="15"/>
      <c r="AB120" s="15"/>
      <c r="AC120" s="15"/>
      <c r="AD120" s="15"/>
      <c r="AE120" s="15"/>
      <c r="AF120" s="15"/>
      <c r="AG120" s="15"/>
      <c r="AH120" s="15"/>
      <c r="AI120" s="15"/>
      <c r="AJ120" s="15">
        <v>30</v>
      </c>
      <c r="AK120" s="15"/>
      <c r="AL120" s="15"/>
      <c r="AM120" s="15"/>
      <c r="AN120" s="15"/>
      <c r="AO120" s="15"/>
      <c r="AP120" s="15">
        <v>30</v>
      </c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>
        <v>5</v>
      </c>
      <c r="BF120" s="15"/>
      <c r="BG120" s="48">
        <f t="shared" si="39"/>
        <v>480</v>
      </c>
      <c r="BH120" s="49">
        <f t="shared" si="20"/>
        <v>8</v>
      </c>
      <c r="BI120" s="50">
        <f t="shared" si="40"/>
        <v>6.583333333333333</v>
      </c>
      <c r="BJ120" s="50">
        <f t="shared" si="21"/>
        <v>82.291666666666657</v>
      </c>
      <c r="BK120" s="51">
        <f t="shared" si="36"/>
        <v>80.886075949367083</v>
      </c>
      <c r="BL120" s="51">
        <f t="shared" si="37"/>
        <v>93.1924882629108</v>
      </c>
      <c r="BM120" s="51">
        <f t="shared" si="24"/>
        <v>62.031249999999993</v>
      </c>
      <c r="BN120" s="52">
        <f t="shared" si="34"/>
        <v>0.58333333333333337</v>
      </c>
      <c r="BO120" s="52">
        <f t="shared" si="26"/>
        <v>593.33333333333337</v>
      </c>
      <c r="BP120" s="52">
        <f t="shared" si="27"/>
        <v>0.83333333333333337</v>
      </c>
      <c r="BQ120" s="53">
        <f t="shared" si="28"/>
        <v>66.666666666666671</v>
      </c>
    </row>
    <row r="121" spans="1:69">
      <c r="A121" s="41">
        <v>143</v>
      </c>
      <c r="B121" s="42">
        <v>46024</v>
      </c>
      <c r="C121" s="15" t="s">
        <v>91</v>
      </c>
      <c r="D121" s="43" t="str">
        <f t="shared" si="30"/>
        <v>IG</v>
      </c>
      <c r="E121" s="44" t="s">
        <v>146</v>
      </c>
      <c r="F121" s="44"/>
      <c r="G121" s="45"/>
      <c r="H121" s="45"/>
      <c r="I121" s="45"/>
      <c r="J121" s="5"/>
      <c r="K121" s="46" t="e">
        <f>VLOOKUP(J121,'[1]Item List (3)'!A$1:B$110000,2,FALSE)</f>
        <v>#N/A</v>
      </c>
      <c r="L121" s="5"/>
      <c r="M121" s="15" t="str">
        <f t="shared" si="29"/>
        <v>IR</v>
      </c>
      <c r="N121" s="15"/>
      <c r="O121" s="47" t="str">
        <f t="shared" si="18"/>
        <v/>
      </c>
      <c r="P121" s="15"/>
      <c r="Q121" s="57"/>
      <c r="R121" s="15"/>
      <c r="S121" s="15"/>
      <c r="T121" s="15"/>
      <c r="U121" s="48">
        <f t="shared" si="35"/>
        <v>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>
        <v>480</v>
      </c>
      <c r="BG121" s="48">
        <f t="shared" si="39"/>
        <v>480</v>
      </c>
      <c r="BH121" s="49">
        <f t="shared" si="20"/>
        <v>8</v>
      </c>
      <c r="BI121" s="50">
        <f t="shared" si="40"/>
        <v>0</v>
      </c>
      <c r="BJ121" s="50">
        <f t="shared" si="21"/>
        <v>0</v>
      </c>
      <c r="BK121" s="51">
        <f t="shared" si="36"/>
        <v>0</v>
      </c>
      <c r="BL121" s="51">
        <f t="shared" si="37"/>
        <v>0</v>
      </c>
      <c r="BM121" s="51">
        <f t="shared" si="24"/>
        <v>0</v>
      </c>
      <c r="BN121" s="52">
        <f t="shared" si="34"/>
        <v>8</v>
      </c>
      <c r="BO121" s="52">
        <f t="shared" si="26"/>
        <v>0</v>
      </c>
      <c r="BP121" s="52">
        <f t="shared" si="27"/>
        <v>0</v>
      </c>
      <c r="BQ121" s="53">
        <f t="shared" si="28"/>
        <v>0</v>
      </c>
    </row>
    <row r="122" spans="1:69">
      <c r="A122" s="41">
        <v>144</v>
      </c>
      <c r="B122" s="42">
        <v>46024</v>
      </c>
      <c r="C122" s="15" t="s">
        <v>97</v>
      </c>
      <c r="D122" s="43" t="str">
        <f t="shared" si="30"/>
        <v>IG</v>
      </c>
      <c r="E122" s="44" t="s">
        <v>146</v>
      </c>
      <c r="F122" s="44"/>
      <c r="G122" s="45"/>
      <c r="H122" s="45"/>
      <c r="I122" s="45"/>
      <c r="J122" s="5"/>
      <c r="K122" s="46" t="e">
        <f>VLOOKUP(J122,'[1]Item List (3)'!A$1:B$110000,2,FALSE)</f>
        <v>#N/A</v>
      </c>
      <c r="L122" s="5"/>
      <c r="M122" s="15" t="str">
        <f t="shared" si="29"/>
        <v>IR</v>
      </c>
      <c r="N122" s="15"/>
      <c r="O122" s="47" t="str">
        <f t="shared" si="18"/>
        <v/>
      </c>
      <c r="P122" s="15"/>
      <c r="Q122" s="57"/>
      <c r="R122" s="15"/>
      <c r="S122" s="15"/>
      <c r="T122" s="15"/>
      <c r="U122" s="48">
        <f t="shared" si="35"/>
        <v>0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>
        <v>480</v>
      </c>
      <c r="BG122" s="48">
        <f t="shared" si="39"/>
        <v>480</v>
      </c>
      <c r="BH122" s="49">
        <f t="shared" si="20"/>
        <v>8</v>
      </c>
      <c r="BI122" s="50">
        <f t="shared" si="40"/>
        <v>0</v>
      </c>
      <c r="BJ122" s="50">
        <f t="shared" si="21"/>
        <v>0</v>
      </c>
      <c r="BK122" s="51">
        <f t="shared" si="36"/>
        <v>0</v>
      </c>
      <c r="BL122" s="51">
        <f t="shared" si="37"/>
        <v>0</v>
      </c>
      <c r="BM122" s="51">
        <f t="shared" si="24"/>
        <v>0</v>
      </c>
      <c r="BN122" s="52">
        <f t="shared" si="34"/>
        <v>8</v>
      </c>
      <c r="BO122" s="52">
        <f t="shared" si="26"/>
        <v>0</v>
      </c>
      <c r="BP122" s="52">
        <f t="shared" si="27"/>
        <v>0</v>
      </c>
      <c r="BQ122" s="53">
        <f t="shared" si="28"/>
        <v>0</v>
      </c>
    </row>
    <row r="123" spans="1:69">
      <c r="A123" s="41">
        <v>145</v>
      </c>
      <c r="B123" s="42">
        <v>46024</v>
      </c>
      <c r="C123" s="15" t="s">
        <v>91</v>
      </c>
      <c r="D123" s="43" t="str">
        <f t="shared" si="30"/>
        <v>IG</v>
      </c>
      <c r="E123" s="44" t="s">
        <v>147</v>
      </c>
      <c r="F123" s="44" t="s">
        <v>132</v>
      </c>
      <c r="G123" s="45" t="s">
        <v>148</v>
      </c>
      <c r="H123" s="45"/>
      <c r="I123" s="45"/>
      <c r="J123" s="5">
        <v>104836.01</v>
      </c>
      <c r="K123" s="46" t="str">
        <f>VLOOKUP(J123,'[1]Item List (3)'!A$1:B$110000,2,FALSE)</f>
        <v>NKI.IR 45/35(455035)</v>
      </c>
      <c r="L123" s="5">
        <v>251204012</v>
      </c>
      <c r="M123" s="15" t="str">
        <f t="shared" si="29"/>
        <v>IR</v>
      </c>
      <c r="N123" s="15">
        <v>40</v>
      </c>
      <c r="O123" s="47">
        <f t="shared" si="18"/>
        <v>90</v>
      </c>
      <c r="P123" s="15">
        <v>1</v>
      </c>
      <c r="Q123" s="57">
        <v>449</v>
      </c>
      <c r="R123" s="15">
        <v>18</v>
      </c>
      <c r="S123" s="15">
        <v>8</v>
      </c>
      <c r="T123" s="15"/>
      <c r="U123" s="48">
        <f t="shared" si="35"/>
        <v>457</v>
      </c>
      <c r="V123" s="15">
        <v>415</v>
      </c>
      <c r="W123" s="15"/>
      <c r="X123" s="15">
        <v>30</v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>
        <v>20</v>
      </c>
      <c r="AQ123" s="15"/>
      <c r="AR123" s="15"/>
      <c r="AS123" s="15"/>
      <c r="AT123" s="15"/>
      <c r="AU123" s="15"/>
      <c r="AV123" s="15"/>
      <c r="AW123" s="15"/>
      <c r="AX123" s="15"/>
      <c r="AY123" s="15"/>
      <c r="AZ123" s="15">
        <v>10</v>
      </c>
      <c r="BA123" s="15"/>
      <c r="BB123" s="15"/>
      <c r="BC123" s="15"/>
      <c r="BD123" s="15"/>
      <c r="BE123" s="15">
        <v>5</v>
      </c>
      <c r="BF123" s="15"/>
      <c r="BG123" s="48">
        <f t="shared" si="39"/>
        <v>480</v>
      </c>
      <c r="BH123" s="49">
        <f t="shared" si="20"/>
        <v>8</v>
      </c>
      <c r="BI123" s="50">
        <f t="shared" si="40"/>
        <v>6.916666666666667</v>
      </c>
      <c r="BJ123" s="50">
        <f t="shared" si="21"/>
        <v>86.458333333333343</v>
      </c>
      <c r="BK123" s="51">
        <f t="shared" si="36"/>
        <v>73.413654618473899</v>
      </c>
      <c r="BL123" s="51">
        <f t="shared" si="37"/>
        <v>94.310722100656449</v>
      </c>
      <c r="BM123" s="51">
        <f t="shared" si="24"/>
        <v>59.861111111111121</v>
      </c>
      <c r="BN123" s="52">
        <f t="shared" si="34"/>
        <v>0.41666666666666669</v>
      </c>
      <c r="BO123" s="52">
        <f t="shared" si="26"/>
        <v>682.5</v>
      </c>
      <c r="BP123" s="52">
        <f t="shared" si="27"/>
        <v>0.66666666666666652</v>
      </c>
      <c r="BQ123" s="53">
        <f t="shared" si="28"/>
        <v>59.999999999999986</v>
      </c>
    </row>
    <row r="124" spans="1:69">
      <c r="A124" s="41">
        <v>146</v>
      </c>
      <c r="B124" s="42">
        <v>46024</v>
      </c>
      <c r="C124" s="15" t="s">
        <v>97</v>
      </c>
      <c r="D124" s="43" t="str">
        <f t="shared" si="30"/>
        <v>IG</v>
      </c>
      <c r="E124" s="44" t="s">
        <v>147</v>
      </c>
      <c r="F124" s="44" t="s">
        <v>132</v>
      </c>
      <c r="G124" s="45" t="s">
        <v>141</v>
      </c>
      <c r="H124" s="45" t="s">
        <v>152</v>
      </c>
      <c r="I124" s="45"/>
      <c r="J124" s="5">
        <v>104836.01</v>
      </c>
      <c r="K124" s="46" t="str">
        <f>VLOOKUP(J124,'[1]Item List (3)'!A$1:B$110000,2,FALSE)</f>
        <v>NKI.IR 45/35(455035)</v>
      </c>
      <c r="L124" s="5">
        <v>251204012</v>
      </c>
      <c r="M124" s="15" t="str">
        <f t="shared" si="29"/>
        <v>IR</v>
      </c>
      <c r="N124" s="15">
        <v>40</v>
      </c>
      <c r="O124" s="47">
        <f t="shared" si="18"/>
        <v>90</v>
      </c>
      <c r="P124" s="15">
        <v>1</v>
      </c>
      <c r="Q124" s="57">
        <v>367</v>
      </c>
      <c r="R124" s="15">
        <v>15</v>
      </c>
      <c r="S124" s="15">
        <v>20</v>
      </c>
      <c r="T124" s="15">
        <v>4</v>
      </c>
      <c r="U124" s="48">
        <f t="shared" si="35"/>
        <v>391</v>
      </c>
      <c r="V124" s="15">
        <v>345</v>
      </c>
      <c r="W124" s="15"/>
      <c r="X124" s="15">
        <v>70</v>
      </c>
      <c r="Y124" s="15"/>
      <c r="Z124" s="15"/>
      <c r="AA124" s="15"/>
      <c r="AB124" s="15"/>
      <c r="AC124" s="15"/>
      <c r="AD124" s="15"/>
      <c r="AE124" s="15">
        <v>5</v>
      </c>
      <c r="AF124" s="15"/>
      <c r="AG124" s="15"/>
      <c r="AH124" s="15"/>
      <c r="AI124" s="15"/>
      <c r="AJ124" s="15"/>
      <c r="AK124" s="15"/>
      <c r="AL124" s="15"/>
      <c r="AM124" s="15"/>
      <c r="AN124" s="15"/>
      <c r="AO124" s="15">
        <v>20</v>
      </c>
      <c r="AP124" s="15">
        <v>20</v>
      </c>
      <c r="AQ124" s="15"/>
      <c r="AR124" s="15">
        <v>20</v>
      </c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48">
        <f t="shared" si="39"/>
        <v>480</v>
      </c>
      <c r="BH124" s="49">
        <f t="shared" si="20"/>
        <v>8</v>
      </c>
      <c r="BI124" s="50">
        <f t="shared" si="40"/>
        <v>5.75</v>
      </c>
      <c r="BJ124" s="50">
        <f t="shared" si="21"/>
        <v>71.875</v>
      </c>
      <c r="BK124" s="51">
        <f t="shared" si="36"/>
        <v>75.555555555555557</v>
      </c>
      <c r="BL124" s="51">
        <f t="shared" si="37"/>
        <v>90.025575447570333</v>
      </c>
      <c r="BM124" s="51">
        <f t="shared" si="24"/>
        <v>48.888888888888886</v>
      </c>
      <c r="BN124" s="52">
        <f t="shared" si="34"/>
        <v>0.33333333333333331</v>
      </c>
      <c r="BO124" s="52">
        <f t="shared" si="26"/>
        <v>690</v>
      </c>
      <c r="BP124" s="52">
        <f t="shared" si="27"/>
        <v>1.9166666666666667</v>
      </c>
      <c r="BQ124" s="53">
        <f t="shared" si="28"/>
        <v>172.5</v>
      </c>
    </row>
    <row r="125" spans="1:69">
      <c r="A125" s="41">
        <v>147</v>
      </c>
      <c r="B125" s="42">
        <v>46024</v>
      </c>
      <c r="C125" s="15" t="s">
        <v>91</v>
      </c>
      <c r="D125" s="43" t="str">
        <f t="shared" si="30"/>
        <v>IG</v>
      </c>
      <c r="E125" s="44" t="s">
        <v>150</v>
      </c>
      <c r="F125" s="44" t="s">
        <v>132</v>
      </c>
      <c r="G125" s="45" t="s">
        <v>141</v>
      </c>
      <c r="H125" s="45" t="s">
        <v>134</v>
      </c>
      <c r="I125" s="45"/>
      <c r="J125" s="5">
        <v>208836.01</v>
      </c>
      <c r="K125" s="46" t="str">
        <f>VLOOKUP(J125,'[1]Item List (3)'!A$1:B$110000,2,FALSE)</f>
        <v>NK.OR 50/35(NKI 45/35)</v>
      </c>
      <c r="L125" s="5">
        <v>251204013</v>
      </c>
      <c r="M125" s="15" t="str">
        <f t="shared" si="29"/>
        <v>OR</v>
      </c>
      <c r="N125" s="15">
        <v>45</v>
      </c>
      <c r="O125" s="47">
        <f t="shared" si="18"/>
        <v>80</v>
      </c>
      <c r="P125" s="15">
        <v>1</v>
      </c>
      <c r="Q125" s="57"/>
      <c r="R125" s="15"/>
      <c r="S125" s="15"/>
      <c r="T125" s="15"/>
      <c r="U125" s="48">
        <f t="shared" si="35"/>
        <v>0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>
        <v>120</v>
      </c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>
        <v>60</v>
      </c>
      <c r="BD125" s="15"/>
      <c r="BE125" s="15"/>
      <c r="BF125" s="15"/>
      <c r="BG125" s="48">
        <f t="shared" si="39"/>
        <v>180</v>
      </c>
      <c r="BH125" s="49">
        <f t="shared" si="20"/>
        <v>3</v>
      </c>
      <c r="BI125" s="50">
        <f t="shared" si="40"/>
        <v>0</v>
      </c>
      <c r="BJ125" s="50">
        <f t="shared" si="21"/>
        <v>0</v>
      </c>
      <c r="BK125" s="51">
        <f t="shared" si="36"/>
        <v>0</v>
      </c>
      <c r="BL125" s="51">
        <f t="shared" si="37"/>
        <v>0</v>
      </c>
      <c r="BM125" s="51">
        <f t="shared" si="24"/>
        <v>0</v>
      </c>
      <c r="BN125" s="52">
        <f t="shared" si="34"/>
        <v>0</v>
      </c>
      <c r="BO125" s="52">
        <f t="shared" si="26"/>
        <v>240</v>
      </c>
      <c r="BP125" s="52">
        <f t="shared" si="27"/>
        <v>3</v>
      </c>
      <c r="BQ125" s="53">
        <f t="shared" si="28"/>
        <v>240</v>
      </c>
    </row>
    <row r="126" spans="1:69">
      <c r="A126" s="41">
        <v>148</v>
      </c>
      <c r="B126" s="42">
        <v>46024</v>
      </c>
      <c r="C126" s="15" t="s">
        <v>91</v>
      </c>
      <c r="D126" s="43" t="str">
        <f t="shared" si="30"/>
        <v>IG</v>
      </c>
      <c r="E126" s="44" t="s">
        <v>150</v>
      </c>
      <c r="F126" s="44" t="s">
        <v>132</v>
      </c>
      <c r="G126" s="45" t="s">
        <v>141</v>
      </c>
      <c r="H126" s="45" t="s">
        <v>134</v>
      </c>
      <c r="I126" s="45"/>
      <c r="J126" s="5">
        <v>102099</v>
      </c>
      <c r="K126" s="46" t="e">
        <f>VLOOKUP(J126,'[1]Item List (3)'!A$1:B$110000,2,FALSE)</f>
        <v>#N/A</v>
      </c>
      <c r="L126" s="5"/>
      <c r="M126" s="15" t="str">
        <f t="shared" si="29"/>
        <v>IR</v>
      </c>
      <c r="N126" s="15">
        <v>45</v>
      </c>
      <c r="O126" s="47">
        <f t="shared" si="18"/>
        <v>80</v>
      </c>
      <c r="P126" s="15">
        <v>1</v>
      </c>
      <c r="Q126" s="57">
        <v>92</v>
      </c>
      <c r="R126" s="15">
        <v>10</v>
      </c>
      <c r="S126" s="15">
        <v>7</v>
      </c>
      <c r="T126" s="15"/>
      <c r="U126" s="48">
        <f t="shared" si="35"/>
        <v>99</v>
      </c>
      <c r="V126" s="15">
        <v>105</v>
      </c>
      <c r="W126" s="15">
        <v>180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>
        <v>10</v>
      </c>
      <c r="BA126" s="15"/>
      <c r="BB126" s="15"/>
      <c r="BC126" s="15"/>
      <c r="BD126" s="15"/>
      <c r="BE126" s="15">
        <v>5</v>
      </c>
      <c r="BF126" s="15"/>
      <c r="BG126" s="48">
        <f t="shared" si="39"/>
        <v>300</v>
      </c>
      <c r="BH126" s="49">
        <f t="shared" si="20"/>
        <v>5</v>
      </c>
      <c r="BI126" s="50">
        <f t="shared" si="40"/>
        <v>1.75</v>
      </c>
      <c r="BJ126" s="50">
        <f t="shared" si="21"/>
        <v>35</v>
      </c>
      <c r="BK126" s="51">
        <f t="shared" si="36"/>
        <v>70.714285714285722</v>
      </c>
      <c r="BL126" s="51">
        <f t="shared" si="37"/>
        <v>82.828282828282823</v>
      </c>
      <c r="BM126" s="51">
        <f t="shared" si="24"/>
        <v>20.5</v>
      </c>
      <c r="BN126" s="52">
        <f t="shared" si="34"/>
        <v>3.0833333333333335</v>
      </c>
      <c r="BO126" s="52">
        <f t="shared" si="26"/>
        <v>153.33333333333331</v>
      </c>
      <c r="BP126" s="52">
        <f t="shared" si="27"/>
        <v>0.16666666666666652</v>
      </c>
      <c r="BQ126" s="53">
        <f t="shared" si="28"/>
        <v>13.333333333333321</v>
      </c>
    </row>
    <row r="127" spans="1:69">
      <c r="A127" s="41">
        <v>149</v>
      </c>
      <c r="B127" s="42">
        <v>46024</v>
      </c>
      <c r="C127" s="15" t="s">
        <v>97</v>
      </c>
      <c r="D127" s="43" t="str">
        <f t="shared" si="30"/>
        <v>IG</v>
      </c>
      <c r="E127" s="44" t="s">
        <v>150</v>
      </c>
      <c r="F127" s="44" t="s">
        <v>132</v>
      </c>
      <c r="G127" s="45" t="s">
        <v>134</v>
      </c>
      <c r="H127" s="45"/>
      <c r="I127" s="45"/>
      <c r="J127" s="5">
        <v>102099</v>
      </c>
      <c r="K127" s="46" t="e">
        <f>VLOOKUP(J127,'[1]Item List (3)'!A$1:B$110000,2,FALSE)</f>
        <v>#N/A</v>
      </c>
      <c r="L127" s="5">
        <v>250908011</v>
      </c>
      <c r="M127" s="15" t="str">
        <f t="shared" si="29"/>
        <v>IR</v>
      </c>
      <c r="N127" s="15">
        <v>45</v>
      </c>
      <c r="O127" s="47">
        <f t="shared" si="18"/>
        <v>80</v>
      </c>
      <c r="P127" s="15">
        <v>1</v>
      </c>
      <c r="Q127" s="57">
        <v>52</v>
      </c>
      <c r="R127" s="15">
        <v>3</v>
      </c>
      <c r="S127" s="15">
        <v>4</v>
      </c>
      <c r="T127" s="15"/>
      <c r="U127" s="48">
        <f t="shared" si="35"/>
        <v>56</v>
      </c>
      <c r="V127" s="15">
        <v>60</v>
      </c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>
        <v>20</v>
      </c>
      <c r="BD127" s="15"/>
      <c r="BE127" s="15"/>
      <c r="BF127" s="15"/>
      <c r="BG127" s="48">
        <f t="shared" si="39"/>
        <v>80</v>
      </c>
      <c r="BH127" s="49">
        <f t="shared" si="20"/>
        <v>1.3333333333333333</v>
      </c>
      <c r="BI127" s="50">
        <f t="shared" si="40"/>
        <v>1</v>
      </c>
      <c r="BJ127" s="50">
        <f t="shared" si="21"/>
        <v>75</v>
      </c>
      <c r="BK127" s="51">
        <f t="shared" si="36"/>
        <v>70</v>
      </c>
      <c r="BL127" s="51">
        <f t="shared" si="37"/>
        <v>87.5</v>
      </c>
      <c r="BM127" s="51">
        <f t="shared" si="24"/>
        <v>45.9375</v>
      </c>
      <c r="BN127" s="52">
        <f t="shared" si="34"/>
        <v>0</v>
      </c>
      <c r="BO127" s="52">
        <f t="shared" si="26"/>
        <v>106.66666666666667</v>
      </c>
      <c r="BP127" s="52">
        <f t="shared" si="27"/>
        <v>0.33333333333333331</v>
      </c>
      <c r="BQ127" s="53">
        <f t="shared" si="28"/>
        <v>26.666666666666668</v>
      </c>
    </row>
    <row r="128" spans="1:69">
      <c r="A128" s="41">
        <v>150</v>
      </c>
      <c r="B128" s="42">
        <v>46024</v>
      </c>
      <c r="C128" s="15" t="s">
        <v>97</v>
      </c>
      <c r="D128" s="43" t="str">
        <f t="shared" si="30"/>
        <v>IG</v>
      </c>
      <c r="E128" s="44" t="s">
        <v>150</v>
      </c>
      <c r="F128" s="44" t="s">
        <v>132</v>
      </c>
      <c r="G128" s="45" t="s">
        <v>134</v>
      </c>
      <c r="H128" s="45"/>
      <c r="I128" s="45"/>
      <c r="J128" s="5">
        <v>102099.01</v>
      </c>
      <c r="K128" s="46" t="e">
        <f>VLOOKUP(J128,'[1]Item List (3)'!A$1:B$110000,2,FALSE)</f>
        <v>#N/A</v>
      </c>
      <c r="L128" s="5">
        <v>250908014</v>
      </c>
      <c r="M128" s="15" t="str">
        <f t="shared" si="29"/>
        <v>IR</v>
      </c>
      <c r="N128" s="15">
        <v>45</v>
      </c>
      <c r="O128" s="47">
        <f t="shared" si="18"/>
        <v>80</v>
      </c>
      <c r="P128" s="15">
        <v>1</v>
      </c>
      <c r="Q128" s="57">
        <v>226</v>
      </c>
      <c r="R128" s="15">
        <v>5</v>
      </c>
      <c r="S128" s="15">
        <v>1</v>
      </c>
      <c r="T128" s="15"/>
      <c r="U128" s="48">
        <f t="shared" si="35"/>
        <v>227</v>
      </c>
      <c r="V128" s="15">
        <v>195</v>
      </c>
      <c r="W128" s="15">
        <v>190</v>
      </c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>
        <v>10</v>
      </c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>
        <v>5</v>
      </c>
      <c r="BF128" s="15"/>
      <c r="BG128" s="48">
        <f t="shared" si="39"/>
        <v>400</v>
      </c>
      <c r="BH128" s="49">
        <f t="shared" si="20"/>
        <v>6.666666666666667</v>
      </c>
      <c r="BI128" s="50">
        <f t="shared" si="40"/>
        <v>3.2500000000000004</v>
      </c>
      <c r="BJ128" s="50">
        <f t="shared" si="21"/>
        <v>48.750000000000007</v>
      </c>
      <c r="BK128" s="51">
        <f t="shared" si="36"/>
        <v>87.307692307692292</v>
      </c>
      <c r="BL128" s="51">
        <f t="shared" si="37"/>
        <v>97.356828193832598</v>
      </c>
      <c r="BM128" s="51">
        <f t="shared" si="24"/>
        <v>41.4375</v>
      </c>
      <c r="BN128" s="52">
        <f t="shared" si="34"/>
        <v>3.4166666666666665</v>
      </c>
      <c r="BO128" s="52">
        <f t="shared" si="26"/>
        <v>260.00000000000006</v>
      </c>
      <c r="BP128" s="52">
        <f t="shared" si="27"/>
        <v>0</v>
      </c>
      <c r="BQ128" s="53">
        <f t="shared" si="28"/>
        <v>0</v>
      </c>
    </row>
    <row r="129" spans="1:69">
      <c r="A129" s="41">
        <v>151</v>
      </c>
      <c r="B129" s="42">
        <v>46024</v>
      </c>
      <c r="C129" s="15" t="s">
        <v>91</v>
      </c>
      <c r="D129" s="43" t="str">
        <f t="shared" si="30"/>
        <v>IG</v>
      </c>
      <c r="E129" s="44" t="s">
        <v>153</v>
      </c>
      <c r="F129" s="44" t="s">
        <v>132</v>
      </c>
      <c r="G129" s="45" t="s">
        <v>107</v>
      </c>
      <c r="H129" s="45" t="s">
        <v>139</v>
      </c>
      <c r="I129" s="45"/>
      <c r="J129" s="5">
        <v>104728</v>
      </c>
      <c r="K129" s="46" t="str">
        <f>VLOOKUP(J129,'[1]Item List (3)'!A$1:B$110000,2,FALSE)</f>
        <v>IR.IRT 2820(28X32X20.5)</v>
      </c>
      <c r="L129" s="5">
        <v>251207011</v>
      </c>
      <c r="M129" s="15" t="str">
        <f t="shared" si="29"/>
        <v>IR</v>
      </c>
      <c r="N129" s="15">
        <v>30</v>
      </c>
      <c r="O129" s="47">
        <f t="shared" si="18"/>
        <v>120</v>
      </c>
      <c r="P129" s="15">
        <v>1</v>
      </c>
      <c r="Q129" s="57">
        <v>488</v>
      </c>
      <c r="R129" s="15">
        <v>27</v>
      </c>
      <c r="S129" s="15">
        <v>21</v>
      </c>
      <c r="T129" s="15"/>
      <c r="U129" s="48">
        <f t="shared" si="35"/>
        <v>509</v>
      </c>
      <c r="V129" s="15">
        <v>340</v>
      </c>
      <c r="W129" s="15"/>
      <c r="X129" s="15"/>
      <c r="Y129" s="15"/>
      <c r="Z129" s="15">
        <v>40</v>
      </c>
      <c r="AA129" s="15"/>
      <c r="AB129" s="15"/>
      <c r="AC129" s="15">
        <v>30</v>
      </c>
      <c r="AD129" s="15"/>
      <c r="AE129" s="15">
        <v>20</v>
      </c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>
        <v>30</v>
      </c>
      <c r="AQ129" s="15">
        <v>20</v>
      </c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48">
        <f t="shared" si="39"/>
        <v>480</v>
      </c>
      <c r="BH129" s="49">
        <f t="shared" si="20"/>
        <v>8</v>
      </c>
      <c r="BI129" s="50">
        <f t="shared" si="40"/>
        <v>5.6666666666666661</v>
      </c>
      <c r="BJ129" s="50">
        <f t="shared" si="21"/>
        <v>70.833333333333329</v>
      </c>
      <c r="BK129" s="51">
        <f t="shared" si="36"/>
        <v>74.852941176470594</v>
      </c>
      <c r="BL129" s="51">
        <f t="shared" si="37"/>
        <v>90.56974459724951</v>
      </c>
      <c r="BM129" s="51">
        <f t="shared" si="24"/>
        <v>48.020833333333329</v>
      </c>
      <c r="BN129" s="52">
        <f t="shared" si="34"/>
        <v>0.5</v>
      </c>
      <c r="BO129" s="52">
        <f t="shared" si="26"/>
        <v>900</v>
      </c>
      <c r="BP129" s="52">
        <f t="shared" si="27"/>
        <v>1.8333333333333335</v>
      </c>
      <c r="BQ129" s="53">
        <f t="shared" si="28"/>
        <v>220.00000000000003</v>
      </c>
    </row>
    <row r="130" spans="1:69">
      <c r="A130" s="41">
        <v>152</v>
      </c>
      <c r="B130" s="42">
        <v>46024</v>
      </c>
      <c r="C130" s="15" t="s">
        <v>97</v>
      </c>
      <c r="D130" s="43" t="str">
        <f t="shared" si="30"/>
        <v>IG</v>
      </c>
      <c r="E130" s="44" t="s">
        <v>153</v>
      </c>
      <c r="F130" s="44" t="s">
        <v>132</v>
      </c>
      <c r="G130" s="45" t="s">
        <v>154</v>
      </c>
      <c r="H130" s="45"/>
      <c r="I130" s="45"/>
      <c r="J130" s="5">
        <v>104738</v>
      </c>
      <c r="K130" s="46" t="str">
        <f>VLOOKUP(J130,'[1]Item List (3)'!A$1:B$110000,2,FALSE)</f>
        <v>IR.IR 20X28.6X16</v>
      </c>
      <c r="L130" s="5">
        <v>251207011</v>
      </c>
      <c r="M130" s="15" t="str">
        <f t="shared" si="29"/>
        <v>IR</v>
      </c>
      <c r="N130" s="15">
        <v>30</v>
      </c>
      <c r="O130" s="47">
        <f t="shared" si="18"/>
        <v>120</v>
      </c>
      <c r="P130" s="15">
        <v>1</v>
      </c>
      <c r="Q130" s="57">
        <v>728</v>
      </c>
      <c r="R130" s="15">
        <v>9</v>
      </c>
      <c r="S130" s="15">
        <v>8</v>
      </c>
      <c r="T130" s="15"/>
      <c r="U130" s="48">
        <f t="shared" si="35"/>
        <v>736</v>
      </c>
      <c r="V130" s="15">
        <v>410</v>
      </c>
      <c r="W130" s="15"/>
      <c r="X130" s="15">
        <v>15</v>
      </c>
      <c r="Y130" s="15"/>
      <c r="Z130" s="15"/>
      <c r="AA130" s="15"/>
      <c r="AB130" s="15"/>
      <c r="AC130" s="15"/>
      <c r="AD130" s="15"/>
      <c r="AE130" s="15">
        <v>5</v>
      </c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>
        <v>40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>
        <v>10</v>
      </c>
      <c r="BD130" s="15"/>
      <c r="BE130" s="15"/>
      <c r="BF130" s="15"/>
      <c r="BG130" s="48">
        <f t="shared" si="39"/>
        <v>480</v>
      </c>
      <c r="BH130" s="49">
        <f t="shared" si="20"/>
        <v>8</v>
      </c>
      <c r="BI130" s="50">
        <f t="shared" si="40"/>
        <v>6.833333333333333</v>
      </c>
      <c r="BJ130" s="50">
        <f t="shared" si="21"/>
        <v>85.416666666666657</v>
      </c>
      <c r="BK130" s="51">
        <f t="shared" si="36"/>
        <v>89.756097560975618</v>
      </c>
      <c r="BL130" s="51">
        <f t="shared" si="37"/>
        <v>97.690217391304344</v>
      </c>
      <c r="BM130" s="51">
        <f t="shared" si="24"/>
        <v>74.895833333333343</v>
      </c>
      <c r="BN130" s="52">
        <f t="shared" si="34"/>
        <v>0.66666666666666663</v>
      </c>
      <c r="BO130" s="52">
        <f t="shared" si="26"/>
        <v>880</v>
      </c>
      <c r="BP130" s="52">
        <f t="shared" si="27"/>
        <v>0.50000000000000011</v>
      </c>
      <c r="BQ130" s="53">
        <f t="shared" si="28"/>
        <v>60.000000000000014</v>
      </c>
    </row>
    <row r="131" spans="1:69">
      <c r="A131" s="41">
        <v>153</v>
      </c>
      <c r="B131" s="42">
        <v>46024</v>
      </c>
      <c r="C131" s="15" t="s">
        <v>91</v>
      </c>
      <c r="D131" s="43" t="str">
        <f t="shared" si="30"/>
        <v>IG</v>
      </c>
      <c r="E131" s="44" t="s">
        <v>155</v>
      </c>
      <c r="F131" s="44" t="s">
        <v>132</v>
      </c>
      <c r="G131" s="45" t="s">
        <v>156</v>
      </c>
      <c r="H131" s="45" t="s">
        <v>141</v>
      </c>
      <c r="I131" s="45"/>
      <c r="J131" s="5">
        <v>200497.11</v>
      </c>
      <c r="K131" s="46" t="str">
        <f>VLOOKUP(J131,'[1]Item List (3)'!A$1:B$110000,2,FALSE)</f>
        <v>OR.MNA6718G</v>
      </c>
      <c r="L131" s="5">
        <v>251203006</v>
      </c>
      <c r="M131" s="15" t="str">
        <f t="shared" si="29"/>
        <v>OR</v>
      </c>
      <c r="N131" s="15">
        <v>30</v>
      </c>
      <c r="O131" s="47">
        <f t="shared" si="18"/>
        <v>120</v>
      </c>
      <c r="P131" s="15">
        <v>1</v>
      </c>
      <c r="Q131" s="57">
        <v>612</v>
      </c>
      <c r="R131" s="15">
        <v>25</v>
      </c>
      <c r="S131" s="15">
        <v>26</v>
      </c>
      <c r="T131" s="15"/>
      <c r="U131" s="48">
        <f t="shared" si="35"/>
        <v>638</v>
      </c>
      <c r="V131" s="15">
        <v>370</v>
      </c>
      <c r="W131" s="15"/>
      <c r="X131" s="15">
        <v>50</v>
      </c>
      <c r="Y131" s="15"/>
      <c r="Z131" s="15">
        <v>15</v>
      </c>
      <c r="AA131" s="15"/>
      <c r="AB131" s="15"/>
      <c r="AC131" s="15">
        <v>15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>
        <v>10</v>
      </c>
      <c r="AQ131" s="15"/>
      <c r="AR131" s="15"/>
      <c r="AS131" s="15"/>
      <c r="AT131" s="15"/>
      <c r="AU131" s="15"/>
      <c r="AV131" s="15"/>
      <c r="AW131" s="15"/>
      <c r="AX131" s="15"/>
      <c r="AY131" s="15"/>
      <c r="AZ131" s="15">
        <v>10</v>
      </c>
      <c r="BA131" s="15"/>
      <c r="BB131" s="15"/>
      <c r="BC131" s="15">
        <v>10</v>
      </c>
      <c r="BD131" s="15"/>
      <c r="BE131" s="15"/>
      <c r="BF131" s="15"/>
      <c r="BG131" s="48">
        <f t="shared" si="39"/>
        <v>480</v>
      </c>
      <c r="BH131" s="49">
        <f t="shared" si="20"/>
        <v>8</v>
      </c>
      <c r="BI131" s="50">
        <f t="shared" si="40"/>
        <v>6.166666666666667</v>
      </c>
      <c r="BJ131" s="50">
        <f t="shared" si="21"/>
        <v>77.083333333333343</v>
      </c>
      <c r="BK131" s="51">
        <f t="shared" si="36"/>
        <v>86.21621621621621</v>
      </c>
      <c r="BL131" s="51">
        <f t="shared" si="37"/>
        <v>92.006269592476485</v>
      </c>
      <c r="BM131" s="51">
        <f t="shared" si="24"/>
        <v>61.145833333333336</v>
      </c>
      <c r="BN131" s="52">
        <f t="shared" si="34"/>
        <v>0.16666666666666666</v>
      </c>
      <c r="BO131" s="52">
        <f t="shared" si="26"/>
        <v>940</v>
      </c>
      <c r="BP131" s="52">
        <f t="shared" si="27"/>
        <v>1.6666666666666665</v>
      </c>
      <c r="BQ131" s="53">
        <f t="shared" si="28"/>
        <v>199.99999999999997</v>
      </c>
    </row>
    <row r="132" spans="1:69">
      <c r="A132" s="41">
        <v>154</v>
      </c>
      <c r="B132" s="42">
        <v>46024</v>
      </c>
      <c r="C132" s="15" t="s">
        <v>97</v>
      </c>
      <c r="D132" s="43" t="str">
        <f t="shared" si="30"/>
        <v>IG</v>
      </c>
      <c r="E132" s="44" t="s">
        <v>155</v>
      </c>
      <c r="F132" s="44" t="s">
        <v>132</v>
      </c>
      <c r="G132" s="45" t="s">
        <v>157</v>
      </c>
      <c r="H132" s="45"/>
      <c r="I132" s="45"/>
      <c r="J132" s="5">
        <v>200497.11</v>
      </c>
      <c r="K132" s="46" t="str">
        <f>VLOOKUP(J132,'[1]Item List (3)'!A$1:B$110000,2,FALSE)</f>
        <v>OR.MNA6718G</v>
      </c>
      <c r="L132" s="5">
        <v>251203006</v>
      </c>
      <c r="M132" s="15" t="str">
        <f t="shared" si="29"/>
        <v>OR</v>
      </c>
      <c r="N132" s="15">
        <v>30</v>
      </c>
      <c r="O132" s="47">
        <f t="shared" ref="O132:O195" si="41">IFERROR(3600/N132,"")</f>
        <v>120</v>
      </c>
      <c r="P132" s="15">
        <v>1</v>
      </c>
      <c r="Q132" s="57">
        <v>786</v>
      </c>
      <c r="R132" s="15"/>
      <c r="S132" s="15">
        <v>7</v>
      </c>
      <c r="T132" s="15"/>
      <c r="U132" s="48">
        <f t="shared" si="35"/>
        <v>793</v>
      </c>
      <c r="V132" s="15">
        <v>445</v>
      </c>
      <c r="W132" s="15"/>
      <c r="X132" s="15"/>
      <c r="Y132" s="15"/>
      <c r="Z132" s="15"/>
      <c r="AA132" s="15"/>
      <c r="AB132" s="15"/>
      <c r="AC132" s="15">
        <v>10</v>
      </c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>
        <v>20</v>
      </c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>
        <v>5</v>
      </c>
      <c r="BF132" s="15"/>
      <c r="BG132" s="48">
        <f t="shared" si="39"/>
        <v>480</v>
      </c>
      <c r="BH132" s="49">
        <f t="shared" ref="BH132:BH195" si="42">BG132/60</f>
        <v>8</v>
      </c>
      <c r="BI132" s="50">
        <f t="shared" si="40"/>
        <v>7.416666666666667</v>
      </c>
      <c r="BJ132" s="50">
        <f t="shared" ref="BJ132:BJ195" si="43">IFERROR(BI132/BH132*100,0)</f>
        <v>92.708333333333343</v>
      </c>
      <c r="BK132" s="51">
        <f t="shared" si="36"/>
        <v>89.101123595505612</v>
      </c>
      <c r="BL132" s="51">
        <f t="shared" si="37"/>
        <v>99.117276166456492</v>
      </c>
      <c r="BM132" s="51">
        <f t="shared" ref="BM132:BM195" si="44">IFERROR((((BJ132*BK132*BL132)/1000000)*100),0)</f>
        <v>81.875000000000014</v>
      </c>
      <c r="BN132" s="52">
        <f t="shared" si="34"/>
        <v>0.41666666666666669</v>
      </c>
      <c r="BO132" s="52">
        <f t="shared" ref="BO132:BO195" si="45">IFERROR(((BH132-BN132)*3600)/N132,0)</f>
        <v>910</v>
      </c>
      <c r="BP132" s="52">
        <f t="shared" ref="BP132:BP195" si="46">IFERROR(SUM(W132:BF132)/60-BN132,0)</f>
        <v>0.16666666666666669</v>
      </c>
      <c r="BQ132" s="53">
        <f t="shared" ref="BQ132:BQ195" si="47">IFERROR(BP132*3600/N132,0)</f>
        <v>20.000000000000004</v>
      </c>
    </row>
    <row r="133" spans="1:69">
      <c r="A133" s="41">
        <v>155</v>
      </c>
      <c r="B133" s="42">
        <v>46024</v>
      </c>
      <c r="C133" s="15" t="s">
        <v>91</v>
      </c>
      <c r="D133" s="43" t="str">
        <f t="shared" si="30"/>
        <v>IG</v>
      </c>
      <c r="E133" s="44" t="s">
        <v>158</v>
      </c>
      <c r="F133" s="44"/>
      <c r="G133" s="45"/>
      <c r="H133" s="45"/>
      <c r="I133" s="45"/>
      <c r="J133" s="5"/>
      <c r="K133" s="46" t="e">
        <f>VLOOKUP(J133,'[1]Item List (3)'!A$1:B$110000,2,FALSE)</f>
        <v>#N/A</v>
      </c>
      <c r="L133" s="5"/>
      <c r="M133" s="15" t="str">
        <f t="shared" ref="M133:M196" si="48">IF((LEFT(J133))="2",$L$1,$J$1)</f>
        <v>IR</v>
      </c>
      <c r="N133" s="15"/>
      <c r="O133" s="47" t="str">
        <f t="shared" si="41"/>
        <v/>
      </c>
      <c r="P133" s="15"/>
      <c r="Q133" s="57"/>
      <c r="R133" s="15"/>
      <c r="S133" s="15"/>
      <c r="T133" s="15"/>
      <c r="U133" s="48">
        <f t="shared" si="35"/>
        <v>0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>
        <v>480</v>
      </c>
      <c r="BG133" s="48">
        <f t="shared" si="39"/>
        <v>480</v>
      </c>
      <c r="BH133" s="49">
        <f t="shared" si="42"/>
        <v>8</v>
      </c>
      <c r="BI133" s="50">
        <f t="shared" si="40"/>
        <v>0</v>
      </c>
      <c r="BJ133" s="50">
        <f t="shared" si="43"/>
        <v>0</v>
      </c>
      <c r="BK133" s="51">
        <f t="shared" si="36"/>
        <v>0</v>
      </c>
      <c r="BL133" s="51">
        <f t="shared" si="37"/>
        <v>0</v>
      </c>
      <c r="BM133" s="51">
        <f t="shared" si="44"/>
        <v>0</v>
      </c>
      <c r="BN133" s="52">
        <f t="shared" si="34"/>
        <v>8</v>
      </c>
      <c r="BO133" s="52">
        <f t="shared" si="45"/>
        <v>0</v>
      </c>
      <c r="BP133" s="52">
        <f t="shared" si="46"/>
        <v>0</v>
      </c>
      <c r="BQ133" s="53">
        <f t="shared" si="47"/>
        <v>0</v>
      </c>
    </row>
    <row r="134" spans="1:69">
      <c r="A134" s="41">
        <v>156</v>
      </c>
      <c r="B134" s="42">
        <v>46024</v>
      </c>
      <c r="C134" s="15" t="s">
        <v>97</v>
      </c>
      <c r="D134" s="43" t="str">
        <f t="shared" si="30"/>
        <v>IG</v>
      </c>
      <c r="E134" s="44" t="s">
        <v>158</v>
      </c>
      <c r="F134" s="44"/>
      <c r="G134" s="45"/>
      <c r="H134" s="45"/>
      <c r="I134" s="45"/>
      <c r="J134" s="5"/>
      <c r="K134" s="46" t="e">
        <f>VLOOKUP(J134,'[1]Item List (3)'!A$1:B$110000,2,FALSE)</f>
        <v>#N/A</v>
      </c>
      <c r="L134" s="5"/>
      <c r="M134" s="15" t="str">
        <f t="shared" si="48"/>
        <v>IR</v>
      </c>
      <c r="N134" s="15"/>
      <c r="O134" s="47" t="str">
        <f t="shared" si="41"/>
        <v/>
      </c>
      <c r="P134" s="15"/>
      <c r="Q134" s="57"/>
      <c r="R134" s="15"/>
      <c r="S134" s="15"/>
      <c r="T134" s="15"/>
      <c r="U134" s="48">
        <f t="shared" si="35"/>
        <v>0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>
        <v>480</v>
      </c>
      <c r="BG134" s="48">
        <f t="shared" si="39"/>
        <v>480</v>
      </c>
      <c r="BH134" s="49">
        <f t="shared" si="42"/>
        <v>8</v>
      </c>
      <c r="BI134" s="50">
        <f t="shared" si="40"/>
        <v>0</v>
      </c>
      <c r="BJ134" s="50">
        <f t="shared" si="43"/>
        <v>0</v>
      </c>
      <c r="BK134" s="51">
        <f t="shared" si="36"/>
        <v>0</v>
      </c>
      <c r="BL134" s="51">
        <f t="shared" si="37"/>
        <v>0</v>
      </c>
      <c r="BM134" s="51">
        <f t="shared" si="44"/>
        <v>0</v>
      </c>
      <c r="BN134" s="52">
        <f t="shared" si="34"/>
        <v>8</v>
      </c>
      <c r="BO134" s="52">
        <f t="shared" si="45"/>
        <v>0</v>
      </c>
      <c r="BP134" s="52">
        <f t="shared" si="46"/>
        <v>0</v>
      </c>
      <c r="BQ134" s="53">
        <f t="shared" si="47"/>
        <v>0</v>
      </c>
    </row>
    <row r="135" spans="1:69">
      <c r="A135" s="41">
        <v>157</v>
      </c>
      <c r="B135" s="42">
        <v>46024</v>
      </c>
      <c r="C135" s="15" t="s">
        <v>91</v>
      </c>
      <c r="D135" s="43" t="str">
        <f t="shared" si="30"/>
        <v>IG</v>
      </c>
      <c r="E135" s="44" t="s">
        <v>159</v>
      </c>
      <c r="F135" s="44"/>
      <c r="G135" s="45"/>
      <c r="H135" s="45"/>
      <c r="I135" s="45"/>
      <c r="J135" s="5"/>
      <c r="K135" s="46" t="e">
        <f>VLOOKUP(J135,'[1]Item List (3)'!A$1:B$110000,2,FALSE)</f>
        <v>#N/A</v>
      </c>
      <c r="L135" s="5"/>
      <c r="M135" s="15" t="str">
        <f t="shared" si="48"/>
        <v>IR</v>
      </c>
      <c r="N135" s="15"/>
      <c r="O135" s="47" t="str">
        <f t="shared" si="41"/>
        <v/>
      </c>
      <c r="P135" s="15"/>
      <c r="Q135" s="57"/>
      <c r="R135" s="15"/>
      <c r="S135" s="15"/>
      <c r="T135" s="15"/>
      <c r="U135" s="48">
        <f t="shared" si="35"/>
        <v>0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>
        <v>480</v>
      </c>
      <c r="BG135" s="48">
        <f t="shared" si="39"/>
        <v>480</v>
      </c>
      <c r="BH135" s="49">
        <f t="shared" si="42"/>
        <v>8</v>
      </c>
      <c r="BI135" s="50">
        <f t="shared" si="40"/>
        <v>0</v>
      </c>
      <c r="BJ135" s="50">
        <f t="shared" si="43"/>
        <v>0</v>
      </c>
      <c r="BK135" s="51">
        <f t="shared" si="36"/>
        <v>0</v>
      </c>
      <c r="BL135" s="51">
        <f t="shared" si="37"/>
        <v>0</v>
      </c>
      <c r="BM135" s="51">
        <f t="shared" si="44"/>
        <v>0</v>
      </c>
      <c r="BN135" s="52">
        <f t="shared" si="34"/>
        <v>8</v>
      </c>
      <c r="BO135" s="52">
        <f t="shared" si="45"/>
        <v>0</v>
      </c>
      <c r="BP135" s="52">
        <f t="shared" si="46"/>
        <v>0</v>
      </c>
      <c r="BQ135" s="53">
        <f t="shared" si="47"/>
        <v>0</v>
      </c>
    </row>
    <row r="136" spans="1:69">
      <c r="A136" s="41">
        <v>158</v>
      </c>
      <c r="B136" s="42">
        <v>46024</v>
      </c>
      <c r="C136" s="15" t="s">
        <v>97</v>
      </c>
      <c r="D136" s="43" t="str">
        <f t="shared" ref="D136:D199" si="49">LEFT(E136,2)</f>
        <v>IG</v>
      </c>
      <c r="E136" s="44" t="s">
        <v>159</v>
      </c>
      <c r="F136" s="44"/>
      <c r="G136" s="45"/>
      <c r="H136" s="45"/>
      <c r="I136" s="45"/>
      <c r="J136" s="5"/>
      <c r="K136" s="46" t="e">
        <f>VLOOKUP(J136,'[1]Item List (3)'!A$1:B$110000,2,FALSE)</f>
        <v>#N/A</v>
      </c>
      <c r="L136" s="5"/>
      <c r="M136" s="15" t="str">
        <f t="shared" si="48"/>
        <v>IR</v>
      </c>
      <c r="N136" s="15"/>
      <c r="O136" s="47" t="str">
        <f t="shared" si="41"/>
        <v/>
      </c>
      <c r="P136" s="15"/>
      <c r="Q136" s="57"/>
      <c r="R136" s="15"/>
      <c r="S136" s="15"/>
      <c r="T136" s="15"/>
      <c r="U136" s="48">
        <f t="shared" si="35"/>
        <v>0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>
        <v>480</v>
      </c>
      <c r="BG136" s="48">
        <f t="shared" si="39"/>
        <v>480</v>
      </c>
      <c r="BH136" s="49">
        <f t="shared" si="42"/>
        <v>8</v>
      </c>
      <c r="BI136" s="50">
        <f t="shared" si="40"/>
        <v>0</v>
      </c>
      <c r="BJ136" s="50">
        <f t="shared" si="43"/>
        <v>0</v>
      </c>
      <c r="BK136" s="51">
        <f t="shared" si="36"/>
        <v>0</v>
      </c>
      <c r="BL136" s="51">
        <f t="shared" si="37"/>
        <v>0</v>
      </c>
      <c r="BM136" s="51">
        <f t="shared" si="44"/>
        <v>0</v>
      </c>
      <c r="BN136" s="52">
        <f t="shared" si="34"/>
        <v>8</v>
      </c>
      <c r="BO136" s="52">
        <f t="shared" si="45"/>
        <v>0</v>
      </c>
      <c r="BP136" s="52">
        <f t="shared" si="46"/>
        <v>0</v>
      </c>
      <c r="BQ136" s="53">
        <f t="shared" si="47"/>
        <v>0</v>
      </c>
    </row>
    <row r="137" spans="1:69">
      <c r="A137" s="41">
        <v>159</v>
      </c>
      <c r="B137" s="42">
        <v>46024</v>
      </c>
      <c r="C137" s="15" t="s">
        <v>91</v>
      </c>
      <c r="D137" s="43" t="str">
        <f t="shared" si="49"/>
        <v>HO</v>
      </c>
      <c r="E137" s="44" t="s">
        <v>160</v>
      </c>
      <c r="F137" s="44" t="s">
        <v>161</v>
      </c>
      <c r="G137" s="45" t="s">
        <v>163</v>
      </c>
      <c r="H137" s="45"/>
      <c r="I137" s="45"/>
      <c r="J137" s="5">
        <v>201141</v>
      </c>
      <c r="K137" s="46" t="str">
        <f>VLOOKUP(J137,'[1]Item List (3)'!A$1:B$110000,2,FALSE)</f>
        <v>OR 7212</v>
      </c>
      <c r="L137" s="5">
        <v>250907018</v>
      </c>
      <c r="M137" s="15" t="str">
        <f t="shared" si="48"/>
        <v>OR</v>
      </c>
      <c r="N137" s="15">
        <v>70</v>
      </c>
      <c r="O137" s="47">
        <f t="shared" si="41"/>
        <v>51.428571428571431</v>
      </c>
      <c r="P137" s="15">
        <v>1</v>
      </c>
      <c r="Q137" s="57">
        <v>195</v>
      </c>
      <c r="R137" s="15"/>
      <c r="S137" s="15"/>
      <c r="T137" s="15">
        <v>1</v>
      </c>
      <c r="U137" s="48">
        <f t="shared" si="35"/>
        <v>196</v>
      </c>
      <c r="V137" s="15">
        <v>255</v>
      </c>
      <c r="W137" s="15"/>
      <c r="X137" s="15">
        <v>45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>
        <v>150</v>
      </c>
      <c r="AO137" s="15"/>
      <c r="AP137" s="15">
        <v>30</v>
      </c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48">
        <f t="shared" si="39"/>
        <v>480</v>
      </c>
      <c r="BH137" s="49">
        <f t="shared" si="42"/>
        <v>8</v>
      </c>
      <c r="BI137" s="50">
        <f t="shared" si="40"/>
        <v>4.25</v>
      </c>
      <c r="BJ137" s="50">
        <f t="shared" si="43"/>
        <v>53.125</v>
      </c>
      <c r="BK137" s="51">
        <f t="shared" si="36"/>
        <v>89.673202614379093</v>
      </c>
      <c r="BL137" s="51">
        <f t="shared" si="37"/>
        <v>99.489795918367349</v>
      </c>
      <c r="BM137" s="51">
        <f t="shared" si="44"/>
        <v>47.395833333333343</v>
      </c>
      <c r="BN137" s="52">
        <f t="shared" si="34"/>
        <v>0.5</v>
      </c>
      <c r="BO137" s="52">
        <f t="shared" si="45"/>
        <v>385.71428571428572</v>
      </c>
      <c r="BP137" s="52">
        <f t="shared" si="46"/>
        <v>3.25</v>
      </c>
      <c r="BQ137" s="53">
        <f t="shared" si="47"/>
        <v>167.14285714285714</v>
      </c>
    </row>
    <row r="138" spans="1:69">
      <c r="A138" s="41">
        <v>160</v>
      </c>
      <c r="B138" s="42">
        <v>46024</v>
      </c>
      <c r="C138" s="15" t="s">
        <v>97</v>
      </c>
      <c r="D138" s="43" t="str">
        <f t="shared" si="49"/>
        <v>HO</v>
      </c>
      <c r="E138" s="44" t="s">
        <v>160</v>
      </c>
      <c r="F138" s="44" t="s">
        <v>161</v>
      </c>
      <c r="G138" s="45" t="s">
        <v>107</v>
      </c>
      <c r="H138" s="45"/>
      <c r="I138" s="45"/>
      <c r="J138" s="5">
        <v>101141</v>
      </c>
      <c r="K138" s="46" t="str">
        <f>VLOOKUP(J138,'[1]Item List (3)'!A$1:B$110000,2,FALSE)</f>
        <v>IR 7212(T)</v>
      </c>
      <c r="L138" s="5">
        <v>250907017</v>
      </c>
      <c r="M138" s="15" t="str">
        <f t="shared" si="48"/>
        <v>IR</v>
      </c>
      <c r="N138" s="15">
        <v>85</v>
      </c>
      <c r="O138" s="47">
        <f t="shared" si="41"/>
        <v>42.352941176470587</v>
      </c>
      <c r="P138" s="15">
        <v>1</v>
      </c>
      <c r="Q138" s="57">
        <v>115</v>
      </c>
      <c r="R138" s="15"/>
      <c r="S138" s="15"/>
      <c r="T138" s="15"/>
      <c r="U138" s="48">
        <f t="shared" si="35"/>
        <v>115</v>
      </c>
      <c r="V138" s="15">
        <v>225</v>
      </c>
      <c r="W138" s="15">
        <v>180</v>
      </c>
      <c r="X138" s="15">
        <v>60</v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>
        <v>15</v>
      </c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48">
        <f t="shared" si="39"/>
        <v>480</v>
      </c>
      <c r="BH138" s="49">
        <f t="shared" si="42"/>
        <v>8</v>
      </c>
      <c r="BI138" s="50">
        <f t="shared" si="40"/>
        <v>3.75</v>
      </c>
      <c r="BJ138" s="50">
        <f t="shared" si="43"/>
        <v>46.875</v>
      </c>
      <c r="BK138" s="51">
        <f t="shared" si="36"/>
        <v>72.407407407407405</v>
      </c>
      <c r="BL138" s="51">
        <f t="shared" si="37"/>
        <v>100</v>
      </c>
      <c r="BM138" s="51">
        <f t="shared" si="44"/>
        <v>33.940972222222221</v>
      </c>
      <c r="BN138" s="52">
        <f t="shared" si="34"/>
        <v>3.25</v>
      </c>
      <c r="BO138" s="52">
        <f t="shared" si="45"/>
        <v>201.1764705882353</v>
      </c>
      <c r="BP138" s="52">
        <f t="shared" si="46"/>
        <v>1</v>
      </c>
      <c r="BQ138" s="53">
        <f t="shared" si="47"/>
        <v>42.352941176470587</v>
      </c>
    </row>
    <row r="139" spans="1:69">
      <c r="A139" s="41">
        <v>161</v>
      </c>
      <c r="B139" s="42">
        <v>46024</v>
      </c>
      <c r="C139" s="15" t="s">
        <v>91</v>
      </c>
      <c r="D139" s="43" t="str">
        <f t="shared" si="49"/>
        <v>HO</v>
      </c>
      <c r="E139" s="44" t="s">
        <v>164</v>
      </c>
      <c r="F139" s="44" t="s">
        <v>161</v>
      </c>
      <c r="G139" s="45" t="s">
        <v>165</v>
      </c>
      <c r="H139" s="45"/>
      <c r="I139" s="45"/>
      <c r="J139" s="5">
        <v>200603.3</v>
      </c>
      <c r="K139" s="46" t="e">
        <f>VLOOKUP(J139,'[1]Item List (3)'!A$1:B$110000,2,FALSE)</f>
        <v>#N/A</v>
      </c>
      <c r="L139" s="5">
        <v>250908006</v>
      </c>
      <c r="M139" s="15" t="str">
        <f t="shared" si="48"/>
        <v>OR</v>
      </c>
      <c r="N139" s="15">
        <v>20</v>
      </c>
      <c r="O139" s="47">
        <f t="shared" si="41"/>
        <v>180</v>
      </c>
      <c r="P139" s="15">
        <v>1</v>
      </c>
      <c r="Q139" s="57">
        <v>464</v>
      </c>
      <c r="R139" s="15"/>
      <c r="S139" s="15"/>
      <c r="T139" s="15"/>
      <c r="U139" s="48">
        <f t="shared" si="35"/>
        <v>464</v>
      </c>
      <c r="V139" s="15">
        <v>125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>
        <v>15</v>
      </c>
      <c r="AQ139" s="15"/>
      <c r="AR139" s="15"/>
      <c r="AS139" s="15"/>
      <c r="AT139" s="15"/>
      <c r="AU139" s="15"/>
      <c r="AV139" s="15"/>
      <c r="AW139" s="15"/>
      <c r="AX139" s="15"/>
      <c r="AY139" s="15"/>
      <c r="AZ139" s="15">
        <v>10</v>
      </c>
      <c r="BA139" s="15"/>
      <c r="BB139" s="15"/>
      <c r="BC139" s="15"/>
      <c r="BD139" s="15"/>
      <c r="BE139" s="15"/>
      <c r="BF139" s="15"/>
      <c r="BG139" s="48">
        <f t="shared" si="39"/>
        <v>150</v>
      </c>
      <c r="BH139" s="49">
        <f t="shared" si="42"/>
        <v>2.5</v>
      </c>
      <c r="BI139" s="50">
        <f t="shared" si="40"/>
        <v>2.0833333333333335</v>
      </c>
      <c r="BJ139" s="50">
        <f t="shared" si="43"/>
        <v>83.333333333333343</v>
      </c>
      <c r="BK139" s="51">
        <f t="shared" si="36"/>
        <v>123.73333333333332</v>
      </c>
      <c r="BL139" s="51">
        <f t="shared" si="37"/>
        <v>100</v>
      </c>
      <c r="BM139" s="51">
        <f t="shared" si="44"/>
        <v>103.11111111111111</v>
      </c>
      <c r="BN139" s="52">
        <f t="shared" si="34"/>
        <v>0.25</v>
      </c>
      <c r="BO139" s="52">
        <f t="shared" si="45"/>
        <v>405</v>
      </c>
      <c r="BP139" s="52">
        <f t="shared" si="46"/>
        <v>0.16666666666666669</v>
      </c>
      <c r="BQ139" s="53">
        <f t="shared" si="47"/>
        <v>30.000000000000007</v>
      </c>
    </row>
    <row r="140" spans="1:69">
      <c r="A140" s="41">
        <v>162</v>
      </c>
      <c r="B140" s="42">
        <v>46024</v>
      </c>
      <c r="C140" s="15" t="s">
        <v>91</v>
      </c>
      <c r="D140" s="43" t="str">
        <f t="shared" si="49"/>
        <v>HO</v>
      </c>
      <c r="E140" s="44" t="s">
        <v>164</v>
      </c>
      <c r="F140" s="44" t="s">
        <v>161</v>
      </c>
      <c r="G140" s="45" t="s">
        <v>165</v>
      </c>
      <c r="H140" s="45"/>
      <c r="I140" s="45"/>
      <c r="J140" s="5">
        <v>208610.05</v>
      </c>
      <c r="K140" s="46" t="str">
        <f>VLOOKUP(J140,'[1]Item List (3)'!A$1:B$110000,2,FALSE)</f>
        <v>NU.OR 212</v>
      </c>
      <c r="L140" s="5">
        <v>250908007</v>
      </c>
      <c r="M140" s="15" t="str">
        <f t="shared" si="48"/>
        <v>OR</v>
      </c>
      <c r="N140" s="15">
        <v>20</v>
      </c>
      <c r="O140" s="47">
        <f t="shared" si="41"/>
        <v>180</v>
      </c>
      <c r="P140" s="15">
        <v>1</v>
      </c>
      <c r="Q140" s="57">
        <v>273</v>
      </c>
      <c r="R140" s="15"/>
      <c r="S140" s="15"/>
      <c r="T140" s="15"/>
      <c r="U140" s="48">
        <f t="shared" si="35"/>
        <v>273</v>
      </c>
      <c r="V140" s="15">
        <v>120</v>
      </c>
      <c r="W140" s="15">
        <v>45</v>
      </c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48">
        <f t="shared" si="39"/>
        <v>165</v>
      </c>
      <c r="BH140" s="49">
        <f t="shared" si="42"/>
        <v>2.75</v>
      </c>
      <c r="BI140" s="50">
        <f t="shared" si="40"/>
        <v>2</v>
      </c>
      <c r="BJ140" s="50">
        <f t="shared" si="43"/>
        <v>72.727272727272734</v>
      </c>
      <c r="BK140" s="51">
        <f t="shared" si="36"/>
        <v>75.833333333333329</v>
      </c>
      <c r="BL140" s="51">
        <f t="shared" si="37"/>
        <v>100</v>
      </c>
      <c r="BM140" s="51">
        <f t="shared" si="44"/>
        <v>55.151515151515149</v>
      </c>
      <c r="BN140" s="52">
        <f t="shared" si="34"/>
        <v>0.75</v>
      </c>
      <c r="BO140" s="52">
        <f t="shared" si="45"/>
        <v>360</v>
      </c>
      <c r="BP140" s="52">
        <f t="shared" si="46"/>
        <v>0</v>
      </c>
      <c r="BQ140" s="53">
        <f t="shared" si="47"/>
        <v>0</v>
      </c>
    </row>
    <row r="141" spans="1:69">
      <c r="A141" s="41">
        <v>163</v>
      </c>
      <c r="B141" s="42">
        <v>46024</v>
      </c>
      <c r="C141" s="15" t="s">
        <v>91</v>
      </c>
      <c r="D141" s="43" t="str">
        <f t="shared" si="49"/>
        <v>HO</v>
      </c>
      <c r="E141" s="44" t="s">
        <v>164</v>
      </c>
      <c r="F141" s="44" t="s">
        <v>161</v>
      </c>
      <c r="G141" s="45" t="s">
        <v>165</v>
      </c>
      <c r="H141" s="45"/>
      <c r="I141" s="45"/>
      <c r="J141" s="5">
        <v>208606.06</v>
      </c>
      <c r="K141" s="46" t="str">
        <f>VLOOKUP(J141,'[1]Item List (3)'!A$1:B$110000,2,FALSE)</f>
        <v>NU.OR 308 (H)</v>
      </c>
      <c r="L141" s="5">
        <v>250819007</v>
      </c>
      <c r="M141" s="15" t="str">
        <f t="shared" si="48"/>
        <v>OR</v>
      </c>
      <c r="N141" s="15">
        <v>20</v>
      </c>
      <c r="O141" s="47">
        <f t="shared" si="41"/>
        <v>180</v>
      </c>
      <c r="P141" s="15">
        <v>1</v>
      </c>
      <c r="Q141" s="57">
        <v>210</v>
      </c>
      <c r="R141" s="15"/>
      <c r="S141" s="15"/>
      <c r="T141" s="15"/>
      <c r="U141" s="48">
        <f t="shared" si="35"/>
        <v>210</v>
      </c>
      <c r="V141" s="15">
        <v>120</v>
      </c>
      <c r="W141" s="15">
        <v>45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48">
        <f t="shared" si="39"/>
        <v>165</v>
      </c>
      <c r="BH141" s="49">
        <f t="shared" si="42"/>
        <v>2.75</v>
      </c>
      <c r="BI141" s="50">
        <f t="shared" si="40"/>
        <v>2</v>
      </c>
      <c r="BJ141" s="50">
        <f t="shared" si="43"/>
        <v>72.727272727272734</v>
      </c>
      <c r="BK141" s="51">
        <f t="shared" si="36"/>
        <v>58.333333333333336</v>
      </c>
      <c r="BL141" s="51">
        <f t="shared" si="37"/>
        <v>100</v>
      </c>
      <c r="BM141" s="51">
        <f t="shared" si="44"/>
        <v>42.424242424242429</v>
      </c>
      <c r="BN141" s="52">
        <f t="shared" si="34"/>
        <v>0.75</v>
      </c>
      <c r="BO141" s="52">
        <f t="shared" si="45"/>
        <v>360</v>
      </c>
      <c r="BP141" s="52">
        <f t="shared" si="46"/>
        <v>0</v>
      </c>
      <c r="BQ141" s="53">
        <f t="shared" si="47"/>
        <v>0</v>
      </c>
    </row>
    <row r="142" spans="1:69">
      <c r="A142" s="41">
        <v>164</v>
      </c>
      <c r="B142" s="42">
        <v>46024</v>
      </c>
      <c r="C142" s="15" t="s">
        <v>97</v>
      </c>
      <c r="D142" s="43" t="str">
        <f t="shared" si="49"/>
        <v>HO</v>
      </c>
      <c r="E142" s="44" t="s">
        <v>164</v>
      </c>
      <c r="F142" s="44" t="s">
        <v>161</v>
      </c>
      <c r="G142" s="45" t="s">
        <v>165</v>
      </c>
      <c r="H142" s="45"/>
      <c r="I142" s="45"/>
      <c r="J142" s="5">
        <v>208606.06</v>
      </c>
      <c r="K142" s="46" t="str">
        <f>VLOOKUP(J142,'[1]Item List (3)'!A$1:B$110000,2,FALSE)</f>
        <v>NU.OR 308 (H)</v>
      </c>
      <c r="L142" s="5">
        <v>250819007</v>
      </c>
      <c r="M142" s="15" t="str">
        <f t="shared" si="48"/>
        <v>OR</v>
      </c>
      <c r="N142" s="15">
        <v>20</v>
      </c>
      <c r="O142" s="47">
        <f t="shared" si="41"/>
        <v>180</v>
      </c>
      <c r="P142" s="15">
        <v>1</v>
      </c>
      <c r="Q142" s="57">
        <v>197</v>
      </c>
      <c r="R142" s="15"/>
      <c r="S142" s="15"/>
      <c r="T142" s="15"/>
      <c r="U142" s="48">
        <f t="shared" si="35"/>
        <v>197</v>
      </c>
      <c r="V142" s="15">
        <v>75</v>
      </c>
      <c r="W142" s="15">
        <v>30</v>
      </c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>
        <v>15</v>
      </c>
      <c r="AQ142" s="15"/>
      <c r="AR142" s="15">
        <v>360</v>
      </c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48">
        <f t="shared" si="39"/>
        <v>480</v>
      </c>
      <c r="BH142" s="49">
        <f t="shared" si="42"/>
        <v>8</v>
      </c>
      <c r="BI142" s="50">
        <f t="shared" si="40"/>
        <v>1.25</v>
      </c>
      <c r="BJ142" s="50">
        <f t="shared" si="43"/>
        <v>15.625</v>
      </c>
      <c r="BK142" s="51">
        <f t="shared" si="36"/>
        <v>87.555555555555557</v>
      </c>
      <c r="BL142" s="51">
        <f t="shared" si="37"/>
        <v>100</v>
      </c>
      <c r="BM142" s="51">
        <f t="shared" si="44"/>
        <v>13.680555555555557</v>
      </c>
      <c r="BN142" s="52">
        <f t="shared" si="34"/>
        <v>0.75</v>
      </c>
      <c r="BO142" s="52">
        <f t="shared" si="45"/>
        <v>1305</v>
      </c>
      <c r="BP142" s="52">
        <f t="shared" si="46"/>
        <v>6</v>
      </c>
      <c r="BQ142" s="53">
        <f t="shared" si="47"/>
        <v>1080</v>
      </c>
    </row>
    <row r="143" spans="1:69">
      <c r="A143" s="41">
        <v>165</v>
      </c>
      <c r="B143" s="42">
        <v>46024</v>
      </c>
      <c r="C143" s="58" t="s">
        <v>91</v>
      </c>
      <c r="D143" s="43" t="str">
        <f t="shared" si="49"/>
        <v>HO</v>
      </c>
      <c r="E143" s="44" t="s">
        <v>166</v>
      </c>
      <c r="F143" s="44" t="s">
        <v>161</v>
      </c>
      <c r="G143" s="45" t="s">
        <v>167</v>
      </c>
      <c r="H143" s="45"/>
      <c r="I143" s="45"/>
      <c r="J143" s="5">
        <v>1526014.01</v>
      </c>
      <c r="K143" s="46" t="e">
        <f>VLOOKUP(J143,'[1]Item List (3)'!A$1:B$110000,2,FALSE)</f>
        <v>#N/A</v>
      </c>
      <c r="L143" s="5">
        <v>251107004</v>
      </c>
      <c r="M143" s="15" t="str">
        <f t="shared" si="48"/>
        <v>IR</v>
      </c>
      <c r="N143" s="15">
        <v>25</v>
      </c>
      <c r="O143" s="47">
        <f t="shared" si="41"/>
        <v>144</v>
      </c>
      <c r="P143" s="15">
        <v>1</v>
      </c>
      <c r="Q143" s="57">
        <v>840</v>
      </c>
      <c r="R143" s="15"/>
      <c r="S143" s="15"/>
      <c r="T143" s="15"/>
      <c r="U143" s="48">
        <f t="shared" si="35"/>
        <v>840</v>
      </c>
      <c r="V143" s="15">
        <v>365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>
        <v>45</v>
      </c>
      <c r="AQ143" s="15"/>
      <c r="AR143" s="15">
        <v>30</v>
      </c>
      <c r="AS143" s="15"/>
      <c r="AT143" s="15"/>
      <c r="AU143" s="15"/>
      <c r="AV143" s="15"/>
      <c r="AW143" s="15"/>
      <c r="AX143" s="15"/>
      <c r="AY143" s="15"/>
      <c r="AZ143" s="15">
        <v>10</v>
      </c>
      <c r="BA143" s="15"/>
      <c r="BB143" s="15"/>
      <c r="BC143" s="15">
        <v>30</v>
      </c>
      <c r="BD143" s="15"/>
      <c r="BE143" s="15"/>
      <c r="BF143" s="15"/>
      <c r="BG143" s="48">
        <f t="shared" si="39"/>
        <v>480</v>
      </c>
      <c r="BH143" s="49">
        <f t="shared" si="42"/>
        <v>8</v>
      </c>
      <c r="BI143" s="50">
        <f t="shared" si="40"/>
        <v>6.083333333333333</v>
      </c>
      <c r="BJ143" s="50">
        <f t="shared" si="43"/>
        <v>76.041666666666657</v>
      </c>
      <c r="BK143" s="51">
        <f t="shared" si="36"/>
        <v>95.890410958904098</v>
      </c>
      <c r="BL143" s="51">
        <f t="shared" si="37"/>
        <v>100</v>
      </c>
      <c r="BM143" s="51">
        <f t="shared" si="44"/>
        <v>72.916666666666657</v>
      </c>
      <c r="BN143" s="52">
        <f t="shared" si="34"/>
        <v>0.75</v>
      </c>
      <c r="BO143" s="52">
        <f t="shared" si="45"/>
        <v>1044</v>
      </c>
      <c r="BP143" s="52">
        <f t="shared" si="46"/>
        <v>1.1666666666666667</v>
      </c>
      <c r="BQ143" s="53">
        <f t="shared" si="47"/>
        <v>168</v>
      </c>
    </row>
    <row r="144" spans="1:69">
      <c r="A144" s="41">
        <v>166</v>
      </c>
      <c r="B144" s="42">
        <v>46024</v>
      </c>
      <c r="C144" s="58" t="s">
        <v>97</v>
      </c>
      <c r="D144" s="43" t="str">
        <f t="shared" si="49"/>
        <v>HO</v>
      </c>
      <c r="E144" s="44" t="s">
        <v>166</v>
      </c>
      <c r="F144" s="44" t="s">
        <v>161</v>
      </c>
      <c r="G144" s="45" t="s">
        <v>168</v>
      </c>
      <c r="H144" s="45"/>
      <c r="I144" s="45"/>
      <c r="J144" s="5">
        <v>1526014.01</v>
      </c>
      <c r="K144" s="46" t="e">
        <f>VLOOKUP(J144,'[1]Item List (3)'!A$1:B$110000,2,FALSE)</f>
        <v>#N/A</v>
      </c>
      <c r="L144" s="5">
        <v>251107004</v>
      </c>
      <c r="M144" s="15" t="str">
        <f t="shared" si="48"/>
        <v>IR</v>
      </c>
      <c r="N144" s="15">
        <v>25</v>
      </c>
      <c r="O144" s="47">
        <f t="shared" si="41"/>
        <v>144</v>
      </c>
      <c r="P144" s="15">
        <v>1</v>
      </c>
      <c r="Q144" s="57">
        <v>925</v>
      </c>
      <c r="R144" s="15"/>
      <c r="S144" s="15"/>
      <c r="T144" s="15"/>
      <c r="U144" s="48">
        <f t="shared" si="35"/>
        <v>925</v>
      </c>
      <c r="V144" s="15">
        <v>410</v>
      </c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>
        <v>45</v>
      </c>
      <c r="AQ144" s="15"/>
      <c r="AR144" s="15"/>
      <c r="AS144" s="15"/>
      <c r="AT144" s="15"/>
      <c r="AU144" s="15"/>
      <c r="AV144" s="15"/>
      <c r="AW144" s="15">
        <v>20</v>
      </c>
      <c r="AX144" s="15"/>
      <c r="AY144" s="15"/>
      <c r="AZ144" s="15"/>
      <c r="BA144" s="15"/>
      <c r="BB144" s="15"/>
      <c r="BC144" s="15"/>
      <c r="BD144" s="15"/>
      <c r="BE144" s="15">
        <v>5</v>
      </c>
      <c r="BF144" s="15"/>
      <c r="BG144" s="48">
        <f t="shared" si="39"/>
        <v>480</v>
      </c>
      <c r="BH144" s="49">
        <f t="shared" si="42"/>
        <v>8</v>
      </c>
      <c r="BI144" s="50">
        <f t="shared" si="40"/>
        <v>6.833333333333333</v>
      </c>
      <c r="BJ144" s="50">
        <f t="shared" si="43"/>
        <v>85.416666666666657</v>
      </c>
      <c r="BK144" s="51">
        <f t="shared" si="36"/>
        <v>94.004065040650403</v>
      </c>
      <c r="BL144" s="51">
        <f t="shared" si="37"/>
        <v>100</v>
      </c>
      <c r="BM144" s="51">
        <f t="shared" si="44"/>
        <v>80.295138888888872</v>
      </c>
      <c r="BN144" s="52">
        <f t="shared" si="34"/>
        <v>0.83333333333333337</v>
      </c>
      <c r="BO144" s="52">
        <f t="shared" si="45"/>
        <v>1032</v>
      </c>
      <c r="BP144" s="52">
        <f t="shared" si="46"/>
        <v>0.33333333333333337</v>
      </c>
      <c r="BQ144" s="53">
        <f t="shared" si="47"/>
        <v>48.000000000000007</v>
      </c>
    </row>
    <row r="145" spans="1:69">
      <c r="A145" s="41">
        <v>167</v>
      </c>
      <c r="B145" s="42">
        <v>46024</v>
      </c>
      <c r="C145" s="15" t="s">
        <v>91</v>
      </c>
      <c r="D145" s="43" t="str">
        <f t="shared" si="49"/>
        <v>HO</v>
      </c>
      <c r="E145" s="44" t="s">
        <v>169</v>
      </c>
      <c r="F145" s="44" t="s">
        <v>161</v>
      </c>
      <c r="G145" s="45" t="s">
        <v>170</v>
      </c>
      <c r="H145" s="45"/>
      <c r="I145" s="45"/>
      <c r="J145" s="5">
        <v>1526013.01</v>
      </c>
      <c r="K145" s="46" t="e">
        <f>VLOOKUP(J145,'[1]Item List (3)'!A$1:B$110000,2,FALSE)</f>
        <v>#N/A</v>
      </c>
      <c r="L145" s="5">
        <v>251107005</v>
      </c>
      <c r="M145" s="15" t="str">
        <f t="shared" si="48"/>
        <v>IR</v>
      </c>
      <c r="N145" s="15">
        <v>15</v>
      </c>
      <c r="O145" s="47">
        <f t="shared" si="41"/>
        <v>240</v>
      </c>
      <c r="P145" s="15">
        <v>1</v>
      </c>
      <c r="Q145" s="57">
        <v>1704</v>
      </c>
      <c r="R145" s="15"/>
      <c r="S145" s="15"/>
      <c r="T145" s="15"/>
      <c r="U145" s="48">
        <f t="shared" si="35"/>
        <v>1704</v>
      </c>
      <c r="V145" s="15">
        <v>440</v>
      </c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>
        <v>30</v>
      </c>
      <c r="AQ145" s="15"/>
      <c r="AR145" s="15"/>
      <c r="AS145" s="15"/>
      <c r="AT145" s="15"/>
      <c r="AU145" s="15"/>
      <c r="AV145" s="15"/>
      <c r="AW145" s="15"/>
      <c r="AX145" s="15"/>
      <c r="AY145" s="15"/>
      <c r="AZ145" s="15">
        <v>10</v>
      </c>
      <c r="BA145" s="15"/>
      <c r="BB145" s="15"/>
      <c r="BC145" s="15"/>
      <c r="BD145" s="15"/>
      <c r="BE145" s="15"/>
      <c r="BF145" s="15"/>
      <c r="BG145" s="48">
        <f t="shared" si="39"/>
        <v>480</v>
      </c>
      <c r="BH145" s="49">
        <f t="shared" si="42"/>
        <v>8</v>
      </c>
      <c r="BI145" s="50">
        <f t="shared" si="40"/>
        <v>7.333333333333333</v>
      </c>
      <c r="BJ145" s="50">
        <f t="shared" si="43"/>
        <v>91.666666666666657</v>
      </c>
      <c r="BK145" s="51">
        <f t="shared" si="36"/>
        <v>96.818181818181813</v>
      </c>
      <c r="BL145" s="51">
        <f t="shared" si="37"/>
        <v>100</v>
      </c>
      <c r="BM145" s="51">
        <f t="shared" si="44"/>
        <v>88.749999999999972</v>
      </c>
      <c r="BN145" s="52">
        <f t="shared" si="34"/>
        <v>0.5</v>
      </c>
      <c r="BO145" s="52">
        <f t="shared" si="45"/>
        <v>1800</v>
      </c>
      <c r="BP145" s="52">
        <f t="shared" si="46"/>
        <v>0.16666666666666663</v>
      </c>
      <c r="BQ145" s="53">
        <f t="shared" si="47"/>
        <v>39.999999999999993</v>
      </c>
    </row>
    <row r="146" spans="1:69">
      <c r="A146" s="41">
        <v>168</v>
      </c>
      <c r="B146" s="42">
        <v>46024</v>
      </c>
      <c r="C146" s="15" t="s">
        <v>97</v>
      </c>
      <c r="D146" s="43" t="str">
        <f t="shared" si="49"/>
        <v>HO</v>
      </c>
      <c r="E146" s="44" t="s">
        <v>169</v>
      </c>
      <c r="F146" s="44" t="s">
        <v>161</v>
      </c>
      <c r="G146" s="45" t="s">
        <v>171</v>
      </c>
      <c r="H146" s="45"/>
      <c r="I146" s="45"/>
      <c r="J146" s="5">
        <v>1526013.01</v>
      </c>
      <c r="K146" s="46" t="e">
        <f>VLOOKUP(J146,'[1]Item List (3)'!A$1:B$110000,2,FALSE)</f>
        <v>#N/A</v>
      </c>
      <c r="L146" s="5">
        <v>251107005</v>
      </c>
      <c r="M146" s="15" t="str">
        <f t="shared" si="48"/>
        <v>IR</v>
      </c>
      <c r="N146" s="15">
        <v>15</v>
      </c>
      <c r="O146" s="47">
        <f t="shared" si="41"/>
        <v>240</v>
      </c>
      <c r="P146" s="15">
        <v>1</v>
      </c>
      <c r="Q146" s="57">
        <v>393</v>
      </c>
      <c r="R146" s="15"/>
      <c r="S146" s="15"/>
      <c r="T146" s="15"/>
      <c r="U146" s="48">
        <f t="shared" si="35"/>
        <v>393</v>
      </c>
      <c r="V146" s="15">
        <v>120</v>
      </c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>
        <v>20</v>
      </c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48">
        <f t="shared" si="39"/>
        <v>140</v>
      </c>
      <c r="BH146" s="49">
        <f t="shared" si="42"/>
        <v>2.3333333333333335</v>
      </c>
      <c r="BI146" s="50">
        <f t="shared" si="40"/>
        <v>2</v>
      </c>
      <c r="BJ146" s="50">
        <f t="shared" si="43"/>
        <v>85.714285714285708</v>
      </c>
      <c r="BK146" s="51">
        <f t="shared" si="36"/>
        <v>81.875</v>
      </c>
      <c r="BL146" s="51">
        <f t="shared" si="37"/>
        <v>100</v>
      </c>
      <c r="BM146" s="51">
        <f t="shared" si="44"/>
        <v>70.178571428571416</v>
      </c>
      <c r="BN146" s="52">
        <f t="shared" si="34"/>
        <v>0.33333333333333331</v>
      </c>
      <c r="BO146" s="52">
        <f t="shared" si="45"/>
        <v>480</v>
      </c>
      <c r="BP146" s="52">
        <f t="shared" si="46"/>
        <v>0</v>
      </c>
      <c r="BQ146" s="53">
        <f t="shared" si="47"/>
        <v>0</v>
      </c>
    </row>
    <row r="147" spans="1:69">
      <c r="A147" s="41">
        <v>169</v>
      </c>
      <c r="B147" s="42">
        <v>46024</v>
      </c>
      <c r="C147" s="15" t="s">
        <v>97</v>
      </c>
      <c r="D147" s="43" t="str">
        <f t="shared" si="49"/>
        <v>HO</v>
      </c>
      <c r="E147" s="44" t="s">
        <v>169</v>
      </c>
      <c r="F147" s="44" t="s">
        <v>184</v>
      </c>
      <c r="G147" s="45" t="s">
        <v>171</v>
      </c>
      <c r="H147" s="45"/>
      <c r="I147" s="45"/>
      <c r="J147" s="5">
        <v>100299.25</v>
      </c>
      <c r="K147" s="46" t="e">
        <f>VLOOKUP(J147,'[1]Item List (3)'!A$1:B$110000,2,FALSE)</f>
        <v>#N/A</v>
      </c>
      <c r="L147" s="5"/>
      <c r="M147" s="15" t="str">
        <f t="shared" si="48"/>
        <v>IR</v>
      </c>
      <c r="N147" s="15">
        <v>15</v>
      </c>
      <c r="O147" s="47">
        <f t="shared" si="41"/>
        <v>240</v>
      </c>
      <c r="P147" s="15">
        <v>1</v>
      </c>
      <c r="Q147" s="57">
        <v>603</v>
      </c>
      <c r="R147" s="15"/>
      <c r="S147" s="15"/>
      <c r="T147" s="15"/>
      <c r="U147" s="48">
        <f t="shared" si="35"/>
        <v>603</v>
      </c>
      <c r="V147" s="15">
        <v>120</v>
      </c>
      <c r="W147" s="15">
        <v>90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48">
        <f t="shared" si="39"/>
        <v>210</v>
      </c>
      <c r="BH147" s="49">
        <f t="shared" si="42"/>
        <v>3.5</v>
      </c>
      <c r="BI147" s="50">
        <f t="shared" si="40"/>
        <v>2</v>
      </c>
      <c r="BJ147" s="50">
        <f t="shared" si="43"/>
        <v>57.142857142857139</v>
      </c>
      <c r="BK147" s="51">
        <f t="shared" si="36"/>
        <v>125.62500000000001</v>
      </c>
      <c r="BL147" s="51">
        <f t="shared" si="37"/>
        <v>100</v>
      </c>
      <c r="BM147" s="51">
        <f t="shared" si="44"/>
        <v>71.785714285714292</v>
      </c>
      <c r="BN147" s="52">
        <f t="shared" si="34"/>
        <v>1.5</v>
      </c>
      <c r="BO147" s="52">
        <f t="shared" si="45"/>
        <v>480</v>
      </c>
      <c r="BP147" s="52">
        <f t="shared" si="46"/>
        <v>0</v>
      </c>
      <c r="BQ147" s="53">
        <f t="shared" si="47"/>
        <v>0</v>
      </c>
    </row>
    <row r="148" spans="1:69">
      <c r="A148" s="41">
        <v>170</v>
      </c>
      <c r="B148" s="42">
        <v>46024</v>
      </c>
      <c r="C148" s="15" t="s">
        <v>97</v>
      </c>
      <c r="D148" s="43" t="str">
        <f t="shared" si="49"/>
        <v>HO</v>
      </c>
      <c r="E148" s="44" t="s">
        <v>169</v>
      </c>
      <c r="F148" s="44" t="s">
        <v>161</v>
      </c>
      <c r="G148" s="45" t="s">
        <v>171</v>
      </c>
      <c r="H148" s="45"/>
      <c r="I148" s="45"/>
      <c r="J148" s="5">
        <v>100299.14</v>
      </c>
      <c r="K148" s="46" t="str">
        <f>VLOOKUP(J148,'[1]Item List (3)'!A$1:B$110000,2,FALSE)</f>
        <v>IR. 9913 C</v>
      </c>
      <c r="L148" s="5">
        <v>251204016</v>
      </c>
      <c r="M148" s="15" t="str">
        <f t="shared" si="48"/>
        <v>IR</v>
      </c>
      <c r="N148" s="15">
        <v>15</v>
      </c>
      <c r="O148" s="47">
        <f t="shared" si="41"/>
        <v>240</v>
      </c>
      <c r="P148" s="15">
        <v>1</v>
      </c>
      <c r="Q148" s="57">
        <v>61</v>
      </c>
      <c r="R148" s="15"/>
      <c r="S148" s="15"/>
      <c r="T148" s="15"/>
      <c r="U148" s="48">
        <f t="shared" si="35"/>
        <v>61</v>
      </c>
      <c r="V148" s="15">
        <v>40</v>
      </c>
      <c r="W148" s="15">
        <v>90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48">
        <f t="shared" si="39"/>
        <v>130</v>
      </c>
      <c r="BH148" s="49">
        <f t="shared" si="42"/>
        <v>2.1666666666666665</v>
      </c>
      <c r="BI148" s="50">
        <f t="shared" si="40"/>
        <v>0.66666666666666652</v>
      </c>
      <c r="BJ148" s="50">
        <f t="shared" si="43"/>
        <v>30.769230769230766</v>
      </c>
      <c r="BK148" s="51">
        <f t="shared" si="36"/>
        <v>38.125000000000007</v>
      </c>
      <c r="BL148" s="51">
        <f t="shared" si="37"/>
        <v>100</v>
      </c>
      <c r="BM148" s="51">
        <f t="shared" si="44"/>
        <v>11.73076923076923</v>
      </c>
      <c r="BN148" s="52">
        <f t="shared" si="34"/>
        <v>1.5</v>
      </c>
      <c r="BO148" s="52">
        <f t="shared" si="45"/>
        <v>159.99999999999997</v>
      </c>
      <c r="BP148" s="52">
        <f t="shared" si="46"/>
        <v>0</v>
      </c>
      <c r="BQ148" s="53">
        <f t="shared" si="47"/>
        <v>0</v>
      </c>
    </row>
    <row r="149" spans="1:69">
      <c r="A149" s="41">
        <v>171</v>
      </c>
      <c r="B149" s="42">
        <v>46024</v>
      </c>
      <c r="C149" s="15" t="s">
        <v>91</v>
      </c>
      <c r="D149" s="43" t="str">
        <f t="shared" si="49"/>
        <v>HO</v>
      </c>
      <c r="E149" s="44" t="s">
        <v>172</v>
      </c>
      <c r="F149" s="44" t="s">
        <v>161</v>
      </c>
      <c r="G149" s="45" t="s">
        <v>173</v>
      </c>
      <c r="H149" s="45"/>
      <c r="I149" s="45"/>
      <c r="J149" s="5">
        <v>200299.13</v>
      </c>
      <c r="K149" s="46" t="str">
        <f>VLOOKUP(J149,'[1]Item List (3)'!A$1:B$110000,2,FALSE)</f>
        <v>OR.9913 C</v>
      </c>
      <c r="L149" s="5">
        <v>251119002</v>
      </c>
      <c r="M149" s="15" t="str">
        <f t="shared" si="48"/>
        <v>OR</v>
      </c>
      <c r="N149" s="15">
        <v>15</v>
      </c>
      <c r="O149" s="47">
        <f t="shared" si="41"/>
        <v>240</v>
      </c>
      <c r="P149" s="15">
        <v>1</v>
      </c>
      <c r="Q149" s="57">
        <v>1709</v>
      </c>
      <c r="R149" s="15"/>
      <c r="S149" s="15"/>
      <c r="T149" s="15"/>
      <c r="U149" s="48">
        <f t="shared" si="35"/>
        <v>1709</v>
      </c>
      <c r="V149" s="15">
        <v>440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>
        <v>30</v>
      </c>
      <c r="AQ149" s="15"/>
      <c r="AR149" s="15"/>
      <c r="AS149" s="15"/>
      <c r="AT149" s="15"/>
      <c r="AU149" s="15"/>
      <c r="AV149" s="15"/>
      <c r="AW149" s="15"/>
      <c r="AX149" s="15"/>
      <c r="AY149" s="15"/>
      <c r="AZ149" s="15">
        <v>10</v>
      </c>
      <c r="BA149" s="15"/>
      <c r="BB149" s="15"/>
      <c r="BC149" s="15"/>
      <c r="BD149" s="15"/>
      <c r="BE149" s="15"/>
      <c r="BF149" s="15"/>
      <c r="BG149" s="48">
        <f t="shared" si="39"/>
        <v>480</v>
      </c>
      <c r="BH149" s="49">
        <f t="shared" si="42"/>
        <v>8</v>
      </c>
      <c r="BI149" s="50">
        <f t="shared" si="40"/>
        <v>7.333333333333333</v>
      </c>
      <c r="BJ149" s="50">
        <f t="shared" si="43"/>
        <v>91.666666666666657</v>
      </c>
      <c r="BK149" s="51">
        <f t="shared" si="36"/>
        <v>97.102272727272734</v>
      </c>
      <c r="BL149" s="51">
        <f t="shared" si="37"/>
        <v>100</v>
      </c>
      <c r="BM149" s="51">
        <f t="shared" si="44"/>
        <v>89.010416666666657</v>
      </c>
      <c r="BN149" s="52">
        <f t="shared" ref="BN149:BN212" si="50">(W149+AP149+BE149+BF149)/60</f>
        <v>0.5</v>
      </c>
      <c r="BO149" s="52">
        <f t="shared" si="45"/>
        <v>1800</v>
      </c>
      <c r="BP149" s="52">
        <f t="shared" si="46"/>
        <v>0.16666666666666663</v>
      </c>
      <c r="BQ149" s="53">
        <f t="shared" si="47"/>
        <v>39.999999999999993</v>
      </c>
    </row>
    <row r="150" spans="1:69">
      <c r="A150" s="41">
        <v>172</v>
      </c>
      <c r="B150" s="42">
        <v>46024</v>
      </c>
      <c r="C150" s="15" t="s">
        <v>97</v>
      </c>
      <c r="D150" s="43" t="str">
        <f t="shared" si="49"/>
        <v>HO</v>
      </c>
      <c r="E150" s="44" t="s">
        <v>172</v>
      </c>
      <c r="F150" s="44" t="s">
        <v>161</v>
      </c>
      <c r="G150" s="45" t="s">
        <v>174</v>
      </c>
      <c r="H150" s="45"/>
      <c r="I150" s="45"/>
      <c r="J150" s="5">
        <v>200299.13</v>
      </c>
      <c r="K150" s="46" t="str">
        <f>VLOOKUP(J150,'[1]Item List (3)'!A$1:B$110000,2,FALSE)</f>
        <v>OR.9913 C</v>
      </c>
      <c r="L150" s="5">
        <v>251119002</v>
      </c>
      <c r="M150" s="15" t="str">
        <f t="shared" si="48"/>
        <v>OR</v>
      </c>
      <c r="N150" s="15">
        <v>15</v>
      </c>
      <c r="O150" s="47">
        <f t="shared" si="41"/>
        <v>240</v>
      </c>
      <c r="P150" s="15">
        <v>1</v>
      </c>
      <c r="Q150" s="57">
        <v>1446</v>
      </c>
      <c r="R150" s="15"/>
      <c r="S150" s="15"/>
      <c r="T150" s="15"/>
      <c r="U150" s="48">
        <f t="shared" ref="U150:U213" si="51">Q150+S150+T150</f>
        <v>1446</v>
      </c>
      <c r="V150" s="15">
        <v>370</v>
      </c>
      <c r="W150" s="15"/>
      <c r="X150" s="15">
        <v>20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>
        <v>30</v>
      </c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>
        <v>60</v>
      </c>
      <c r="BD150" s="15"/>
      <c r="BE150" s="15"/>
      <c r="BF150" s="15"/>
      <c r="BG150" s="48">
        <f t="shared" si="39"/>
        <v>480</v>
      </c>
      <c r="BH150" s="49">
        <f t="shared" si="42"/>
        <v>8</v>
      </c>
      <c r="BI150" s="50">
        <f t="shared" si="40"/>
        <v>6.166666666666667</v>
      </c>
      <c r="BJ150" s="50">
        <f t="shared" si="43"/>
        <v>77.083333333333343</v>
      </c>
      <c r="BK150" s="51">
        <f t="shared" ref="BK150:BK213" si="52">IFERROR(((U150*N150)/(BI150*3600)*100),0)</f>
        <v>97.702702702702709</v>
      </c>
      <c r="BL150" s="51">
        <f t="shared" ref="BL150:BL213" si="53">IFERROR(((U150-(R150+S150+T150))/U150*100),0)</f>
        <v>100</v>
      </c>
      <c r="BM150" s="51">
        <f t="shared" si="44"/>
        <v>75.312500000000028</v>
      </c>
      <c r="BN150" s="52">
        <f t="shared" si="50"/>
        <v>0.5</v>
      </c>
      <c r="BO150" s="52">
        <f t="shared" si="45"/>
        <v>1800</v>
      </c>
      <c r="BP150" s="52">
        <f t="shared" si="46"/>
        <v>1.3333333333333333</v>
      </c>
      <c r="BQ150" s="53">
        <f t="shared" si="47"/>
        <v>320</v>
      </c>
    </row>
    <row r="151" spans="1:69">
      <c r="A151" s="41">
        <v>173</v>
      </c>
      <c r="B151" s="42">
        <v>46024</v>
      </c>
      <c r="C151" s="15" t="s">
        <v>91</v>
      </c>
      <c r="D151" s="43" t="str">
        <f t="shared" si="49"/>
        <v>HO</v>
      </c>
      <c r="E151" s="44" t="s">
        <v>175</v>
      </c>
      <c r="F151" s="44"/>
      <c r="G151" s="45"/>
      <c r="H151" s="45"/>
      <c r="I151" s="45"/>
      <c r="J151" s="5"/>
      <c r="K151" s="46" t="e">
        <f>VLOOKUP(J151,'[1]Item List (3)'!A$1:B$110000,2,FALSE)</f>
        <v>#N/A</v>
      </c>
      <c r="L151" s="5"/>
      <c r="M151" s="15" t="str">
        <f t="shared" si="48"/>
        <v>IR</v>
      </c>
      <c r="N151" s="15"/>
      <c r="O151" s="47" t="str">
        <f t="shared" si="41"/>
        <v/>
      </c>
      <c r="P151" s="15"/>
      <c r="Q151" s="57"/>
      <c r="R151" s="15"/>
      <c r="S151" s="15"/>
      <c r="T151" s="15"/>
      <c r="U151" s="48">
        <f t="shared" si="51"/>
        <v>0</v>
      </c>
      <c r="V151" s="15"/>
      <c r="W151" s="15">
        <v>480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48">
        <f t="shared" si="39"/>
        <v>480</v>
      </c>
      <c r="BH151" s="49">
        <f t="shared" si="42"/>
        <v>8</v>
      </c>
      <c r="BI151" s="50">
        <f t="shared" si="40"/>
        <v>0</v>
      </c>
      <c r="BJ151" s="50">
        <f t="shared" si="43"/>
        <v>0</v>
      </c>
      <c r="BK151" s="51">
        <f t="shared" si="52"/>
        <v>0</v>
      </c>
      <c r="BL151" s="51">
        <f t="shared" si="53"/>
        <v>0</v>
      </c>
      <c r="BM151" s="51">
        <f t="shared" si="44"/>
        <v>0</v>
      </c>
      <c r="BN151" s="52">
        <f t="shared" si="50"/>
        <v>8</v>
      </c>
      <c r="BO151" s="52">
        <f t="shared" si="45"/>
        <v>0</v>
      </c>
      <c r="BP151" s="52">
        <f t="shared" si="46"/>
        <v>0</v>
      </c>
      <c r="BQ151" s="53">
        <f t="shared" si="47"/>
        <v>0</v>
      </c>
    </row>
    <row r="152" spans="1:69">
      <c r="A152" s="41">
        <v>174</v>
      </c>
      <c r="B152" s="42">
        <v>46024</v>
      </c>
      <c r="C152" s="15" t="s">
        <v>97</v>
      </c>
      <c r="D152" s="43" t="str">
        <f t="shared" si="49"/>
        <v>HO</v>
      </c>
      <c r="E152" s="44" t="s">
        <v>175</v>
      </c>
      <c r="F152" s="44"/>
      <c r="G152" s="45"/>
      <c r="H152" s="45"/>
      <c r="I152" s="45"/>
      <c r="J152" s="5"/>
      <c r="K152" s="46" t="e">
        <f>VLOOKUP(J152,'[1]Item List (3)'!A$1:B$110000,2,FALSE)</f>
        <v>#N/A</v>
      </c>
      <c r="L152" s="5"/>
      <c r="M152" s="15" t="str">
        <f t="shared" si="48"/>
        <v>IR</v>
      </c>
      <c r="N152" s="15"/>
      <c r="O152" s="47" t="str">
        <f t="shared" si="41"/>
        <v/>
      </c>
      <c r="P152" s="15"/>
      <c r="Q152" s="57"/>
      <c r="R152" s="15"/>
      <c r="S152" s="15"/>
      <c r="T152" s="15"/>
      <c r="U152" s="48">
        <f t="shared" si="51"/>
        <v>0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>
        <v>480</v>
      </c>
      <c r="BG152" s="48">
        <f t="shared" si="39"/>
        <v>480</v>
      </c>
      <c r="BH152" s="49">
        <f t="shared" si="42"/>
        <v>8</v>
      </c>
      <c r="BI152" s="50">
        <f t="shared" si="40"/>
        <v>0</v>
      </c>
      <c r="BJ152" s="50">
        <f t="shared" si="43"/>
        <v>0</v>
      </c>
      <c r="BK152" s="51">
        <f t="shared" si="52"/>
        <v>0</v>
      </c>
      <c r="BL152" s="51">
        <f t="shared" si="53"/>
        <v>0</v>
      </c>
      <c r="BM152" s="51">
        <f t="shared" si="44"/>
        <v>0</v>
      </c>
      <c r="BN152" s="52">
        <f t="shared" si="50"/>
        <v>8</v>
      </c>
      <c r="BO152" s="52">
        <f t="shared" si="45"/>
        <v>0</v>
      </c>
      <c r="BP152" s="52">
        <f t="shared" si="46"/>
        <v>0</v>
      </c>
      <c r="BQ152" s="53">
        <f t="shared" si="47"/>
        <v>0</v>
      </c>
    </row>
    <row r="153" spans="1:69">
      <c r="A153" s="41">
        <v>175</v>
      </c>
      <c r="B153" s="42">
        <v>46024</v>
      </c>
      <c r="C153" s="15" t="s">
        <v>91</v>
      </c>
      <c r="D153" s="43" t="str">
        <f t="shared" si="49"/>
        <v>HO</v>
      </c>
      <c r="E153" s="44" t="s">
        <v>176</v>
      </c>
      <c r="F153" s="44" t="s">
        <v>161</v>
      </c>
      <c r="G153" s="45" t="s">
        <v>162</v>
      </c>
      <c r="H153" s="45"/>
      <c r="I153" s="45"/>
      <c r="J153" s="5">
        <v>200497.11</v>
      </c>
      <c r="K153" s="46" t="str">
        <f>VLOOKUP(J153,'[1]Item List (3)'!A$1:B$110000,2,FALSE)</f>
        <v>OR.MNA6718G</v>
      </c>
      <c r="L153" s="5">
        <v>251203006</v>
      </c>
      <c r="M153" s="15" t="str">
        <f t="shared" si="48"/>
        <v>OR</v>
      </c>
      <c r="N153" s="15">
        <v>15</v>
      </c>
      <c r="O153" s="47">
        <f t="shared" si="41"/>
        <v>240</v>
      </c>
      <c r="P153" s="15">
        <v>1</v>
      </c>
      <c r="Q153" s="57">
        <v>1020</v>
      </c>
      <c r="R153" s="15"/>
      <c r="S153" s="15"/>
      <c r="T153" s="15"/>
      <c r="U153" s="48">
        <f t="shared" si="51"/>
        <v>1020</v>
      </c>
      <c r="V153" s="15">
        <v>265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>
        <v>195</v>
      </c>
      <c r="AO153" s="15"/>
      <c r="AP153" s="15">
        <v>20</v>
      </c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48">
        <f t="shared" si="39"/>
        <v>480</v>
      </c>
      <c r="BH153" s="49">
        <f t="shared" si="42"/>
        <v>8</v>
      </c>
      <c r="BI153" s="50">
        <f t="shared" si="40"/>
        <v>4.4166666666666661</v>
      </c>
      <c r="BJ153" s="50">
        <f t="shared" si="43"/>
        <v>55.208333333333329</v>
      </c>
      <c r="BK153" s="51">
        <f t="shared" si="52"/>
        <v>96.226415094339629</v>
      </c>
      <c r="BL153" s="51">
        <f t="shared" si="53"/>
        <v>100</v>
      </c>
      <c r="BM153" s="51">
        <f t="shared" si="44"/>
        <v>53.125</v>
      </c>
      <c r="BN153" s="52">
        <f t="shared" si="50"/>
        <v>0.33333333333333331</v>
      </c>
      <c r="BO153" s="52">
        <f t="shared" si="45"/>
        <v>1840</v>
      </c>
      <c r="BP153" s="52">
        <f t="shared" si="46"/>
        <v>3.25</v>
      </c>
      <c r="BQ153" s="53">
        <f t="shared" si="47"/>
        <v>780</v>
      </c>
    </row>
    <row r="154" spans="1:69">
      <c r="A154" s="41">
        <v>176</v>
      </c>
      <c r="B154" s="42">
        <v>46024</v>
      </c>
      <c r="C154" s="15" t="s">
        <v>97</v>
      </c>
      <c r="D154" s="43" t="str">
        <f t="shared" si="49"/>
        <v>HO</v>
      </c>
      <c r="E154" s="44" t="s">
        <v>176</v>
      </c>
      <c r="F154" s="44" t="s">
        <v>161</v>
      </c>
      <c r="G154" s="45" t="s">
        <v>133</v>
      </c>
      <c r="H154" s="45"/>
      <c r="I154" s="45"/>
      <c r="J154" s="5">
        <v>200497.11</v>
      </c>
      <c r="K154" s="46" t="str">
        <f>VLOOKUP(J154,'[1]Item List (3)'!A$1:B$110000,2,FALSE)</f>
        <v>OR.MNA6718G</v>
      </c>
      <c r="L154" s="5">
        <v>251203006</v>
      </c>
      <c r="M154" s="15" t="str">
        <f t="shared" si="48"/>
        <v>OR</v>
      </c>
      <c r="N154" s="15">
        <v>15</v>
      </c>
      <c r="O154" s="47">
        <f t="shared" si="41"/>
        <v>240</v>
      </c>
      <c r="P154" s="15">
        <v>1</v>
      </c>
      <c r="Q154" s="57">
        <v>350</v>
      </c>
      <c r="R154" s="15"/>
      <c r="S154" s="15"/>
      <c r="T154" s="15"/>
      <c r="U154" s="48">
        <f t="shared" si="51"/>
        <v>350</v>
      </c>
      <c r="V154" s="15">
        <v>90</v>
      </c>
      <c r="W154" s="15"/>
      <c r="X154" s="15">
        <v>30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>
        <v>360</v>
      </c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48">
        <f t="shared" si="39"/>
        <v>480</v>
      </c>
      <c r="BH154" s="49">
        <f t="shared" si="42"/>
        <v>8</v>
      </c>
      <c r="BI154" s="50">
        <f t="shared" si="40"/>
        <v>1.5</v>
      </c>
      <c r="BJ154" s="50">
        <f t="shared" si="43"/>
        <v>18.75</v>
      </c>
      <c r="BK154" s="51">
        <f t="shared" si="52"/>
        <v>97.222222222222214</v>
      </c>
      <c r="BL154" s="51">
        <f t="shared" si="53"/>
        <v>100</v>
      </c>
      <c r="BM154" s="51">
        <f t="shared" si="44"/>
        <v>18.229166666666664</v>
      </c>
      <c r="BN154" s="52">
        <f t="shared" si="50"/>
        <v>0</v>
      </c>
      <c r="BO154" s="52">
        <f t="shared" si="45"/>
        <v>1920</v>
      </c>
      <c r="BP154" s="52">
        <f t="shared" si="46"/>
        <v>6.5</v>
      </c>
      <c r="BQ154" s="53">
        <f t="shared" si="47"/>
        <v>1560</v>
      </c>
    </row>
    <row r="155" spans="1:69">
      <c r="A155" s="41">
        <v>177</v>
      </c>
      <c r="B155" s="42">
        <v>46024</v>
      </c>
      <c r="C155" s="15" t="s">
        <v>91</v>
      </c>
      <c r="D155" s="43" t="str">
        <f t="shared" si="49"/>
        <v>HO</v>
      </c>
      <c r="E155" s="44" t="s">
        <v>177</v>
      </c>
      <c r="F155" s="44" t="s">
        <v>161</v>
      </c>
      <c r="G155" s="45" t="s">
        <v>167</v>
      </c>
      <c r="H155" s="45" t="s">
        <v>162</v>
      </c>
      <c r="I155" s="45" t="s">
        <v>171</v>
      </c>
      <c r="J155" s="5">
        <v>100261</v>
      </c>
      <c r="K155" s="46" t="str">
        <f>VLOOKUP(J155,'[1]Item List (3)'!A$1:B$110000,2,FALSE)</f>
        <v>IR. 211 YY4</v>
      </c>
      <c r="L155" s="5">
        <v>251211012</v>
      </c>
      <c r="M155" s="15" t="str">
        <f t="shared" si="48"/>
        <v>IR</v>
      </c>
      <c r="N155" s="15">
        <v>20</v>
      </c>
      <c r="O155" s="47">
        <f t="shared" si="41"/>
        <v>180</v>
      </c>
      <c r="P155" s="15">
        <v>1</v>
      </c>
      <c r="Q155" s="57">
        <v>347</v>
      </c>
      <c r="R155" s="15"/>
      <c r="S155" s="15"/>
      <c r="T155" s="15"/>
      <c r="U155" s="48">
        <f t="shared" si="51"/>
        <v>347</v>
      </c>
      <c r="V155" s="15">
        <v>140</v>
      </c>
      <c r="W155" s="15"/>
      <c r="X155" s="15">
        <v>10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>
        <v>60</v>
      </c>
      <c r="AO155" s="15"/>
      <c r="AP155" s="15">
        <v>10</v>
      </c>
      <c r="AQ155" s="15"/>
      <c r="AR155" s="15">
        <v>260</v>
      </c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48">
        <f t="shared" si="39"/>
        <v>480</v>
      </c>
      <c r="BH155" s="49">
        <f t="shared" si="42"/>
        <v>8</v>
      </c>
      <c r="BI155" s="50">
        <f t="shared" si="40"/>
        <v>2.333333333333333</v>
      </c>
      <c r="BJ155" s="50">
        <f t="shared" si="43"/>
        <v>29.166666666666664</v>
      </c>
      <c r="BK155" s="51">
        <f t="shared" si="52"/>
        <v>82.619047619047635</v>
      </c>
      <c r="BL155" s="51">
        <f t="shared" si="53"/>
        <v>100</v>
      </c>
      <c r="BM155" s="51">
        <f t="shared" si="44"/>
        <v>24.097222222222225</v>
      </c>
      <c r="BN155" s="52">
        <f t="shared" si="50"/>
        <v>0.16666666666666666</v>
      </c>
      <c r="BO155" s="52">
        <f t="shared" si="45"/>
        <v>1410</v>
      </c>
      <c r="BP155" s="52">
        <f t="shared" si="46"/>
        <v>5.5</v>
      </c>
      <c r="BQ155" s="53">
        <f t="shared" si="47"/>
        <v>990</v>
      </c>
    </row>
    <row r="156" spans="1:69">
      <c r="A156" s="41">
        <v>178</v>
      </c>
      <c r="B156" s="42">
        <v>46024</v>
      </c>
      <c r="C156" s="15" t="s">
        <v>97</v>
      </c>
      <c r="D156" s="43" t="str">
        <f t="shared" si="49"/>
        <v>HO</v>
      </c>
      <c r="E156" s="44" t="s">
        <v>177</v>
      </c>
      <c r="F156" s="44"/>
      <c r="G156" s="45"/>
      <c r="H156" s="45"/>
      <c r="I156" s="45"/>
      <c r="J156" s="5"/>
      <c r="K156" s="46" t="e">
        <f>VLOOKUP(J156,'[1]Item List (3)'!A$1:B$110000,2,FALSE)</f>
        <v>#N/A</v>
      </c>
      <c r="L156" s="5"/>
      <c r="M156" s="15" t="str">
        <f t="shared" si="48"/>
        <v>IR</v>
      </c>
      <c r="N156" s="15"/>
      <c r="O156" s="47" t="str">
        <f t="shared" si="41"/>
        <v/>
      </c>
      <c r="P156" s="15"/>
      <c r="Q156" s="57"/>
      <c r="R156" s="15"/>
      <c r="S156" s="15"/>
      <c r="T156" s="15"/>
      <c r="U156" s="48">
        <f t="shared" si="51"/>
        <v>0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>
        <v>480</v>
      </c>
      <c r="BG156" s="48">
        <f t="shared" si="39"/>
        <v>480</v>
      </c>
      <c r="BH156" s="49">
        <f t="shared" si="42"/>
        <v>8</v>
      </c>
      <c r="BI156" s="50">
        <f t="shared" si="40"/>
        <v>0</v>
      </c>
      <c r="BJ156" s="50">
        <f t="shared" si="43"/>
        <v>0</v>
      </c>
      <c r="BK156" s="51">
        <f t="shared" si="52"/>
        <v>0</v>
      </c>
      <c r="BL156" s="51">
        <f t="shared" si="53"/>
        <v>0</v>
      </c>
      <c r="BM156" s="51">
        <f t="shared" si="44"/>
        <v>0</v>
      </c>
      <c r="BN156" s="52">
        <f t="shared" si="50"/>
        <v>8</v>
      </c>
      <c r="BO156" s="52">
        <f t="shared" si="45"/>
        <v>0</v>
      </c>
      <c r="BP156" s="52">
        <f t="shared" si="46"/>
        <v>0</v>
      </c>
      <c r="BQ156" s="53">
        <f t="shared" si="47"/>
        <v>0</v>
      </c>
    </row>
    <row r="157" spans="1:69">
      <c r="A157" s="41">
        <v>179</v>
      </c>
      <c r="B157" s="42">
        <v>46024</v>
      </c>
      <c r="C157" s="15" t="s">
        <v>91</v>
      </c>
      <c r="D157" s="43" t="str">
        <f t="shared" si="49"/>
        <v>HO</v>
      </c>
      <c r="E157" s="44" t="s">
        <v>179</v>
      </c>
      <c r="F157" s="44" t="s">
        <v>161</v>
      </c>
      <c r="G157" s="45" t="s">
        <v>163</v>
      </c>
      <c r="H157" s="45"/>
      <c r="I157" s="45"/>
      <c r="J157" s="5">
        <v>102096</v>
      </c>
      <c r="K157" s="46" t="e">
        <f>VLOOKUP(J157,'[1]Item List (3)'!A$1:B$110000,2,FALSE)</f>
        <v>#N/A</v>
      </c>
      <c r="L157" s="5">
        <v>250908012</v>
      </c>
      <c r="M157" s="15" t="str">
        <f t="shared" si="48"/>
        <v>IR</v>
      </c>
      <c r="N157" s="15">
        <v>25</v>
      </c>
      <c r="O157" s="47">
        <f t="shared" si="41"/>
        <v>144</v>
      </c>
      <c r="P157" s="15">
        <v>1</v>
      </c>
      <c r="Q157" s="57">
        <v>35</v>
      </c>
      <c r="R157" s="15"/>
      <c r="S157" s="15"/>
      <c r="T157" s="15"/>
      <c r="U157" s="48">
        <f t="shared" si="51"/>
        <v>35</v>
      </c>
      <c r="V157" s="15">
        <v>20</v>
      </c>
      <c r="W157" s="15">
        <v>60</v>
      </c>
      <c r="X157" s="15">
        <v>30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>
        <v>360</v>
      </c>
      <c r="AS157" s="15"/>
      <c r="AT157" s="15"/>
      <c r="AU157" s="15"/>
      <c r="AV157" s="15"/>
      <c r="AW157" s="15"/>
      <c r="AX157" s="15"/>
      <c r="AY157" s="15"/>
      <c r="AZ157" s="15">
        <v>10</v>
      </c>
      <c r="BA157" s="15"/>
      <c r="BB157" s="15"/>
      <c r="BC157" s="15"/>
      <c r="BD157" s="15"/>
      <c r="BE157" s="15"/>
      <c r="BF157" s="15"/>
      <c r="BG157" s="48">
        <f t="shared" si="39"/>
        <v>480</v>
      </c>
      <c r="BH157" s="49">
        <f t="shared" si="42"/>
        <v>8</v>
      </c>
      <c r="BI157" s="50">
        <f t="shared" si="40"/>
        <v>0.33333333333333304</v>
      </c>
      <c r="BJ157" s="50">
        <f t="shared" si="43"/>
        <v>4.1666666666666625</v>
      </c>
      <c r="BK157" s="51">
        <f t="shared" si="52"/>
        <v>72.916666666666742</v>
      </c>
      <c r="BL157" s="51">
        <f t="shared" si="53"/>
        <v>100</v>
      </c>
      <c r="BM157" s="51">
        <f t="shared" si="44"/>
        <v>3.0381944444444442</v>
      </c>
      <c r="BN157" s="52">
        <f t="shared" si="50"/>
        <v>1</v>
      </c>
      <c r="BO157" s="52">
        <f t="shared" si="45"/>
        <v>1008</v>
      </c>
      <c r="BP157" s="52">
        <f t="shared" si="46"/>
        <v>6.666666666666667</v>
      </c>
      <c r="BQ157" s="53">
        <f t="shared" si="47"/>
        <v>960</v>
      </c>
    </row>
    <row r="158" spans="1:69">
      <c r="A158" s="41">
        <v>180</v>
      </c>
      <c r="B158" s="42">
        <v>46024</v>
      </c>
      <c r="C158" s="15" t="s">
        <v>97</v>
      </c>
      <c r="D158" s="43" t="str">
        <f t="shared" si="49"/>
        <v>HO</v>
      </c>
      <c r="E158" s="44" t="s">
        <v>179</v>
      </c>
      <c r="F158" s="44"/>
      <c r="G158" s="45"/>
      <c r="H158" s="45"/>
      <c r="I158" s="45"/>
      <c r="J158" s="5"/>
      <c r="K158" s="46" t="e">
        <f>VLOOKUP(J158,'[1]Item List (3)'!A$1:B$110000,2,FALSE)</f>
        <v>#N/A</v>
      </c>
      <c r="L158" s="5"/>
      <c r="M158" s="15" t="str">
        <f t="shared" si="48"/>
        <v>IR</v>
      </c>
      <c r="N158" s="15"/>
      <c r="O158" s="47" t="str">
        <f t="shared" si="41"/>
        <v/>
      </c>
      <c r="P158" s="15"/>
      <c r="Q158" s="57"/>
      <c r="R158" s="15"/>
      <c r="S158" s="15"/>
      <c r="T158" s="15"/>
      <c r="U158" s="48">
        <f t="shared" si="51"/>
        <v>0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>
        <v>480</v>
      </c>
      <c r="BG158" s="48">
        <f t="shared" si="39"/>
        <v>480</v>
      </c>
      <c r="BH158" s="49">
        <f t="shared" si="42"/>
        <v>8</v>
      </c>
      <c r="BI158" s="50">
        <f t="shared" si="40"/>
        <v>0</v>
      </c>
      <c r="BJ158" s="50">
        <f t="shared" si="43"/>
        <v>0</v>
      </c>
      <c r="BK158" s="51">
        <f t="shared" si="52"/>
        <v>0</v>
      </c>
      <c r="BL158" s="51">
        <f t="shared" si="53"/>
        <v>0</v>
      </c>
      <c r="BM158" s="51">
        <f t="shared" si="44"/>
        <v>0</v>
      </c>
      <c r="BN158" s="52">
        <f t="shared" si="50"/>
        <v>8</v>
      </c>
      <c r="BO158" s="52">
        <f t="shared" si="45"/>
        <v>0</v>
      </c>
      <c r="BP158" s="52">
        <f t="shared" si="46"/>
        <v>0</v>
      </c>
      <c r="BQ158" s="53">
        <f t="shared" si="47"/>
        <v>0</v>
      </c>
    </row>
    <row r="159" spans="1:69">
      <c r="A159" s="41">
        <v>181</v>
      </c>
      <c r="B159" s="42">
        <v>46025</v>
      </c>
      <c r="C159" s="15" t="s">
        <v>91</v>
      </c>
      <c r="D159" s="43" t="str">
        <f t="shared" si="49"/>
        <v>FG</v>
      </c>
      <c r="E159" s="44" t="s">
        <v>93</v>
      </c>
      <c r="F159" s="44"/>
      <c r="G159" s="45"/>
      <c r="H159" s="45"/>
      <c r="I159" s="45"/>
      <c r="J159" s="5"/>
      <c r="K159" s="46" t="e">
        <f>VLOOKUP(J159,'[1]Item List (3)'!A$1:B$110000,2,FALSE)</f>
        <v>#N/A</v>
      </c>
      <c r="L159" s="5"/>
      <c r="M159" s="15" t="str">
        <f t="shared" si="48"/>
        <v>IR</v>
      </c>
      <c r="N159" s="15"/>
      <c r="O159" s="47" t="str">
        <f t="shared" si="41"/>
        <v/>
      </c>
      <c r="P159" s="15"/>
      <c r="Q159" s="57"/>
      <c r="R159" s="15"/>
      <c r="S159" s="15"/>
      <c r="T159" s="15"/>
      <c r="U159" s="48">
        <f t="shared" si="51"/>
        <v>0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>
        <v>480</v>
      </c>
      <c r="BG159" s="48">
        <f t="shared" si="39"/>
        <v>480</v>
      </c>
      <c r="BH159" s="49">
        <f t="shared" si="42"/>
        <v>8</v>
      </c>
      <c r="BI159" s="50">
        <f t="shared" si="40"/>
        <v>0</v>
      </c>
      <c r="BJ159" s="50">
        <f t="shared" si="43"/>
        <v>0</v>
      </c>
      <c r="BK159" s="51">
        <f t="shared" si="52"/>
        <v>0</v>
      </c>
      <c r="BL159" s="51">
        <f t="shared" si="53"/>
        <v>0</v>
      </c>
      <c r="BM159" s="51">
        <f t="shared" si="44"/>
        <v>0</v>
      </c>
      <c r="BN159" s="52">
        <f t="shared" si="50"/>
        <v>8</v>
      </c>
      <c r="BO159" s="52">
        <f t="shared" si="45"/>
        <v>0</v>
      </c>
      <c r="BP159" s="52">
        <f t="shared" si="46"/>
        <v>0</v>
      </c>
      <c r="BQ159" s="53">
        <f t="shared" si="47"/>
        <v>0</v>
      </c>
    </row>
    <row r="160" spans="1:69">
      <c r="A160" s="41">
        <v>184</v>
      </c>
      <c r="B160" s="42">
        <v>46025</v>
      </c>
      <c r="C160" s="15" t="s">
        <v>91</v>
      </c>
      <c r="D160" s="43" t="str">
        <f t="shared" si="49"/>
        <v>FG</v>
      </c>
      <c r="E160" s="44" t="s">
        <v>100</v>
      </c>
      <c r="F160" s="44"/>
      <c r="G160" s="45"/>
      <c r="H160" s="45"/>
      <c r="I160" s="45"/>
      <c r="J160" s="5"/>
      <c r="K160" s="46" t="e">
        <f>VLOOKUP(J160,'[1]Item List (3)'!A$1:B$110000,2,FALSE)</f>
        <v>#N/A</v>
      </c>
      <c r="L160" s="5"/>
      <c r="M160" s="15" t="str">
        <f t="shared" si="48"/>
        <v>IR</v>
      </c>
      <c r="N160" s="15"/>
      <c r="O160" s="47" t="str">
        <f t="shared" si="41"/>
        <v/>
      </c>
      <c r="P160" s="15"/>
      <c r="Q160" s="57"/>
      <c r="R160" s="15"/>
      <c r="S160" s="15"/>
      <c r="T160" s="15"/>
      <c r="U160" s="48">
        <f t="shared" si="51"/>
        <v>0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>
        <v>480</v>
      </c>
      <c r="BG160" s="48">
        <f t="shared" si="39"/>
        <v>480</v>
      </c>
      <c r="BH160" s="49">
        <f t="shared" si="42"/>
        <v>8</v>
      </c>
      <c r="BI160" s="50">
        <f t="shared" si="40"/>
        <v>0</v>
      </c>
      <c r="BJ160" s="50">
        <f t="shared" si="43"/>
        <v>0</v>
      </c>
      <c r="BK160" s="51">
        <f t="shared" si="52"/>
        <v>0</v>
      </c>
      <c r="BL160" s="51">
        <f t="shared" si="53"/>
        <v>0</v>
      </c>
      <c r="BM160" s="51">
        <f t="shared" si="44"/>
        <v>0</v>
      </c>
      <c r="BN160" s="52">
        <f t="shared" si="50"/>
        <v>8</v>
      </c>
      <c r="BO160" s="52">
        <f t="shared" si="45"/>
        <v>0</v>
      </c>
      <c r="BP160" s="52">
        <f t="shared" si="46"/>
        <v>0</v>
      </c>
      <c r="BQ160" s="53">
        <f t="shared" si="47"/>
        <v>0</v>
      </c>
    </row>
    <row r="161" spans="1:70">
      <c r="A161" s="41">
        <v>185</v>
      </c>
      <c r="B161" s="42">
        <v>46025</v>
      </c>
      <c r="C161" s="15" t="s">
        <v>91</v>
      </c>
      <c r="D161" s="43" t="str">
        <f t="shared" si="49"/>
        <v>CG</v>
      </c>
      <c r="E161" s="44" t="s">
        <v>105</v>
      </c>
      <c r="F161" s="44"/>
      <c r="G161" s="45"/>
      <c r="H161" s="45"/>
      <c r="I161" s="45"/>
      <c r="J161" s="5"/>
      <c r="K161" s="46" t="e">
        <f>VLOOKUP(J161,'[1]Item List (3)'!A$1:B$110000,2,FALSE)</f>
        <v>#N/A</v>
      </c>
      <c r="L161" s="5"/>
      <c r="M161" s="15" t="str">
        <f t="shared" si="48"/>
        <v>IR</v>
      </c>
      <c r="N161" s="15"/>
      <c r="O161" s="47" t="str">
        <f t="shared" si="41"/>
        <v/>
      </c>
      <c r="P161" s="15"/>
      <c r="Q161" s="57"/>
      <c r="R161" s="15"/>
      <c r="S161" s="15"/>
      <c r="T161" s="15"/>
      <c r="U161" s="48">
        <f t="shared" si="51"/>
        <v>0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>
        <v>480</v>
      </c>
      <c r="BG161" s="48">
        <f t="shared" si="39"/>
        <v>480</v>
      </c>
      <c r="BH161" s="49">
        <f t="shared" si="42"/>
        <v>8</v>
      </c>
      <c r="BI161" s="50">
        <f t="shared" si="40"/>
        <v>0</v>
      </c>
      <c r="BJ161" s="50">
        <f t="shared" si="43"/>
        <v>0</v>
      </c>
      <c r="BK161" s="51">
        <f t="shared" si="52"/>
        <v>0</v>
      </c>
      <c r="BL161" s="51">
        <f t="shared" si="53"/>
        <v>0</v>
      </c>
      <c r="BM161" s="51">
        <f t="shared" si="44"/>
        <v>0</v>
      </c>
      <c r="BN161" s="52">
        <f t="shared" si="50"/>
        <v>8</v>
      </c>
      <c r="BO161" s="52">
        <f t="shared" si="45"/>
        <v>0</v>
      </c>
      <c r="BP161" s="52">
        <f t="shared" si="46"/>
        <v>0</v>
      </c>
      <c r="BQ161" s="53">
        <f t="shared" si="47"/>
        <v>0</v>
      </c>
    </row>
    <row r="162" spans="1:70">
      <c r="A162" s="41">
        <v>188</v>
      </c>
      <c r="B162" s="42">
        <v>46025</v>
      </c>
      <c r="C162" s="15" t="s">
        <v>91</v>
      </c>
      <c r="D162" s="43" t="str">
        <f t="shared" si="49"/>
        <v>CG</v>
      </c>
      <c r="E162" s="44" t="s">
        <v>108</v>
      </c>
      <c r="F162" s="44"/>
      <c r="G162" s="45"/>
      <c r="H162" s="45"/>
      <c r="I162" s="45"/>
      <c r="J162" s="5"/>
      <c r="K162" s="46" t="e">
        <f>VLOOKUP(J162,'[1]Item List (3)'!A$1:B$110000,2,FALSE)</f>
        <v>#N/A</v>
      </c>
      <c r="L162" s="5"/>
      <c r="M162" s="15" t="str">
        <f t="shared" si="48"/>
        <v>IR</v>
      </c>
      <c r="N162" s="15"/>
      <c r="O162" s="47" t="str">
        <f t="shared" si="41"/>
        <v/>
      </c>
      <c r="P162" s="15"/>
      <c r="Q162" s="57"/>
      <c r="R162" s="15"/>
      <c r="S162" s="15"/>
      <c r="T162" s="15"/>
      <c r="U162" s="48">
        <f t="shared" si="51"/>
        <v>0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>
        <v>480</v>
      </c>
      <c r="BG162" s="48">
        <f t="shared" si="39"/>
        <v>480</v>
      </c>
      <c r="BH162" s="49">
        <f t="shared" si="42"/>
        <v>8</v>
      </c>
      <c r="BI162" s="50">
        <f t="shared" si="40"/>
        <v>0</v>
      </c>
      <c r="BJ162" s="50">
        <f t="shared" si="43"/>
        <v>0</v>
      </c>
      <c r="BK162" s="51">
        <f t="shared" si="52"/>
        <v>0</v>
      </c>
      <c r="BL162" s="51">
        <f t="shared" si="53"/>
        <v>0</v>
      </c>
      <c r="BM162" s="51">
        <f t="shared" si="44"/>
        <v>0</v>
      </c>
      <c r="BN162" s="52">
        <f t="shared" si="50"/>
        <v>8</v>
      </c>
      <c r="BO162" s="52">
        <f t="shared" si="45"/>
        <v>0</v>
      </c>
      <c r="BP162" s="52">
        <f t="shared" si="46"/>
        <v>0</v>
      </c>
      <c r="BQ162" s="53">
        <f t="shared" si="47"/>
        <v>0</v>
      </c>
    </row>
    <row r="163" spans="1:70">
      <c r="A163" s="41">
        <v>189</v>
      </c>
      <c r="B163" s="42">
        <v>46025</v>
      </c>
      <c r="C163" s="15" t="s">
        <v>91</v>
      </c>
      <c r="D163" s="43" t="str">
        <f t="shared" si="49"/>
        <v>CG</v>
      </c>
      <c r="E163" s="44" t="s">
        <v>115</v>
      </c>
      <c r="F163" s="44"/>
      <c r="G163" s="45"/>
      <c r="H163" s="45"/>
      <c r="I163" s="45"/>
      <c r="J163" s="5"/>
      <c r="K163" s="46" t="e">
        <f>VLOOKUP(J163,'[1]Item List (3)'!A$1:B$110000,2,FALSE)</f>
        <v>#N/A</v>
      </c>
      <c r="L163" s="5"/>
      <c r="M163" s="15" t="str">
        <f t="shared" si="48"/>
        <v>IR</v>
      </c>
      <c r="N163" s="15"/>
      <c r="O163" s="47" t="str">
        <f t="shared" si="41"/>
        <v/>
      </c>
      <c r="P163" s="15"/>
      <c r="Q163" s="57"/>
      <c r="R163" s="15"/>
      <c r="S163" s="15"/>
      <c r="T163" s="15"/>
      <c r="U163" s="48">
        <f t="shared" si="51"/>
        <v>0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>
        <v>480</v>
      </c>
      <c r="BG163" s="48">
        <f t="shared" si="39"/>
        <v>480</v>
      </c>
      <c r="BH163" s="49">
        <f t="shared" si="42"/>
        <v>8</v>
      </c>
      <c r="BI163" s="50">
        <f t="shared" si="40"/>
        <v>0</v>
      </c>
      <c r="BJ163" s="50">
        <f t="shared" si="43"/>
        <v>0</v>
      </c>
      <c r="BK163" s="51">
        <f t="shared" si="52"/>
        <v>0</v>
      </c>
      <c r="BL163" s="51">
        <f t="shared" si="53"/>
        <v>0</v>
      </c>
      <c r="BM163" s="51">
        <f t="shared" si="44"/>
        <v>0</v>
      </c>
      <c r="BN163" s="52">
        <f t="shared" si="50"/>
        <v>8</v>
      </c>
      <c r="BO163" s="52">
        <f t="shared" si="45"/>
        <v>0</v>
      </c>
      <c r="BP163" s="52">
        <f t="shared" si="46"/>
        <v>0</v>
      </c>
      <c r="BQ163" s="53">
        <f t="shared" si="47"/>
        <v>0</v>
      </c>
    </row>
    <row r="164" spans="1:70">
      <c r="A164" s="41">
        <v>190</v>
      </c>
      <c r="B164" s="42">
        <v>46025</v>
      </c>
      <c r="C164" s="15" t="s">
        <v>91</v>
      </c>
      <c r="D164" s="43" t="str">
        <f t="shared" si="49"/>
        <v>EG</v>
      </c>
      <c r="E164" s="44" t="s">
        <v>121</v>
      </c>
      <c r="F164" s="44" t="s">
        <v>122</v>
      </c>
      <c r="G164" s="45" t="s">
        <v>162</v>
      </c>
      <c r="H164" s="45"/>
      <c r="I164" s="45"/>
      <c r="J164" s="5">
        <v>102091</v>
      </c>
      <c r="K164" s="46" t="e">
        <f>VLOOKUP(J164,'[1]Item List (3)'!A$1:B$110000,2,FALSE)</f>
        <v>#N/A</v>
      </c>
      <c r="L164" s="5">
        <v>251204017</v>
      </c>
      <c r="M164" s="15" t="str">
        <f t="shared" si="48"/>
        <v>IR</v>
      </c>
      <c r="N164" s="15">
        <v>40</v>
      </c>
      <c r="O164" s="47">
        <f t="shared" si="41"/>
        <v>90</v>
      </c>
      <c r="P164" s="15">
        <v>1</v>
      </c>
      <c r="Q164" s="57">
        <v>555</v>
      </c>
      <c r="R164" s="15">
        <v>7</v>
      </c>
      <c r="S164" s="15"/>
      <c r="T164" s="15"/>
      <c r="U164" s="48">
        <f t="shared" si="51"/>
        <v>555</v>
      </c>
      <c r="V164" s="15">
        <v>440</v>
      </c>
      <c r="W164" s="15"/>
      <c r="X164" s="15">
        <v>15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>
        <v>10</v>
      </c>
      <c r="BA164" s="15"/>
      <c r="BB164" s="15">
        <v>15</v>
      </c>
      <c r="BC164" s="15"/>
      <c r="BD164" s="15"/>
      <c r="BE164" s="15"/>
      <c r="BF164" s="15"/>
      <c r="BG164" s="48">
        <f t="shared" si="39"/>
        <v>480</v>
      </c>
      <c r="BH164" s="49">
        <f t="shared" si="42"/>
        <v>8</v>
      </c>
      <c r="BI164" s="50">
        <f t="shared" si="40"/>
        <v>7.333333333333333</v>
      </c>
      <c r="BJ164" s="50">
        <f t="shared" si="43"/>
        <v>91.666666666666657</v>
      </c>
      <c r="BK164" s="51">
        <f t="shared" si="52"/>
        <v>84.090909090909093</v>
      </c>
      <c r="BL164" s="51">
        <f t="shared" si="53"/>
        <v>98.738738738738746</v>
      </c>
      <c r="BM164" s="51">
        <f t="shared" si="44"/>
        <v>76.111111111111114</v>
      </c>
      <c r="BN164" s="52">
        <f t="shared" si="50"/>
        <v>0</v>
      </c>
      <c r="BO164" s="52">
        <f t="shared" si="45"/>
        <v>720</v>
      </c>
      <c r="BP164" s="52">
        <f t="shared" si="46"/>
        <v>0.66666666666666663</v>
      </c>
      <c r="BQ164" s="53">
        <f t="shared" si="47"/>
        <v>60</v>
      </c>
    </row>
    <row r="165" spans="1:70">
      <c r="A165" s="41">
        <v>191</v>
      </c>
      <c r="B165" s="42">
        <v>46025</v>
      </c>
      <c r="C165" s="15" t="s">
        <v>91</v>
      </c>
      <c r="D165" s="43" t="str">
        <f t="shared" si="49"/>
        <v>EG</v>
      </c>
      <c r="E165" s="44" t="s">
        <v>125</v>
      </c>
      <c r="F165" s="44" t="s">
        <v>122</v>
      </c>
      <c r="G165" s="45" t="s">
        <v>124</v>
      </c>
      <c r="H165" s="45"/>
      <c r="I165" s="45"/>
      <c r="J165" s="5">
        <v>102098</v>
      </c>
      <c r="K165" s="46" t="e">
        <f>VLOOKUP(J165,'[1]Item List (3)'!A$1:B$110000,2,FALSE)</f>
        <v>#N/A</v>
      </c>
      <c r="L165" s="5">
        <v>250819008</v>
      </c>
      <c r="M165" s="15" t="str">
        <f t="shared" si="48"/>
        <v>IR</v>
      </c>
      <c r="N165" s="15">
        <v>50</v>
      </c>
      <c r="O165" s="47">
        <f t="shared" si="41"/>
        <v>72</v>
      </c>
      <c r="P165" s="15">
        <v>1</v>
      </c>
      <c r="Q165" s="57">
        <v>190</v>
      </c>
      <c r="R165" s="15"/>
      <c r="S165" s="15"/>
      <c r="T165" s="15"/>
      <c r="U165" s="48">
        <f t="shared" si="51"/>
        <v>190</v>
      </c>
      <c r="V165" s="15">
        <v>180</v>
      </c>
      <c r="W165" s="15">
        <v>150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>
        <v>150</v>
      </c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48">
        <f t="shared" si="39"/>
        <v>480</v>
      </c>
      <c r="BH165" s="49">
        <f t="shared" si="42"/>
        <v>8</v>
      </c>
      <c r="BI165" s="50">
        <f t="shared" si="40"/>
        <v>3</v>
      </c>
      <c r="BJ165" s="50">
        <f t="shared" si="43"/>
        <v>37.5</v>
      </c>
      <c r="BK165" s="51">
        <f t="shared" si="52"/>
        <v>87.962962962962962</v>
      </c>
      <c r="BL165" s="51">
        <f t="shared" si="53"/>
        <v>100</v>
      </c>
      <c r="BM165" s="51">
        <f t="shared" si="44"/>
        <v>32.986111111111107</v>
      </c>
      <c r="BN165" s="52">
        <f t="shared" si="50"/>
        <v>2.5</v>
      </c>
      <c r="BO165" s="52">
        <f t="shared" si="45"/>
        <v>396</v>
      </c>
      <c r="BP165" s="52">
        <f t="shared" si="46"/>
        <v>2.5</v>
      </c>
      <c r="BQ165" s="53">
        <f t="shared" si="47"/>
        <v>180</v>
      </c>
    </row>
    <row r="166" spans="1:70">
      <c r="A166" s="41">
        <v>194</v>
      </c>
      <c r="B166" s="42">
        <v>46025</v>
      </c>
      <c r="C166" s="15" t="s">
        <v>91</v>
      </c>
      <c r="D166" s="43" t="str">
        <f t="shared" si="49"/>
        <v>EG</v>
      </c>
      <c r="E166" s="44" t="s">
        <v>128</v>
      </c>
      <c r="F166" s="44" t="s">
        <v>122</v>
      </c>
      <c r="G166" s="45" t="s">
        <v>127</v>
      </c>
      <c r="H166" s="45"/>
      <c r="I166" s="45"/>
      <c r="J166" s="5">
        <v>103004</v>
      </c>
      <c r="K166" s="46" t="str">
        <f>VLOOKUP(J166,'[1]Item List (3)'!A$1:B$110000,2,FALSE)</f>
        <v>940041664 MATERIAL</v>
      </c>
      <c r="L166" s="5">
        <v>251110003</v>
      </c>
      <c r="M166" s="15" t="str">
        <f t="shared" si="48"/>
        <v>IR</v>
      </c>
      <c r="N166" s="15">
        <v>60</v>
      </c>
      <c r="O166" s="47">
        <f t="shared" si="41"/>
        <v>60</v>
      </c>
      <c r="P166" s="15">
        <v>1</v>
      </c>
      <c r="Q166" s="57">
        <v>237</v>
      </c>
      <c r="R166" s="15">
        <v>12</v>
      </c>
      <c r="S166" s="15">
        <v>2</v>
      </c>
      <c r="T166" s="15"/>
      <c r="U166" s="48">
        <f t="shared" si="51"/>
        <v>239</v>
      </c>
      <c r="V166" s="15">
        <v>355</v>
      </c>
      <c r="W166" s="15"/>
      <c r="X166" s="15"/>
      <c r="Y166" s="15">
        <v>30</v>
      </c>
      <c r="Z166" s="15">
        <v>60</v>
      </c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>
        <v>20</v>
      </c>
      <c r="BA166" s="15"/>
      <c r="BB166" s="15">
        <v>15</v>
      </c>
      <c r="BC166" s="15"/>
      <c r="BD166" s="15"/>
      <c r="BE166" s="15"/>
      <c r="BF166" s="15"/>
      <c r="BG166" s="48">
        <f t="shared" si="39"/>
        <v>480</v>
      </c>
      <c r="BH166" s="49">
        <f t="shared" si="42"/>
        <v>8</v>
      </c>
      <c r="BI166" s="50">
        <f t="shared" si="40"/>
        <v>5.9166666666666661</v>
      </c>
      <c r="BJ166" s="50">
        <f t="shared" si="43"/>
        <v>73.958333333333329</v>
      </c>
      <c r="BK166" s="51">
        <f t="shared" si="52"/>
        <v>67.323943661971839</v>
      </c>
      <c r="BL166" s="51">
        <f t="shared" si="53"/>
        <v>94.142259414225933</v>
      </c>
      <c r="BM166" s="51">
        <f t="shared" si="44"/>
        <v>46.875</v>
      </c>
      <c r="BN166" s="52">
        <f t="shared" si="50"/>
        <v>0</v>
      </c>
      <c r="BO166" s="52">
        <f t="shared" si="45"/>
        <v>480</v>
      </c>
      <c r="BP166" s="52">
        <f t="shared" si="46"/>
        <v>2.0833333333333335</v>
      </c>
      <c r="BQ166" s="53">
        <f t="shared" si="47"/>
        <v>125.00000000000001</v>
      </c>
    </row>
    <row r="167" spans="1:70">
      <c r="A167" s="41">
        <v>195</v>
      </c>
      <c r="B167" s="42">
        <v>46025</v>
      </c>
      <c r="C167" s="15" t="s">
        <v>91</v>
      </c>
      <c r="D167" s="43" t="str">
        <f t="shared" si="49"/>
        <v>EG</v>
      </c>
      <c r="E167" s="44" t="s">
        <v>129</v>
      </c>
      <c r="F167" s="44"/>
      <c r="G167" s="45"/>
      <c r="H167" s="45"/>
      <c r="I167" s="45"/>
      <c r="J167" s="5"/>
      <c r="K167" s="46" t="e">
        <f>VLOOKUP(J167,'[1]Item List (3)'!A$1:B$110000,2,FALSE)</f>
        <v>#N/A</v>
      </c>
      <c r="L167" s="5"/>
      <c r="M167" s="15" t="str">
        <f t="shared" si="48"/>
        <v>IR</v>
      </c>
      <c r="N167" s="15"/>
      <c r="O167" s="47" t="str">
        <f t="shared" si="41"/>
        <v/>
      </c>
      <c r="P167" s="15"/>
      <c r="Q167" s="57"/>
      <c r="R167" s="15"/>
      <c r="S167" s="15"/>
      <c r="T167" s="15"/>
      <c r="U167" s="48">
        <f t="shared" si="51"/>
        <v>0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>
        <v>480</v>
      </c>
      <c r="BG167" s="48">
        <f t="shared" si="39"/>
        <v>480</v>
      </c>
      <c r="BH167" s="49">
        <f t="shared" si="42"/>
        <v>8</v>
      </c>
      <c r="BI167" s="50">
        <f t="shared" si="40"/>
        <v>0</v>
      </c>
      <c r="BJ167" s="50">
        <f t="shared" si="43"/>
        <v>0</v>
      </c>
      <c r="BK167" s="51">
        <f t="shared" si="52"/>
        <v>0</v>
      </c>
      <c r="BL167" s="51">
        <f t="shared" si="53"/>
        <v>0</v>
      </c>
      <c r="BM167" s="51">
        <f t="shared" si="44"/>
        <v>0</v>
      </c>
      <c r="BN167" s="52">
        <f t="shared" si="50"/>
        <v>8</v>
      </c>
      <c r="BO167" s="52">
        <f t="shared" si="45"/>
        <v>0</v>
      </c>
      <c r="BP167" s="52">
        <f t="shared" si="46"/>
        <v>0</v>
      </c>
      <c r="BQ167" s="53">
        <f t="shared" si="47"/>
        <v>0</v>
      </c>
    </row>
    <row r="168" spans="1:70">
      <c r="A168" s="41">
        <v>196</v>
      </c>
      <c r="B168" s="42">
        <v>46025</v>
      </c>
      <c r="C168" s="15" t="s">
        <v>91</v>
      </c>
      <c r="D168" s="43" t="str">
        <f t="shared" si="49"/>
        <v>EG</v>
      </c>
      <c r="E168" s="44" t="s">
        <v>130</v>
      </c>
      <c r="F168" s="44"/>
      <c r="G168" s="45"/>
      <c r="H168" s="45"/>
      <c r="I168" s="45"/>
      <c r="J168" s="5"/>
      <c r="K168" s="46" t="e">
        <f>VLOOKUP(J168,'[1]Item List (3)'!A$1:B$110000,2,FALSE)</f>
        <v>#N/A</v>
      </c>
      <c r="L168" s="5"/>
      <c r="M168" s="15" t="str">
        <f t="shared" si="48"/>
        <v>IR</v>
      </c>
      <c r="N168" s="15"/>
      <c r="O168" s="47" t="str">
        <f t="shared" si="41"/>
        <v/>
      </c>
      <c r="P168" s="15"/>
      <c r="Q168" s="57"/>
      <c r="R168" s="15"/>
      <c r="S168" s="15"/>
      <c r="T168" s="15"/>
      <c r="U168" s="48">
        <f t="shared" si="51"/>
        <v>0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>
        <v>480</v>
      </c>
      <c r="BG168" s="48">
        <f t="shared" si="39"/>
        <v>480</v>
      </c>
      <c r="BH168" s="49">
        <f t="shared" si="42"/>
        <v>8</v>
      </c>
      <c r="BI168" s="50">
        <f t="shared" si="40"/>
        <v>0</v>
      </c>
      <c r="BJ168" s="50">
        <f t="shared" si="43"/>
        <v>0</v>
      </c>
      <c r="BK168" s="51">
        <f t="shared" si="52"/>
        <v>0</v>
      </c>
      <c r="BL168" s="51">
        <f t="shared" si="53"/>
        <v>0</v>
      </c>
      <c r="BM168" s="51">
        <f t="shared" si="44"/>
        <v>0</v>
      </c>
      <c r="BN168" s="52">
        <f t="shared" si="50"/>
        <v>8</v>
      </c>
      <c r="BO168" s="52">
        <f t="shared" si="45"/>
        <v>0</v>
      </c>
      <c r="BP168" s="52">
        <f t="shared" si="46"/>
        <v>0</v>
      </c>
      <c r="BQ168" s="53">
        <f t="shared" si="47"/>
        <v>0</v>
      </c>
    </row>
    <row r="169" spans="1:70">
      <c r="A169" s="41">
        <v>197</v>
      </c>
      <c r="B169" s="42">
        <v>46025</v>
      </c>
      <c r="C169" s="15" t="s">
        <v>91</v>
      </c>
      <c r="D169" s="43" t="str">
        <f t="shared" si="49"/>
        <v>IG</v>
      </c>
      <c r="E169" s="44" t="s">
        <v>131</v>
      </c>
      <c r="F169" s="44" t="s">
        <v>132</v>
      </c>
      <c r="G169" s="45" t="s">
        <v>133</v>
      </c>
      <c r="H169" s="45"/>
      <c r="I169" s="45"/>
      <c r="J169" s="5">
        <v>100299.14</v>
      </c>
      <c r="K169" s="46" t="str">
        <f>VLOOKUP(J169,'[1]Item List (3)'!A$1:B$110000,2,FALSE)</f>
        <v>IR. 9913 C</v>
      </c>
      <c r="L169" s="5">
        <v>251128013</v>
      </c>
      <c r="M169" s="15" t="str">
        <f t="shared" si="48"/>
        <v>IR</v>
      </c>
      <c r="N169" s="15">
        <v>23</v>
      </c>
      <c r="O169" s="47">
        <f t="shared" si="41"/>
        <v>156.52173913043478</v>
      </c>
      <c r="P169" s="15">
        <v>1</v>
      </c>
      <c r="Q169" s="57">
        <v>970</v>
      </c>
      <c r="R169" s="15">
        <v>24</v>
      </c>
      <c r="S169" s="15">
        <v>29</v>
      </c>
      <c r="T169" s="15"/>
      <c r="U169" s="48">
        <f t="shared" si="51"/>
        <v>999</v>
      </c>
      <c r="V169" s="15">
        <v>430</v>
      </c>
      <c r="W169" s="15"/>
      <c r="X169" s="15"/>
      <c r="Y169" s="15"/>
      <c r="Z169" s="15"/>
      <c r="AA169" s="15"/>
      <c r="AB169" s="15"/>
      <c r="AC169" s="15">
        <v>15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>
        <v>20</v>
      </c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>
        <v>15</v>
      </c>
      <c r="BC169" s="15"/>
      <c r="BD169" s="15"/>
      <c r="BE169" s="15"/>
      <c r="BF169" s="15"/>
      <c r="BG169" s="48">
        <f t="shared" si="39"/>
        <v>480</v>
      </c>
      <c r="BH169" s="49">
        <f t="shared" si="42"/>
        <v>8</v>
      </c>
      <c r="BI169" s="50">
        <f t="shared" si="40"/>
        <v>7.166666666666667</v>
      </c>
      <c r="BJ169" s="50">
        <f t="shared" si="43"/>
        <v>89.583333333333343</v>
      </c>
      <c r="BK169" s="51">
        <f t="shared" si="52"/>
        <v>89.058139534883722</v>
      </c>
      <c r="BL169" s="51">
        <f t="shared" si="53"/>
        <v>94.694694694694689</v>
      </c>
      <c r="BM169" s="51">
        <f t="shared" si="44"/>
        <v>75.548611111111114</v>
      </c>
      <c r="BN169" s="52">
        <f t="shared" si="50"/>
        <v>0.33333333333333331</v>
      </c>
      <c r="BO169" s="52">
        <f t="shared" si="45"/>
        <v>1200</v>
      </c>
      <c r="BP169" s="52">
        <f t="shared" si="46"/>
        <v>0.5</v>
      </c>
      <c r="BQ169" s="53">
        <f t="shared" si="47"/>
        <v>78.260869565217391</v>
      </c>
      <c r="BR169" s="54">
        <v>1</v>
      </c>
    </row>
    <row r="170" spans="1:70">
      <c r="A170" s="41">
        <v>198</v>
      </c>
      <c r="B170" s="42">
        <v>46025</v>
      </c>
      <c r="C170" s="15" t="s">
        <v>91</v>
      </c>
      <c r="D170" s="43" t="str">
        <f t="shared" si="49"/>
        <v>IG</v>
      </c>
      <c r="E170" s="44" t="s">
        <v>135</v>
      </c>
      <c r="F170" s="44" t="s">
        <v>132</v>
      </c>
      <c r="G170" s="45" t="s">
        <v>156</v>
      </c>
      <c r="H170" s="45"/>
      <c r="I170" s="45"/>
      <c r="J170" s="5">
        <v>104728</v>
      </c>
      <c r="K170" s="46" t="str">
        <f>VLOOKUP(J170,'[1]Item List (3)'!A$1:B$110000,2,FALSE)</f>
        <v>IR.IRT 2820(28X32X20.5)</v>
      </c>
      <c r="L170" s="5">
        <v>250916003</v>
      </c>
      <c r="M170" s="15" t="str">
        <f t="shared" si="48"/>
        <v>IR</v>
      </c>
      <c r="N170" s="15">
        <v>25</v>
      </c>
      <c r="O170" s="47">
        <f t="shared" si="41"/>
        <v>144</v>
      </c>
      <c r="P170" s="15">
        <v>1</v>
      </c>
      <c r="Q170" s="57">
        <v>600</v>
      </c>
      <c r="R170" s="15">
        <v>35</v>
      </c>
      <c r="S170" s="15">
        <v>2</v>
      </c>
      <c r="T170" s="15"/>
      <c r="U170" s="48">
        <f t="shared" si="51"/>
        <v>602</v>
      </c>
      <c r="V170" s="15">
        <v>370</v>
      </c>
      <c r="W170" s="15"/>
      <c r="X170" s="15"/>
      <c r="Y170" s="15"/>
      <c r="Z170" s="15"/>
      <c r="AA170" s="15"/>
      <c r="AB170" s="15"/>
      <c r="AC170" s="15"/>
      <c r="AD170" s="15"/>
      <c r="AE170" s="15">
        <v>15</v>
      </c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>
        <v>40</v>
      </c>
      <c r="AQ170" s="15"/>
      <c r="AR170" s="15"/>
      <c r="AS170" s="15"/>
      <c r="AT170" s="15"/>
      <c r="AU170" s="15"/>
      <c r="AV170" s="15"/>
      <c r="AW170" s="15"/>
      <c r="AX170" s="15"/>
      <c r="AY170" s="15"/>
      <c r="AZ170" s="15">
        <v>20</v>
      </c>
      <c r="BA170" s="15"/>
      <c r="BB170" s="15"/>
      <c r="BC170" s="15">
        <v>30</v>
      </c>
      <c r="BD170" s="15"/>
      <c r="BE170" s="15">
        <v>5</v>
      </c>
      <c r="BF170" s="15"/>
      <c r="BG170" s="48">
        <f t="shared" si="39"/>
        <v>480</v>
      </c>
      <c r="BH170" s="49">
        <f t="shared" si="42"/>
        <v>8</v>
      </c>
      <c r="BI170" s="50">
        <f t="shared" si="40"/>
        <v>6.166666666666667</v>
      </c>
      <c r="BJ170" s="50">
        <f t="shared" si="43"/>
        <v>77.083333333333343</v>
      </c>
      <c r="BK170" s="51">
        <f t="shared" si="52"/>
        <v>67.792792792792795</v>
      </c>
      <c r="BL170" s="51">
        <f t="shared" si="53"/>
        <v>93.853820598006649</v>
      </c>
      <c r="BM170" s="51">
        <f t="shared" si="44"/>
        <v>49.0451388888889</v>
      </c>
      <c r="BN170" s="52">
        <f t="shared" si="50"/>
        <v>0.75</v>
      </c>
      <c r="BO170" s="52">
        <f t="shared" si="45"/>
        <v>1044</v>
      </c>
      <c r="BP170" s="52">
        <f t="shared" si="46"/>
        <v>1.0833333333333333</v>
      </c>
      <c r="BQ170" s="53">
        <f t="shared" si="47"/>
        <v>155.99999999999997</v>
      </c>
    </row>
    <row r="171" spans="1:70">
      <c r="A171" s="41">
        <v>199</v>
      </c>
      <c r="B171" s="42">
        <v>46025</v>
      </c>
      <c r="C171" s="15" t="s">
        <v>91</v>
      </c>
      <c r="D171" s="43" t="str">
        <f t="shared" si="49"/>
        <v>IG</v>
      </c>
      <c r="E171" s="44" t="s">
        <v>140</v>
      </c>
      <c r="F171" s="44"/>
      <c r="G171" s="45"/>
      <c r="H171" s="45"/>
      <c r="I171" s="45"/>
      <c r="J171" s="5"/>
      <c r="K171" s="46" t="e">
        <f>VLOOKUP(J171,'[1]Item List (3)'!A$1:B$110000,2,FALSE)</f>
        <v>#N/A</v>
      </c>
      <c r="L171" s="5"/>
      <c r="M171" s="15" t="str">
        <f t="shared" si="48"/>
        <v>IR</v>
      </c>
      <c r="N171" s="15"/>
      <c r="O171" s="47" t="str">
        <f t="shared" si="41"/>
        <v/>
      </c>
      <c r="P171" s="15"/>
      <c r="Q171" s="57"/>
      <c r="R171" s="15"/>
      <c r="S171" s="15"/>
      <c r="T171" s="15"/>
      <c r="U171" s="48">
        <f t="shared" si="51"/>
        <v>0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>
        <v>480</v>
      </c>
      <c r="BG171" s="48">
        <f t="shared" ref="BG171:BG175" si="54">SUM(V171:BF171)</f>
        <v>480</v>
      </c>
      <c r="BH171" s="49">
        <f t="shared" si="42"/>
        <v>8</v>
      </c>
      <c r="BI171" s="50">
        <f t="shared" si="40"/>
        <v>0</v>
      </c>
      <c r="BJ171" s="50">
        <f t="shared" si="43"/>
        <v>0</v>
      </c>
      <c r="BK171" s="51">
        <f t="shared" si="52"/>
        <v>0</v>
      </c>
      <c r="BL171" s="51">
        <f t="shared" si="53"/>
        <v>0</v>
      </c>
      <c r="BM171" s="51">
        <f t="shared" si="44"/>
        <v>0</v>
      </c>
      <c r="BN171" s="52">
        <f t="shared" si="50"/>
        <v>8</v>
      </c>
      <c r="BO171" s="52">
        <f t="shared" si="45"/>
        <v>0</v>
      </c>
      <c r="BP171" s="52">
        <f t="shared" si="46"/>
        <v>0</v>
      </c>
      <c r="BQ171" s="53">
        <f t="shared" si="47"/>
        <v>0</v>
      </c>
    </row>
    <row r="172" spans="1:70">
      <c r="A172" s="41">
        <v>200</v>
      </c>
      <c r="B172" s="42">
        <v>46025</v>
      </c>
      <c r="C172" s="15" t="s">
        <v>91</v>
      </c>
      <c r="D172" s="43" t="str">
        <f t="shared" si="49"/>
        <v>IG</v>
      </c>
      <c r="E172" s="44" t="s">
        <v>143</v>
      </c>
      <c r="F172" s="44" t="s">
        <v>132</v>
      </c>
      <c r="G172" s="45" t="s">
        <v>133</v>
      </c>
      <c r="H172" s="45"/>
      <c r="I172" s="45"/>
      <c r="J172" s="5">
        <v>104247</v>
      </c>
      <c r="K172" s="46" t="str">
        <f>VLOOKUP(J172,'[1]Item List (3)'!A$1:B$110000,2,FALSE)</f>
        <v>IR.209</v>
      </c>
      <c r="L172" s="5">
        <v>250909003</v>
      </c>
      <c r="M172" s="15" t="str">
        <f t="shared" si="48"/>
        <v>IR</v>
      </c>
      <c r="N172" s="15">
        <v>45</v>
      </c>
      <c r="O172" s="47">
        <f t="shared" si="41"/>
        <v>80</v>
      </c>
      <c r="P172" s="15">
        <v>1</v>
      </c>
      <c r="Q172" s="57">
        <v>448</v>
      </c>
      <c r="R172" s="15">
        <v>17</v>
      </c>
      <c r="S172" s="15"/>
      <c r="T172" s="15"/>
      <c r="U172" s="48">
        <f t="shared" si="51"/>
        <v>448</v>
      </c>
      <c r="V172" s="15">
        <v>435</v>
      </c>
      <c r="W172" s="15"/>
      <c r="X172" s="15">
        <v>5</v>
      </c>
      <c r="Y172" s="15"/>
      <c r="Z172" s="15"/>
      <c r="AA172" s="15"/>
      <c r="AB172" s="15"/>
      <c r="AC172" s="15"/>
      <c r="AD172" s="15"/>
      <c r="AE172" s="15">
        <v>5</v>
      </c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>
        <v>20</v>
      </c>
      <c r="AQ172" s="15"/>
      <c r="AR172" s="15"/>
      <c r="AS172" s="15"/>
      <c r="AT172" s="15"/>
      <c r="AU172" s="15"/>
      <c r="AV172" s="15"/>
      <c r="AW172" s="15"/>
      <c r="AX172" s="15"/>
      <c r="AY172" s="15"/>
      <c r="AZ172" s="15">
        <v>15</v>
      </c>
      <c r="BA172" s="15"/>
      <c r="BB172" s="15"/>
      <c r="BC172" s="15"/>
      <c r="BD172" s="15"/>
      <c r="BE172" s="15"/>
      <c r="BF172" s="15"/>
      <c r="BG172" s="48">
        <f t="shared" si="54"/>
        <v>480</v>
      </c>
      <c r="BH172" s="49">
        <f t="shared" si="42"/>
        <v>8</v>
      </c>
      <c r="BI172" s="50">
        <f t="shared" ref="BI172:BI175" si="55">IFERROR(BH172-SUM(W172:BF172)/60,0)</f>
        <v>7.25</v>
      </c>
      <c r="BJ172" s="50">
        <f t="shared" si="43"/>
        <v>90.625</v>
      </c>
      <c r="BK172" s="51">
        <f t="shared" si="52"/>
        <v>77.241379310344826</v>
      </c>
      <c r="BL172" s="51">
        <f t="shared" si="53"/>
        <v>96.205357142857139</v>
      </c>
      <c r="BM172" s="51">
        <f t="shared" si="44"/>
        <v>67.34375</v>
      </c>
      <c r="BN172" s="52">
        <f t="shared" si="50"/>
        <v>0.33333333333333331</v>
      </c>
      <c r="BO172" s="52">
        <f t="shared" si="45"/>
        <v>613.33333333333337</v>
      </c>
      <c r="BP172" s="52">
        <f t="shared" si="46"/>
        <v>0.41666666666666669</v>
      </c>
      <c r="BQ172" s="53">
        <f t="shared" si="47"/>
        <v>33.333333333333336</v>
      </c>
    </row>
    <row r="173" spans="1:70">
      <c r="A173" s="41">
        <v>203</v>
      </c>
      <c r="B173" s="42">
        <v>46025</v>
      </c>
      <c r="C173" s="15" t="s">
        <v>91</v>
      </c>
      <c r="D173" s="43" t="str">
        <f t="shared" si="49"/>
        <v>IG</v>
      </c>
      <c r="E173" s="44" t="s">
        <v>144</v>
      </c>
      <c r="F173" s="44"/>
      <c r="G173" s="45"/>
      <c r="H173" s="45"/>
      <c r="I173" s="45"/>
      <c r="J173" s="5"/>
      <c r="K173" s="46" t="e">
        <f>VLOOKUP(J173,'[1]Item List (3)'!A$1:B$110000,2,FALSE)</f>
        <v>#N/A</v>
      </c>
      <c r="L173" s="5"/>
      <c r="M173" s="15" t="str">
        <f t="shared" si="48"/>
        <v>IR</v>
      </c>
      <c r="N173" s="15"/>
      <c r="O173" s="59" t="str">
        <f t="shared" si="41"/>
        <v/>
      </c>
      <c r="P173" s="15"/>
      <c r="Q173" s="15"/>
      <c r="R173" s="15"/>
      <c r="S173" s="15"/>
      <c r="T173" s="15"/>
      <c r="U173" s="48">
        <f t="shared" si="51"/>
        <v>0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>
        <v>480</v>
      </c>
      <c r="BG173" s="48">
        <f t="shared" si="54"/>
        <v>480</v>
      </c>
      <c r="BH173" s="49">
        <f t="shared" si="42"/>
        <v>8</v>
      </c>
      <c r="BI173" s="50">
        <f t="shared" si="55"/>
        <v>0</v>
      </c>
      <c r="BJ173" s="50">
        <f t="shared" si="43"/>
        <v>0</v>
      </c>
      <c r="BK173" s="51">
        <f t="shared" si="52"/>
        <v>0</v>
      </c>
      <c r="BL173" s="51">
        <f t="shared" si="53"/>
        <v>0</v>
      </c>
      <c r="BM173" s="51">
        <f t="shared" si="44"/>
        <v>0</v>
      </c>
      <c r="BN173" s="52">
        <f t="shared" si="50"/>
        <v>8</v>
      </c>
      <c r="BO173" s="52">
        <f t="shared" si="45"/>
        <v>0</v>
      </c>
      <c r="BP173" s="52">
        <f t="shared" si="46"/>
        <v>0</v>
      </c>
      <c r="BQ173" s="53">
        <f t="shared" si="47"/>
        <v>0</v>
      </c>
    </row>
    <row r="174" spans="1:70">
      <c r="A174" s="41">
        <v>204</v>
      </c>
      <c r="B174" s="42">
        <v>46025</v>
      </c>
      <c r="C174" s="15" t="s">
        <v>91</v>
      </c>
      <c r="D174" s="43" t="str">
        <f t="shared" si="49"/>
        <v>IG</v>
      </c>
      <c r="E174" s="44" t="s">
        <v>146</v>
      </c>
      <c r="F174" s="44"/>
      <c r="G174" s="45"/>
      <c r="H174" s="45"/>
      <c r="I174" s="45"/>
      <c r="J174" s="5"/>
      <c r="K174" s="46" t="e">
        <f>VLOOKUP(J174,'[1]Item List (3)'!A$1:B$110000,2,FALSE)</f>
        <v>#N/A</v>
      </c>
      <c r="L174" s="5"/>
      <c r="M174" s="15" t="str">
        <f t="shared" si="48"/>
        <v>IR</v>
      </c>
      <c r="N174" s="15"/>
      <c r="O174" s="59" t="str">
        <f t="shared" si="41"/>
        <v/>
      </c>
      <c r="P174" s="15"/>
      <c r="Q174" s="15"/>
      <c r="R174" s="15"/>
      <c r="S174" s="15"/>
      <c r="T174" s="15"/>
      <c r="U174" s="48">
        <f t="shared" si="51"/>
        <v>0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>
        <v>480</v>
      </c>
      <c r="BG174" s="48">
        <f t="shared" si="54"/>
        <v>480</v>
      </c>
      <c r="BH174" s="49">
        <f t="shared" si="42"/>
        <v>8</v>
      </c>
      <c r="BI174" s="50">
        <f t="shared" si="55"/>
        <v>0</v>
      </c>
      <c r="BJ174" s="50">
        <f t="shared" si="43"/>
        <v>0</v>
      </c>
      <c r="BK174" s="51">
        <f t="shared" si="52"/>
        <v>0</v>
      </c>
      <c r="BL174" s="51">
        <f t="shared" si="53"/>
        <v>0</v>
      </c>
      <c r="BM174" s="51">
        <f t="shared" si="44"/>
        <v>0</v>
      </c>
      <c r="BN174" s="52">
        <f t="shared" si="50"/>
        <v>8</v>
      </c>
      <c r="BO174" s="52">
        <f t="shared" si="45"/>
        <v>0</v>
      </c>
      <c r="BP174" s="52">
        <f t="shared" si="46"/>
        <v>0</v>
      </c>
      <c r="BQ174" s="53">
        <f t="shared" si="47"/>
        <v>0</v>
      </c>
    </row>
    <row r="175" spans="1:70">
      <c r="A175" s="41">
        <v>205</v>
      </c>
      <c r="B175" s="42">
        <v>46025</v>
      </c>
      <c r="C175" s="15" t="s">
        <v>91</v>
      </c>
      <c r="D175" s="43" t="str">
        <f t="shared" si="49"/>
        <v>IG</v>
      </c>
      <c r="E175" s="44" t="s">
        <v>147</v>
      </c>
      <c r="F175" s="44" t="s">
        <v>132</v>
      </c>
      <c r="G175" s="45" t="s">
        <v>151</v>
      </c>
      <c r="H175" s="45"/>
      <c r="I175" s="45"/>
      <c r="J175" s="5">
        <v>104836.01</v>
      </c>
      <c r="K175" s="46" t="str">
        <f>VLOOKUP(J175,'[1]Item List (3)'!A$1:B$110000,2,FALSE)</f>
        <v>NKI.IR 45/35(455035)</v>
      </c>
      <c r="L175" s="5">
        <v>251204012</v>
      </c>
      <c r="M175" s="15" t="str">
        <f t="shared" si="48"/>
        <v>IR</v>
      </c>
      <c r="N175" s="15">
        <v>40</v>
      </c>
      <c r="O175" s="59">
        <f t="shared" si="41"/>
        <v>90</v>
      </c>
      <c r="P175" s="15">
        <v>1</v>
      </c>
      <c r="Q175" s="15">
        <v>444</v>
      </c>
      <c r="R175" s="15">
        <v>27</v>
      </c>
      <c r="S175" s="15">
        <v>10</v>
      </c>
      <c r="T175" s="15">
        <v>3</v>
      </c>
      <c r="U175" s="48">
        <f t="shared" si="51"/>
        <v>457</v>
      </c>
      <c r="V175" s="15">
        <v>385</v>
      </c>
      <c r="W175" s="15"/>
      <c r="X175" s="15"/>
      <c r="Y175" s="15">
        <v>20</v>
      </c>
      <c r="Z175" s="15">
        <v>10</v>
      </c>
      <c r="AA175" s="15"/>
      <c r="AB175" s="15"/>
      <c r="AC175" s="15"/>
      <c r="AD175" s="15"/>
      <c r="AE175" s="15">
        <v>5</v>
      </c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>
        <v>20</v>
      </c>
      <c r="AQ175" s="15"/>
      <c r="AR175" s="15"/>
      <c r="AS175" s="15"/>
      <c r="AT175" s="15"/>
      <c r="AU175" s="15"/>
      <c r="AV175" s="15"/>
      <c r="AW175" s="15"/>
      <c r="AX175" s="15"/>
      <c r="AY175" s="15"/>
      <c r="AZ175" s="15">
        <v>20</v>
      </c>
      <c r="BA175" s="15"/>
      <c r="BB175" s="15">
        <v>15</v>
      </c>
      <c r="BC175" s="15"/>
      <c r="BD175" s="15"/>
      <c r="BE175" s="15">
        <v>5</v>
      </c>
      <c r="BF175" s="15"/>
      <c r="BG175" s="48">
        <f t="shared" si="54"/>
        <v>480</v>
      </c>
      <c r="BH175" s="49">
        <f t="shared" si="42"/>
        <v>8</v>
      </c>
      <c r="BI175" s="50">
        <f t="shared" si="55"/>
        <v>6.416666666666667</v>
      </c>
      <c r="BJ175" s="50">
        <f t="shared" si="43"/>
        <v>80.208333333333343</v>
      </c>
      <c r="BK175" s="51">
        <f t="shared" si="52"/>
        <v>79.134199134199136</v>
      </c>
      <c r="BL175" s="51">
        <f t="shared" si="53"/>
        <v>91.247264770240704</v>
      </c>
      <c r="BM175" s="51">
        <f t="shared" si="44"/>
        <v>57.916666666666686</v>
      </c>
      <c r="BN175" s="52">
        <f t="shared" si="50"/>
        <v>0.41666666666666669</v>
      </c>
      <c r="BO175" s="52">
        <f t="shared" si="45"/>
        <v>682.5</v>
      </c>
      <c r="BP175" s="52">
        <f t="shared" si="46"/>
        <v>1.1666666666666665</v>
      </c>
      <c r="BQ175" s="53">
        <f t="shared" si="47"/>
        <v>104.99999999999997</v>
      </c>
    </row>
    <row r="176" spans="1:70">
      <c r="A176" s="41">
        <v>206</v>
      </c>
      <c r="B176" s="42">
        <v>46025</v>
      </c>
      <c r="C176" s="15" t="s">
        <v>91</v>
      </c>
      <c r="D176" s="43" t="str">
        <f t="shared" si="49"/>
        <v>IG</v>
      </c>
      <c r="E176" s="44" t="s">
        <v>150</v>
      </c>
      <c r="F176" s="44"/>
      <c r="G176" s="45"/>
      <c r="H176" s="45"/>
      <c r="I176" s="45"/>
      <c r="J176" s="5"/>
      <c r="K176" s="46" t="e">
        <f>VLOOKUP(J176,'[1]Item List (3)'!A$1:B$110000,2,FALSE)</f>
        <v>#N/A</v>
      </c>
      <c r="L176" s="5"/>
      <c r="M176" s="15" t="str">
        <f t="shared" si="48"/>
        <v>IR</v>
      </c>
      <c r="N176" s="15"/>
      <c r="O176" s="60" t="str">
        <f t="shared" si="41"/>
        <v/>
      </c>
      <c r="P176" s="15"/>
      <c r="Q176" s="15"/>
      <c r="R176" s="15"/>
      <c r="S176" s="15"/>
      <c r="T176" s="15"/>
      <c r="U176" s="61">
        <f t="shared" si="51"/>
        <v>0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>
        <v>480</v>
      </c>
      <c r="BG176" s="61">
        <f t="shared" ref="BG176:BG182" si="56">SUM(V176:BF176)</f>
        <v>480</v>
      </c>
      <c r="BH176" s="49">
        <f t="shared" si="42"/>
        <v>8</v>
      </c>
      <c r="BI176" s="50">
        <f t="shared" ref="BI176:BI239" si="57">IFERROR(BH176-SUM(W176:BF176)/60,0)</f>
        <v>0</v>
      </c>
      <c r="BJ176" s="50">
        <f t="shared" si="43"/>
        <v>0</v>
      </c>
      <c r="BK176" s="51">
        <f t="shared" si="52"/>
        <v>0</v>
      </c>
      <c r="BL176" s="51">
        <f t="shared" si="53"/>
        <v>0</v>
      </c>
      <c r="BM176" s="51">
        <f t="shared" si="44"/>
        <v>0</v>
      </c>
      <c r="BN176" s="52">
        <f t="shared" si="50"/>
        <v>8</v>
      </c>
      <c r="BO176" s="52">
        <f t="shared" si="45"/>
        <v>0</v>
      </c>
      <c r="BP176" s="52">
        <f t="shared" si="46"/>
        <v>0</v>
      </c>
      <c r="BQ176" s="53">
        <f t="shared" si="47"/>
        <v>0</v>
      </c>
    </row>
    <row r="177" spans="1:69">
      <c r="A177" s="41">
        <v>207</v>
      </c>
      <c r="B177" s="42">
        <v>46025</v>
      </c>
      <c r="C177" s="15" t="s">
        <v>91</v>
      </c>
      <c r="D177" s="43" t="str">
        <f t="shared" si="49"/>
        <v>IG</v>
      </c>
      <c r="E177" s="44" t="s">
        <v>153</v>
      </c>
      <c r="F177" s="44" t="s">
        <v>132</v>
      </c>
      <c r="G177" s="45" t="s">
        <v>154</v>
      </c>
      <c r="H177" s="45"/>
      <c r="I177" s="45"/>
      <c r="J177" s="5">
        <v>104738</v>
      </c>
      <c r="K177" s="46" t="str">
        <f>VLOOKUP(J177,'[1]Item List (3)'!A$1:B$110000,2,FALSE)</f>
        <v>IR.IR 20X28.6X16</v>
      </c>
      <c r="L177" s="5">
        <v>251207011</v>
      </c>
      <c r="M177" s="15" t="str">
        <f t="shared" si="48"/>
        <v>IR</v>
      </c>
      <c r="N177" s="15">
        <v>30</v>
      </c>
      <c r="O177" s="60">
        <f t="shared" si="41"/>
        <v>120</v>
      </c>
      <c r="P177" s="15">
        <v>1</v>
      </c>
      <c r="Q177" s="15">
        <v>160</v>
      </c>
      <c r="R177" s="15">
        <v>5</v>
      </c>
      <c r="S177" s="15">
        <v>1</v>
      </c>
      <c r="T177" s="15"/>
      <c r="U177" s="61">
        <f t="shared" si="51"/>
        <v>161</v>
      </c>
      <c r="V177" s="15">
        <v>120</v>
      </c>
      <c r="W177" s="15"/>
      <c r="X177" s="15"/>
      <c r="Y177" s="15"/>
      <c r="Z177" s="15"/>
      <c r="AA177" s="15"/>
      <c r="AB177" s="15"/>
      <c r="AC177" s="15"/>
      <c r="AD177" s="15"/>
      <c r="AE177" s="15">
        <v>5</v>
      </c>
      <c r="AF177" s="15"/>
      <c r="AG177" s="15"/>
      <c r="AH177" s="15"/>
      <c r="AI177" s="15"/>
      <c r="AJ177" s="15"/>
      <c r="AK177" s="15"/>
      <c r="AL177" s="15"/>
      <c r="AM177" s="15"/>
      <c r="AN177" s="15">
        <v>240</v>
      </c>
      <c r="AO177" s="15"/>
      <c r="AP177" s="15">
        <v>10</v>
      </c>
      <c r="AQ177" s="15"/>
      <c r="AR177" s="15"/>
      <c r="AS177" s="15"/>
      <c r="AT177" s="15"/>
      <c r="AU177" s="15"/>
      <c r="AV177" s="15"/>
      <c r="AW177" s="15"/>
      <c r="AX177" s="15"/>
      <c r="AY177" s="15"/>
      <c r="AZ177" s="15">
        <v>20</v>
      </c>
      <c r="BA177" s="15"/>
      <c r="BB177" s="15">
        <v>15</v>
      </c>
      <c r="BC177" s="15">
        <v>10</v>
      </c>
      <c r="BD177" s="15"/>
      <c r="BE177" s="15"/>
      <c r="BF177" s="15"/>
      <c r="BG177" s="61">
        <f t="shared" si="56"/>
        <v>420</v>
      </c>
      <c r="BH177" s="49">
        <f t="shared" si="42"/>
        <v>7</v>
      </c>
      <c r="BI177" s="50">
        <f t="shared" si="57"/>
        <v>2</v>
      </c>
      <c r="BJ177" s="50">
        <f t="shared" si="43"/>
        <v>28.571428571428569</v>
      </c>
      <c r="BK177" s="51">
        <f t="shared" si="52"/>
        <v>67.083333333333329</v>
      </c>
      <c r="BL177" s="51">
        <f t="shared" si="53"/>
        <v>96.273291925465841</v>
      </c>
      <c r="BM177" s="51">
        <f t="shared" si="44"/>
        <v>18.452380952380949</v>
      </c>
      <c r="BN177" s="52">
        <f t="shared" si="50"/>
        <v>0.16666666666666666</v>
      </c>
      <c r="BO177" s="52">
        <f t="shared" si="45"/>
        <v>820</v>
      </c>
      <c r="BP177" s="52">
        <f t="shared" si="46"/>
        <v>4.833333333333333</v>
      </c>
      <c r="BQ177" s="53">
        <f t="shared" si="47"/>
        <v>580</v>
      </c>
    </row>
    <row r="178" spans="1:69">
      <c r="A178" s="41">
        <v>208</v>
      </c>
      <c r="B178" s="42">
        <v>46025</v>
      </c>
      <c r="C178" s="15" t="s">
        <v>91</v>
      </c>
      <c r="D178" s="43" t="str">
        <f t="shared" si="49"/>
        <v>IG</v>
      </c>
      <c r="E178" s="44" t="s">
        <v>153</v>
      </c>
      <c r="F178" s="44" t="s">
        <v>184</v>
      </c>
      <c r="G178" s="45" t="s">
        <v>154</v>
      </c>
      <c r="H178" s="45"/>
      <c r="I178" s="45"/>
      <c r="J178" s="5">
        <v>104738</v>
      </c>
      <c r="K178" s="46" t="str">
        <f>VLOOKUP(J178,'[1]Item List (3)'!A$1:B$110000,2,FALSE)</f>
        <v>IR.IR 20X28.6X16</v>
      </c>
      <c r="L178" s="5">
        <v>251207011</v>
      </c>
      <c r="M178" s="15" t="str">
        <f t="shared" si="48"/>
        <v>IR</v>
      </c>
      <c r="N178" s="15">
        <v>30</v>
      </c>
      <c r="O178" s="60">
        <f t="shared" si="41"/>
        <v>120</v>
      </c>
      <c r="P178" s="15">
        <v>1</v>
      </c>
      <c r="Q178" s="15">
        <v>147</v>
      </c>
      <c r="R178" s="15"/>
      <c r="S178" s="15">
        <v>6</v>
      </c>
      <c r="T178" s="15"/>
      <c r="U178" s="61">
        <f t="shared" si="51"/>
        <v>153</v>
      </c>
      <c r="V178" s="15">
        <v>60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61">
        <f t="shared" si="56"/>
        <v>60</v>
      </c>
      <c r="BH178" s="49">
        <f t="shared" si="42"/>
        <v>1</v>
      </c>
      <c r="BI178" s="50">
        <f t="shared" si="57"/>
        <v>1</v>
      </c>
      <c r="BJ178" s="50">
        <f t="shared" si="43"/>
        <v>100</v>
      </c>
      <c r="BK178" s="51">
        <f t="shared" si="52"/>
        <v>127.49999999999999</v>
      </c>
      <c r="BL178" s="51">
        <f t="shared" si="53"/>
        <v>96.078431372549019</v>
      </c>
      <c r="BM178" s="51">
        <f t="shared" si="44"/>
        <v>122.49999999999999</v>
      </c>
      <c r="BN178" s="52">
        <f t="shared" si="50"/>
        <v>0</v>
      </c>
      <c r="BO178" s="52">
        <f t="shared" si="45"/>
        <v>120</v>
      </c>
      <c r="BP178" s="52">
        <f t="shared" si="46"/>
        <v>0</v>
      </c>
      <c r="BQ178" s="53">
        <f t="shared" si="47"/>
        <v>0</v>
      </c>
    </row>
    <row r="179" spans="1:69">
      <c r="A179" s="41">
        <v>209</v>
      </c>
      <c r="B179" s="42">
        <v>46025</v>
      </c>
      <c r="C179" s="15" t="s">
        <v>91</v>
      </c>
      <c r="D179" s="43" t="str">
        <f t="shared" si="49"/>
        <v>IG</v>
      </c>
      <c r="E179" s="44" t="s">
        <v>155</v>
      </c>
      <c r="F179" s="44" t="s">
        <v>132</v>
      </c>
      <c r="G179" s="45" t="s">
        <v>154</v>
      </c>
      <c r="H179" s="45"/>
      <c r="I179" s="45"/>
      <c r="J179" s="5">
        <v>200497.11</v>
      </c>
      <c r="K179" s="46" t="str">
        <f>VLOOKUP(J179,'[1]Item List (3)'!A$1:B$110000,2,FALSE)</f>
        <v>OR.MNA6718G</v>
      </c>
      <c r="L179" s="5">
        <v>251203006</v>
      </c>
      <c r="M179" s="15" t="str">
        <f t="shared" si="48"/>
        <v>OR</v>
      </c>
      <c r="N179" s="15">
        <v>30</v>
      </c>
      <c r="O179" s="60">
        <f t="shared" si="41"/>
        <v>120</v>
      </c>
      <c r="P179" s="15">
        <v>1</v>
      </c>
      <c r="Q179" s="15">
        <v>404</v>
      </c>
      <c r="R179" s="15">
        <v>1</v>
      </c>
      <c r="S179" s="15"/>
      <c r="T179" s="15"/>
      <c r="U179" s="61">
        <f t="shared" si="51"/>
        <v>404</v>
      </c>
      <c r="V179" s="15">
        <v>225</v>
      </c>
      <c r="W179" s="15"/>
      <c r="X179" s="15"/>
      <c r="Y179" s="15"/>
      <c r="Z179" s="15"/>
      <c r="AA179" s="15"/>
      <c r="AB179" s="15"/>
      <c r="AC179" s="15"/>
      <c r="AD179" s="15"/>
      <c r="AE179" s="15">
        <v>5</v>
      </c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>
        <v>10</v>
      </c>
      <c r="AQ179" s="15"/>
      <c r="AR179" s="15">
        <v>240</v>
      </c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61">
        <f t="shared" si="56"/>
        <v>480</v>
      </c>
      <c r="BH179" s="49">
        <f t="shared" si="42"/>
        <v>8</v>
      </c>
      <c r="BI179" s="50">
        <f t="shared" si="57"/>
        <v>3.75</v>
      </c>
      <c r="BJ179" s="50">
        <f t="shared" si="43"/>
        <v>46.875</v>
      </c>
      <c r="BK179" s="51">
        <f t="shared" si="52"/>
        <v>89.777777777777771</v>
      </c>
      <c r="BL179" s="51">
        <f t="shared" si="53"/>
        <v>99.752475247524757</v>
      </c>
      <c r="BM179" s="51">
        <f t="shared" si="44"/>
        <v>41.979166666666664</v>
      </c>
      <c r="BN179" s="52">
        <f t="shared" si="50"/>
        <v>0.16666666666666666</v>
      </c>
      <c r="BO179" s="52">
        <f t="shared" si="45"/>
        <v>940</v>
      </c>
      <c r="BP179" s="52">
        <f t="shared" si="46"/>
        <v>4.083333333333333</v>
      </c>
      <c r="BQ179" s="53">
        <f t="shared" si="47"/>
        <v>489.99999999999994</v>
      </c>
    </row>
    <row r="180" spans="1:69">
      <c r="A180" s="41">
        <v>210</v>
      </c>
      <c r="B180" s="42">
        <v>46025</v>
      </c>
      <c r="C180" s="15" t="s">
        <v>91</v>
      </c>
      <c r="D180" s="43" t="str">
        <f t="shared" si="49"/>
        <v>IG</v>
      </c>
      <c r="E180" s="44" t="s">
        <v>158</v>
      </c>
      <c r="F180" s="44"/>
      <c r="G180" s="45"/>
      <c r="H180" s="45"/>
      <c r="I180" s="45"/>
      <c r="J180" s="5"/>
      <c r="K180" s="46" t="e">
        <f>VLOOKUP(J180,'[1]Item List (3)'!A$1:B$110000,2,FALSE)</f>
        <v>#N/A</v>
      </c>
      <c r="L180" s="5"/>
      <c r="M180" s="15" t="str">
        <f t="shared" si="48"/>
        <v>IR</v>
      </c>
      <c r="N180" s="15"/>
      <c r="O180" s="60" t="str">
        <f t="shared" si="41"/>
        <v/>
      </c>
      <c r="P180" s="15"/>
      <c r="Q180" s="15"/>
      <c r="R180" s="15"/>
      <c r="S180" s="15"/>
      <c r="T180" s="15"/>
      <c r="U180" s="61">
        <f t="shared" si="51"/>
        <v>0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>
        <v>480</v>
      </c>
      <c r="BG180" s="61">
        <f t="shared" si="56"/>
        <v>480</v>
      </c>
      <c r="BH180" s="49">
        <f t="shared" si="42"/>
        <v>8</v>
      </c>
      <c r="BI180" s="50">
        <f t="shared" si="57"/>
        <v>0</v>
      </c>
      <c r="BJ180" s="50">
        <f t="shared" si="43"/>
        <v>0</v>
      </c>
      <c r="BK180" s="51">
        <f t="shared" si="52"/>
        <v>0</v>
      </c>
      <c r="BL180" s="51">
        <f t="shared" si="53"/>
        <v>0</v>
      </c>
      <c r="BM180" s="51">
        <f t="shared" si="44"/>
        <v>0</v>
      </c>
      <c r="BN180" s="52">
        <f t="shared" si="50"/>
        <v>8</v>
      </c>
      <c r="BO180" s="52">
        <f t="shared" si="45"/>
        <v>0</v>
      </c>
      <c r="BP180" s="52">
        <f t="shared" si="46"/>
        <v>0</v>
      </c>
      <c r="BQ180" s="53">
        <f t="shared" si="47"/>
        <v>0</v>
      </c>
    </row>
    <row r="181" spans="1:69">
      <c r="A181" s="41">
        <v>211</v>
      </c>
      <c r="B181" s="42">
        <v>46025</v>
      </c>
      <c r="C181" s="15" t="s">
        <v>91</v>
      </c>
      <c r="D181" s="43" t="str">
        <f t="shared" si="49"/>
        <v>IG</v>
      </c>
      <c r="E181" s="44" t="s">
        <v>159</v>
      </c>
      <c r="F181" s="44"/>
      <c r="G181" s="45"/>
      <c r="H181" s="45"/>
      <c r="I181" s="45"/>
      <c r="J181" s="5"/>
      <c r="K181" s="46" t="e">
        <f>VLOOKUP(J181,'[1]Item List (3)'!A$1:B$110000,2,FALSE)</f>
        <v>#N/A</v>
      </c>
      <c r="L181" s="5"/>
      <c r="M181" s="15" t="str">
        <f t="shared" si="48"/>
        <v>IR</v>
      </c>
      <c r="N181" s="15"/>
      <c r="O181" s="60" t="str">
        <f t="shared" si="41"/>
        <v/>
      </c>
      <c r="P181" s="15"/>
      <c r="Q181" s="15"/>
      <c r="R181" s="15"/>
      <c r="S181" s="15"/>
      <c r="T181" s="15"/>
      <c r="U181" s="61">
        <f t="shared" si="51"/>
        <v>0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>
        <v>480</v>
      </c>
      <c r="BG181" s="61">
        <f t="shared" si="56"/>
        <v>480</v>
      </c>
      <c r="BH181" s="49">
        <f t="shared" si="42"/>
        <v>8</v>
      </c>
      <c r="BI181" s="50">
        <f t="shared" si="57"/>
        <v>0</v>
      </c>
      <c r="BJ181" s="50">
        <f t="shared" si="43"/>
        <v>0</v>
      </c>
      <c r="BK181" s="51">
        <f t="shared" si="52"/>
        <v>0</v>
      </c>
      <c r="BL181" s="51">
        <f t="shared" si="53"/>
        <v>0</v>
      </c>
      <c r="BM181" s="51">
        <f t="shared" si="44"/>
        <v>0</v>
      </c>
      <c r="BN181" s="52">
        <f t="shared" si="50"/>
        <v>8</v>
      </c>
      <c r="BO181" s="52">
        <f t="shared" si="45"/>
        <v>0</v>
      </c>
      <c r="BP181" s="52">
        <f t="shared" si="46"/>
        <v>0</v>
      </c>
      <c r="BQ181" s="53">
        <f t="shared" si="47"/>
        <v>0</v>
      </c>
    </row>
    <row r="182" spans="1:69">
      <c r="A182" s="41">
        <v>212</v>
      </c>
      <c r="B182" s="42">
        <v>46025</v>
      </c>
      <c r="C182" s="15" t="s">
        <v>91</v>
      </c>
      <c r="D182" s="43" t="str">
        <f t="shared" si="49"/>
        <v>HO</v>
      </c>
      <c r="E182" s="44" t="s">
        <v>160</v>
      </c>
      <c r="F182" s="44" t="s">
        <v>161</v>
      </c>
      <c r="G182" s="45" t="s">
        <v>107</v>
      </c>
      <c r="H182" s="45"/>
      <c r="I182" s="45"/>
      <c r="J182" s="5">
        <v>101141</v>
      </c>
      <c r="K182" s="46" t="str">
        <f>VLOOKUP(J182,'[1]Item List (3)'!A$1:B$110000,2,FALSE)</f>
        <v>IR 7212(T)</v>
      </c>
      <c r="L182" s="5">
        <v>250907017</v>
      </c>
      <c r="M182" s="15" t="str">
        <f t="shared" si="48"/>
        <v>IR</v>
      </c>
      <c r="N182" s="15">
        <v>85</v>
      </c>
      <c r="O182" s="60">
        <f t="shared" si="41"/>
        <v>42.352941176470587</v>
      </c>
      <c r="P182" s="15">
        <v>1</v>
      </c>
      <c r="Q182" s="15">
        <v>259</v>
      </c>
      <c r="R182" s="15"/>
      <c r="S182" s="15"/>
      <c r="T182" s="15">
        <v>7</v>
      </c>
      <c r="U182" s="61">
        <f t="shared" si="51"/>
        <v>266</v>
      </c>
      <c r="V182" s="15">
        <v>435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>
        <v>45</v>
      </c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61">
        <f t="shared" si="56"/>
        <v>480</v>
      </c>
      <c r="BH182" s="49">
        <f t="shared" si="42"/>
        <v>8</v>
      </c>
      <c r="BI182" s="50">
        <f t="shared" si="57"/>
        <v>7.25</v>
      </c>
      <c r="BJ182" s="50">
        <f t="shared" si="43"/>
        <v>90.625</v>
      </c>
      <c r="BK182" s="51">
        <f t="shared" si="52"/>
        <v>86.628352490421463</v>
      </c>
      <c r="BL182" s="51">
        <f t="shared" si="53"/>
        <v>97.368421052631575</v>
      </c>
      <c r="BM182" s="51">
        <f t="shared" si="44"/>
        <v>76.440972222222229</v>
      </c>
      <c r="BN182" s="52">
        <f t="shared" si="50"/>
        <v>0.75</v>
      </c>
      <c r="BO182" s="52">
        <f t="shared" si="45"/>
        <v>307.05882352941177</v>
      </c>
      <c r="BP182" s="52">
        <f t="shared" si="46"/>
        <v>0</v>
      </c>
      <c r="BQ182" s="53">
        <f t="shared" si="47"/>
        <v>0</v>
      </c>
    </row>
    <row r="183" spans="1:69">
      <c r="A183" s="41">
        <v>213</v>
      </c>
      <c r="B183" s="42">
        <v>46025</v>
      </c>
      <c r="C183" s="15" t="s">
        <v>91</v>
      </c>
      <c r="D183" s="43" t="str">
        <f t="shared" si="49"/>
        <v>HO</v>
      </c>
      <c r="E183" s="44" t="s">
        <v>164</v>
      </c>
      <c r="F183" s="44"/>
      <c r="G183" s="45"/>
      <c r="H183" s="45"/>
      <c r="I183" s="45"/>
      <c r="J183" s="5"/>
      <c r="K183" s="46" t="e">
        <f>VLOOKUP(J183,'[1]Item List (3)'!A$1:B$110000,2,FALSE)</f>
        <v>#N/A</v>
      </c>
      <c r="L183" s="5"/>
      <c r="M183" s="15" t="str">
        <f t="shared" si="48"/>
        <v>IR</v>
      </c>
      <c r="N183" s="15"/>
      <c r="O183" s="60" t="str">
        <f t="shared" si="41"/>
        <v/>
      </c>
      <c r="P183" s="15"/>
      <c r="Q183" s="15"/>
      <c r="R183" s="15"/>
      <c r="S183" s="15"/>
      <c r="T183" s="15"/>
      <c r="U183" s="61">
        <f t="shared" si="51"/>
        <v>0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>
        <v>480</v>
      </c>
      <c r="BG183" s="61">
        <f t="shared" ref="BG183:BG204" si="58">SUM(V183:BF183)</f>
        <v>480</v>
      </c>
      <c r="BH183" s="49">
        <f t="shared" si="42"/>
        <v>8</v>
      </c>
      <c r="BI183" s="50">
        <f t="shared" si="57"/>
        <v>0</v>
      </c>
      <c r="BJ183" s="50">
        <f t="shared" si="43"/>
        <v>0</v>
      </c>
      <c r="BK183" s="51">
        <f t="shared" si="52"/>
        <v>0</v>
      </c>
      <c r="BL183" s="51">
        <f t="shared" si="53"/>
        <v>0</v>
      </c>
      <c r="BM183" s="51">
        <f t="shared" si="44"/>
        <v>0</v>
      </c>
      <c r="BN183" s="52">
        <f t="shared" si="50"/>
        <v>8</v>
      </c>
      <c r="BO183" s="52">
        <f t="shared" si="45"/>
        <v>0</v>
      </c>
      <c r="BP183" s="52">
        <f t="shared" si="46"/>
        <v>0</v>
      </c>
      <c r="BQ183" s="53">
        <f t="shared" si="47"/>
        <v>0</v>
      </c>
    </row>
    <row r="184" spans="1:69">
      <c r="A184" s="41">
        <v>214</v>
      </c>
      <c r="B184" s="42">
        <v>46025</v>
      </c>
      <c r="C184" s="15" t="s">
        <v>91</v>
      </c>
      <c r="D184" s="43" t="str">
        <f t="shared" si="49"/>
        <v>HO</v>
      </c>
      <c r="E184" s="44" t="s">
        <v>166</v>
      </c>
      <c r="F184" s="44" t="s">
        <v>161</v>
      </c>
      <c r="G184" s="45" t="s">
        <v>118</v>
      </c>
      <c r="H184" s="45"/>
      <c r="I184" s="45"/>
      <c r="J184" s="5">
        <v>1526014.01</v>
      </c>
      <c r="K184" s="46" t="e">
        <f>VLOOKUP(J184,'[1]Item List (3)'!A$1:B$110000,2,FALSE)</f>
        <v>#N/A</v>
      </c>
      <c r="L184" s="5">
        <v>251107004</v>
      </c>
      <c r="M184" s="15" t="str">
        <f t="shared" si="48"/>
        <v>IR</v>
      </c>
      <c r="N184" s="15">
        <v>25</v>
      </c>
      <c r="O184" s="60">
        <f t="shared" si="41"/>
        <v>144</v>
      </c>
      <c r="P184" s="15">
        <v>1</v>
      </c>
      <c r="Q184" s="15">
        <v>361</v>
      </c>
      <c r="R184" s="15"/>
      <c r="S184" s="15"/>
      <c r="T184" s="15"/>
      <c r="U184" s="61">
        <f t="shared" si="51"/>
        <v>361</v>
      </c>
      <c r="V184" s="15">
        <v>165</v>
      </c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>
        <v>15</v>
      </c>
      <c r="AQ184" s="15"/>
      <c r="AR184" s="15">
        <v>300</v>
      </c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61">
        <f t="shared" si="58"/>
        <v>480</v>
      </c>
      <c r="BH184" s="49">
        <f t="shared" si="42"/>
        <v>8</v>
      </c>
      <c r="BI184" s="50">
        <f t="shared" si="57"/>
        <v>2.75</v>
      </c>
      <c r="BJ184" s="50">
        <f t="shared" si="43"/>
        <v>34.375</v>
      </c>
      <c r="BK184" s="51">
        <f t="shared" si="52"/>
        <v>91.161616161616166</v>
      </c>
      <c r="BL184" s="51">
        <f t="shared" si="53"/>
        <v>100</v>
      </c>
      <c r="BM184" s="51">
        <f t="shared" si="44"/>
        <v>31.336805555555557</v>
      </c>
      <c r="BN184" s="52">
        <f t="shared" si="50"/>
        <v>0.25</v>
      </c>
      <c r="BO184" s="52">
        <f t="shared" si="45"/>
        <v>1116</v>
      </c>
      <c r="BP184" s="52">
        <f t="shared" si="46"/>
        <v>5</v>
      </c>
      <c r="BQ184" s="53">
        <f t="shared" si="47"/>
        <v>720</v>
      </c>
    </row>
    <row r="185" spans="1:69">
      <c r="A185" s="41">
        <v>215</v>
      </c>
      <c r="B185" s="42">
        <v>46025</v>
      </c>
      <c r="C185" s="15" t="s">
        <v>91</v>
      </c>
      <c r="D185" s="43" t="str">
        <f t="shared" si="49"/>
        <v>HO</v>
      </c>
      <c r="E185" s="44" t="s">
        <v>169</v>
      </c>
      <c r="F185" s="44" t="s">
        <v>161</v>
      </c>
      <c r="G185" s="45" t="s">
        <v>119</v>
      </c>
      <c r="H185" s="45"/>
      <c r="I185" s="45"/>
      <c r="J185" s="5">
        <v>200299.13</v>
      </c>
      <c r="K185" s="46" t="str">
        <f>VLOOKUP(J185,'[1]Item List (3)'!A$1:B$110000,2,FALSE)</f>
        <v>OR.9913 C</v>
      </c>
      <c r="L185" s="5">
        <v>251119002</v>
      </c>
      <c r="M185" s="15" t="str">
        <f t="shared" si="48"/>
        <v>OR</v>
      </c>
      <c r="N185" s="15">
        <v>15</v>
      </c>
      <c r="O185" s="60">
        <f t="shared" si="41"/>
        <v>240</v>
      </c>
      <c r="P185" s="15">
        <v>1</v>
      </c>
      <c r="Q185" s="15">
        <v>169</v>
      </c>
      <c r="R185" s="15"/>
      <c r="S185" s="15"/>
      <c r="T185" s="15"/>
      <c r="U185" s="61">
        <f t="shared" si="51"/>
        <v>169</v>
      </c>
      <c r="V185" s="15">
        <v>50</v>
      </c>
      <c r="W185" s="15"/>
      <c r="X185" s="15">
        <v>45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>
        <v>10</v>
      </c>
      <c r="AQ185" s="15"/>
      <c r="AR185" s="15">
        <v>360</v>
      </c>
      <c r="AS185" s="15"/>
      <c r="AT185" s="15"/>
      <c r="AU185" s="15"/>
      <c r="AV185" s="15"/>
      <c r="AW185" s="15"/>
      <c r="AX185" s="15"/>
      <c r="AY185" s="15"/>
      <c r="AZ185" s="15"/>
      <c r="BA185" s="15">
        <v>15</v>
      </c>
      <c r="BB185" s="15"/>
      <c r="BC185" s="15"/>
      <c r="BD185" s="15"/>
      <c r="BE185" s="15"/>
      <c r="BF185" s="15"/>
      <c r="BG185" s="61">
        <f t="shared" si="58"/>
        <v>480</v>
      </c>
      <c r="BH185" s="49">
        <f t="shared" si="42"/>
        <v>8</v>
      </c>
      <c r="BI185" s="50">
        <f t="shared" si="57"/>
        <v>0.83333333333333304</v>
      </c>
      <c r="BJ185" s="50">
        <f t="shared" si="43"/>
        <v>10.416666666666663</v>
      </c>
      <c r="BK185" s="51">
        <f t="shared" si="52"/>
        <v>84.500000000000028</v>
      </c>
      <c r="BL185" s="51">
        <f t="shared" si="53"/>
        <v>100</v>
      </c>
      <c r="BM185" s="51">
        <f t="shared" si="44"/>
        <v>8.8020833333333321</v>
      </c>
      <c r="BN185" s="52">
        <f t="shared" si="50"/>
        <v>0.16666666666666666</v>
      </c>
      <c r="BO185" s="52">
        <f t="shared" si="45"/>
        <v>1880</v>
      </c>
      <c r="BP185" s="52">
        <f t="shared" si="46"/>
        <v>7</v>
      </c>
      <c r="BQ185" s="53">
        <f t="shared" si="47"/>
        <v>1680</v>
      </c>
    </row>
    <row r="186" spans="1:69">
      <c r="A186" s="41">
        <v>216</v>
      </c>
      <c r="B186" s="42">
        <v>46025</v>
      </c>
      <c r="C186" s="15" t="s">
        <v>91</v>
      </c>
      <c r="D186" s="43" t="str">
        <f t="shared" si="49"/>
        <v>HO</v>
      </c>
      <c r="E186" s="44" t="s">
        <v>172</v>
      </c>
      <c r="F186" s="44"/>
      <c r="G186" s="45"/>
      <c r="H186" s="45"/>
      <c r="I186" s="45"/>
      <c r="J186" s="5"/>
      <c r="K186" s="46" t="e">
        <f>VLOOKUP(J186,'[1]Item List (3)'!A$1:B$110000,2,FALSE)</f>
        <v>#N/A</v>
      </c>
      <c r="L186" s="5"/>
      <c r="M186" s="15" t="str">
        <f t="shared" si="48"/>
        <v>IR</v>
      </c>
      <c r="N186" s="15"/>
      <c r="O186" s="60" t="str">
        <f t="shared" si="41"/>
        <v/>
      </c>
      <c r="P186" s="15"/>
      <c r="Q186" s="15"/>
      <c r="R186" s="15"/>
      <c r="S186" s="15"/>
      <c r="T186" s="15"/>
      <c r="U186" s="61">
        <f t="shared" si="51"/>
        <v>0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>
        <v>480</v>
      </c>
      <c r="BG186" s="61">
        <f t="shared" si="58"/>
        <v>480</v>
      </c>
      <c r="BH186" s="49">
        <f t="shared" si="42"/>
        <v>8</v>
      </c>
      <c r="BI186" s="50">
        <f t="shared" si="57"/>
        <v>0</v>
      </c>
      <c r="BJ186" s="50">
        <f t="shared" si="43"/>
        <v>0</v>
      </c>
      <c r="BK186" s="51">
        <f t="shared" si="52"/>
        <v>0</v>
      </c>
      <c r="BL186" s="51">
        <f t="shared" si="53"/>
        <v>0</v>
      </c>
      <c r="BM186" s="51">
        <f t="shared" si="44"/>
        <v>0</v>
      </c>
      <c r="BN186" s="52">
        <f t="shared" si="50"/>
        <v>8</v>
      </c>
      <c r="BO186" s="52">
        <f t="shared" si="45"/>
        <v>0</v>
      </c>
      <c r="BP186" s="52">
        <f t="shared" si="46"/>
        <v>0</v>
      </c>
      <c r="BQ186" s="53">
        <f t="shared" si="47"/>
        <v>0</v>
      </c>
    </row>
    <row r="187" spans="1:69">
      <c r="A187" s="41">
        <v>217</v>
      </c>
      <c r="B187" s="42">
        <v>46025</v>
      </c>
      <c r="C187" s="15" t="s">
        <v>91</v>
      </c>
      <c r="D187" s="43" t="str">
        <f t="shared" si="49"/>
        <v>HO</v>
      </c>
      <c r="E187" s="44" t="s">
        <v>175</v>
      </c>
      <c r="F187" s="44"/>
      <c r="G187" s="45"/>
      <c r="H187" s="45"/>
      <c r="I187" s="45"/>
      <c r="J187" s="5"/>
      <c r="K187" s="46" t="e">
        <f>VLOOKUP(J187,'[1]Item List (3)'!A$1:B$110000,2,FALSE)</f>
        <v>#N/A</v>
      </c>
      <c r="L187" s="5"/>
      <c r="M187" s="15" t="str">
        <f t="shared" si="48"/>
        <v>IR</v>
      </c>
      <c r="N187" s="15"/>
      <c r="O187" s="60" t="str">
        <f t="shared" si="41"/>
        <v/>
      </c>
      <c r="P187" s="15"/>
      <c r="Q187" s="15"/>
      <c r="R187" s="15"/>
      <c r="S187" s="15"/>
      <c r="T187" s="15"/>
      <c r="U187" s="61">
        <f t="shared" si="51"/>
        <v>0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>
        <v>480</v>
      </c>
      <c r="BG187" s="61">
        <f t="shared" si="58"/>
        <v>480</v>
      </c>
      <c r="BH187" s="49">
        <f t="shared" si="42"/>
        <v>8</v>
      </c>
      <c r="BI187" s="50">
        <f t="shared" si="57"/>
        <v>0</v>
      </c>
      <c r="BJ187" s="50">
        <f t="shared" si="43"/>
        <v>0</v>
      </c>
      <c r="BK187" s="51">
        <f t="shared" si="52"/>
        <v>0</v>
      </c>
      <c r="BL187" s="51">
        <f t="shared" si="53"/>
        <v>0</v>
      </c>
      <c r="BM187" s="51">
        <f t="shared" si="44"/>
        <v>0</v>
      </c>
      <c r="BN187" s="52">
        <f t="shared" si="50"/>
        <v>8</v>
      </c>
      <c r="BO187" s="52">
        <f t="shared" si="45"/>
        <v>0</v>
      </c>
      <c r="BP187" s="52">
        <f t="shared" si="46"/>
        <v>0</v>
      </c>
      <c r="BQ187" s="53">
        <f t="shared" si="47"/>
        <v>0</v>
      </c>
    </row>
    <row r="188" spans="1:69" ht="14.1" customHeight="1">
      <c r="A188" s="41">
        <v>218</v>
      </c>
      <c r="B188" s="42">
        <v>46025</v>
      </c>
      <c r="C188" s="15" t="s">
        <v>91</v>
      </c>
      <c r="D188" s="43" t="str">
        <f t="shared" si="49"/>
        <v>HO</v>
      </c>
      <c r="E188" s="44" t="s">
        <v>176</v>
      </c>
      <c r="F188" s="44" t="s">
        <v>161</v>
      </c>
      <c r="G188" s="45" t="s">
        <v>118</v>
      </c>
      <c r="H188" s="45"/>
      <c r="I188" s="45"/>
      <c r="J188" s="5">
        <v>200497.11</v>
      </c>
      <c r="K188" s="46" t="str">
        <f>VLOOKUP(J188,'[1]Item List (3)'!A$1:B$110000,2,FALSE)</f>
        <v>OR.MNA6718G</v>
      </c>
      <c r="L188" s="5">
        <v>251203006</v>
      </c>
      <c r="M188" s="15" t="str">
        <f t="shared" si="48"/>
        <v>OR</v>
      </c>
      <c r="N188" s="15">
        <v>15</v>
      </c>
      <c r="O188" s="60">
        <f t="shared" si="41"/>
        <v>240</v>
      </c>
      <c r="P188" s="15">
        <v>1</v>
      </c>
      <c r="Q188" s="15">
        <v>1076</v>
      </c>
      <c r="R188" s="15"/>
      <c r="S188" s="15"/>
      <c r="T188" s="15"/>
      <c r="U188" s="61">
        <f t="shared" si="51"/>
        <v>1076</v>
      </c>
      <c r="V188" s="15">
        <v>280</v>
      </c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>
        <v>20</v>
      </c>
      <c r="AQ188" s="15"/>
      <c r="AR188" s="15">
        <v>180</v>
      </c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61">
        <f t="shared" si="58"/>
        <v>480</v>
      </c>
      <c r="BH188" s="49">
        <f t="shared" si="42"/>
        <v>8</v>
      </c>
      <c r="BI188" s="50">
        <f t="shared" si="57"/>
        <v>4.6666666666666661</v>
      </c>
      <c r="BJ188" s="50">
        <f t="shared" si="43"/>
        <v>58.333333333333329</v>
      </c>
      <c r="BK188" s="51">
        <f t="shared" si="52"/>
        <v>96.071428571428598</v>
      </c>
      <c r="BL188" s="51">
        <f t="shared" si="53"/>
        <v>100</v>
      </c>
      <c r="BM188" s="51">
        <f t="shared" si="44"/>
        <v>56.041666666666679</v>
      </c>
      <c r="BN188" s="52">
        <f t="shared" si="50"/>
        <v>0.33333333333333331</v>
      </c>
      <c r="BO188" s="52">
        <f t="shared" si="45"/>
        <v>1840</v>
      </c>
      <c r="BP188" s="52">
        <f t="shared" si="46"/>
        <v>3</v>
      </c>
      <c r="BQ188" s="53">
        <f t="shared" si="47"/>
        <v>720</v>
      </c>
    </row>
    <row r="189" spans="1:69">
      <c r="A189" s="41">
        <v>219</v>
      </c>
      <c r="B189" s="42">
        <v>46025</v>
      </c>
      <c r="C189" s="15" t="s">
        <v>91</v>
      </c>
      <c r="D189" s="43" t="str">
        <f t="shared" si="49"/>
        <v>HO</v>
      </c>
      <c r="E189" s="44" t="s">
        <v>177</v>
      </c>
      <c r="F189" s="44" t="s">
        <v>161</v>
      </c>
      <c r="G189" s="45" t="s">
        <v>119</v>
      </c>
      <c r="H189" s="45"/>
      <c r="I189" s="45"/>
      <c r="J189" s="5">
        <v>100261</v>
      </c>
      <c r="K189" s="46" t="str">
        <f>VLOOKUP(J189,'[1]Item List (3)'!A$1:B$110000,2,FALSE)</f>
        <v>IR. 211 YY4</v>
      </c>
      <c r="L189" s="5">
        <v>251216004</v>
      </c>
      <c r="M189" s="15" t="str">
        <f t="shared" si="48"/>
        <v>IR</v>
      </c>
      <c r="N189" s="15">
        <v>20</v>
      </c>
      <c r="O189" s="60">
        <f t="shared" si="41"/>
        <v>180</v>
      </c>
      <c r="P189" s="15">
        <v>1</v>
      </c>
      <c r="Q189" s="15">
        <v>671</v>
      </c>
      <c r="R189" s="15"/>
      <c r="S189" s="15"/>
      <c r="T189" s="15"/>
      <c r="U189" s="61">
        <f t="shared" si="51"/>
        <v>671</v>
      </c>
      <c r="V189" s="15">
        <v>240</v>
      </c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>
        <v>100</v>
      </c>
      <c r="AO189" s="15"/>
      <c r="AP189" s="15">
        <v>20</v>
      </c>
      <c r="AQ189" s="15"/>
      <c r="AR189" s="15">
        <v>120</v>
      </c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61">
        <f t="shared" si="58"/>
        <v>480</v>
      </c>
      <c r="BH189" s="49">
        <f t="shared" si="42"/>
        <v>8</v>
      </c>
      <c r="BI189" s="50">
        <f t="shared" si="57"/>
        <v>4</v>
      </c>
      <c r="BJ189" s="50">
        <f t="shared" si="43"/>
        <v>50</v>
      </c>
      <c r="BK189" s="51">
        <f t="shared" si="52"/>
        <v>93.194444444444443</v>
      </c>
      <c r="BL189" s="51">
        <f t="shared" si="53"/>
        <v>100</v>
      </c>
      <c r="BM189" s="51">
        <f t="shared" si="44"/>
        <v>46.597222222222214</v>
      </c>
      <c r="BN189" s="52">
        <f t="shared" si="50"/>
        <v>0.33333333333333331</v>
      </c>
      <c r="BO189" s="52">
        <f t="shared" si="45"/>
        <v>1380</v>
      </c>
      <c r="BP189" s="52">
        <f t="shared" si="46"/>
        <v>3.6666666666666665</v>
      </c>
      <c r="BQ189" s="53">
        <f t="shared" si="47"/>
        <v>660</v>
      </c>
    </row>
    <row r="190" spans="1:69">
      <c r="A190" s="41">
        <v>220</v>
      </c>
      <c r="B190" s="42">
        <v>46025</v>
      </c>
      <c r="C190" s="15" t="s">
        <v>91</v>
      </c>
      <c r="D190" s="43" t="str">
        <f t="shared" si="49"/>
        <v>HO</v>
      </c>
      <c r="E190" s="44" t="s">
        <v>179</v>
      </c>
      <c r="F190" s="44"/>
      <c r="G190" s="45"/>
      <c r="H190" s="45"/>
      <c r="I190" s="45"/>
      <c r="J190" s="5"/>
      <c r="K190" s="46" t="e">
        <f>VLOOKUP(J190,'[1]Item List (3)'!A$1:B$110000,2,FALSE)</f>
        <v>#N/A</v>
      </c>
      <c r="L190" s="5"/>
      <c r="M190" s="15" t="str">
        <f t="shared" si="48"/>
        <v>IR</v>
      </c>
      <c r="N190" s="15"/>
      <c r="O190" s="60" t="str">
        <f t="shared" si="41"/>
        <v/>
      </c>
      <c r="P190" s="15"/>
      <c r="Q190" s="15"/>
      <c r="R190" s="15"/>
      <c r="S190" s="15"/>
      <c r="T190" s="15"/>
      <c r="U190" s="61">
        <f t="shared" si="51"/>
        <v>0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>
        <v>480</v>
      </c>
      <c r="BG190" s="61">
        <f t="shared" si="58"/>
        <v>480</v>
      </c>
      <c r="BH190" s="49">
        <f t="shared" si="42"/>
        <v>8</v>
      </c>
      <c r="BI190" s="50">
        <f t="shared" si="57"/>
        <v>0</v>
      </c>
      <c r="BJ190" s="50">
        <f t="shared" si="43"/>
        <v>0</v>
      </c>
      <c r="BK190" s="51">
        <f t="shared" si="52"/>
        <v>0</v>
      </c>
      <c r="BL190" s="51">
        <f t="shared" si="53"/>
        <v>0</v>
      </c>
      <c r="BM190" s="51">
        <f t="shared" si="44"/>
        <v>0</v>
      </c>
      <c r="BN190" s="52">
        <f t="shared" si="50"/>
        <v>8</v>
      </c>
      <c r="BO190" s="52">
        <f t="shared" si="45"/>
        <v>0</v>
      </c>
      <c r="BP190" s="52">
        <f t="shared" si="46"/>
        <v>0</v>
      </c>
      <c r="BQ190" s="53">
        <f t="shared" si="47"/>
        <v>0</v>
      </c>
    </row>
    <row r="191" spans="1:69">
      <c r="A191" s="41">
        <v>221</v>
      </c>
      <c r="B191" s="42">
        <v>46026</v>
      </c>
      <c r="C191" s="15" t="s">
        <v>91</v>
      </c>
      <c r="D191" s="43" t="str">
        <f t="shared" si="49"/>
        <v>FG</v>
      </c>
      <c r="E191" s="44" t="s">
        <v>93</v>
      </c>
      <c r="F191" s="44" t="s">
        <v>92</v>
      </c>
      <c r="G191" s="45" t="s">
        <v>98</v>
      </c>
      <c r="H191" s="45" t="s">
        <v>114</v>
      </c>
      <c r="I191" s="45"/>
      <c r="J191" s="5">
        <v>208448</v>
      </c>
      <c r="K191" s="46" t="str">
        <f>VLOOKUP(J191,'[1]Item List (3)'!A$1:B$110000,2,FALSE)</f>
        <v>R.OR 448(JC 8007)</v>
      </c>
      <c r="L191" s="5">
        <v>251219018</v>
      </c>
      <c r="M191" s="15" t="str">
        <f t="shared" si="48"/>
        <v>OR</v>
      </c>
      <c r="N191" s="15"/>
      <c r="O191" s="60" t="str">
        <f t="shared" si="41"/>
        <v/>
      </c>
      <c r="P191" s="15">
        <v>1</v>
      </c>
      <c r="Q191" s="15">
        <v>1200</v>
      </c>
      <c r="R191" s="15"/>
      <c r="S191" s="15"/>
      <c r="T191" s="15"/>
      <c r="U191" s="61">
        <f t="shared" si="51"/>
        <v>1200</v>
      </c>
      <c r="V191" s="15">
        <v>120</v>
      </c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>
        <v>60</v>
      </c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61">
        <f t="shared" si="58"/>
        <v>180</v>
      </c>
      <c r="BH191" s="49">
        <f t="shared" si="42"/>
        <v>3</v>
      </c>
      <c r="BI191" s="50">
        <f t="shared" si="57"/>
        <v>2</v>
      </c>
      <c r="BJ191" s="50">
        <f t="shared" si="43"/>
        <v>66.666666666666657</v>
      </c>
      <c r="BK191" s="51">
        <f t="shared" si="52"/>
        <v>0</v>
      </c>
      <c r="BL191" s="51">
        <f t="shared" si="53"/>
        <v>100</v>
      </c>
      <c r="BM191" s="51">
        <f t="shared" si="44"/>
        <v>0</v>
      </c>
      <c r="BN191" s="52">
        <f t="shared" si="50"/>
        <v>0</v>
      </c>
      <c r="BO191" s="52">
        <f t="shared" si="45"/>
        <v>0</v>
      </c>
      <c r="BP191" s="52">
        <f t="shared" si="46"/>
        <v>1</v>
      </c>
      <c r="BQ191" s="53">
        <f t="shared" si="47"/>
        <v>0</v>
      </c>
    </row>
    <row r="192" spans="1:69">
      <c r="A192" s="41">
        <v>222</v>
      </c>
      <c r="B192" s="42">
        <v>46026</v>
      </c>
      <c r="C192" s="15" t="s">
        <v>91</v>
      </c>
      <c r="D192" s="43" t="str">
        <f t="shared" si="49"/>
        <v>FG</v>
      </c>
      <c r="E192" s="44" t="s">
        <v>93</v>
      </c>
      <c r="F192" s="44" t="s">
        <v>92</v>
      </c>
      <c r="G192" s="45" t="s">
        <v>98</v>
      </c>
      <c r="H192" s="45" t="s">
        <v>114</v>
      </c>
      <c r="I192" s="45"/>
      <c r="J192" s="5">
        <v>100261</v>
      </c>
      <c r="K192" s="46" t="str">
        <f>VLOOKUP(J192,'[1]Item List (3)'!A$1:B$110000,2,FALSE)</f>
        <v>IR. 211 YY4</v>
      </c>
      <c r="L192" s="5">
        <v>251230007</v>
      </c>
      <c r="M192" s="15" t="str">
        <f t="shared" si="48"/>
        <v>IR</v>
      </c>
      <c r="N192" s="15"/>
      <c r="O192" s="60" t="str">
        <f t="shared" si="41"/>
        <v/>
      </c>
      <c r="P192" s="15">
        <v>1</v>
      </c>
      <c r="Q192" s="15">
        <v>3530</v>
      </c>
      <c r="R192" s="15"/>
      <c r="S192" s="15"/>
      <c r="T192" s="15"/>
      <c r="U192" s="61">
        <f t="shared" si="51"/>
        <v>3530</v>
      </c>
      <c r="V192" s="15">
        <v>180</v>
      </c>
      <c r="W192" s="15">
        <v>120</v>
      </c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61">
        <f t="shared" si="58"/>
        <v>300</v>
      </c>
      <c r="BH192" s="49">
        <f t="shared" si="42"/>
        <v>5</v>
      </c>
      <c r="BI192" s="50">
        <f t="shared" si="57"/>
        <v>3</v>
      </c>
      <c r="BJ192" s="50">
        <f t="shared" si="43"/>
        <v>60</v>
      </c>
      <c r="BK192" s="51">
        <f t="shared" si="52"/>
        <v>0</v>
      </c>
      <c r="BL192" s="51">
        <f t="shared" si="53"/>
        <v>100</v>
      </c>
      <c r="BM192" s="51">
        <f t="shared" si="44"/>
        <v>0</v>
      </c>
      <c r="BN192" s="52">
        <f t="shared" si="50"/>
        <v>2</v>
      </c>
      <c r="BO192" s="52">
        <f t="shared" si="45"/>
        <v>0</v>
      </c>
      <c r="BP192" s="52">
        <f t="shared" si="46"/>
        <v>0</v>
      </c>
      <c r="BQ192" s="53">
        <f t="shared" si="47"/>
        <v>0</v>
      </c>
    </row>
    <row r="193" spans="1:69">
      <c r="A193" s="41">
        <v>223</v>
      </c>
      <c r="B193" s="42">
        <v>46026</v>
      </c>
      <c r="C193" s="15" t="s">
        <v>97</v>
      </c>
      <c r="D193" s="43" t="str">
        <f t="shared" si="49"/>
        <v>FG</v>
      </c>
      <c r="E193" s="44" t="s">
        <v>93</v>
      </c>
      <c r="F193" s="44" t="s">
        <v>92</v>
      </c>
      <c r="G193" s="45" t="s">
        <v>94</v>
      </c>
      <c r="H193" s="45" t="s">
        <v>119</v>
      </c>
      <c r="I193" s="45" t="s">
        <v>180</v>
      </c>
      <c r="J193" s="5">
        <v>100261</v>
      </c>
      <c r="K193" s="46" t="str">
        <f>VLOOKUP(J193,'[1]Item List (3)'!A$1:B$110000,2,FALSE)</f>
        <v>IR. 211 YY4</v>
      </c>
      <c r="L193" s="5">
        <v>251230007</v>
      </c>
      <c r="M193" s="15" t="str">
        <f t="shared" si="48"/>
        <v>IR</v>
      </c>
      <c r="N193" s="15"/>
      <c r="O193" s="60" t="str">
        <f t="shared" si="41"/>
        <v/>
      </c>
      <c r="P193" s="15">
        <v>2</v>
      </c>
      <c r="Q193" s="15">
        <v>2520</v>
      </c>
      <c r="R193" s="15"/>
      <c r="S193" s="15"/>
      <c r="T193" s="15"/>
      <c r="U193" s="61">
        <f t="shared" si="51"/>
        <v>2520</v>
      </c>
      <c r="V193" s="15">
        <v>120</v>
      </c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61">
        <f t="shared" si="58"/>
        <v>120</v>
      </c>
      <c r="BH193" s="49">
        <f t="shared" si="42"/>
        <v>2</v>
      </c>
      <c r="BI193" s="50">
        <f t="shared" si="57"/>
        <v>2</v>
      </c>
      <c r="BJ193" s="50">
        <f t="shared" si="43"/>
        <v>100</v>
      </c>
      <c r="BK193" s="51">
        <f t="shared" si="52"/>
        <v>0</v>
      </c>
      <c r="BL193" s="51">
        <f t="shared" si="53"/>
        <v>100</v>
      </c>
      <c r="BM193" s="51">
        <f t="shared" si="44"/>
        <v>0</v>
      </c>
      <c r="BN193" s="52">
        <f t="shared" si="50"/>
        <v>0</v>
      </c>
      <c r="BO193" s="52">
        <f t="shared" si="45"/>
        <v>0</v>
      </c>
      <c r="BP193" s="52">
        <f t="shared" si="46"/>
        <v>0</v>
      </c>
      <c r="BQ193" s="53">
        <f t="shared" si="47"/>
        <v>0</v>
      </c>
    </row>
    <row r="194" spans="1:69">
      <c r="A194" s="41">
        <v>224</v>
      </c>
      <c r="B194" s="42">
        <v>46026</v>
      </c>
      <c r="C194" s="15" t="s">
        <v>97</v>
      </c>
      <c r="D194" s="43" t="str">
        <f t="shared" si="49"/>
        <v>FG</v>
      </c>
      <c r="E194" s="44" t="s">
        <v>93</v>
      </c>
      <c r="F194" s="44" t="s">
        <v>92</v>
      </c>
      <c r="G194" s="45" t="s">
        <v>94</v>
      </c>
      <c r="H194" s="45" t="s">
        <v>119</v>
      </c>
      <c r="I194" s="45" t="s">
        <v>180</v>
      </c>
      <c r="J194" s="5">
        <v>200261</v>
      </c>
      <c r="K194" s="46" t="str">
        <f>VLOOKUP(J194,'[1]Item List (3)'!A$1:B$110000,2,FALSE)</f>
        <v>OR.211 YY4</v>
      </c>
      <c r="L194" s="5"/>
      <c r="M194" s="15" t="str">
        <f t="shared" si="48"/>
        <v>OR</v>
      </c>
      <c r="N194" s="15"/>
      <c r="O194" s="60" t="str">
        <f t="shared" si="41"/>
        <v/>
      </c>
      <c r="P194" s="15">
        <v>2</v>
      </c>
      <c r="Q194" s="15">
        <v>1000</v>
      </c>
      <c r="R194" s="15"/>
      <c r="S194" s="15"/>
      <c r="T194" s="15"/>
      <c r="U194" s="61">
        <f t="shared" si="51"/>
        <v>1000</v>
      </c>
      <c r="V194" s="15">
        <v>120</v>
      </c>
      <c r="W194" s="15">
        <v>120</v>
      </c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61">
        <f t="shared" si="58"/>
        <v>240</v>
      </c>
      <c r="BH194" s="49">
        <f t="shared" si="42"/>
        <v>4</v>
      </c>
      <c r="BI194" s="50">
        <f t="shared" si="57"/>
        <v>2</v>
      </c>
      <c r="BJ194" s="50">
        <f t="shared" si="43"/>
        <v>50</v>
      </c>
      <c r="BK194" s="51">
        <f t="shared" si="52"/>
        <v>0</v>
      </c>
      <c r="BL194" s="51">
        <f t="shared" si="53"/>
        <v>100</v>
      </c>
      <c r="BM194" s="51">
        <f t="shared" si="44"/>
        <v>0</v>
      </c>
      <c r="BN194" s="52">
        <f t="shared" si="50"/>
        <v>2</v>
      </c>
      <c r="BO194" s="52">
        <f t="shared" si="45"/>
        <v>0</v>
      </c>
      <c r="BP194" s="52">
        <f t="shared" si="46"/>
        <v>0</v>
      </c>
      <c r="BQ194" s="53">
        <f t="shared" si="47"/>
        <v>0</v>
      </c>
    </row>
    <row r="195" spans="1:69">
      <c r="A195" s="41">
        <v>225</v>
      </c>
      <c r="B195" s="42">
        <v>46026</v>
      </c>
      <c r="C195" s="15" t="s">
        <v>97</v>
      </c>
      <c r="D195" s="43" t="str">
        <f t="shared" si="49"/>
        <v>FG</v>
      </c>
      <c r="E195" s="44" t="s">
        <v>93</v>
      </c>
      <c r="F195" s="44" t="s">
        <v>96</v>
      </c>
      <c r="G195" s="45" t="s">
        <v>94</v>
      </c>
      <c r="H195" s="45" t="s">
        <v>119</v>
      </c>
      <c r="I195" s="45" t="s">
        <v>180</v>
      </c>
      <c r="J195" s="5">
        <v>200261</v>
      </c>
      <c r="K195" s="46" t="str">
        <f>VLOOKUP(J195,'[1]Item List (3)'!A$1:B$110000,2,FALSE)</f>
        <v>OR.211 YY4</v>
      </c>
      <c r="L195" s="5"/>
      <c r="M195" s="15" t="str">
        <f t="shared" si="48"/>
        <v>OR</v>
      </c>
      <c r="N195" s="15"/>
      <c r="O195" s="60" t="str">
        <f t="shared" si="41"/>
        <v/>
      </c>
      <c r="P195" s="15">
        <v>1</v>
      </c>
      <c r="Q195" s="15">
        <v>1000</v>
      </c>
      <c r="R195" s="15"/>
      <c r="S195" s="15"/>
      <c r="T195" s="15"/>
      <c r="U195" s="61">
        <f t="shared" si="51"/>
        <v>1000</v>
      </c>
      <c r="V195" s="15">
        <v>120</v>
      </c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61">
        <f t="shared" si="58"/>
        <v>120</v>
      </c>
      <c r="BH195" s="49">
        <f t="shared" si="42"/>
        <v>2</v>
      </c>
      <c r="BI195" s="50">
        <f t="shared" si="57"/>
        <v>2</v>
      </c>
      <c r="BJ195" s="50">
        <f t="shared" si="43"/>
        <v>100</v>
      </c>
      <c r="BK195" s="51">
        <f t="shared" si="52"/>
        <v>0</v>
      </c>
      <c r="BL195" s="51">
        <f t="shared" si="53"/>
        <v>100</v>
      </c>
      <c r="BM195" s="51">
        <f t="shared" si="44"/>
        <v>0</v>
      </c>
      <c r="BN195" s="52">
        <f t="shared" si="50"/>
        <v>0</v>
      </c>
      <c r="BO195" s="52">
        <f t="shared" si="45"/>
        <v>0</v>
      </c>
      <c r="BP195" s="52">
        <f t="shared" si="46"/>
        <v>0</v>
      </c>
      <c r="BQ195" s="53">
        <f t="shared" si="47"/>
        <v>0</v>
      </c>
    </row>
    <row r="196" spans="1:69">
      <c r="A196" s="41">
        <v>226</v>
      </c>
      <c r="B196" s="42">
        <v>46026</v>
      </c>
      <c r="C196" s="15" t="s">
        <v>91</v>
      </c>
      <c r="D196" s="43" t="str">
        <f t="shared" si="49"/>
        <v>FG</v>
      </c>
      <c r="E196" s="44" t="s">
        <v>100</v>
      </c>
      <c r="F196" s="44" t="s">
        <v>92</v>
      </c>
      <c r="G196" s="45" t="s">
        <v>103</v>
      </c>
      <c r="H196" s="45" t="s">
        <v>104</v>
      </c>
      <c r="I196" s="45"/>
      <c r="J196" s="5">
        <v>104299</v>
      </c>
      <c r="K196" s="46" t="str">
        <f>VLOOKUP(J196,'[1]Item List (3)'!A$1:B$110000,2,FALSE)</f>
        <v>IR.9916</v>
      </c>
      <c r="L196" s="5">
        <v>251207010</v>
      </c>
      <c r="M196" s="15" t="str">
        <f t="shared" si="48"/>
        <v>IR</v>
      </c>
      <c r="N196" s="15"/>
      <c r="O196" s="60" t="str">
        <f t="shared" ref="O196:O259" si="59">IFERROR(3600/N196,"")</f>
        <v/>
      </c>
      <c r="P196" s="15">
        <v>2</v>
      </c>
      <c r="Q196" s="15">
        <v>7200</v>
      </c>
      <c r="R196" s="15"/>
      <c r="S196" s="15"/>
      <c r="T196" s="15"/>
      <c r="U196" s="61">
        <f t="shared" si="51"/>
        <v>7200</v>
      </c>
      <c r="V196" s="15">
        <v>360</v>
      </c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>
        <v>120</v>
      </c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61">
        <f t="shared" si="58"/>
        <v>480</v>
      </c>
      <c r="BH196" s="49">
        <f t="shared" ref="BH196:BH259" si="60">BG196/60</f>
        <v>8</v>
      </c>
      <c r="BI196" s="50">
        <f t="shared" si="57"/>
        <v>6</v>
      </c>
      <c r="BJ196" s="50">
        <f t="shared" ref="BJ196:BJ259" si="61">IFERROR(BI196/BH196*100,0)</f>
        <v>75</v>
      </c>
      <c r="BK196" s="51">
        <f t="shared" si="52"/>
        <v>0</v>
      </c>
      <c r="BL196" s="51">
        <f t="shared" si="53"/>
        <v>100</v>
      </c>
      <c r="BM196" s="51">
        <f t="shared" ref="BM196:BM259" si="62">IFERROR((((BJ196*BK196*BL196)/1000000)*100),0)</f>
        <v>0</v>
      </c>
      <c r="BN196" s="52">
        <f t="shared" si="50"/>
        <v>0</v>
      </c>
      <c r="BO196" s="52">
        <f t="shared" ref="BO196:BO259" si="63">IFERROR(((BH196-BN196)*3600)/N196,0)</f>
        <v>0</v>
      </c>
      <c r="BP196" s="52">
        <f t="shared" ref="BP196:BP259" si="64">IFERROR(SUM(W196:BF196)/60-BN196,0)</f>
        <v>2</v>
      </c>
      <c r="BQ196" s="53">
        <f t="shared" ref="BQ196:BQ259" si="65">IFERROR(BP196*3600/N196,0)</f>
        <v>0</v>
      </c>
    </row>
    <row r="197" spans="1:69">
      <c r="A197" s="41">
        <v>227</v>
      </c>
      <c r="B197" s="42">
        <v>46026</v>
      </c>
      <c r="C197" s="15" t="s">
        <v>97</v>
      </c>
      <c r="D197" s="43" t="str">
        <f t="shared" si="49"/>
        <v>FG</v>
      </c>
      <c r="E197" s="44" t="s">
        <v>100</v>
      </c>
      <c r="F197" s="44" t="s">
        <v>92</v>
      </c>
      <c r="G197" s="45" t="s">
        <v>103</v>
      </c>
      <c r="H197" s="45" t="s">
        <v>102</v>
      </c>
      <c r="I197" s="45" t="s">
        <v>94</v>
      </c>
      <c r="J197" s="5">
        <v>104299</v>
      </c>
      <c r="K197" s="46" t="str">
        <f>VLOOKUP(J197,'[1]Item List (3)'!A$1:B$110000,2,FALSE)</f>
        <v>IR.9916</v>
      </c>
      <c r="L197" s="5">
        <v>251207010</v>
      </c>
      <c r="M197" s="15" t="str">
        <f t="shared" ref="M197:M260" si="66">IF((LEFT(J197))="2",$L$1,$J$1)</f>
        <v>IR</v>
      </c>
      <c r="N197" s="15"/>
      <c r="O197" s="60" t="str">
        <f t="shared" si="59"/>
        <v/>
      </c>
      <c r="P197" s="15">
        <v>2</v>
      </c>
      <c r="Q197" s="15">
        <v>2500</v>
      </c>
      <c r="R197" s="15"/>
      <c r="S197" s="15"/>
      <c r="T197" s="15"/>
      <c r="U197" s="61">
        <f t="shared" si="51"/>
        <v>2500</v>
      </c>
      <c r="V197" s="15">
        <v>180</v>
      </c>
      <c r="W197" s="15"/>
      <c r="X197" s="15">
        <v>30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>
        <v>120</v>
      </c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61">
        <f t="shared" si="58"/>
        <v>330</v>
      </c>
      <c r="BH197" s="49">
        <f t="shared" si="60"/>
        <v>5.5</v>
      </c>
      <c r="BI197" s="50">
        <f t="shared" si="57"/>
        <v>3</v>
      </c>
      <c r="BJ197" s="50">
        <f t="shared" si="61"/>
        <v>54.54545454545454</v>
      </c>
      <c r="BK197" s="51">
        <f t="shared" si="52"/>
        <v>0</v>
      </c>
      <c r="BL197" s="51">
        <f t="shared" si="53"/>
        <v>100</v>
      </c>
      <c r="BM197" s="51">
        <f t="shared" si="62"/>
        <v>0</v>
      </c>
      <c r="BN197" s="52">
        <f t="shared" si="50"/>
        <v>0</v>
      </c>
      <c r="BO197" s="52">
        <f t="shared" si="63"/>
        <v>0</v>
      </c>
      <c r="BP197" s="52">
        <f t="shared" si="64"/>
        <v>2.5</v>
      </c>
      <c r="BQ197" s="53">
        <f t="shared" si="65"/>
        <v>0</v>
      </c>
    </row>
    <row r="198" spans="1:69">
      <c r="A198" s="41">
        <v>228</v>
      </c>
      <c r="B198" s="42">
        <v>46026</v>
      </c>
      <c r="C198" s="15" t="s">
        <v>97</v>
      </c>
      <c r="D198" s="43" t="str">
        <f t="shared" si="49"/>
        <v>FG</v>
      </c>
      <c r="E198" s="44" t="s">
        <v>100</v>
      </c>
      <c r="F198" s="44" t="s">
        <v>96</v>
      </c>
      <c r="G198" s="45" t="s">
        <v>103</v>
      </c>
      <c r="H198" s="45" t="s">
        <v>102</v>
      </c>
      <c r="I198" s="45" t="s">
        <v>94</v>
      </c>
      <c r="J198" s="5">
        <v>104299</v>
      </c>
      <c r="K198" s="46" t="str">
        <f>VLOOKUP(J198,'[1]Item List (3)'!A$1:B$110000,2,FALSE)</f>
        <v>IR.9916</v>
      </c>
      <c r="L198" s="5">
        <v>251207010</v>
      </c>
      <c r="M198" s="15" t="str">
        <f t="shared" si="66"/>
        <v>IR</v>
      </c>
      <c r="N198" s="15"/>
      <c r="O198" s="60" t="str">
        <f t="shared" si="59"/>
        <v/>
      </c>
      <c r="P198" s="15">
        <v>1</v>
      </c>
      <c r="Q198" s="15">
        <v>2300</v>
      </c>
      <c r="R198" s="15"/>
      <c r="S198" s="15"/>
      <c r="T198" s="15"/>
      <c r="U198" s="61">
        <f t="shared" si="51"/>
        <v>2300</v>
      </c>
      <c r="V198" s="15">
        <v>150</v>
      </c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61">
        <f t="shared" si="58"/>
        <v>150</v>
      </c>
      <c r="BH198" s="49">
        <f t="shared" si="60"/>
        <v>2.5</v>
      </c>
      <c r="BI198" s="50">
        <f t="shared" si="57"/>
        <v>2.5</v>
      </c>
      <c r="BJ198" s="50">
        <f t="shared" si="61"/>
        <v>100</v>
      </c>
      <c r="BK198" s="51">
        <f t="shared" si="52"/>
        <v>0</v>
      </c>
      <c r="BL198" s="51">
        <f t="shared" si="53"/>
        <v>100</v>
      </c>
      <c r="BM198" s="51">
        <f t="shared" si="62"/>
        <v>0</v>
      </c>
      <c r="BN198" s="52">
        <f t="shared" si="50"/>
        <v>0</v>
      </c>
      <c r="BO198" s="52">
        <f t="shared" si="63"/>
        <v>0</v>
      </c>
      <c r="BP198" s="52">
        <f t="shared" si="64"/>
        <v>0</v>
      </c>
      <c r="BQ198" s="53">
        <f t="shared" si="65"/>
        <v>0</v>
      </c>
    </row>
    <row r="199" spans="1:69">
      <c r="A199" s="41">
        <v>229</v>
      </c>
      <c r="B199" s="42">
        <v>46026</v>
      </c>
      <c r="C199" s="15" t="s">
        <v>91</v>
      </c>
      <c r="D199" s="43" t="str">
        <f t="shared" si="49"/>
        <v>CG</v>
      </c>
      <c r="E199" s="44" t="s">
        <v>105</v>
      </c>
      <c r="F199" s="44" t="s">
        <v>106</v>
      </c>
      <c r="G199" s="45" t="s">
        <v>107</v>
      </c>
      <c r="H199" s="45"/>
      <c r="I199" s="45"/>
      <c r="J199" s="5">
        <v>104433.01</v>
      </c>
      <c r="K199" s="46" t="str">
        <f>VLOOKUP(J199,'[1]Item List (3)'!A$1:B$110000,2,FALSE)</f>
        <v>R.IR 433(SHAFT 6902 SPL)</v>
      </c>
      <c r="L199" s="5">
        <v>251003003</v>
      </c>
      <c r="M199" s="15" t="str">
        <f t="shared" si="66"/>
        <v>IR</v>
      </c>
      <c r="N199" s="15">
        <v>60</v>
      </c>
      <c r="O199" s="60">
        <f t="shared" si="59"/>
        <v>60</v>
      </c>
      <c r="P199" s="15">
        <v>1</v>
      </c>
      <c r="Q199" s="15">
        <v>61</v>
      </c>
      <c r="R199" s="15">
        <v>10</v>
      </c>
      <c r="S199" s="15"/>
      <c r="T199" s="15"/>
      <c r="U199" s="61">
        <f t="shared" si="51"/>
        <v>61</v>
      </c>
      <c r="V199" s="15">
        <v>90</v>
      </c>
      <c r="W199" s="15"/>
      <c r="X199" s="15">
        <v>30</v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>
        <v>360</v>
      </c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61">
        <f t="shared" si="58"/>
        <v>480</v>
      </c>
      <c r="BH199" s="49">
        <f t="shared" si="60"/>
        <v>8</v>
      </c>
      <c r="BI199" s="50">
        <f t="shared" si="57"/>
        <v>1.5</v>
      </c>
      <c r="BJ199" s="50">
        <f t="shared" si="61"/>
        <v>18.75</v>
      </c>
      <c r="BK199" s="51">
        <f t="shared" si="52"/>
        <v>67.777777777777786</v>
      </c>
      <c r="BL199" s="51">
        <f t="shared" si="53"/>
        <v>83.606557377049185</v>
      </c>
      <c r="BM199" s="51">
        <f t="shared" si="62"/>
        <v>10.625000000000002</v>
      </c>
      <c r="BN199" s="52">
        <f t="shared" si="50"/>
        <v>0</v>
      </c>
      <c r="BO199" s="52">
        <f t="shared" si="63"/>
        <v>480</v>
      </c>
      <c r="BP199" s="52">
        <f t="shared" si="64"/>
        <v>6.5</v>
      </c>
      <c r="BQ199" s="53">
        <f t="shared" si="65"/>
        <v>390</v>
      </c>
    </row>
    <row r="200" spans="1:69">
      <c r="A200" s="41">
        <v>230</v>
      </c>
      <c r="B200" s="42">
        <v>46026</v>
      </c>
      <c r="C200" s="15" t="s">
        <v>97</v>
      </c>
      <c r="D200" s="43" t="str">
        <f t="shared" ref="D200:D263" si="67">LEFT(E200,2)</f>
        <v>CG</v>
      </c>
      <c r="E200" s="44" t="s">
        <v>105</v>
      </c>
      <c r="F200" s="44"/>
      <c r="G200" s="45"/>
      <c r="H200" s="45"/>
      <c r="I200" s="45"/>
      <c r="J200" s="5"/>
      <c r="K200" s="46" t="e">
        <f>VLOOKUP(J200,'[1]Item List (3)'!A$1:B$110000,2,FALSE)</f>
        <v>#N/A</v>
      </c>
      <c r="L200" s="5"/>
      <c r="M200" s="15" t="str">
        <f t="shared" si="66"/>
        <v>IR</v>
      </c>
      <c r="N200" s="15"/>
      <c r="O200" s="60" t="str">
        <f t="shared" si="59"/>
        <v/>
      </c>
      <c r="P200" s="15"/>
      <c r="Q200" s="15"/>
      <c r="R200" s="15"/>
      <c r="S200" s="15"/>
      <c r="T200" s="15"/>
      <c r="U200" s="61">
        <f t="shared" si="51"/>
        <v>0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>
        <v>480</v>
      </c>
      <c r="BG200" s="61">
        <f t="shared" si="58"/>
        <v>480</v>
      </c>
      <c r="BH200" s="49">
        <f t="shared" si="60"/>
        <v>8</v>
      </c>
      <c r="BI200" s="50">
        <f t="shared" si="57"/>
        <v>0</v>
      </c>
      <c r="BJ200" s="50">
        <f t="shared" si="61"/>
        <v>0</v>
      </c>
      <c r="BK200" s="51">
        <f t="shared" si="52"/>
        <v>0</v>
      </c>
      <c r="BL200" s="51">
        <f t="shared" si="53"/>
        <v>0</v>
      </c>
      <c r="BM200" s="51">
        <f t="shared" si="62"/>
        <v>0</v>
      </c>
      <c r="BN200" s="52">
        <f t="shared" si="50"/>
        <v>8</v>
      </c>
      <c r="BO200" s="52">
        <f t="shared" si="63"/>
        <v>0</v>
      </c>
      <c r="BP200" s="52">
        <f t="shared" si="64"/>
        <v>0</v>
      </c>
      <c r="BQ200" s="53">
        <f t="shared" si="65"/>
        <v>0</v>
      </c>
    </row>
    <row r="201" spans="1:69">
      <c r="A201" s="41">
        <v>231</v>
      </c>
      <c r="B201" s="42">
        <v>46026</v>
      </c>
      <c r="C201" s="15" t="s">
        <v>91</v>
      </c>
      <c r="D201" s="43" t="str">
        <f t="shared" si="67"/>
        <v>CG</v>
      </c>
      <c r="E201" s="44" t="s">
        <v>108</v>
      </c>
      <c r="F201" s="44" t="s">
        <v>111</v>
      </c>
      <c r="G201" s="45" t="s">
        <v>181</v>
      </c>
      <c r="H201" s="45" t="s">
        <v>112</v>
      </c>
      <c r="I201" s="45" t="s">
        <v>113</v>
      </c>
      <c r="J201" s="5">
        <v>208299</v>
      </c>
      <c r="K201" s="46" t="str">
        <f>VLOOKUP(J201,'[1]Item List (3)'!A$1:B$110000,2,FALSE)</f>
        <v>OR.9916</v>
      </c>
      <c r="L201" s="5">
        <v>251005009</v>
      </c>
      <c r="M201" s="15" t="str">
        <f t="shared" si="66"/>
        <v>OR</v>
      </c>
      <c r="N201" s="15"/>
      <c r="O201" s="60" t="str">
        <f t="shared" si="59"/>
        <v/>
      </c>
      <c r="P201" s="15">
        <v>1</v>
      </c>
      <c r="Q201" s="15">
        <v>1972</v>
      </c>
      <c r="R201" s="15"/>
      <c r="S201" s="15"/>
      <c r="T201" s="15"/>
      <c r="U201" s="61">
        <f t="shared" si="51"/>
        <v>1972</v>
      </c>
      <c r="V201" s="15">
        <v>60</v>
      </c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>
        <v>45</v>
      </c>
      <c r="AR201" s="15">
        <v>90</v>
      </c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61">
        <f t="shared" si="58"/>
        <v>195</v>
      </c>
      <c r="BH201" s="49">
        <f t="shared" si="60"/>
        <v>3.25</v>
      </c>
      <c r="BI201" s="50">
        <f t="shared" si="57"/>
        <v>1</v>
      </c>
      <c r="BJ201" s="50">
        <f t="shared" si="61"/>
        <v>30.76923076923077</v>
      </c>
      <c r="BK201" s="51">
        <f t="shared" si="52"/>
        <v>0</v>
      </c>
      <c r="BL201" s="51">
        <f t="shared" si="53"/>
        <v>100</v>
      </c>
      <c r="BM201" s="51">
        <f t="shared" si="62"/>
        <v>0</v>
      </c>
      <c r="BN201" s="52">
        <f t="shared" si="50"/>
        <v>0</v>
      </c>
      <c r="BO201" s="52">
        <f t="shared" si="63"/>
        <v>0</v>
      </c>
      <c r="BP201" s="52">
        <f t="shared" si="64"/>
        <v>2.25</v>
      </c>
      <c r="BQ201" s="53">
        <f t="shared" si="65"/>
        <v>0</v>
      </c>
    </row>
    <row r="202" spans="1:69">
      <c r="A202" s="41">
        <v>232</v>
      </c>
      <c r="B202" s="42">
        <v>46026</v>
      </c>
      <c r="C202" s="15" t="s">
        <v>91</v>
      </c>
      <c r="D202" s="43" t="str">
        <f t="shared" si="67"/>
        <v>CG</v>
      </c>
      <c r="E202" s="44" t="s">
        <v>108</v>
      </c>
      <c r="F202" s="44" t="s">
        <v>106</v>
      </c>
      <c r="G202" s="45" t="s">
        <v>181</v>
      </c>
      <c r="H202" s="45" t="s">
        <v>112</v>
      </c>
      <c r="I202" s="45" t="s">
        <v>113</v>
      </c>
      <c r="J202" s="5">
        <v>208299</v>
      </c>
      <c r="K202" s="46" t="str">
        <f>VLOOKUP(J202,'[1]Item List (3)'!A$1:B$110000,2,FALSE)</f>
        <v>OR.9916</v>
      </c>
      <c r="L202" s="5">
        <v>251005009</v>
      </c>
      <c r="M202" s="15" t="str">
        <f t="shared" si="66"/>
        <v>OR</v>
      </c>
      <c r="N202" s="15"/>
      <c r="O202" s="60" t="str">
        <f t="shared" si="59"/>
        <v/>
      </c>
      <c r="P202" s="15">
        <v>1</v>
      </c>
      <c r="Q202" s="15">
        <v>5220</v>
      </c>
      <c r="R202" s="15"/>
      <c r="S202" s="15"/>
      <c r="T202" s="15"/>
      <c r="U202" s="61">
        <f t="shared" si="51"/>
        <v>5220</v>
      </c>
      <c r="V202" s="15">
        <v>105</v>
      </c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61">
        <f t="shared" si="58"/>
        <v>105</v>
      </c>
      <c r="BH202" s="49">
        <f t="shared" si="60"/>
        <v>1.75</v>
      </c>
      <c r="BI202" s="50">
        <f t="shared" si="57"/>
        <v>1.75</v>
      </c>
      <c r="BJ202" s="50">
        <f t="shared" si="61"/>
        <v>100</v>
      </c>
      <c r="BK202" s="51">
        <f t="shared" si="52"/>
        <v>0</v>
      </c>
      <c r="BL202" s="51">
        <f t="shared" si="53"/>
        <v>100</v>
      </c>
      <c r="BM202" s="51">
        <f t="shared" si="62"/>
        <v>0</v>
      </c>
      <c r="BN202" s="52">
        <f t="shared" si="50"/>
        <v>0</v>
      </c>
      <c r="BO202" s="52">
        <f t="shared" si="63"/>
        <v>0</v>
      </c>
      <c r="BP202" s="52">
        <f t="shared" si="64"/>
        <v>0</v>
      </c>
      <c r="BQ202" s="53">
        <f t="shared" si="65"/>
        <v>0</v>
      </c>
    </row>
    <row r="203" spans="1:69">
      <c r="A203" s="41">
        <v>233</v>
      </c>
      <c r="B203" s="42">
        <v>46026</v>
      </c>
      <c r="C203" s="15" t="s">
        <v>91</v>
      </c>
      <c r="D203" s="43" t="str">
        <f t="shared" si="67"/>
        <v>CG</v>
      </c>
      <c r="E203" s="44" t="s">
        <v>108</v>
      </c>
      <c r="F203" s="44" t="s">
        <v>111</v>
      </c>
      <c r="G203" s="45" t="s">
        <v>181</v>
      </c>
      <c r="H203" s="45" t="s">
        <v>112</v>
      </c>
      <c r="I203" s="45" t="s">
        <v>113</v>
      </c>
      <c r="J203" s="5">
        <v>208448</v>
      </c>
      <c r="K203" s="46" t="str">
        <f>VLOOKUP(J203,'[1]Item List (3)'!A$1:B$110000,2,FALSE)</f>
        <v>R.OR 448(JC 8007)</v>
      </c>
      <c r="L203" s="5"/>
      <c r="M203" s="15" t="str">
        <f t="shared" si="66"/>
        <v>OR</v>
      </c>
      <c r="N203" s="15"/>
      <c r="O203" s="60" t="str">
        <f t="shared" si="59"/>
        <v/>
      </c>
      <c r="P203" s="15">
        <v>1</v>
      </c>
      <c r="Q203" s="15">
        <v>3980</v>
      </c>
      <c r="R203" s="15"/>
      <c r="S203" s="15"/>
      <c r="T203" s="15"/>
      <c r="U203" s="61">
        <f t="shared" si="51"/>
        <v>3980</v>
      </c>
      <c r="V203" s="15">
        <v>60</v>
      </c>
      <c r="W203" s="15">
        <v>120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61">
        <f t="shared" si="58"/>
        <v>180</v>
      </c>
      <c r="BH203" s="49">
        <f t="shared" si="60"/>
        <v>3</v>
      </c>
      <c r="BI203" s="50">
        <f t="shared" si="57"/>
        <v>1</v>
      </c>
      <c r="BJ203" s="50">
        <f t="shared" si="61"/>
        <v>33.333333333333329</v>
      </c>
      <c r="BK203" s="51">
        <f t="shared" si="52"/>
        <v>0</v>
      </c>
      <c r="BL203" s="51">
        <f t="shared" si="53"/>
        <v>100</v>
      </c>
      <c r="BM203" s="51">
        <f t="shared" si="62"/>
        <v>0</v>
      </c>
      <c r="BN203" s="52">
        <f t="shared" si="50"/>
        <v>2</v>
      </c>
      <c r="BO203" s="52">
        <f t="shared" si="63"/>
        <v>0</v>
      </c>
      <c r="BP203" s="52">
        <f t="shared" si="64"/>
        <v>0</v>
      </c>
      <c r="BQ203" s="53">
        <f t="shared" si="65"/>
        <v>0</v>
      </c>
    </row>
    <row r="204" spans="1:69">
      <c r="A204" s="41">
        <v>234</v>
      </c>
      <c r="B204" s="42">
        <v>46026</v>
      </c>
      <c r="C204" s="15" t="s">
        <v>97</v>
      </c>
      <c r="D204" s="43" t="str">
        <f t="shared" si="67"/>
        <v>CG</v>
      </c>
      <c r="E204" s="44" t="s">
        <v>108</v>
      </c>
      <c r="F204" s="44" t="s">
        <v>111</v>
      </c>
      <c r="G204" s="45" t="s">
        <v>112</v>
      </c>
      <c r="H204" s="45" t="s">
        <v>181</v>
      </c>
      <c r="I204" s="45" t="s">
        <v>95</v>
      </c>
      <c r="J204" s="5">
        <v>208448</v>
      </c>
      <c r="K204" s="46" t="str">
        <f>VLOOKUP(J204,'[1]Item List (3)'!A$1:B$110000,2,FALSE)</f>
        <v>R.OR 448(JC 8007)</v>
      </c>
      <c r="L204" s="5">
        <v>251219018</v>
      </c>
      <c r="M204" s="15" t="str">
        <f t="shared" si="66"/>
        <v>OR</v>
      </c>
      <c r="N204" s="15"/>
      <c r="O204" s="60" t="str">
        <f t="shared" si="59"/>
        <v/>
      </c>
      <c r="P204" s="15">
        <v>1</v>
      </c>
      <c r="Q204" s="15">
        <v>4000</v>
      </c>
      <c r="R204" s="15"/>
      <c r="S204" s="15"/>
      <c r="T204" s="15"/>
      <c r="U204" s="61">
        <f t="shared" si="51"/>
        <v>4000</v>
      </c>
      <c r="V204" s="15">
        <v>120</v>
      </c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>
        <v>90</v>
      </c>
      <c r="AR204" s="15">
        <v>120</v>
      </c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61">
        <f t="shared" si="58"/>
        <v>330</v>
      </c>
      <c r="BH204" s="49">
        <f t="shared" si="60"/>
        <v>5.5</v>
      </c>
      <c r="BI204" s="50">
        <f t="shared" si="57"/>
        <v>2</v>
      </c>
      <c r="BJ204" s="50">
        <f t="shared" si="61"/>
        <v>36.363636363636367</v>
      </c>
      <c r="BK204" s="51">
        <f t="shared" si="52"/>
        <v>0</v>
      </c>
      <c r="BL204" s="51">
        <f t="shared" si="53"/>
        <v>100</v>
      </c>
      <c r="BM204" s="51">
        <f t="shared" si="62"/>
        <v>0</v>
      </c>
      <c r="BN204" s="52">
        <f t="shared" si="50"/>
        <v>0</v>
      </c>
      <c r="BO204" s="52">
        <f t="shared" si="63"/>
        <v>0</v>
      </c>
      <c r="BP204" s="52">
        <f t="shared" si="64"/>
        <v>3.5</v>
      </c>
      <c r="BQ204" s="53">
        <f t="shared" si="65"/>
        <v>0</v>
      </c>
    </row>
    <row r="205" spans="1:69">
      <c r="A205" s="41">
        <v>235</v>
      </c>
      <c r="B205" s="42">
        <v>46026</v>
      </c>
      <c r="C205" s="15" t="s">
        <v>97</v>
      </c>
      <c r="D205" s="43" t="str">
        <f t="shared" si="67"/>
        <v>CG</v>
      </c>
      <c r="E205" s="44" t="s">
        <v>108</v>
      </c>
      <c r="F205" s="44" t="s">
        <v>120</v>
      </c>
      <c r="G205" s="45" t="s">
        <v>112</v>
      </c>
      <c r="H205" s="45" t="s">
        <v>181</v>
      </c>
      <c r="I205" s="45" t="s">
        <v>95</v>
      </c>
      <c r="J205" s="5">
        <v>208448</v>
      </c>
      <c r="K205" s="46" t="str">
        <f>VLOOKUP(J205,'[1]Item List (3)'!A$1:B$110000,2,FALSE)</f>
        <v>R.OR 448(JC 8007)</v>
      </c>
      <c r="L205" s="5">
        <v>251219018</v>
      </c>
      <c r="M205" s="15" t="str">
        <f t="shared" si="66"/>
        <v>OR</v>
      </c>
      <c r="N205" s="15"/>
      <c r="O205" s="60" t="str">
        <f t="shared" si="59"/>
        <v/>
      </c>
      <c r="P205" s="15">
        <v>1</v>
      </c>
      <c r="Q205" s="15">
        <v>3980</v>
      </c>
      <c r="R205" s="15"/>
      <c r="S205" s="15"/>
      <c r="T205" s="15"/>
      <c r="U205" s="61">
        <f t="shared" si="51"/>
        <v>3980</v>
      </c>
      <c r="V205" s="15">
        <v>90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61">
        <f t="shared" ref="BG205:BG234" si="68">SUM(V205:BF205)</f>
        <v>90</v>
      </c>
      <c r="BH205" s="49">
        <f t="shared" si="60"/>
        <v>1.5</v>
      </c>
      <c r="BI205" s="50">
        <f t="shared" si="57"/>
        <v>1.5</v>
      </c>
      <c r="BJ205" s="50">
        <f t="shared" si="61"/>
        <v>100</v>
      </c>
      <c r="BK205" s="51">
        <f t="shared" si="52"/>
        <v>0</v>
      </c>
      <c r="BL205" s="51">
        <f t="shared" si="53"/>
        <v>100</v>
      </c>
      <c r="BM205" s="51">
        <f t="shared" si="62"/>
        <v>0</v>
      </c>
      <c r="BN205" s="52">
        <f t="shared" si="50"/>
        <v>0</v>
      </c>
      <c r="BO205" s="52">
        <f t="shared" si="63"/>
        <v>0</v>
      </c>
      <c r="BP205" s="52">
        <f t="shared" si="64"/>
        <v>0</v>
      </c>
      <c r="BQ205" s="53">
        <f t="shared" si="65"/>
        <v>0</v>
      </c>
    </row>
    <row r="206" spans="1:69">
      <c r="A206" s="41">
        <v>236</v>
      </c>
      <c r="B206" s="42">
        <v>46026</v>
      </c>
      <c r="C206" s="15" t="s">
        <v>91</v>
      </c>
      <c r="D206" s="43" t="str">
        <f t="shared" si="67"/>
        <v>CG</v>
      </c>
      <c r="E206" s="44" t="s">
        <v>115</v>
      </c>
      <c r="F206" s="44" t="s">
        <v>120</v>
      </c>
      <c r="G206" s="45" t="s">
        <v>181</v>
      </c>
      <c r="H206" s="45"/>
      <c r="I206" s="45"/>
      <c r="J206" s="5">
        <v>208602.06</v>
      </c>
      <c r="K206" s="46" t="str">
        <f>VLOOKUP(J206,'[1]Item List (3)'!A$1:B$110000,2,FALSE)</f>
        <v>NU.OR 304</v>
      </c>
      <c r="L206" s="5">
        <v>250908016</v>
      </c>
      <c r="M206" s="15" t="str">
        <f t="shared" si="66"/>
        <v>OR</v>
      </c>
      <c r="N206" s="15"/>
      <c r="O206" s="60" t="str">
        <f t="shared" si="59"/>
        <v/>
      </c>
      <c r="P206" s="15">
        <v>2</v>
      </c>
      <c r="Q206" s="15">
        <v>453</v>
      </c>
      <c r="R206" s="15"/>
      <c r="S206" s="15">
        <v>2</v>
      </c>
      <c r="T206" s="15"/>
      <c r="U206" s="61">
        <f t="shared" si="51"/>
        <v>455</v>
      </c>
      <c r="V206" s="15">
        <v>60</v>
      </c>
      <c r="W206" s="15">
        <v>90</v>
      </c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>
        <v>30</v>
      </c>
      <c r="AR206" s="15">
        <v>150</v>
      </c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61">
        <f t="shared" si="68"/>
        <v>330</v>
      </c>
      <c r="BH206" s="49">
        <f t="shared" si="60"/>
        <v>5.5</v>
      </c>
      <c r="BI206" s="50">
        <f t="shared" si="57"/>
        <v>1</v>
      </c>
      <c r="BJ206" s="50">
        <f t="shared" si="61"/>
        <v>18.181818181818183</v>
      </c>
      <c r="BK206" s="51">
        <f t="shared" si="52"/>
        <v>0</v>
      </c>
      <c r="BL206" s="51">
        <f t="shared" si="53"/>
        <v>99.560439560439562</v>
      </c>
      <c r="BM206" s="51">
        <f t="shared" si="62"/>
        <v>0</v>
      </c>
      <c r="BN206" s="52">
        <f t="shared" si="50"/>
        <v>1.5</v>
      </c>
      <c r="BO206" s="52">
        <f t="shared" si="63"/>
        <v>0</v>
      </c>
      <c r="BP206" s="52">
        <f t="shared" si="64"/>
        <v>3</v>
      </c>
      <c r="BQ206" s="53">
        <f t="shared" si="65"/>
        <v>0</v>
      </c>
    </row>
    <row r="207" spans="1:69">
      <c r="A207" s="41">
        <v>237</v>
      </c>
      <c r="B207" s="42">
        <v>46026</v>
      </c>
      <c r="C207" s="15" t="s">
        <v>91</v>
      </c>
      <c r="D207" s="43" t="str">
        <f t="shared" si="67"/>
        <v>CG</v>
      </c>
      <c r="E207" s="44" t="s">
        <v>115</v>
      </c>
      <c r="F207" s="44" t="s">
        <v>111</v>
      </c>
      <c r="G207" s="45" t="s">
        <v>181</v>
      </c>
      <c r="H207" s="45"/>
      <c r="I207" s="45"/>
      <c r="J207" s="5">
        <v>200603.3</v>
      </c>
      <c r="K207" s="46" t="e">
        <f>VLOOKUP(J207,'[1]Item List (3)'!A$1:B$110000,2,FALSE)</f>
        <v>#N/A</v>
      </c>
      <c r="L207" s="5"/>
      <c r="M207" s="15" t="str">
        <f t="shared" si="66"/>
        <v>OR</v>
      </c>
      <c r="N207" s="15"/>
      <c r="O207" s="60" t="str">
        <f t="shared" si="59"/>
        <v/>
      </c>
      <c r="P207" s="15">
        <v>2</v>
      </c>
      <c r="Q207" s="15">
        <v>464</v>
      </c>
      <c r="R207" s="15"/>
      <c r="S207" s="15"/>
      <c r="T207" s="15"/>
      <c r="U207" s="61">
        <f t="shared" si="51"/>
        <v>464</v>
      </c>
      <c r="V207" s="15">
        <v>90</v>
      </c>
      <c r="W207" s="15">
        <v>60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61">
        <f t="shared" si="68"/>
        <v>150</v>
      </c>
      <c r="BH207" s="49">
        <f t="shared" si="60"/>
        <v>2.5</v>
      </c>
      <c r="BI207" s="50">
        <f t="shared" si="57"/>
        <v>1.5</v>
      </c>
      <c r="BJ207" s="50">
        <f t="shared" si="61"/>
        <v>60</v>
      </c>
      <c r="BK207" s="51">
        <f t="shared" si="52"/>
        <v>0</v>
      </c>
      <c r="BL207" s="51">
        <f t="shared" si="53"/>
        <v>100</v>
      </c>
      <c r="BM207" s="51">
        <f t="shared" si="62"/>
        <v>0</v>
      </c>
      <c r="BN207" s="52">
        <f t="shared" si="50"/>
        <v>1</v>
      </c>
      <c r="BO207" s="52">
        <f t="shared" si="63"/>
        <v>0</v>
      </c>
      <c r="BP207" s="52">
        <f t="shared" si="64"/>
        <v>0</v>
      </c>
      <c r="BQ207" s="53">
        <f t="shared" si="65"/>
        <v>0</v>
      </c>
    </row>
    <row r="208" spans="1:69">
      <c r="A208" s="41">
        <v>238</v>
      </c>
      <c r="B208" s="42">
        <v>46026</v>
      </c>
      <c r="C208" s="15" t="s">
        <v>97</v>
      </c>
      <c r="D208" s="43" t="str">
        <f t="shared" si="67"/>
        <v>CG</v>
      </c>
      <c r="E208" s="44" t="s">
        <v>115</v>
      </c>
      <c r="F208" s="44" t="s">
        <v>120</v>
      </c>
      <c r="G208" s="45" t="s">
        <v>117</v>
      </c>
      <c r="H208" s="45" t="s">
        <v>113</v>
      </c>
      <c r="I208" s="45" t="s">
        <v>119</v>
      </c>
      <c r="J208" s="5">
        <v>200603.3</v>
      </c>
      <c r="K208" s="46" t="e">
        <f>VLOOKUP(J208,'[1]Item List (3)'!A$1:B$110000,2,FALSE)</f>
        <v>#N/A</v>
      </c>
      <c r="L208" s="5"/>
      <c r="M208" s="15" t="str">
        <f t="shared" si="66"/>
        <v>OR</v>
      </c>
      <c r="N208" s="15"/>
      <c r="O208" s="60" t="str">
        <f t="shared" si="59"/>
        <v/>
      </c>
      <c r="P208" s="15">
        <v>1</v>
      </c>
      <c r="Q208" s="15">
        <v>463</v>
      </c>
      <c r="R208" s="15"/>
      <c r="S208" s="15">
        <v>1</v>
      </c>
      <c r="T208" s="15"/>
      <c r="U208" s="61">
        <f t="shared" si="51"/>
        <v>464</v>
      </c>
      <c r="V208" s="15">
        <v>60</v>
      </c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>
        <v>30</v>
      </c>
      <c r="AR208" s="15">
        <v>240</v>
      </c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61">
        <f t="shared" si="68"/>
        <v>330</v>
      </c>
      <c r="BH208" s="49">
        <f t="shared" si="60"/>
        <v>5.5</v>
      </c>
      <c r="BI208" s="50">
        <f t="shared" si="57"/>
        <v>1</v>
      </c>
      <c r="BJ208" s="50">
        <f t="shared" si="61"/>
        <v>18.181818181818183</v>
      </c>
      <c r="BK208" s="51">
        <f t="shared" si="52"/>
        <v>0</v>
      </c>
      <c r="BL208" s="51">
        <f t="shared" si="53"/>
        <v>99.784482758620683</v>
      </c>
      <c r="BM208" s="51">
        <f t="shared" si="62"/>
        <v>0</v>
      </c>
      <c r="BN208" s="52">
        <f t="shared" si="50"/>
        <v>0</v>
      </c>
      <c r="BO208" s="52">
        <f t="shared" si="63"/>
        <v>0</v>
      </c>
      <c r="BP208" s="52">
        <f t="shared" si="64"/>
        <v>4.5</v>
      </c>
      <c r="BQ208" s="53">
        <f t="shared" si="65"/>
        <v>0</v>
      </c>
    </row>
    <row r="209" spans="1:70">
      <c r="A209" s="41">
        <v>239</v>
      </c>
      <c r="B209" s="42">
        <v>46026</v>
      </c>
      <c r="C209" s="15" t="s">
        <v>97</v>
      </c>
      <c r="D209" s="43" t="str">
        <f t="shared" si="67"/>
        <v>CG</v>
      </c>
      <c r="E209" s="44" t="s">
        <v>115</v>
      </c>
      <c r="F209" s="44" t="s">
        <v>120</v>
      </c>
      <c r="G209" s="45" t="s">
        <v>117</v>
      </c>
      <c r="H209" s="45" t="s">
        <v>113</v>
      </c>
      <c r="I209" s="45" t="s">
        <v>119</v>
      </c>
      <c r="J209" s="5">
        <v>104299</v>
      </c>
      <c r="K209" s="46" t="str">
        <f>VLOOKUP(J209,'[1]Item List (3)'!A$1:B$110000,2,FALSE)</f>
        <v>IR.9916</v>
      </c>
      <c r="L209" s="5"/>
      <c r="M209" s="15" t="str">
        <f t="shared" si="66"/>
        <v>IR</v>
      </c>
      <c r="N209" s="15"/>
      <c r="O209" s="60" t="str">
        <f t="shared" si="59"/>
        <v/>
      </c>
      <c r="P209" s="15">
        <v>1</v>
      </c>
      <c r="Q209" s="15">
        <v>2850</v>
      </c>
      <c r="R209" s="15"/>
      <c r="S209" s="15"/>
      <c r="T209" s="15"/>
      <c r="U209" s="61">
        <f t="shared" si="51"/>
        <v>2850</v>
      </c>
      <c r="V209" s="15">
        <v>90</v>
      </c>
      <c r="W209" s="15">
        <v>60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61">
        <f t="shared" si="68"/>
        <v>150</v>
      </c>
      <c r="BH209" s="49">
        <f t="shared" si="60"/>
        <v>2.5</v>
      </c>
      <c r="BI209" s="50">
        <f t="shared" si="57"/>
        <v>1.5</v>
      </c>
      <c r="BJ209" s="50">
        <f t="shared" si="61"/>
        <v>60</v>
      </c>
      <c r="BK209" s="51">
        <f t="shared" si="52"/>
        <v>0</v>
      </c>
      <c r="BL209" s="51">
        <f t="shared" si="53"/>
        <v>100</v>
      </c>
      <c r="BM209" s="51">
        <f t="shared" si="62"/>
        <v>0</v>
      </c>
      <c r="BN209" s="52">
        <f t="shared" si="50"/>
        <v>1</v>
      </c>
      <c r="BO209" s="52">
        <f t="shared" si="63"/>
        <v>0</v>
      </c>
      <c r="BP209" s="52">
        <f t="shared" si="64"/>
        <v>0</v>
      </c>
      <c r="BQ209" s="53">
        <f t="shared" si="65"/>
        <v>0</v>
      </c>
    </row>
    <row r="210" spans="1:70">
      <c r="A210" s="41">
        <v>240</v>
      </c>
      <c r="B210" s="42">
        <v>46026</v>
      </c>
      <c r="C210" s="15" t="s">
        <v>91</v>
      </c>
      <c r="D210" s="43" t="str">
        <f t="shared" si="67"/>
        <v>EG</v>
      </c>
      <c r="E210" s="44" t="s">
        <v>121</v>
      </c>
      <c r="F210" s="44" t="s">
        <v>122</v>
      </c>
      <c r="G210" s="45" t="s">
        <v>124</v>
      </c>
      <c r="H210" s="45" t="s">
        <v>123</v>
      </c>
      <c r="I210" s="45"/>
      <c r="J210" s="5">
        <v>102091</v>
      </c>
      <c r="K210" s="46" t="e">
        <f>VLOOKUP(J210,'[1]Item List (3)'!A$1:B$110000,2,FALSE)</f>
        <v>#N/A</v>
      </c>
      <c r="L210" s="5">
        <v>251204017</v>
      </c>
      <c r="M210" s="15" t="str">
        <f t="shared" si="66"/>
        <v>IR</v>
      </c>
      <c r="N210" s="15">
        <v>40</v>
      </c>
      <c r="O210" s="60">
        <f t="shared" si="59"/>
        <v>90</v>
      </c>
      <c r="P210" s="15">
        <v>1</v>
      </c>
      <c r="Q210" s="15">
        <v>563</v>
      </c>
      <c r="R210" s="15">
        <v>3</v>
      </c>
      <c r="S210" s="15">
        <v>1</v>
      </c>
      <c r="T210" s="15"/>
      <c r="U210" s="61">
        <f t="shared" si="51"/>
        <v>564</v>
      </c>
      <c r="V210" s="15">
        <v>430</v>
      </c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>
        <v>50</v>
      </c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61">
        <f t="shared" si="68"/>
        <v>480</v>
      </c>
      <c r="BH210" s="49">
        <f t="shared" si="60"/>
        <v>8</v>
      </c>
      <c r="BI210" s="50">
        <f t="shared" si="57"/>
        <v>7.166666666666667</v>
      </c>
      <c r="BJ210" s="50">
        <f t="shared" si="61"/>
        <v>89.583333333333343</v>
      </c>
      <c r="BK210" s="51">
        <f t="shared" si="52"/>
        <v>87.441860465116278</v>
      </c>
      <c r="BL210" s="51">
        <f t="shared" si="53"/>
        <v>99.290780141843967</v>
      </c>
      <c r="BM210" s="51">
        <f t="shared" si="62"/>
        <v>77.777777777777786</v>
      </c>
      <c r="BN210" s="52">
        <f t="shared" si="50"/>
        <v>0</v>
      </c>
      <c r="BO210" s="52">
        <f t="shared" si="63"/>
        <v>720</v>
      </c>
      <c r="BP210" s="52">
        <f t="shared" si="64"/>
        <v>0.83333333333333337</v>
      </c>
      <c r="BQ210" s="53">
        <f t="shared" si="65"/>
        <v>75</v>
      </c>
    </row>
    <row r="211" spans="1:70">
      <c r="A211" s="41">
        <v>241</v>
      </c>
      <c r="B211" s="42">
        <v>46026</v>
      </c>
      <c r="C211" s="15" t="s">
        <v>97</v>
      </c>
      <c r="D211" s="43" t="str">
        <f t="shared" si="67"/>
        <v>EG</v>
      </c>
      <c r="E211" s="44" t="s">
        <v>121</v>
      </c>
      <c r="F211" s="44" t="s">
        <v>122</v>
      </c>
      <c r="G211" s="45" t="s">
        <v>123</v>
      </c>
      <c r="H211" s="45"/>
      <c r="I211" s="45"/>
      <c r="J211" s="5">
        <v>102091</v>
      </c>
      <c r="K211" s="46" t="e">
        <f>VLOOKUP(J211,'[1]Item List (3)'!A$1:B$110000,2,FALSE)</f>
        <v>#N/A</v>
      </c>
      <c r="L211" s="5">
        <v>251204017</v>
      </c>
      <c r="M211" s="15" t="str">
        <f t="shared" si="66"/>
        <v>IR</v>
      </c>
      <c r="N211" s="15">
        <v>40</v>
      </c>
      <c r="O211" s="60">
        <f t="shared" si="59"/>
        <v>90</v>
      </c>
      <c r="P211" s="15">
        <v>1</v>
      </c>
      <c r="Q211" s="15">
        <v>637</v>
      </c>
      <c r="R211" s="15">
        <v>2</v>
      </c>
      <c r="S211" s="15"/>
      <c r="T211" s="15"/>
      <c r="U211" s="61">
        <f t="shared" si="51"/>
        <v>637</v>
      </c>
      <c r="V211" s="15">
        <v>480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61">
        <f t="shared" si="68"/>
        <v>480</v>
      </c>
      <c r="BH211" s="49">
        <f t="shared" si="60"/>
        <v>8</v>
      </c>
      <c r="BI211" s="50">
        <f t="shared" si="57"/>
        <v>8</v>
      </c>
      <c r="BJ211" s="50">
        <f t="shared" si="61"/>
        <v>100</v>
      </c>
      <c r="BK211" s="51">
        <f t="shared" si="52"/>
        <v>88.472222222222214</v>
      </c>
      <c r="BL211" s="51">
        <f t="shared" si="53"/>
        <v>99.686028257456826</v>
      </c>
      <c r="BM211" s="51">
        <f t="shared" si="62"/>
        <v>88.194444444444429</v>
      </c>
      <c r="BN211" s="52">
        <f t="shared" si="50"/>
        <v>0</v>
      </c>
      <c r="BO211" s="52">
        <f t="shared" si="63"/>
        <v>720</v>
      </c>
      <c r="BP211" s="52">
        <f t="shared" si="64"/>
        <v>0</v>
      </c>
      <c r="BQ211" s="53">
        <f t="shared" si="65"/>
        <v>0</v>
      </c>
    </row>
    <row r="212" spans="1:70">
      <c r="A212" s="41">
        <v>242</v>
      </c>
      <c r="B212" s="42">
        <v>46026</v>
      </c>
      <c r="C212" s="15" t="s">
        <v>91</v>
      </c>
      <c r="D212" s="43" t="str">
        <f t="shared" si="67"/>
        <v>EG</v>
      </c>
      <c r="E212" s="44" t="s">
        <v>125</v>
      </c>
      <c r="F212" s="44" t="s">
        <v>122</v>
      </c>
      <c r="G212" s="45" t="s">
        <v>178</v>
      </c>
      <c r="H212" s="45"/>
      <c r="I212" s="45"/>
      <c r="J212" s="5">
        <v>102098</v>
      </c>
      <c r="K212" s="46" t="e">
        <f>VLOOKUP(J212,'[1]Item List (3)'!A$1:B$110000,2,FALSE)</f>
        <v>#N/A</v>
      </c>
      <c r="L212" s="5">
        <v>250819008</v>
      </c>
      <c r="M212" s="15" t="str">
        <f t="shared" si="66"/>
        <v>IR</v>
      </c>
      <c r="N212" s="15">
        <v>50</v>
      </c>
      <c r="O212" s="60">
        <f t="shared" si="59"/>
        <v>72</v>
      </c>
      <c r="P212" s="15">
        <v>1</v>
      </c>
      <c r="Q212" s="15">
        <v>403</v>
      </c>
      <c r="R212" s="15">
        <v>8</v>
      </c>
      <c r="S212" s="15">
        <v>2</v>
      </c>
      <c r="T212" s="15"/>
      <c r="U212" s="61">
        <f t="shared" si="51"/>
        <v>405</v>
      </c>
      <c r="V212" s="15">
        <v>420</v>
      </c>
      <c r="W212" s="15"/>
      <c r="X212" s="15">
        <v>25</v>
      </c>
      <c r="Y212" s="15"/>
      <c r="Z212" s="15">
        <v>25</v>
      </c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>
        <v>10</v>
      </c>
      <c r="BF212" s="15"/>
      <c r="BG212" s="61">
        <f t="shared" si="68"/>
        <v>480</v>
      </c>
      <c r="BH212" s="49">
        <f t="shared" si="60"/>
        <v>8</v>
      </c>
      <c r="BI212" s="50">
        <f t="shared" si="57"/>
        <v>7</v>
      </c>
      <c r="BJ212" s="50">
        <f t="shared" si="61"/>
        <v>87.5</v>
      </c>
      <c r="BK212" s="51">
        <f t="shared" si="52"/>
        <v>80.357142857142861</v>
      </c>
      <c r="BL212" s="51">
        <f t="shared" si="53"/>
        <v>97.53086419753086</v>
      </c>
      <c r="BM212" s="51">
        <f t="shared" si="62"/>
        <v>68.576388888888886</v>
      </c>
      <c r="BN212" s="52">
        <f t="shared" si="50"/>
        <v>0.16666666666666666</v>
      </c>
      <c r="BO212" s="52">
        <f t="shared" si="63"/>
        <v>564</v>
      </c>
      <c r="BP212" s="52">
        <f t="shared" si="64"/>
        <v>0.83333333333333337</v>
      </c>
      <c r="BQ212" s="53">
        <f t="shared" si="65"/>
        <v>60</v>
      </c>
    </row>
    <row r="213" spans="1:70">
      <c r="A213" s="41">
        <v>243</v>
      </c>
      <c r="B213" s="42">
        <v>46026</v>
      </c>
      <c r="C213" s="15" t="s">
        <v>97</v>
      </c>
      <c r="D213" s="43" t="str">
        <f t="shared" si="67"/>
        <v>EG</v>
      </c>
      <c r="E213" s="44" t="s">
        <v>125</v>
      </c>
      <c r="F213" s="44"/>
      <c r="G213" s="45"/>
      <c r="H213" s="45"/>
      <c r="I213" s="45"/>
      <c r="J213" s="5"/>
      <c r="K213" s="46" t="e">
        <f>VLOOKUP(J213,'[1]Item List (3)'!A$1:B$110000,2,FALSE)</f>
        <v>#N/A</v>
      </c>
      <c r="L213" s="5"/>
      <c r="M213" s="15" t="str">
        <f t="shared" si="66"/>
        <v>IR</v>
      </c>
      <c r="N213" s="15"/>
      <c r="O213" s="60" t="str">
        <f t="shared" si="59"/>
        <v/>
      </c>
      <c r="P213" s="15"/>
      <c r="Q213" s="15"/>
      <c r="R213" s="15"/>
      <c r="S213" s="15"/>
      <c r="T213" s="15"/>
      <c r="U213" s="61">
        <f t="shared" si="51"/>
        <v>0</v>
      </c>
      <c r="V213" s="15"/>
      <c r="W213" s="15">
        <v>480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61">
        <f t="shared" si="68"/>
        <v>480</v>
      </c>
      <c r="BH213" s="49">
        <f t="shared" si="60"/>
        <v>8</v>
      </c>
      <c r="BI213" s="50">
        <f t="shared" si="57"/>
        <v>0</v>
      </c>
      <c r="BJ213" s="50">
        <f t="shared" si="61"/>
        <v>0</v>
      </c>
      <c r="BK213" s="51">
        <f t="shared" si="52"/>
        <v>0</v>
      </c>
      <c r="BL213" s="51">
        <f t="shared" si="53"/>
        <v>0</v>
      </c>
      <c r="BM213" s="51">
        <f t="shared" si="62"/>
        <v>0</v>
      </c>
      <c r="BN213" s="52">
        <f t="shared" ref="BN213:BN276" si="69">(W213+AP213+BE213+BF213)/60</f>
        <v>8</v>
      </c>
      <c r="BO213" s="52">
        <f t="shared" si="63"/>
        <v>0</v>
      </c>
      <c r="BP213" s="52">
        <f t="shared" si="64"/>
        <v>0</v>
      </c>
      <c r="BQ213" s="53">
        <f t="shared" si="65"/>
        <v>0</v>
      </c>
    </row>
    <row r="214" spans="1:70">
      <c r="A214" s="41">
        <v>244</v>
      </c>
      <c r="B214" s="42">
        <v>46026</v>
      </c>
      <c r="C214" s="15" t="s">
        <v>91</v>
      </c>
      <c r="D214" s="43" t="str">
        <f t="shared" si="67"/>
        <v>EG</v>
      </c>
      <c r="E214" s="44" t="s">
        <v>128</v>
      </c>
      <c r="F214" s="44"/>
      <c r="G214" s="45"/>
      <c r="H214" s="45"/>
      <c r="I214" s="45"/>
      <c r="J214" s="5"/>
      <c r="K214" s="46" t="e">
        <f>VLOOKUP(J214,'[1]Item List (3)'!A$1:B$110000,2,FALSE)</f>
        <v>#N/A</v>
      </c>
      <c r="L214" s="5"/>
      <c r="M214" s="15" t="str">
        <f t="shared" si="66"/>
        <v>IR</v>
      </c>
      <c r="N214" s="15"/>
      <c r="O214" s="60" t="str">
        <f t="shared" si="59"/>
        <v/>
      </c>
      <c r="P214" s="15"/>
      <c r="Q214" s="15"/>
      <c r="R214" s="15"/>
      <c r="S214" s="15"/>
      <c r="T214" s="15"/>
      <c r="U214" s="61">
        <f t="shared" ref="U214:U277" si="70">Q214+S214+T214</f>
        <v>0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61">
        <f t="shared" si="68"/>
        <v>0</v>
      </c>
      <c r="BH214" s="49">
        <f t="shared" si="60"/>
        <v>0</v>
      </c>
      <c r="BI214" s="50">
        <f t="shared" si="57"/>
        <v>0</v>
      </c>
      <c r="BJ214" s="50">
        <f t="shared" si="61"/>
        <v>0</v>
      </c>
      <c r="BK214" s="51">
        <f t="shared" ref="BK214:BK277" si="71">IFERROR(((U214*N214)/(BI214*3600)*100),0)</f>
        <v>0</v>
      </c>
      <c r="BL214" s="51">
        <f t="shared" ref="BL214:BL277" si="72">IFERROR(((U214-(R214+S214+T214))/U214*100),0)</f>
        <v>0</v>
      </c>
      <c r="BM214" s="51">
        <f t="shared" si="62"/>
        <v>0</v>
      </c>
      <c r="BN214" s="52">
        <f t="shared" si="69"/>
        <v>0</v>
      </c>
      <c r="BO214" s="52">
        <f t="shared" si="63"/>
        <v>0</v>
      </c>
      <c r="BP214" s="52">
        <f t="shared" si="64"/>
        <v>0</v>
      </c>
      <c r="BQ214" s="53">
        <f t="shared" si="65"/>
        <v>0</v>
      </c>
    </row>
    <row r="215" spans="1:70">
      <c r="A215" s="41">
        <v>245</v>
      </c>
      <c r="B215" s="42">
        <v>46026</v>
      </c>
      <c r="C215" s="15" t="s">
        <v>97</v>
      </c>
      <c r="D215" s="43" t="str">
        <f t="shared" si="67"/>
        <v>EG</v>
      </c>
      <c r="E215" s="44" t="s">
        <v>128</v>
      </c>
      <c r="F215" s="44" t="s">
        <v>122</v>
      </c>
      <c r="G215" s="45" t="s">
        <v>124</v>
      </c>
      <c r="H215" s="45"/>
      <c r="I215" s="45"/>
      <c r="J215" s="5">
        <v>103004</v>
      </c>
      <c r="K215" s="46" t="str">
        <f>VLOOKUP(J215,'[1]Item List (3)'!A$1:B$110000,2,FALSE)</f>
        <v>940041664 MATERIAL</v>
      </c>
      <c r="L215" s="5">
        <v>251110003</v>
      </c>
      <c r="M215" s="15" t="str">
        <f t="shared" si="66"/>
        <v>IR</v>
      </c>
      <c r="N215" s="15">
        <v>60</v>
      </c>
      <c r="O215" s="60">
        <f t="shared" si="59"/>
        <v>60</v>
      </c>
      <c r="P215" s="15">
        <v>1</v>
      </c>
      <c r="Q215" s="15">
        <v>21</v>
      </c>
      <c r="R215" s="15">
        <v>4</v>
      </c>
      <c r="S215" s="15"/>
      <c r="T215" s="15"/>
      <c r="U215" s="61">
        <f t="shared" si="70"/>
        <v>21</v>
      </c>
      <c r="V215" s="15">
        <v>30</v>
      </c>
      <c r="W215" s="15"/>
      <c r="X215" s="15">
        <v>60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>
        <v>360</v>
      </c>
      <c r="AS215" s="15"/>
      <c r="AT215" s="15"/>
      <c r="AU215" s="15"/>
      <c r="AV215" s="15"/>
      <c r="AW215" s="15">
        <v>30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61">
        <f t="shared" si="68"/>
        <v>480</v>
      </c>
      <c r="BH215" s="49">
        <f t="shared" si="60"/>
        <v>8</v>
      </c>
      <c r="BI215" s="50">
        <f t="shared" si="57"/>
        <v>0.5</v>
      </c>
      <c r="BJ215" s="50">
        <f t="shared" si="61"/>
        <v>6.25</v>
      </c>
      <c r="BK215" s="51">
        <f t="shared" si="71"/>
        <v>70</v>
      </c>
      <c r="BL215" s="51">
        <f t="shared" si="72"/>
        <v>80.952380952380949</v>
      </c>
      <c r="BM215" s="51">
        <f t="shared" si="62"/>
        <v>3.5416666666666665</v>
      </c>
      <c r="BN215" s="52">
        <f t="shared" si="69"/>
        <v>0</v>
      </c>
      <c r="BO215" s="52">
        <f t="shared" si="63"/>
        <v>480</v>
      </c>
      <c r="BP215" s="52">
        <f t="shared" si="64"/>
        <v>7.5</v>
      </c>
      <c r="BQ215" s="53">
        <f t="shared" si="65"/>
        <v>450</v>
      </c>
    </row>
    <row r="216" spans="1:70">
      <c r="A216" s="41">
        <v>246</v>
      </c>
      <c r="B216" s="42">
        <v>46026</v>
      </c>
      <c r="C216" s="15" t="s">
        <v>91</v>
      </c>
      <c r="D216" s="43" t="str">
        <f t="shared" si="67"/>
        <v>EG</v>
      </c>
      <c r="E216" s="44" t="s">
        <v>129</v>
      </c>
      <c r="F216" s="44" t="s">
        <v>122</v>
      </c>
      <c r="G216" s="45" t="s">
        <v>127</v>
      </c>
      <c r="H216" s="45"/>
      <c r="I216" s="45"/>
      <c r="J216" s="5">
        <v>100261</v>
      </c>
      <c r="K216" s="46" t="str">
        <f>VLOOKUP(J216,'[1]Item List (3)'!A$1:B$110000,2,FALSE)</f>
        <v>IR. 211 YY4</v>
      </c>
      <c r="L216" s="5">
        <v>251211012</v>
      </c>
      <c r="M216" s="15" t="str">
        <f t="shared" si="66"/>
        <v>IR</v>
      </c>
      <c r="N216" s="15">
        <v>20</v>
      </c>
      <c r="O216" s="60">
        <f t="shared" si="59"/>
        <v>180</v>
      </c>
      <c r="P216" s="15">
        <v>1</v>
      </c>
      <c r="Q216" s="15">
        <v>212</v>
      </c>
      <c r="R216" s="15"/>
      <c r="S216" s="15"/>
      <c r="T216" s="15"/>
      <c r="U216" s="61">
        <f t="shared" si="70"/>
        <v>212</v>
      </c>
      <c r="V216" s="15">
        <v>75</v>
      </c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>
        <v>45</v>
      </c>
      <c r="AQ216" s="15"/>
      <c r="AR216" s="15">
        <v>360</v>
      </c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61">
        <f t="shared" si="68"/>
        <v>480</v>
      </c>
      <c r="BH216" s="49">
        <f t="shared" si="60"/>
        <v>8</v>
      </c>
      <c r="BI216" s="50">
        <f t="shared" si="57"/>
        <v>1.25</v>
      </c>
      <c r="BJ216" s="50">
        <f t="shared" si="61"/>
        <v>15.625</v>
      </c>
      <c r="BK216" s="51">
        <f t="shared" si="71"/>
        <v>94.222222222222214</v>
      </c>
      <c r="BL216" s="51">
        <f t="shared" si="72"/>
        <v>100</v>
      </c>
      <c r="BM216" s="51">
        <f t="shared" si="62"/>
        <v>14.722222222222223</v>
      </c>
      <c r="BN216" s="52">
        <f t="shared" si="69"/>
        <v>0.75</v>
      </c>
      <c r="BO216" s="52">
        <f t="shared" si="63"/>
        <v>1305</v>
      </c>
      <c r="BP216" s="52">
        <f t="shared" si="64"/>
        <v>6</v>
      </c>
      <c r="BQ216" s="53">
        <f t="shared" si="65"/>
        <v>1080</v>
      </c>
    </row>
    <row r="217" spans="1:70">
      <c r="A217" s="41">
        <v>247</v>
      </c>
      <c r="B217" s="42">
        <v>46026</v>
      </c>
      <c r="C217" s="15" t="s">
        <v>97</v>
      </c>
      <c r="D217" s="43" t="str">
        <f t="shared" si="67"/>
        <v>EG</v>
      </c>
      <c r="E217" s="44" t="s">
        <v>129</v>
      </c>
      <c r="F217" s="44" t="s">
        <v>122</v>
      </c>
      <c r="G217" s="45" t="s">
        <v>107</v>
      </c>
      <c r="H217" s="45"/>
      <c r="I217" s="45"/>
      <c r="J217" s="5">
        <v>100261</v>
      </c>
      <c r="K217" s="46" t="str">
        <f>VLOOKUP(J217,'[1]Item List (3)'!A$1:B$110000,2,FALSE)</f>
        <v>IR. 211 YY4</v>
      </c>
      <c r="L217" s="5">
        <v>251211012</v>
      </c>
      <c r="M217" s="15" t="str">
        <f t="shared" si="66"/>
        <v>IR</v>
      </c>
      <c r="N217" s="15">
        <v>20</v>
      </c>
      <c r="O217" s="60">
        <f t="shared" si="59"/>
        <v>180</v>
      </c>
      <c r="P217" s="15">
        <v>1</v>
      </c>
      <c r="Q217" s="15">
        <v>533</v>
      </c>
      <c r="R217" s="15"/>
      <c r="S217" s="15"/>
      <c r="T217" s="15"/>
      <c r="U217" s="61">
        <f t="shared" si="70"/>
        <v>533</v>
      </c>
      <c r="V217" s="15">
        <v>180</v>
      </c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>
        <v>300</v>
      </c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61">
        <f t="shared" si="68"/>
        <v>480</v>
      </c>
      <c r="BH217" s="49">
        <f t="shared" si="60"/>
        <v>8</v>
      </c>
      <c r="BI217" s="50">
        <f t="shared" si="57"/>
        <v>3</v>
      </c>
      <c r="BJ217" s="50">
        <f t="shared" si="61"/>
        <v>37.5</v>
      </c>
      <c r="BK217" s="51">
        <f t="shared" si="71"/>
        <v>98.703703703703709</v>
      </c>
      <c r="BL217" s="51">
        <f t="shared" si="72"/>
        <v>100</v>
      </c>
      <c r="BM217" s="51">
        <f t="shared" si="62"/>
        <v>37.013888888888893</v>
      </c>
      <c r="BN217" s="52">
        <f t="shared" si="69"/>
        <v>0</v>
      </c>
      <c r="BO217" s="52">
        <f t="shared" si="63"/>
        <v>1440</v>
      </c>
      <c r="BP217" s="52">
        <f t="shared" si="64"/>
        <v>5</v>
      </c>
      <c r="BQ217" s="53">
        <f t="shared" si="65"/>
        <v>900</v>
      </c>
    </row>
    <row r="218" spans="1:70">
      <c r="A218" s="41">
        <v>248</v>
      </c>
      <c r="B218" s="42">
        <v>46026</v>
      </c>
      <c r="C218" s="15" t="s">
        <v>91</v>
      </c>
      <c r="D218" s="43" t="str">
        <f t="shared" si="67"/>
        <v>EG</v>
      </c>
      <c r="E218" s="44" t="s">
        <v>130</v>
      </c>
      <c r="F218" s="44"/>
      <c r="G218" s="45"/>
      <c r="H218" s="45"/>
      <c r="I218" s="45"/>
      <c r="J218" s="5"/>
      <c r="K218" s="46" t="e">
        <f>VLOOKUP(J218,'[1]Item List (3)'!A$1:B$110000,2,FALSE)</f>
        <v>#N/A</v>
      </c>
      <c r="L218" s="5"/>
      <c r="M218" s="15" t="str">
        <f t="shared" si="66"/>
        <v>IR</v>
      </c>
      <c r="N218" s="15"/>
      <c r="O218" s="60" t="str">
        <f t="shared" si="59"/>
        <v/>
      </c>
      <c r="P218" s="15"/>
      <c r="Q218" s="15"/>
      <c r="R218" s="15"/>
      <c r="S218" s="15"/>
      <c r="T218" s="15"/>
      <c r="U218" s="61">
        <f t="shared" si="70"/>
        <v>0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>
        <v>480</v>
      </c>
      <c r="BG218" s="61">
        <f t="shared" si="68"/>
        <v>480</v>
      </c>
      <c r="BH218" s="49">
        <f t="shared" si="60"/>
        <v>8</v>
      </c>
      <c r="BI218" s="50">
        <f t="shared" si="57"/>
        <v>0</v>
      </c>
      <c r="BJ218" s="50">
        <f t="shared" si="61"/>
        <v>0</v>
      </c>
      <c r="BK218" s="51">
        <f t="shared" si="71"/>
        <v>0</v>
      </c>
      <c r="BL218" s="51">
        <f t="shared" si="72"/>
        <v>0</v>
      </c>
      <c r="BM218" s="51">
        <f t="shared" si="62"/>
        <v>0</v>
      </c>
      <c r="BN218" s="52">
        <f t="shared" si="69"/>
        <v>8</v>
      </c>
      <c r="BO218" s="52">
        <f t="shared" si="63"/>
        <v>0</v>
      </c>
      <c r="BP218" s="52">
        <f t="shared" si="64"/>
        <v>0</v>
      </c>
      <c r="BQ218" s="53">
        <f t="shared" si="65"/>
        <v>0</v>
      </c>
    </row>
    <row r="219" spans="1:70">
      <c r="A219" s="41">
        <v>249</v>
      </c>
      <c r="B219" s="42">
        <v>46026</v>
      </c>
      <c r="C219" s="15" t="s">
        <v>97</v>
      </c>
      <c r="D219" s="43" t="str">
        <f t="shared" si="67"/>
        <v>EG</v>
      </c>
      <c r="E219" s="44" t="s">
        <v>130</v>
      </c>
      <c r="F219" s="44"/>
      <c r="G219" s="45"/>
      <c r="H219" s="45"/>
      <c r="I219" s="45"/>
      <c r="J219" s="5"/>
      <c r="K219" s="46" t="e">
        <f>VLOOKUP(J219,'[1]Item List (3)'!A$1:B$110000,2,FALSE)</f>
        <v>#N/A</v>
      </c>
      <c r="L219" s="5"/>
      <c r="M219" s="15" t="str">
        <f t="shared" si="66"/>
        <v>IR</v>
      </c>
      <c r="N219" s="15"/>
      <c r="O219" s="60" t="str">
        <f t="shared" si="59"/>
        <v/>
      </c>
      <c r="P219" s="15"/>
      <c r="Q219" s="15"/>
      <c r="R219" s="15"/>
      <c r="S219" s="15"/>
      <c r="T219" s="15"/>
      <c r="U219" s="61">
        <f t="shared" si="70"/>
        <v>0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>
        <v>480</v>
      </c>
      <c r="BG219" s="61">
        <f t="shared" si="68"/>
        <v>480</v>
      </c>
      <c r="BH219" s="49">
        <f t="shared" si="60"/>
        <v>8</v>
      </c>
      <c r="BI219" s="50">
        <f t="shared" si="57"/>
        <v>0</v>
      </c>
      <c r="BJ219" s="50">
        <f t="shared" si="61"/>
        <v>0</v>
      </c>
      <c r="BK219" s="51">
        <f t="shared" si="71"/>
        <v>0</v>
      </c>
      <c r="BL219" s="51">
        <f t="shared" si="72"/>
        <v>0</v>
      </c>
      <c r="BM219" s="51">
        <f t="shared" si="62"/>
        <v>0</v>
      </c>
      <c r="BN219" s="52">
        <f t="shared" si="69"/>
        <v>8</v>
      </c>
      <c r="BO219" s="52">
        <f t="shared" si="63"/>
        <v>0</v>
      </c>
      <c r="BP219" s="52">
        <f t="shared" si="64"/>
        <v>0</v>
      </c>
      <c r="BQ219" s="53">
        <f t="shared" si="65"/>
        <v>0</v>
      </c>
    </row>
    <row r="220" spans="1:70">
      <c r="A220" s="41">
        <v>250</v>
      </c>
      <c r="B220" s="42">
        <v>46026</v>
      </c>
      <c r="C220" s="15" t="s">
        <v>91</v>
      </c>
      <c r="D220" s="43" t="str">
        <f t="shared" si="67"/>
        <v>IG</v>
      </c>
      <c r="E220" s="44" t="s">
        <v>131</v>
      </c>
      <c r="F220" s="44" t="s">
        <v>132</v>
      </c>
      <c r="G220" s="45" t="s">
        <v>107</v>
      </c>
      <c r="H220" s="45" t="s">
        <v>157</v>
      </c>
      <c r="I220" s="45" t="s">
        <v>185</v>
      </c>
      <c r="J220" s="5">
        <v>100299.14</v>
      </c>
      <c r="K220" s="46" t="str">
        <f>VLOOKUP(J220,'[1]Item List (3)'!A$1:B$110000,2,FALSE)</f>
        <v>IR. 9913 C</v>
      </c>
      <c r="L220" s="5">
        <v>251128013</v>
      </c>
      <c r="M220" s="15" t="str">
        <f t="shared" si="66"/>
        <v>IR</v>
      </c>
      <c r="N220" s="15">
        <v>23</v>
      </c>
      <c r="O220" s="60">
        <f t="shared" si="59"/>
        <v>156.52173913043478</v>
      </c>
      <c r="P220" s="15">
        <v>1</v>
      </c>
      <c r="Q220" s="15">
        <v>809</v>
      </c>
      <c r="R220" s="15">
        <v>63</v>
      </c>
      <c r="S220" s="15">
        <v>65</v>
      </c>
      <c r="T220" s="15"/>
      <c r="U220" s="48">
        <f t="shared" si="70"/>
        <v>874</v>
      </c>
      <c r="V220" s="15">
        <v>430</v>
      </c>
      <c r="W220" s="15"/>
      <c r="X220" s="15"/>
      <c r="Y220" s="15"/>
      <c r="Z220" s="15"/>
      <c r="AA220" s="15"/>
      <c r="AB220" s="15"/>
      <c r="AC220" s="15">
        <v>45</v>
      </c>
      <c r="AD220" s="15"/>
      <c r="AE220" s="15">
        <v>5</v>
      </c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>
        <v>30</v>
      </c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61">
        <f t="shared" si="68"/>
        <v>510</v>
      </c>
      <c r="BH220" s="49">
        <f t="shared" si="60"/>
        <v>8.5</v>
      </c>
      <c r="BI220" s="50">
        <f t="shared" si="57"/>
        <v>7.166666666666667</v>
      </c>
      <c r="BJ220" s="50">
        <f t="shared" si="61"/>
        <v>84.313725490196077</v>
      </c>
      <c r="BK220" s="51">
        <f t="shared" si="71"/>
        <v>77.914728682170548</v>
      </c>
      <c r="BL220" s="51">
        <f t="shared" si="72"/>
        <v>85.354691075514879</v>
      </c>
      <c r="BM220" s="51">
        <f t="shared" si="62"/>
        <v>56.071895424836605</v>
      </c>
      <c r="BN220" s="52">
        <f t="shared" si="69"/>
        <v>0.5</v>
      </c>
      <c r="BO220" s="52">
        <f t="shared" si="63"/>
        <v>1252.1739130434783</v>
      </c>
      <c r="BP220" s="52">
        <f t="shared" si="64"/>
        <v>0.83333333333333326</v>
      </c>
      <c r="BQ220" s="53">
        <f t="shared" si="65"/>
        <v>130.43478260869563</v>
      </c>
    </row>
    <row r="221" spans="1:70">
      <c r="A221" s="41">
        <v>251</v>
      </c>
      <c r="B221" s="42">
        <v>46026</v>
      </c>
      <c r="C221" s="15" t="s">
        <v>97</v>
      </c>
      <c r="D221" s="43" t="str">
        <f t="shared" si="67"/>
        <v>IG</v>
      </c>
      <c r="E221" s="44" t="s">
        <v>131</v>
      </c>
      <c r="F221" s="44" t="s">
        <v>132</v>
      </c>
      <c r="G221" s="45" t="s">
        <v>133</v>
      </c>
      <c r="H221" s="45"/>
      <c r="I221" s="45"/>
      <c r="J221" s="5">
        <v>100299.14</v>
      </c>
      <c r="K221" s="46" t="str">
        <f>VLOOKUP(J221,'[1]Item List (3)'!A$1:B$110000,2,FALSE)</f>
        <v>IR. 9913 C</v>
      </c>
      <c r="L221" s="5">
        <v>251128013</v>
      </c>
      <c r="M221" s="15" t="str">
        <f t="shared" si="66"/>
        <v>IR</v>
      </c>
      <c r="N221" s="15">
        <v>23</v>
      </c>
      <c r="O221" s="60">
        <f t="shared" si="59"/>
        <v>156.52173913043478</v>
      </c>
      <c r="P221" s="15">
        <v>1</v>
      </c>
      <c r="Q221" s="15">
        <v>1001</v>
      </c>
      <c r="R221" s="15">
        <v>33</v>
      </c>
      <c r="S221" s="15">
        <v>19</v>
      </c>
      <c r="T221" s="15"/>
      <c r="U221" s="48">
        <f t="shared" si="70"/>
        <v>1020</v>
      </c>
      <c r="V221" s="15">
        <v>445</v>
      </c>
      <c r="W221" s="15"/>
      <c r="X221" s="15"/>
      <c r="Y221" s="15"/>
      <c r="Z221" s="15"/>
      <c r="AA221" s="15"/>
      <c r="AB221" s="15"/>
      <c r="AC221" s="15"/>
      <c r="AD221" s="15"/>
      <c r="AE221" s="15">
        <v>5</v>
      </c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>
        <v>20</v>
      </c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>
        <v>10</v>
      </c>
      <c r="BD221" s="15"/>
      <c r="BE221" s="15"/>
      <c r="BF221" s="15"/>
      <c r="BG221" s="61">
        <f t="shared" si="68"/>
        <v>480</v>
      </c>
      <c r="BH221" s="49">
        <f t="shared" si="60"/>
        <v>8</v>
      </c>
      <c r="BI221" s="50">
        <f t="shared" si="57"/>
        <v>7.416666666666667</v>
      </c>
      <c r="BJ221" s="50">
        <f t="shared" si="61"/>
        <v>92.708333333333343</v>
      </c>
      <c r="BK221" s="51">
        <f t="shared" si="71"/>
        <v>87.86516853932585</v>
      </c>
      <c r="BL221" s="51">
        <f t="shared" si="72"/>
        <v>94.901960784313715</v>
      </c>
      <c r="BM221" s="51">
        <f t="shared" si="62"/>
        <v>77.305555555555557</v>
      </c>
      <c r="BN221" s="52">
        <f t="shared" si="69"/>
        <v>0.33333333333333331</v>
      </c>
      <c r="BO221" s="52">
        <f t="shared" si="63"/>
        <v>1200</v>
      </c>
      <c r="BP221" s="52">
        <f t="shared" si="64"/>
        <v>0.25000000000000006</v>
      </c>
      <c r="BQ221" s="53">
        <f t="shared" si="65"/>
        <v>39.130434782608702</v>
      </c>
      <c r="BR221" s="54">
        <v>1</v>
      </c>
    </row>
    <row r="222" spans="1:70">
      <c r="A222" s="41">
        <v>252</v>
      </c>
      <c r="B222" s="42">
        <v>46026</v>
      </c>
      <c r="C222" s="15" t="s">
        <v>91</v>
      </c>
      <c r="D222" s="43" t="str">
        <f t="shared" si="67"/>
        <v>IG</v>
      </c>
      <c r="E222" s="44" t="s">
        <v>135</v>
      </c>
      <c r="F222" s="44" t="s">
        <v>132</v>
      </c>
      <c r="G222" s="45" t="s">
        <v>149</v>
      </c>
      <c r="H222" s="45"/>
      <c r="I222" s="45"/>
      <c r="J222" s="5">
        <v>104728</v>
      </c>
      <c r="K222" s="46" t="str">
        <f>VLOOKUP(J222,'[1]Item List (3)'!A$1:B$110000,2,FALSE)</f>
        <v>IR.IRT 2820(28X32X20.5)</v>
      </c>
      <c r="L222" s="5">
        <v>250916003</v>
      </c>
      <c r="M222" s="15" t="str">
        <f t="shared" si="66"/>
        <v>IR</v>
      </c>
      <c r="N222" s="15">
        <v>30</v>
      </c>
      <c r="O222" s="60">
        <f t="shared" si="59"/>
        <v>120</v>
      </c>
      <c r="P222" s="15">
        <v>1</v>
      </c>
      <c r="Q222" s="15">
        <v>710</v>
      </c>
      <c r="R222" s="15">
        <v>15</v>
      </c>
      <c r="S222" s="15">
        <v>9</v>
      </c>
      <c r="T222" s="15"/>
      <c r="U222" s="48">
        <f t="shared" si="70"/>
        <v>719</v>
      </c>
      <c r="V222" s="15">
        <v>410</v>
      </c>
      <c r="W222" s="15"/>
      <c r="X222" s="15"/>
      <c r="Y222" s="15"/>
      <c r="Z222" s="15">
        <v>20</v>
      </c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>
        <v>40</v>
      </c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>
        <v>10</v>
      </c>
      <c r="BD222" s="15"/>
      <c r="BE222" s="15"/>
      <c r="BF222" s="15"/>
      <c r="BG222" s="61">
        <f t="shared" si="68"/>
        <v>480</v>
      </c>
      <c r="BH222" s="49">
        <f t="shared" si="60"/>
        <v>8</v>
      </c>
      <c r="BI222" s="50">
        <f t="shared" si="57"/>
        <v>6.833333333333333</v>
      </c>
      <c r="BJ222" s="50">
        <f t="shared" si="61"/>
        <v>85.416666666666657</v>
      </c>
      <c r="BK222" s="51">
        <f t="shared" si="71"/>
        <v>87.682926829268297</v>
      </c>
      <c r="BL222" s="51">
        <f t="shared" si="72"/>
        <v>96.662030598052851</v>
      </c>
      <c r="BM222" s="51">
        <f t="shared" si="62"/>
        <v>72.395833333333329</v>
      </c>
      <c r="BN222" s="52">
        <f t="shared" si="69"/>
        <v>0.66666666666666663</v>
      </c>
      <c r="BO222" s="52">
        <f t="shared" si="63"/>
        <v>880</v>
      </c>
      <c r="BP222" s="52">
        <f t="shared" si="64"/>
        <v>0.50000000000000011</v>
      </c>
      <c r="BQ222" s="53">
        <f t="shared" si="65"/>
        <v>60.000000000000014</v>
      </c>
    </row>
    <row r="223" spans="1:70">
      <c r="A223" s="41">
        <v>253</v>
      </c>
      <c r="B223" s="42">
        <v>46026</v>
      </c>
      <c r="C223" s="15" t="s">
        <v>97</v>
      </c>
      <c r="D223" s="43" t="str">
        <f t="shared" si="67"/>
        <v>IG</v>
      </c>
      <c r="E223" s="44" t="s">
        <v>135</v>
      </c>
      <c r="F223" s="44" t="s">
        <v>132</v>
      </c>
      <c r="G223" s="45" t="s">
        <v>151</v>
      </c>
      <c r="H223" s="45"/>
      <c r="I223" s="45"/>
      <c r="J223" s="5">
        <v>104728</v>
      </c>
      <c r="K223" s="46" t="str">
        <f>VLOOKUP(J223,'[1]Item List (3)'!A$1:B$110000,2,FALSE)</f>
        <v>IR.IRT 2820(28X32X20.5)</v>
      </c>
      <c r="L223" s="5">
        <v>250916003</v>
      </c>
      <c r="M223" s="15" t="str">
        <f t="shared" si="66"/>
        <v>IR</v>
      </c>
      <c r="N223" s="15">
        <v>30</v>
      </c>
      <c r="O223" s="60">
        <f t="shared" si="59"/>
        <v>120</v>
      </c>
      <c r="P223" s="15">
        <v>1</v>
      </c>
      <c r="Q223" s="15">
        <v>779</v>
      </c>
      <c r="R223" s="15">
        <v>9</v>
      </c>
      <c r="S223" s="15">
        <v>4</v>
      </c>
      <c r="T223" s="15"/>
      <c r="U223" s="48">
        <f t="shared" si="70"/>
        <v>783</v>
      </c>
      <c r="V223" s="15">
        <v>445</v>
      </c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>
        <v>30</v>
      </c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>
        <v>5</v>
      </c>
      <c r="BF223" s="15"/>
      <c r="BG223" s="61">
        <f t="shared" si="68"/>
        <v>480</v>
      </c>
      <c r="BH223" s="49">
        <f t="shared" si="60"/>
        <v>8</v>
      </c>
      <c r="BI223" s="50">
        <f t="shared" si="57"/>
        <v>7.416666666666667</v>
      </c>
      <c r="BJ223" s="50">
        <f t="shared" si="61"/>
        <v>92.708333333333343</v>
      </c>
      <c r="BK223" s="51">
        <f t="shared" si="71"/>
        <v>87.977528089887642</v>
      </c>
      <c r="BL223" s="51">
        <f t="shared" si="72"/>
        <v>98.339719029374209</v>
      </c>
      <c r="BM223" s="51">
        <f t="shared" si="62"/>
        <v>80.208333333333343</v>
      </c>
      <c r="BN223" s="52">
        <f t="shared" si="69"/>
        <v>0.58333333333333337</v>
      </c>
      <c r="BO223" s="52">
        <f t="shared" si="63"/>
        <v>890</v>
      </c>
      <c r="BP223" s="52">
        <f t="shared" si="64"/>
        <v>0</v>
      </c>
      <c r="BQ223" s="53">
        <f t="shared" si="65"/>
        <v>0</v>
      </c>
      <c r="BR223" s="54">
        <v>1</v>
      </c>
    </row>
    <row r="224" spans="1:70">
      <c r="A224" s="41">
        <v>254</v>
      </c>
      <c r="B224" s="42">
        <v>46026</v>
      </c>
      <c r="C224" s="15" t="s">
        <v>91</v>
      </c>
      <c r="D224" s="43" t="str">
        <f t="shared" si="67"/>
        <v>IG</v>
      </c>
      <c r="E224" s="44" t="s">
        <v>140</v>
      </c>
      <c r="F224" s="44" t="s">
        <v>132</v>
      </c>
      <c r="G224" s="45" t="s">
        <v>141</v>
      </c>
      <c r="H224" s="45"/>
      <c r="I224" s="45"/>
      <c r="J224" s="5">
        <v>104728</v>
      </c>
      <c r="K224" s="46" t="str">
        <f>VLOOKUP(J224,'[1]Item List (3)'!A$1:B$110000,2,FALSE)</f>
        <v>IR.IRT 2820(28X32X20.5)</v>
      </c>
      <c r="L224" s="5">
        <v>250916003</v>
      </c>
      <c r="M224" s="15" t="str">
        <f t="shared" si="66"/>
        <v>IR</v>
      </c>
      <c r="N224" s="15">
        <v>35</v>
      </c>
      <c r="O224" s="60">
        <f t="shared" si="59"/>
        <v>102.85714285714286</v>
      </c>
      <c r="P224" s="15">
        <v>1</v>
      </c>
      <c r="Q224" s="15">
        <v>375</v>
      </c>
      <c r="R224" s="15">
        <v>58</v>
      </c>
      <c r="S224" s="15">
        <v>22</v>
      </c>
      <c r="T224" s="15"/>
      <c r="U224" s="48">
        <f t="shared" si="70"/>
        <v>397</v>
      </c>
      <c r="V224" s="15">
        <v>410</v>
      </c>
      <c r="W224" s="15"/>
      <c r="X224" s="15"/>
      <c r="Y224" s="15"/>
      <c r="Z224" s="15">
        <v>10</v>
      </c>
      <c r="AA224" s="15"/>
      <c r="AB224" s="15"/>
      <c r="AC224" s="15">
        <v>15</v>
      </c>
      <c r="AD224" s="15"/>
      <c r="AE224" s="15">
        <v>10</v>
      </c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>
        <v>20</v>
      </c>
      <c r="AQ224" s="15"/>
      <c r="AR224" s="15"/>
      <c r="AS224" s="15"/>
      <c r="AT224" s="15"/>
      <c r="AU224" s="15"/>
      <c r="AV224" s="15"/>
      <c r="AW224" s="15"/>
      <c r="AX224" s="15"/>
      <c r="AY224" s="15"/>
      <c r="AZ224" s="15">
        <v>10</v>
      </c>
      <c r="BA224" s="15"/>
      <c r="BB224" s="15"/>
      <c r="BC224" s="15"/>
      <c r="BD224" s="15"/>
      <c r="BE224" s="15">
        <v>5</v>
      </c>
      <c r="BF224" s="15"/>
      <c r="BG224" s="61">
        <f t="shared" si="68"/>
        <v>480</v>
      </c>
      <c r="BH224" s="49">
        <f t="shared" si="60"/>
        <v>8</v>
      </c>
      <c r="BI224" s="50">
        <f t="shared" si="57"/>
        <v>6.833333333333333</v>
      </c>
      <c r="BJ224" s="50">
        <f t="shared" si="61"/>
        <v>85.416666666666657</v>
      </c>
      <c r="BK224" s="51">
        <f t="shared" si="71"/>
        <v>56.483739837398375</v>
      </c>
      <c r="BL224" s="51">
        <f t="shared" si="72"/>
        <v>79.848866498740563</v>
      </c>
      <c r="BM224" s="51">
        <f t="shared" si="62"/>
        <v>38.524305555555557</v>
      </c>
      <c r="BN224" s="52">
        <f t="shared" si="69"/>
        <v>0.41666666666666669</v>
      </c>
      <c r="BO224" s="52">
        <f t="shared" si="63"/>
        <v>780</v>
      </c>
      <c r="BP224" s="52">
        <f t="shared" si="64"/>
        <v>0.75</v>
      </c>
      <c r="BQ224" s="53">
        <f t="shared" si="65"/>
        <v>77.142857142857139</v>
      </c>
    </row>
    <row r="225" spans="1:69">
      <c r="A225" s="41">
        <v>255</v>
      </c>
      <c r="B225" s="42">
        <v>46026</v>
      </c>
      <c r="C225" s="15" t="s">
        <v>97</v>
      </c>
      <c r="D225" s="43" t="str">
        <f t="shared" si="67"/>
        <v>IG</v>
      </c>
      <c r="E225" s="44" t="s">
        <v>140</v>
      </c>
      <c r="F225" s="44" t="s">
        <v>132</v>
      </c>
      <c r="G225" s="45" t="s">
        <v>137</v>
      </c>
      <c r="H225" s="45"/>
      <c r="I225" s="45"/>
      <c r="J225" s="5">
        <v>104728</v>
      </c>
      <c r="K225" s="46" t="str">
        <f>VLOOKUP(J225,'[1]Item List (3)'!A$1:B$110000,2,FALSE)</f>
        <v>IR.IRT 2820(28X32X20.5)</v>
      </c>
      <c r="L225" s="5">
        <v>250916003</v>
      </c>
      <c r="M225" s="15" t="str">
        <f t="shared" si="66"/>
        <v>IR</v>
      </c>
      <c r="N225" s="15">
        <v>35</v>
      </c>
      <c r="O225" s="60">
        <f t="shared" si="59"/>
        <v>102.85714285714286</v>
      </c>
      <c r="P225" s="15">
        <v>1</v>
      </c>
      <c r="Q225" s="15">
        <v>90</v>
      </c>
      <c r="R225" s="15">
        <v>15</v>
      </c>
      <c r="S225" s="15"/>
      <c r="T225" s="15"/>
      <c r="U225" s="48">
        <f t="shared" si="70"/>
        <v>90</v>
      </c>
      <c r="V225" s="15">
        <v>85</v>
      </c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>
        <v>10</v>
      </c>
      <c r="AQ225" s="15"/>
      <c r="AR225" s="15">
        <v>380</v>
      </c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>
        <v>5</v>
      </c>
      <c r="BF225" s="15"/>
      <c r="BG225" s="61">
        <f t="shared" si="68"/>
        <v>480</v>
      </c>
      <c r="BH225" s="49">
        <f t="shared" si="60"/>
        <v>8</v>
      </c>
      <c r="BI225" s="50">
        <f t="shared" si="57"/>
        <v>1.416666666666667</v>
      </c>
      <c r="BJ225" s="50">
        <f t="shared" si="61"/>
        <v>17.708333333333336</v>
      </c>
      <c r="BK225" s="51">
        <f t="shared" si="71"/>
        <v>61.764705882352935</v>
      </c>
      <c r="BL225" s="51">
        <f t="shared" si="72"/>
        <v>83.333333333333343</v>
      </c>
      <c r="BM225" s="51">
        <f t="shared" si="62"/>
        <v>9.1145833333333339</v>
      </c>
      <c r="BN225" s="52">
        <f t="shared" si="69"/>
        <v>0.25</v>
      </c>
      <c r="BO225" s="52">
        <f t="shared" si="63"/>
        <v>797.14285714285711</v>
      </c>
      <c r="BP225" s="52">
        <f t="shared" si="64"/>
        <v>6.333333333333333</v>
      </c>
      <c r="BQ225" s="53">
        <f t="shared" si="65"/>
        <v>651.42857142857144</v>
      </c>
    </row>
    <row r="226" spans="1:69">
      <c r="A226" s="41">
        <v>256</v>
      </c>
      <c r="B226" s="42">
        <v>46026</v>
      </c>
      <c r="C226" s="15" t="s">
        <v>91</v>
      </c>
      <c r="D226" s="43" t="str">
        <f t="shared" si="67"/>
        <v>IG</v>
      </c>
      <c r="E226" s="44" t="s">
        <v>143</v>
      </c>
      <c r="F226" s="44"/>
      <c r="G226" s="45"/>
      <c r="H226" s="45"/>
      <c r="I226" s="45"/>
      <c r="J226" s="5"/>
      <c r="K226" s="46" t="e">
        <f>VLOOKUP(J226,'[1]Item List (3)'!A$1:B$110000,2,FALSE)</f>
        <v>#N/A</v>
      </c>
      <c r="L226" s="5"/>
      <c r="M226" s="15" t="str">
        <f t="shared" si="66"/>
        <v>IR</v>
      </c>
      <c r="N226" s="15"/>
      <c r="O226" s="60" t="str">
        <f t="shared" si="59"/>
        <v/>
      </c>
      <c r="P226" s="15"/>
      <c r="Q226" s="15"/>
      <c r="R226" s="15"/>
      <c r="S226" s="15"/>
      <c r="T226" s="15"/>
      <c r="U226" s="48">
        <f t="shared" si="70"/>
        <v>0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>
        <v>480</v>
      </c>
      <c r="BG226" s="61">
        <f t="shared" si="68"/>
        <v>480</v>
      </c>
      <c r="BH226" s="49">
        <f t="shared" si="60"/>
        <v>8</v>
      </c>
      <c r="BI226" s="50">
        <f t="shared" si="57"/>
        <v>0</v>
      </c>
      <c r="BJ226" s="50">
        <f t="shared" si="61"/>
        <v>0</v>
      </c>
      <c r="BK226" s="51">
        <f t="shared" si="71"/>
        <v>0</v>
      </c>
      <c r="BL226" s="51">
        <f t="shared" si="72"/>
        <v>0</v>
      </c>
      <c r="BM226" s="51">
        <f t="shared" si="62"/>
        <v>0</v>
      </c>
      <c r="BN226" s="52">
        <f t="shared" si="69"/>
        <v>8</v>
      </c>
      <c r="BO226" s="52">
        <f t="shared" si="63"/>
        <v>0</v>
      </c>
      <c r="BP226" s="52">
        <f t="shared" si="64"/>
        <v>0</v>
      </c>
      <c r="BQ226" s="53">
        <f t="shared" si="65"/>
        <v>0</v>
      </c>
    </row>
    <row r="227" spans="1:69">
      <c r="A227" s="41">
        <v>257</v>
      </c>
      <c r="B227" s="42">
        <v>46026</v>
      </c>
      <c r="C227" s="15" t="s">
        <v>97</v>
      </c>
      <c r="D227" s="43" t="str">
        <f t="shared" si="67"/>
        <v>IG</v>
      </c>
      <c r="E227" s="44" t="s">
        <v>143</v>
      </c>
      <c r="F227" s="44"/>
      <c r="G227" s="45"/>
      <c r="H227" s="45"/>
      <c r="I227" s="45"/>
      <c r="J227" s="5"/>
      <c r="K227" s="46" t="e">
        <f>VLOOKUP(J227,'[1]Item List (3)'!A$1:B$110000,2,FALSE)</f>
        <v>#N/A</v>
      </c>
      <c r="L227" s="5"/>
      <c r="M227" s="15" t="str">
        <f t="shared" si="66"/>
        <v>IR</v>
      </c>
      <c r="N227" s="15"/>
      <c r="O227" s="60" t="str">
        <f t="shared" si="59"/>
        <v/>
      </c>
      <c r="P227" s="15"/>
      <c r="Q227" s="15"/>
      <c r="R227" s="15"/>
      <c r="S227" s="15"/>
      <c r="T227" s="15"/>
      <c r="U227" s="48">
        <f t="shared" si="70"/>
        <v>0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>
        <v>480</v>
      </c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61">
        <f t="shared" si="68"/>
        <v>480</v>
      </c>
      <c r="BH227" s="49">
        <f t="shared" si="60"/>
        <v>8</v>
      </c>
      <c r="BI227" s="50">
        <f t="shared" si="57"/>
        <v>0</v>
      </c>
      <c r="BJ227" s="50">
        <f t="shared" si="61"/>
        <v>0</v>
      </c>
      <c r="BK227" s="51">
        <f t="shared" si="71"/>
        <v>0</v>
      </c>
      <c r="BL227" s="51">
        <f t="shared" si="72"/>
        <v>0</v>
      </c>
      <c r="BM227" s="51">
        <f t="shared" si="62"/>
        <v>0</v>
      </c>
      <c r="BN227" s="52">
        <f t="shared" si="69"/>
        <v>0</v>
      </c>
      <c r="BO227" s="52">
        <f t="shared" si="63"/>
        <v>0</v>
      </c>
      <c r="BP227" s="52">
        <f t="shared" si="64"/>
        <v>8</v>
      </c>
      <c r="BQ227" s="53">
        <f t="shared" si="65"/>
        <v>0</v>
      </c>
    </row>
    <row r="228" spans="1:69">
      <c r="A228" s="41">
        <v>258</v>
      </c>
      <c r="B228" s="42">
        <v>46026</v>
      </c>
      <c r="C228" s="15" t="s">
        <v>91</v>
      </c>
      <c r="D228" s="43" t="str">
        <f t="shared" si="67"/>
        <v>IG</v>
      </c>
      <c r="E228" s="44" t="s">
        <v>144</v>
      </c>
      <c r="F228" s="44" t="s">
        <v>132</v>
      </c>
      <c r="G228" s="45" t="s">
        <v>145</v>
      </c>
      <c r="H228" s="45"/>
      <c r="I228" s="45"/>
      <c r="J228" s="5">
        <v>208818.01</v>
      </c>
      <c r="K228" s="46" t="str">
        <f>VLOOKUP(J228,'[1]Item List (3)'!A$1:B$110000,2,FALSE)</f>
        <v>NK.OR 26/16(NKI 22/16)</v>
      </c>
      <c r="L228" s="5">
        <v>251204005</v>
      </c>
      <c r="M228" s="15" t="str">
        <f t="shared" si="66"/>
        <v>OR</v>
      </c>
      <c r="N228" s="15">
        <v>45</v>
      </c>
      <c r="O228" s="60">
        <f t="shared" si="59"/>
        <v>80</v>
      </c>
      <c r="P228" s="15">
        <v>1</v>
      </c>
      <c r="Q228" s="15">
        <v>450</v>
      </c>
      <c r="R228" s="15">
        <v>26</v>
      </c>
      <c r="S228" s="15">
        <v>5</v>
      </c>
      <c r="T228" s="15"/>
      <c r="U228" s="48">
        <f t="shared" si="70"/>
        <v>455</v>
      </c>
      <c r="V228" s="15">
        <v>420</v>
      </c>
      <c r="W228" s="15"/>
      <c r="X228" s="15"/>
      <c r="Y228" s="15"/>
      <c r="Z228" s="15">
        <v>10</v>
      </c>
      <c r="AA228" s="15"/>
      <c r="AB228" s="15"/>
      <c r="AC228" s="15"/>
      <c r="AD228" s="15"/>
      <c r="AE228" s="15">
        <v>5</v>
      </c>
      <c r="AF228" s="15"/>
      <c r="AG228" s="15"/>
      <c r="AH228" s="15"/>
      <c r="AI228" s="15"/>
      <c r="AJ228" s="15">
        <v>20</v>
      </c>
      <c r="AK228" s="15"/>
      <c r="AL228" s="15"/>
      <c r="AM228" s="15"/>
      <c r="AN228" s="15"/>
      <c r="AO228" s="15"/>
      <c r="AP228" s="15">
        <v>20</v>
      </c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>
        <v>5</v>
      </c>
      <c r="BF228" s="15"/>
      <c r="BG228" s="61">
        <f t="shared" si="68"/>
        <v>480</v>
      </c>
      <c r="BH228" s="49">
        <f t="shared" si="60"/>
        <v>8</v>
      </c>
      <c r="BI228" s="50">
        <f t="shared" si="57"/>
        <v>7</v>
      </c>
      <c r="BJ228" s="50">
        <f t="shared" si="61"/>
        <v>87.5</v>
      </c>
      <c r="BK228" s="51">
        <f t="shared" si="71"/>
        <v>81.25</v>
      </c>
      <c r="BL228" s="51">
        <f t="shared" si="72"/>
        <v>93.186813186813183</v>
      </c>
      <c r="BM228" s="51">
        <f t="shared" si="62"/>
        <v>66.25</v>
      </c>
      <c r="BN228" s="52">
        <f t="shared" si="69"/>
        <v>0.41666666666666669</v>
      </c>
      <c r="BO228" s="52">
        <f t="shared" si="63"/>
        <v>606.66666666666663</v>
      </c>
      <c r="BP228" s="52">
        <f t="shared" si="64"/>
        <v>0.58333333333333326</v>
      </c>
      <c r="BQ228" s="53">
        <f t="shared" si="65"/>
        <v>46.666666666666657</v>
      </c>
    </row>
    <row r="229" spans="1:69">
      <c r="A229" s="41">
        <v>259</v>
      </c>
      <c r="B229" s="42">
        <v>46026</v>
      </c>
      <c r="C229" s="15" t="s">
        <v>97</v>
      </c>
      <c r="D229" s="43" t="str">
        <f t="shared" si="67"/>
        <v>IG</v>
      </c>
      <c r="E229" s="44" t="s">
        <v>144</v>
      </c>
      <c r="F229" s="44" t="s">
        <v>132</v>
      </c>
      <c r="G229" s="45" t="s">
        <v>127</v>
      </c>
      <c r="H229" s="45"/>
      <c r="I229" s="45"/>
      <c r="J229" s="5">
        <v>208818.01</v>
      </c>
      <c r="K229" s="46" t="str">
        <f>VLOOKUP(J229,'[1]Item List (3)'!A$1:B$110000,2,FALSE)</f>
        <v>NK.OR 26/16(NKI 22/16)</v>
      </c>
      <c r="L229" s="5">
        <v>251204005</v>
      </c>
      <c r="M229" s="15" t="str">
        <f t="shared" si="66"/>
        <v>OR</v>
      </c>
      <c r="N229" s="15">
        <v>45</v>
      </c>
      <c r="O229" s="60">
        <f t="shared" si="59"/>
        <v>80</v>
      </c>
      <c r="P229" s="15">
        <v>1</v>
      </c>
      <c r="Q229" s="57">
        <v>448</v>
      </c>
      <c r="R229" s="15">
        <v>17</v>
      </c>
      <c r="S229" s="15">
        <v>6</v>
      </c>
      <c r="T229" s="15"/>
      <c r="U229" s="48">
        <f t="shared" si="70"/>
        <v>454</v>
      </c>
      <c r="V229" s="15">
        <v>405</v>
      </c>
      <c r="W229" s="15"/>
      <c r="X229" s="15"/>
      <c r="Y229" s="15"/>
      <c r="Z229" s="15">
        <v>15</v>
      </c>
      <c r="AA229" s="15"/>
      <c r="AB229" s="15"/>
      <c r="AC229" s="15"/>
      <c r="AD229" s="15"/>
      <c r="AE229" s="15"/>
      <c r="AF229" s="15"/>
      <c r="AG229" s="15"/>
      <c r="AH229" s="15"/>
      <c r="AI229" s="15"/>
      <c r="AJ229" s="15">
        <v>30</v>
      </c>
      <c r="AK229" s="15"/>
      <c r="AL229" s="15"/>
      <c r="AM229" s="15"/>
      <c r="AN229" s="15"/>
      <c r="AO229" s="15"/>
      <c r="AP229" s="15">
        <v>30</v>
      </c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61">
        <f t="shared" si="68"/>
        <v>480</v>
      </c>
      <c r="BH229" s="49">
        <f t="shared" si="60"/>
        <v>8</v>
      </c>
      <c r="BI229" s="50">
        <f t="shared" si="57"/>
        <v>6.75</v>
      </c>
      <c r="BJ229" s="50">
        <f t="shared" si="61"/>
        <v>84.375</v>
      </c>
      <c r="BK229" s="51">
        <f t="shared" si="71"/>
        <v>84.074074074074076</v>
      </c>
      <c r="BL229" s="51">
        <f t="shared" si="72"/>
        <v>94.933920704845818</v>
      </c>
      <c r="BM229" s="51">
        <f t="shared" si="62"/>
        <v>67.34375</v>
      </c>
      <c r="BN229" s="52">
        <f t="shared" si="69"/>
        <v>0.5</v>
      </c>
      <c r="BO229" s="52">
        <f t="shared" si="63"/>
        <v>600</v>
      </c>
      <c r="BP229" s="52">
        <f t="shared" si="64"/>
        <v>0.75</v>
      </c>
      <c r="BQ229" s="53">
        <f t="shared" si="65"/>
        <v>60</v>
      </c>
    </row>
    <row r="230" spans="1:69">
      <c r="A230" s="41">
        <v>260</v>
      </c>
      <c r="B230" s="42">
        <v>46026</v>
      </c>
      <c r="C230" s="58" t="s">
        <v>91</v>
      </c>
      <c r="D230" s="43" t="str">
        <f t="shared" si="67"/>
        <v>IG</v>
      </c>
      <c r="E230" s="44" t="s">
        <v>146</v>
      </c>
      <c r="F230" s="44"/>
      <c r="G230" s="45"/>
      <c r="H230" s="45"/>
      <c r="I230" s="45"/>
      <c r="J230" s="5"/>
      <c r="K230" s="46" t="e">
        <f>VLOOKUP(J230,'[1]Item List (3)'!A$1:B$110000,2,FALSE)</f>
        <v>#N/A</v>
      </c>
      <c r="L230" s="5"/>
      <c r="M230" s="15" t="str">
        <f t="shared" si="66"/>
        <v>IR</v>
      </c>
      <c r="N230" s="15"/>
      <c r="O230" s="60" t="str">
        <f t="shared" si="59"/>
        <v/>
      </c>
      <c r="P230" s="15"/>
      <c r="Q230" s="57"/>
      <c r="R230" s="15"/>
      <c r="S230" s="15"/>
      <c r="T230" s="15"/>
      <c r="U230" s="48">
        <f t="shared" si="70"/>
        <v>0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>
        <v>480</v>
      </c>
      <c r="BG230" s="61">
        <f t="shared" si="68"/>
        <v>480</v>
      </c>
      <c r="BH230" s="49">
        <f t="shared" si="60"/>
        <v>8</v>
      </c>
      <c r="BI230" s="50">
        <f t="shared" si="57"/>
        <v>0</v>
      </c>
      <c r="BJ230" s="50">
        <f t="shared" si="61"/>
        <v>0</v>
      </c>
      <c r="BK230" s="51">
        <f t="shared" si="71"/>
        <v>0</v>
      </c>
      <c r="BL230" s="51">
        <f t="shared" si="72"/>
        <v>0</v>
      </c>
      <c r="BM230" s="51">
        <f t="shared" si="62"/>
        <v>0</v>
      </c>
      <c r="BN230" s="52">
        <f t="shared" si="69"/>
        <v>8</v>
      </c>
      <c r="BO230" s="52">
        <f t="shared" si="63"/>
        <v>0</v>
      </c>
      <c r="BP230" s="52">
        <f t="shared" si="64"/>
        <v>0</v>
      </c>
      <c r="BQ230" s="53">
        <f t="shared" si="65"/>
        <v>0</v>
      </c>
    </row>
    <row r="231" spans="1:69">
      <c r="A231" s="41">
        <v>261</v>
      </c>
      <c r="B231" s="42">
        <v>46026</v>
      </c>
      <c r="C231" s="15" t="s">
        <v>97</v>
      </c>
      <c r="D231" s="43" t="str">
        <f t="shared" si="67"/>
        <v>IG</v>
      </c>
      <c r="E231" s="44" t="s">
        <v>146</v>
      </c>
      <c r="F231" s="44"/>
      <c r="G231" s="45"/>
      <c r="H231" s="45"/>
      <c r="I231" s="45"/>
      <c r="J231" s="5"/>
      <c r="K231" s="46" t="e">
        <f>VLOOKUP(J231,'[1]Item List (3)'!A$1:B$110000,2,FALSE)</f>
        <v>#N/A</v>
      </c>
      <c r="L231" s="5"/>
      <c r="M231" s="15" t="str">
        <f t="shared" si="66"/>
        <v>IR</v>
      </c>
      <c r="N231" s="15"/>
      <c r="O231" s="60" t="str">
        <f t="shared" si="59"/>
        <v/>
      </c>
      <c r="P231" s="15"/>
      <c r="Q231" s="57"/>
      <c r="R231" s="15"/>
      <c r="S231" s="15"/>
      <c r="T231" s="15"/>
      <c r="U231" s="48">
        <f t="shared" si="70"/>
        <v>0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>
        <v>480</v>
      </c>
      <c r="BG231" s="61">
        <f t="shared" si="68"/>
        <v>480</v>
      </c>
      <c r="BH231" s="49">
        <f t="shared" si="60"/>
        <v>8</v>
      </c>
      <c r="BI231" s="50">
        <f t="shared" si="57"/>
        <v>0</v>
      </c>
      <c r="BJ231" s="50">
        <f t="shared" si="61"/>
        <v>0</v>
      </c>
      <c r="BK231" s="51">
        <f t="shared" si="71"/>
        <v>0</v>
      </c>
      <c r="BL231" s="51">
        <f t="shared" si="72"/>
        <v>0</v>
      </c>
      <c r="BM231" s="51">
        <f t="shared" si="62"/>
        <v>0</v>
      </c>
      <c r="BN231" s="52">
        <f t="shared" si="69"/>
        <v>8</v>
      </c>
      <c r="BO231" s="52">
        <f t="shared" si="63"/>
        <v>0</v>
      </c>
      <c r="BP231" s="52">
        <f t="shared" si="64"/>
        <v>0</v>
      </c>
      <c r="BQ231" s="53">
        <f t="shared" si="65"/>
        <v>0</v>
      </c>
    </row>
    <row r="232" spans="1:69">
      <c r="A232" s="41">
        <v>262</v>
      </c>
      <c r="B232" s="42">
        <v>46026</v>
      </c>
      <c r="C232" s="15" t="s">
        <v>91</v>
      </c>
      <c r="D232" s="43" t="str">
        <f t="shared" si="67"/>
        <v>IG</v>
      </c>
      <c r="E232" s="44" t="s">
        <v>147</v>
      </c>
      <c r="F232" s="44" t="s">
        <v>132</v>
      </c>
      <c r="G232" s="45" t="s">
        <v>152</v>
      </c>
      <c r="H232" s="45"/>
      <c r="I232" s="45"/>
      <c r="J232" s="5">
        <v>104836.01</v>
      </c>
      <c r="K232" s="46" t="str">
        <f>VLOOKUP(J232,'[1]Item List (3)'!A$1:B$110000,2,FALSE)</f>
        <v>NKI.IR 45/35(455035)</v>
      </c>
      <c r="L232" s="5">
        <v>251204012</v>
      </c>
      <c r="M232" s="15" t="str">
        <f t="shared" si="66"/>
        <v>IR</v>
      </c>
      <c r="N232" s="15">
        <v>40</v>
      </c>
      <c r="O232" s="60">
        <f t="shared" si="59"/>
        <v>90</v>
      </c>
      <c r="P232" s="15">
        <v>1</v>
      </c>
      <c r="Q232" s="57">
        <v>441</v>
      </c>
      <c r="R232" s="15">
        <v>10</v>
      </c>
      <c r="S232" s="15">
        <v>10</v>
      </c>
      <c r="T232" s="15"/>
      <c r="U232" s="48">
        <f t="shared" si="70"/>
        <v>451</v>
      </c>
      <c r="V232" s="15">
        <v>390</v>
      </c>
      <c r="W232" s="15"/>
      <c r="X232" s="15"/>
      <c r="Y232" s="15"/>
      <c r="Z232" s="15">
        <v>25</v>
      </c>
      <c r="AA232" s="15"/>
      <c r="AB232" s="15"/>
      <c r="AC232" s="15">
        <v>30</v>
      </c>
      <c r="AD232" s="15"/>
      <c r="AE232" s="15">
        <v>10</v>
      </c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>
        <v>20</v>
      </c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>
        <v>5</v>
      </c>
      <c r="BF232" s="15"/>
      <c r="BG232" s="61">
        <f t="shared" si="68"/>
        <v>480</v>
      </c>
      <c r="BH232" s="49">
        <f t="shared" si="60"/>
        <v>8</v>
      </c>
      <c r="BI232" s="50">
        <f t="shared" si="57"/>
        <v>6.5</v>
      </c>
      <c r="BJ232" s="50">
        <f t="shared" si="61"/>
        <v>81.25</v>
      </c>
      <c r="BK232" s="51">
        <f t="shared" si="71"/>
        <v>77.094017094017104</v>
      </c>
      <c r="BL232" s="51">
        <f t="shared" si="72"/>
        <v>95.565410199556538</v>
      </c>
      <c r="BM232" s="51">
        <f t="shared" si="62"/>
        <v>59.861111111111107</v>
      </c>
      <c r="BN232" s="52">
        <f t="shared" si="69"/>
        <v>0.41666666666666669</v>
      </c>
      <c r="BO232" s="52">
        <f t="shared" si="63"/>
        <v>682.5</v>
      </c>
      <c r="BP232" s="52">
        <f t="shared" si="64"/>
        <v>1.0833333333333333</v>
      </c>
      <c r="BQ232" s="53">
        <f t="shared" si="65"/>
        <v>97.499999999999986</v>
      </c>
    </row>
    <row r="233" spans="1:69">
      <c r="A233" s="41">
        <v>263</v>
      </c>
      <c r="B233" s="42">
        <v>46026</v>
      </c>
      <c r="C233" s="15" t="s">
        <v>97</v>
      </c>
      <c r="D233" s="43" t="str">
        <f t="shared" si="67"/>
        <v>IG</v>
      </c>
      <c r="E233" s="44" t="s">
        <v>147</v>
      </c>
      <c r="F233" s="44" t="s">
        <v>132</v>
      </c>
      <c r="G233" s="45" t="s">
        <v>137</v>
      </c>
      <c r="H233" s="45"/>
      <c r="I233" s="45"/>
      <c r="J233" s="5">
        <v>104836.01</v>
      </c>
      <c r="K233" s="46" t="str">
        <f>VLOOKUP(J233,'[1]Item List (3)'!A$1:B$110000,2,FALSE)</f>
        <v>NKI.IR 45/35(455035)</v>
      </c>
      <c r="L233" s="5">
        <v>251204012</v>
      </c>
      <c r="M233" s="15" t="str">
        <f t="shared" si="66"/>
        <v>IR</v>
      </c>
      <c r="N233" s="15">
        <v>40</v>
      </c>
      <c r="O233" s="60">
        <f t="shared" si="59"/>
        <v>90</v>
      </c>
      <c r="P233" s="15">
        <v>1</v>
      </c>
      <c r="Q233" s="57">
        <v>316</v>
      </c>
      <c r="R233" s="15"/>
      <c r="S233" s="15">
        <v>3</v>
      </c>
      <c r="T233" s="15"/>
      <c r="U233" s="48">
        <f t="shared" si="70"/>
        <v>319</v>
      </c>
      <c r="V233" s="15">
        <v>345</v>
      </c>
      <c r="W233" s="15"/>
      <c r="X233" s="15"/>
      <c r="Y233" s="15"/>
      <c r="Z233" s="15"/>
      <c r="AA233" s="15"/>
      <c r="AB233" s="15"/>
      <c r="AC233" s="15"/>
      <c r="AD233" s="15"/>
      <c r="AE233" s="15">
        <v>5</v>
      </c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>
        <v>10</v>
      </c>
      <c r="AQ233" s="15"/>
      <c r="AR233" s="15">
        <v>120</v>
      </c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61">
        <f t="shared" si="68"/>
        <v>480</v>
      </c>
      <c r="BH233" s="49">
        <f t="shared" si="60"/>
        <v>8</v>
      </c>
      <c r="BI233" s="50">
        <f t="shared" si="57"/>
        <v>5.75</v>
      </c>
      <c r="BJ233" s="50">
        <f t="shared" si="61"/>
        <v>71.875</v>
      </c>
      <c r="BK233" s="51">
        <f t="shared" si="71"/>
        <v>61.64251207729469</v>
      </c>
      <c r="BL233" s="51">
        <f t="shared" si="72"/>
        <v>99.059561128526639</v>
      </c>
      <c r="BM233" s="51">
        <f t="shared" si="62"/>
        <v>43.888888888888886</v>
      </c>
      <c r="BN233" s="52">
        <f t="shared" si="69"/>
        <v>0.16666666666666666</v>
      </c>
      <c r="BO233" s="52">
        <f t="shared" si="63"/>
        <v>705</v>
      </c>
      <c r="BP233" s="52">
        <f t="shared" si="64"/>
        <v>2.0833333333333335</v>
      </c>
      <c r="BQ233" s="53">
        <f t="shared" si="65"/>
        <v>187.50000000000003</v>
      </c>
    </row>
    <row r="234" spans="1:69">
      <c r="A234" s="41">
        <v>264</v>
      </c>
      <c r="B234" s="42">
        <v>46026</v>
      </c>
      <c r="C234" s="15" t="s">
        <v>91</v>
      </c>
      <c r="D234" s="43" t="str">
        <f t="shared" si="67"/>
        <v>IG</v>
      </c>
      <c r="E234" s="44" t="s">
        <v>150</v>
      </c>
      <c r="F234" s="44" t="s">
        <v>132</v>
      </c>
      <c r="G234" s="45" t="s">
        <v>154</v>
      </c>
      <c r="H234" s="45"/>
      <c r="I234" s="45"/>
      <c r="J234" s="5">
        <v>102098</v>
      </c>
      <c r="K234" s="46" t="e">
        <f>VLOOKUP(J234,'[1]Item List (3)'!A$1:B$110000,2,FALSE)</f>
        <v>#N/A</v>
      </c>
      <c r="L234" s="5">
        <v>250819008</v>
      </c>
      <c r="M234" s="15" t="str">
        <f t="shared" si="66"/>
        <v>IR</v>
      </c>
      <c r="N234" s="15">
        <v>40</v>
      </c>
      <c r="O234" s="60">
        <f t="shared" si="59"/>
        <v>90</v>
      </c>
      <c r="P234" s="15">
        <v>1</v>
      </c>
      <c r="Q234" s="57">
        <v>340</v>
      </c>
      <c r="R234" s="15">
        <v>10</v>
      </c>
      <c r="S234" s="15">
        <v>4</v>
      </c>
      <c r="T234" s="15"/>
      <c r="U234" s="48">
        <f t="shared" si="70"/>
        <v>344</v>
      </c>
      <c r="V234" s="15">
        <v>275</v>
      </c>
      <c r="W234" s="15">
        <v>180</v>
      </c>
      <c r="X234" s="15"/>
      <c r="Y234" s="15"/>
      <c r="Z234" s="15">
        <v>10</v>
      </c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>
        <v>10</v>
      </c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>
        <v>5</v>
      </c>
      <c r="BF234" s="15"/>
      <c r="BG234" s="61">
        <f t="shared" si="68"/>
        <v>480</v>
      </c>
      <c r="BH234" s="49">
        <f t="shared" si="60"/>
        <v>8</v>
      </c>
      <c r="BI234" s="50">
        <f t="shared" si="57"/>
        <v>4.5833333333333339</v>
      </c>
      <c r="BJ234" s="50">
        <f t="shared" si="61"/>
        <v>57.291666666666671</v>
      </c>
      <c r="BK234" s="51">
        <f t="shared" si="71"/>
        <v>83.393939393939377</v>
      </c>
      <c r="BL234" s="51">
        <f t="shared" si="72"/>
        <v>95.930232558139537</v>
      </c>
      <c r="BM234" s="51">
        <f t="shared" si="62"/>
        <v>45.833333333333329</v>
      </c>
      <c r="BN234" s="52">
        <f t="shared" si="69"/>
        <v>3.25</v>
      </c>
      <c r="BO234" s="52">
        <f t="shared" si="63"/>
        <v>427.5</v>
      </c>
      <c r="BP234" s="52">
        <f t="shared" si="64"/>
        <v>0.16666666666666652</v>
      </c>
      <c r="BQ234" s="53">
        <f t="shared" si="65"/>
        <v>14.999999999999986</v>
      </c>
    </row>
    <row r="235" spans="1:69">
      <c r="A235" s="41">
        <v>265</v>
      </c>
      <c r="B235" s="42">
        <v>46026</v>
      </c>
      <c r="C235" s="15" t="s">
        <v>97</v>
      </c>
      <c r="D235" s="43" t="str">
        <f t="shared" si="67"/>
        <v>IG</v>
      </c>
      <c r="E235" s="44" t="s">
        <v>150</v>
      </c>
      <c r="F235" s="44" t="s">
        <v>132</v>
      </c>
      <c r="G235" s="45" t="s">
        <v>138</v>
      </c>
      <c r="H235" s="45" t="s">
        <v>134</v>
      </c>
      <c r="I235" s="45"/>
      <c r="J235" s="5">
        <v>102098</v>
      </c>
      <c r="K235" s="46" t="e">
        <f>VLOOKUP(J235,'[1]Item List (3)'!A$1:B$110000,2,FALSE)</f>
        <v>#N/A</v>
      </c>
      <c r="L235" s="5">
        <v>250819008</v>
      </c>
      <c r="M235" s="15" t="str">
        <f t="shared" si="66"/>
        <v>IR</v>
      </c>
      <c r="N235" s="15">
        <v>40</v>
      </c>
      <c r="O235" s="60">
        <f t="shared" si="59"/>
        <v>90</v>
      </c>
      <c r="P235" s="15">
        <v>1</v>
      </c>
      <c r="Q235" s="57">
        <v>249</v>
      </c>
      <c r="R235" s="15">
        <v>2</v>
      </c>
      <c r="S235" s="15"/>
      <c r="T235" s="15"/>
      <c r="U235" s="48">
        <f t="shared" si="70"/>
        <v>249</v>
      </c>
      <c r="V235" s="15">
        <v>180</v>
      </c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>
        <v>20</v>
      </c>
      <c r="BD235" s="15"/>
      <c r="BE235" s="15">
        <v>5</v>
      </c>
      <c r="BF235" s="15"/>
      <c r="BG235" s="61">
        <f t="shared" ref="BG235:BG242" si="73">SUM(V235:BF235)</f>
        <v>205</v>
      </c>
      <c r="BH235" s="49">
        <f t="shared" si="60"/>
        <v>3.4166666666666665</v>
      </c>
      <c r="BI235" s="50">
        <f t="shared" si="57"/>
        <v>3</v>
      </c>
      <c r="BJ235" s="50">
        <f t="shared" si="61"/>
        <v>87.804878048780495</v>
      </c>
      <c r="BK235" s="51">
        <f t="shared" si="71"/>
        <v>92.222222222222229</v>
      </c>
      <c r="BL235" s="51">
        <f t="shared" si="72"/>
        <v>99.196787148594382</v>
      </c>
      <c r="BM235" s="51">
        <f t="shared" si="62"/>
        <v>80.325203252032537</v>
      </c>
      <c r="BN235" s="52">
        <f t="shared" si="69"/>
        <v>8.3333333333333329E-2</v>
      </c>
      <c r="BO235" s="52">
        <f t="shared" si="63"/>
        <v>299.99999999999994</v>
      </c>
      <c r="BP235" s="52">
        <f t="shared" si="64"/>
        <v>0.33333333333333337</v>
      </c>
      <c r="BQ235" s="53">
        <f t="shared" si="65"/>
        <v>30.000000000000007</v>
      </c>
    </row>
    <row r="236" spans="1:69">
      <c r="A236" s="41">
        <v>266</v>
      </c>
      <c r="B236" s="42">
        <v>46026</v>
      </c>
      <c r="C236" s="15" t="s">
        <v>97</v>
      </c>
      <c r="D236" s="43" t="str">
        <f t="shared" si="67"/>
        <v>IG</v>
      </c>
      <c r="E236" s="44" t="s">
        <v>150</v>
      </c>
      <c r="F236" s="44" t="s">
        <v>132</v>
      </c>
      <c r="G236" s="45" t="s">
        <v>138</v>
      </c>
      <c r="H236" s="45" t="s">
        <v>134</v>
      </c>
      <c r="I236" s="45"/>
      <c r="J236" s="5">
        <v>102091</v>
      </c>
      <c r="K236" s="46" t="e">
        <f>VLOOKUP(J236,'[1]Item List (3)'!A$1:B$110000,2,FALSE)</f>
        <v>#N/A</v>
      </c>
      <c r="L236" s="5"/>
      <c r="M236" s="15" t="str">
        <f t="shared" si="66"/>
        <v>IR</v>
      </c>
      <c r="N236" s="15"/>
      <c r="O236" s="60" t="str">
        <f t="shared" si="59"/>
        <v/>
      </c>
      <c r="P236" s="15">
        <v>1</v>
      </c>
      <c r="Q236" s="57">
        <v>90</v>
      </c>
      <c r="R236" s="15">
        <v>7</v>
      </c>
      <c r="S236" s="15">
        <v>1</v>
      </c>
      <c r="T236" s="15"/>
      <c r="U236" s="48">
        <f t="shared" si="70"/>
        <v>91</v>
      </c>
      <c r="V236" s="15">
        <v>95</v>
      </c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61">
        <f t="shared" si="73"/>
        <v>95</v>
      </c>
      <c r="BH236" s="49">
        <f t="shared" si="60"/>
        <v>1.5833333333333333</v>
      </c>
      <c r="BI236" s="50">
        <f t="shared" si="57"/>
        <v>1.5833333333333333</v>
      </c>
      <c r="BJ236" s="50">
        <f t="shared" si="61"/>
        <v>100</v>
      </c>
      <c r="BK236" s="51">
        <f t="shared" si="71"/>
        <v>0</v>
      </c>
      <c r="BL236" s="51">
        <f t="shared" si="72"/>
        <v>91.208791208791212</v>
      </c>
      <c r="BM236" s="51">
        <f t="shared" si="62"/>
        <v>0</v>
      </c>
      <c r="BN236" s="52">
        <f t="shared" si="69"/>
        <v>0</v>
      </c>
      <c r="BO236" s="52">
        <f t="shared" si="63"/>
        <v>0</v>
      </c>
      <c r="BP236" s="52">
        <f t="shared" si="64"/>
        <v>0</v>
      </c>
      <c r="BQ236" s="53">
        <f t="shared" si="65"/>
        <v>0</v>
      </c>
    </row>
    <row r="237" spans="1:69">
      <c r="A237" s="41">
        <v>267</v>
      </c>
      <c r="B237" s="42">
        <v>46026</v>
      </c>
      <c r="C237" s="15" t="s">
        <v>91</v>
      </c>
      <c r="D237" s="43" t="str">
        <f t="shared" si="67"/>
        <v>IG</v>
      </c>
      <c r="E237" s="44" t="s">
        <v>153</v>
      </c>
      <c r="F237" s="44" t="s">
        <v>132</v>
      </c>
      <c r="G237" s="45" t="s">
        <v>134</v>
      </c>
      <c r="H237" s="45"/>
      <c r="I237" s="45"/>
      <c r="J237" s="5">
        <v>104046</v>
      </c>
      <c r="K237" s="46" t="str">
        <f>VLOOKUP(J237,'[1]Item List (3)'!A$1:B$110000,2,FALSE)</f>
        <v>BR.IR 322224 SPL.</v>
      </c>
      <c r="L237" s="5">
        <v>250925001</v>
      </c>
      <c r="M237" s="15" t="str">
        <f t="shared" si="66"/>
        <v>IR</v>
      </c>
      <c r="N237" s="15">
        <v>35</v>
      </c>
      <c r="O237" s="47">
        <f t="shared" si="59"/>
        <v>102.85714285714286</v>
      </c>
      <c r="P237" s="15">
        <v>1</v>
      </c>
      <c r="Q237" s="57">
        <v>268</v>
      </c>
      <c r="R237" s="15">
        <v>10</v>
      </c>
      <c r="S237" s="15"/>
      <c r="T237" s="15"/>
      <c r="U237" s="48">
        <f t="shared" si="70"/>
        <v>268</v>
      </c>
      <c r="V237" s="15">
        <v>185</v>
      </c>
      <c r="W237" s="15">
        <v>270</v>
      </c>
      <c r="X237" s="15">
        <v>15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>
        <v>10</v>
      </c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61">
        <f t="shared" si="73"/>
        <v>480</v>
      </c>
      <c r="BH237" s="49">
        <f t="shared" si="60"/>
        <v>8</v>
      </c>
      <c r="BI237" s="50">
        <f t="shared" si="57"/>
        <v>3.083333333333333</v>
      </c>
      <c r="BJ237" s="50">
        <f t="shared" si="61"/>
        <v>38.541666666666664</v>
      </c>
      <c r="BK237" s="51">
        <f t="shared" si="71"/>
        <v>84.504504504504524</v>
      </c>
      <c r="BL237" s="51">
        <f t="shared" si="72"/>
        <v>96.268656716417908</v>
      </c>
      <c r="BM237" s="51">
        <f t="shared" si="62"/>
        <v>31.354166666666668</v>
      </c>
      <c r="BN237" s="52">
        <f t="shared" si="69"/>
        <v>4.666666666666667</v>
      </c>
      <c r="BO237" s="52">
        <f t="shared" si="63"/>
        <v>342.85714285714283</v>
      </c>
      <c r="BP237" s="52">
        <f t="shared" si="64"/>
        <v>0.25</v>
      </c>
      <c r="BQ237" s="53">
        <f t="shared" si="65"/>
        <v>25.714285714285715</v>
      </c>
    </row>
    <row r="238" spans="1:69">
      <c r="A238" s="41">
        <v>268</v>
      </c>
      <c r="B238" s="42">
        <v>46026</v>
      </c>
      <c r="C238" s="15" t="s">
        <v>97</v>
      </c>
      <c r="D238" s="43" t="str">
        <f t="shared" si="67"/>
        <v>IG</v>
      </c>
      <c r="E238" s="44" t="s">
        <v>153</v>
      </c>
      <c r="F238" s="44" t="s">
        <v>132</v>
      </c>
      <c r="G238" s="45" t="s">
        <v>156</v>
      </c>
      <c r="H238" s="45"/>
      <c r="I238" s="45"/>
      <c r="J238" s="5">
        <v>104046</v>
      </c>
      <c r="K238" s="46" t="str">
        <f>VLOOKUP(J238,'[1]Item List (3)'!A$1:B$110000,2,FALSE)</f>
        <v>BR.IR 322224 SPL.</v>
      </c>
      <c r="L238" s="5">
        <v>250925001</v>
      </c>
      <c r="M238" s="15" t="str">
        <f t="shared" si="66"/>
        <v>IR</v>
      </c>
      <c r="N238" s="15">
        <v>35</v>
      </c>
      <c r="O238" s="47">
        <f t="shared" si="59"/>
        <v>102.85714285714286</v>
      </c>
      <c r="P238" s="15">
        <v>1</v>
      </c>
      <c r="Q238" s="57">
        <v>500</v>
      </c>
      <c r="R238" s="15">
        <v>27</v>
      </c>
      <c r="S238" s="15">
        <v>8</v>
      </c>
      <c r="T238" s="15"/>
      <c r="U238" s="48">
        <f t="shared" si="70"/>
        <v>508</v>
      </c>
      <c r="V238" s="15">
        <v>365</v>
      </c>
      <c r="W238" s="15"/>
      <c r="X238" s="15">
        <v>30</v>
      </c>
      <c r="Y238" s="15"/>
      <c r="Z238" s="15"/>
      <c r="AA238" s="15"/>
      <c r="AB238" s="15"/>
      <c r="AC238" s="15">
        <v>25</v>
      </c>
      <c r="AD238" s="15"/>
      <c r="AE238" s="15">
        <v>15</v>
      </c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>
        <v>40</v>
      </c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>
        <v>5</v>
      </c>
      <c r="BF238" s="15"/>
      <c r="BG238" s="61">
        <f t="shared" si="73"/>
        <v>480</v>
      </c>
      <c r="BH238" s="49">
        <f t="shared" si="60"/>
        <v>8</v>
      </c>
      <c r="BI238" s="50">
        <f t="shared" si="57"/>
        <v>6.083333333333333</v>
      </c>
      <c r="BJ238" s="50">
        <f t="shared" si="61"/>
        <v>76.041666666666657</v>
      </c>
      <c r="BK238" s="51">
        <f t="shared" si="71"/>
        <v>81.18721461187215</v>
      </c>
      <c r="BL238" s="51">
        <f t="shared" si="72"/>
        <v>93.110236220472444</v>
      </c>
      <c r="BM238" s="51">
        <f t="shared" si="62"/>
        <v>57.482638888888893</v>
      </c>
      <c r="BN238" s="52">
        <f t="shared" si="69"/>
        <v>0.75</v>
      </c>
      <c r="BO238" s="52">
        <f t="shared" si="63"/>
        <v>745.71428571428567</v>
      </c>
      <c r="BP238" s="52">
        <f t="shared" si="64"/>
        <v>1.1666666666666667</v>
      </c>
      <c r="BQ238" s="53">
        <f t="shared" si="65"/>
        <v>120</v>
      </c>
    </row>
    <row r="239" spans="1:69">
      <c r="A239" s="41">
        <v>269</v>
      </c>
      <c r="B239" s="42">
        <v>46026</v>
      </c>
      <c r="C239" s="15" t="s">
        <v>91</v>
      </c>
      <c r="D239" s="43" t="str">
        <f t="shared" si="67"/>
        <v>IG</v>
      </c>
      <c r="E239" s="44" t="s">
        <v>155</v>
      </c>
      <c r="F239" s="44" t="s">
        <v>132</v>
      </c>
      <c r="G239" s="45" t="s">
        <v>142</v>
      </c>
      <c r="H239" s="45"/>
      <c r="I239" s="45"/>
      <c r="J239" s="5">
        <v>200497.11</v>
      </c>
      <c r="K239" s="46" t="str">
        <f>VLOOKUP(J239,'[1]Item List (3)'!A$1:B$110000,2,FALSE)</f>
        <v>OR.MNA6718G</v>
      </c>
      <c r="L239" s="5">
        <v>251203006</v>
      </c>
      <c r="M239" s="15" t="str">
        <f t="shared" si="66"/>
        <v>OR</v>
      </c>
      <c r="N239" s="15">
        <v>30</v>
      </c>
      <c r="O239" s="47">
        <f t="shared" si="59"/>
        <v>120</v>
      </c>
      <c r="P239" s="15">
        <v>1</v>
      </c>
      <c r="Q239" s="57">
        <v>806</v>
      </c>
      <c r="R239" s="15">
        <v>2</v>
      </c>
      <c r="S239" s="15"/>
      <c r="T239" s="15"/>
      <c r="U239" s="48">
        <f t="shared" si="70"/>
        <v>806</v>
      </c>
      <c r="V239" s="15">
        <v>450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>
        <v>30</v>
      </c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61">
        <f t="shared" si="73"/>
        <v>480</v>
      </c>
      <c r="BH239" s="49">
        <f t="shared" si="60"/>
        <v>8</v>
      </c>
      <c r="BI239" s="50">
        <f t="shared" si="57"/>
        <v>7.5</v>
      </c>
      <c r="BJ239" s="50">
        <f t="shared" si="61"/>
        <v>93.75</v>
      </c>
      <c r="BK239" s="51">
        <f t="shared" si="71"/>
        <v>89.555555555555557</v>
      </c>
      <c r="BL239" s="51">
        <f t="shared" si="72"/>
        <v>99.75186104218362</v>
      </c>
      <c r="BM239" s="51">
        <f t="shared" si="62"/>
        <v>83.75</v>
      </c>
      <c r="BN239" s="52">
        <f t="shared" si="69"/>
        <v>0.5</v>
      </c>
      <c r="BO239" s="52">
        <f t="shared" si="63"/>
        <v>900</v>
      </c>
      <c r="BP239" s="52">
        <f t="shared" si="64"/>
        <v>0</v>
      </c>
      <c r="BQ239" s="53">
        <f t="shared" si="65"/>
        <v>0</v>
      </c>
    </row>
    <row r="240" spans="1:69">
      <c r="A240" s="41">
        <v>270</v>
      </c>
      <c r="B240" s="42">
        <v>46026</v>
      </c>
      <c r="C240" s="15" t="s">
        <v>97</v>
      </c>
      <c r="D240" s="43" t="str">
        <f t="shared" si="67"/>
        <v>IG</v>
      </c>
      <c r="E240" s="44" t="s">
        <v>155</v>
      </c>
      <c r="F240" s="44" t="s">
        <v>132</v>
      </c>
      <c r="G240" s="45" t="s">
        <v>148</v>
      </c>
      <c r="H240" s="45"/>
      <c r="I240" s="45"/>
      <c r="J240" s="5">
        <v>200497.11</v>
      </c>
      <c r="K240" s="46" t="str">
        <f>VLOOKUP(J240,'[1]Item List (3)'!A$1:B$110000,2,FALSE)</f>
        <v>OR.MNA6718G</v>
      </c>
      <c r="L240" s="5">
        <v>251203006</v>
      </c>
      <c r="M240" s="15" t="str">
        <f t="shared" si="66"/>
        <v>OR</v>
      </c>
      <c r="N240" s="15">
        <v>30</v>
      </c>
      <c r="O240" s="47">
        <f t="shared" si="59"/>
        <v>120</v>
      </c>
      <c r="P240" s="15">
        <v>1</v>
      </c>
      <c r="Q240" s="57">
        <v>758</v>
      </c>
      <c r="R240" s="15"/>
      <c r="S240" s="15"/>
      <c r="T240" s="15"/>
      <c r="U240" s="48">
        <f t="shared" si="70"/>
        <v>758</v>
      </c>
      <c r="V240" s="15">
        <v>430</v>
      </c>
      <c r="W240" s="15"/>
      <c r="X240" s="15"/>
      <c r="Y240" s="15"/>
      <c r="Z240" s="15">
        <v>15</v>
      </c>
      <c r="AA240" s="15"/>
      <c r="AB240" s="15"/>
      <c r="AC240" s="15"/>
      <c r="AD240" s="15"/>
      <c r="AE240" s="15">
        <v>10</v>
      </c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>
        <v>20</v>
      </c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>
        <v>5</v>
      </c>
      <c r="BF240" s="15"/>
      <c r="BG240" s="61">
        <f t="shared" si="73"/>
        <v>480</v>
      </c>
      <c r="BH240" s="49">
        <f t="shared" si="60"/>
        <v>8</v>
      </c>
      <c r="BI240" s="50">
        <f t="shared" ref="BI240:BI248" si="74">IFERROR(BH240-SUM(W240:BF240)/60,0)</f>
        <v>7.166666666666667</v>
      </c>
      <c r="BJ240" s="50">
        <f t="shared" si="61"/>
        <v>89.583333333333343</v>
      </c>
      <c r="BK240" s="51">
        <f t="shared" si="71"/>
        <v>88.139534883720927</v>
      </c>
      <c r="BL240" s="51">
        <f t="shared" si="72"/>
        <v>100</v>
      </c>
      <c r="BM240" s="51">
        <f t="shared" si="62"/>
        <v>78.958333333333343</v>
      </c>
      <c r="BN240" s="52">
        <f t="shared" si="69"/>
        <v>0.41666666666666669</v>
      </c>
      <c r="BO240" s="52">
        <f t="shared" si="63"/>
        <v>910</v>
      </c>
      <c r="BP240" s="52">
        <f t="shared" si="64"/>
        <v>0.41666666666666669</v>
      </c>
      <c r="BQ240" s="53">
        <f t="shared" si="65"/>
        <v>50</v>
      </c>
    </row>
    <row r="241" spans="1:69">
      <c r="A241" s="41">
        <v>271</v>
      </c>
      <c r="B241" s="42">
        <v>46026</v>
      </c>
      <c r="C241" s="15" t="s">
        <v>91</v>
      </c>
      <c r="D241" s="43" t="str">
        <f t="shared" si="67"/>
        <v>HO</v>
      </c>
      <c r="E241" s="44" t="s">
        <v>160</v>
      </c>
      <c r="F241" s="44"/>
      <c r="G241" s="45"/>
      <c r="H241" s="45"/>
      <c r="I241" s="45"/>
      <c r="J241" s="5"/>
      <c r="K241" s="46" t="e">
        <f>VLOOKUP(J241,'[1]Item List (3)'!A$1:B$110000,2,FALSE)</f>
        <v>#N/A</v>
      </c>
      <c r="L241" s="5"/>
      <c r="M241" s="15" t="str">
        <f t="shared" si="66"/>
        <v>IR</v>
      </c>
      <c r="N241" s="15"/>
      <c r="O241" s="47" t="str">
        <f t="shared" si="59"/>
        <v/>
      </c>
      <c r="P241" s="15"/>
      <c r="Q241" s="57"/>
      <c r="R241" s="15"/>
      <c r="S241" s="15"/>
      <c r="T241" s="15"/>
      <c r="U241" s="48">
        <f t="shared" si="70"/>
        <v>0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>
        <v>480</v>
      </c>
      <c r="BG241" s="61">
        <f t="shared" si="73"/>
        <v>480</v>
      </c>
      <c r="BH241" s="49">
        <f t="shared" si="60"/>
        <v>8</v>
      </c>
      <c r="BI241" s="50">
        <f t="shared" si="74"/>
        <v>0</v>
      </c>
      <c r="BJ241" s="50">
        <f t="shared" si="61"/>
        <v>0</v>
      </c>
      <c r="BK241" s="51">
        <f t="shared" si="71"/>
        <v>0</v>
      </c>
      <c r="BL241" s="51">
        <f t="shared" si="72"/>
        <v>0</v>
      </c>
      <c r="BM241" s="51">
        <f t="shared" si="62"/>
        <v>0</v>
      </c>
      <c r="BN241" s="52">
        <f t="shared" si="69"/>
        <v>8</v>
      </c>
      <c r="BO241" s="52">
        <f t="shared" si="63"/>
        <v>0</v>
      </c>
      <c r="BP241" s="52">
        <f t="shared" si="64"/>
        <v>0</v>
      </c>
      <c r="BQ241" s="53">
        <f t="shared" si="65"/>
        <v>0</v>
      </c>
    </row>
    <row r="242" spans="1:69">
      <c r="A242" s="41">
        <v>272</v>
      </c>
      <c r="B242" s="42">
        <v>46026</v>
      </c>
      <c r="C242" s="15" t="s">
        <v>97</v>
      </c>
      <c r="D242" s="43" t="str">
        <f t="shared" si="67"/>
        <v>HO</v>
      </c>
      <c r="E242" s="44" t="s">
        <v>160</v>
      </c>
      <c r="F242" s="44"/>
      <c r="G242" s="45"/>
      <c r="H242" s="45"/>
      <c r="I242" s="45"/>
      <c r="J242" s="5"/>
      <c r="K242" s="46" t="e">
        <f>VLOOKUP(J242,'[1]Item List (3)'!A$1:B$110000,2,FALSE)</f>
        <v>#N/A</v>
      </c>
      <c r="L242" s="5"/>
      <c r="M242" s="15" t="str">
        <f t="shared" si="66"/>
        <v>IR</v>
      </c>
      <c r="N242" s="15"/>
      <c r="O242" s="47" t="str">
        <f t="shared" si="59"/>
        <v/>
      </c>
      <c r="P242" s="15"/>
      <c r="Q242" s="57"/>
      <c r="R242" s="15"/>
      <c r="S242" s="15"/>
      <c r="T242" s="15"/>
      <c r="U242" s="48">
        <f t="shared" si="70"/>
        <v>0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>
        <v>480</v>
      </c>
      <c r="BG242" s="61">
        <f t="shared" si="73"/>
        <v>480</v>
      </c>
      <c r="BH242" s="49">
        <f t="shared" si="60"/>
        <v>8</v>
      </c>
      <c r="BI242" s="50">
        <f t="shared" si="74"/>
        <v>0</v>
      </c>
      <c r="BJ242" s="50">
        <f t="shared" si="61"/>
        <v>0</v>
      </c>
      <c r="BK242" s="51">
        <f t="shared" si="71"/>
        <v>0</v>
      </c>
      <c r="BL242" s="51">
        <f t="shared" si="72"/>
        <v>0</v>
      </c>
      <c r="BM242" s="51">
        <f t="shared" si="62"/>
        <v>0</v>
      </c>
      <c r="BN242" s="52">
        <f t="shared" si="69"/>
        <v>8</v>
      </c>
      <c r="BO242" s="52">
        <f t="shared" si="63"/>
        <v>0</v>
      </c>
      <c r="BP242" s="52">
        <f t="shared" si="64"/>
        <v>0</v>
      </c>
      <c r="BQ242" s="53">
        <f t="shared" si="65"/>
        <v>0</v>
      </c>
    </row>
    <row r="243" spans="1:69">
      <c r="A243" s="41">
        <v>273</v>
      </c>
      <c r="B243" s="42">
        <v>46026</v>
      </c>
      <c r="C243" s="15" t="s">
        <v>91</v>
      </c>
      <c r="D243" s="43" t="str">
        <f t="shared" si="67"/>
        <v>HO</v>
      </c>
      <c r="E243" s="44" t="s">
        <v>164</v>
      </c>
      <c r="F243" s="44" t="s">
        <v>161</v>
      </c>
      <c r="G243" s="45" t="s">
        <v>165</v>
      </c>
      <c r="H243" s="45"/>
      <c r="I243" s="45"/>
      <c r="J243" s="5">
        <v>208836.01</v>
      </c>
      <c r="K243" s="46" t="str">
        <f>VLOOKUP(J243,'[1]Item List (3)'!A$1:B$110000,2,FALSE)</f>
        <v>NK.OR 50/35(NKI 45/35)</v>
      </c>
      <c r="L243" s="5">
        <v>251204013</v>
      </c>
      <c r="M243" s="15" t="str">
        <f t="shared" si="66"/>
        <v>OR</v>
      </c>
      <c r="N243" s="15">
        <v>20</v>
      </c>
      <c r="O243" s="47">
        <f t="shared" si="59"/>
        <v>180</v>
      </c>
      <c r="P243" s="15">
        <v>1</v>
      </c>
      <c r="Q243" s="57">
        <v>1100</v>
      </c>
      <c r="R243" s="15"/>
      <c r="S243" s="15"/>
      <c r="T243" s="15"/>
      <c r="U243" s="48">
        <f t="shared" si="70"/>
        <v>1100</v>
      </c>
      <c r="V243" s="15">
        <v>435</v>
      </c>
      <c r="W243" s="15">
        <v>30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>
        <v>15</v>
      </c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48">
        <f t="shared" ref="BG243:BG306" si="75">SUM(V243:BF243)</f>
        <v>480</v>
      </c>
      <c r="BH243" s="49">
        <f t="shared" si="60"/>
        <v>8</v>
      </c>
      <c r="BI243" s="50">
        <f t="shared" si="74"/>
        <v>7.25</v>
      </c>
      <c r="BJ243" s="50">
        <f t="shared" si="61"/>
        <v>90.625</v>
      </c>
      <c r="BK243" s="51">
        <f t="shared" si="71"/>
        <v>84.291187739463595</v>
      </c>
      <c r="BL243" s="51">
        <f t="shared" si="72"/>
        <v>100</v>
      </c>
      <c r="BM243" s="51">
        <f t="shared" si="62"/>
        <v>76.388888888888886</v>
      </c>
      <c r="BN243" s="52">
        <f t="shared" si="69"/>
        <v>0.75</v>
      </c>
      <c r="BO243" s="52">
        <f t="shared" si="63"/>
        <v>1305</v>
      </c>
      <c r="BP243" s="52">
        <f t="shared" si="64"/>
        <v>0</v>
      </c>
      <c r="BQ243" s="53">
        <f t="shared" si="65"/>
        <v>0</v>
      </c>
    </row>
    <row r="244" spans="1:69">
      <c r="A244" s="41">
        <v>274</v>
      </c>
      <c r="B244" s="42">
        <v>46026</v>
      </c>
      <c r="C244" s="15" t="s">
        <v>97</v>
      </c>
      <c r="D244" s="43" t="str">
        <f t="shared" si="67"/>
        <v>HO</v>
      </c>
      <c r="E244" s="44" t="s">
        <v>164</v>
      </c>
      <c r="F244" s="44" t="s">
        <v>161</v>
      </c>
      <c r="G244" s="45" t="s">
        <v>165</v>
      </c>
      <c r="H244" s="45"/>
      <c r="I244" s="45"/>
      <c r="J244" s="5">
        <v>208836.01</v>
      </c>
      <c r="K244" s="46" t="str">
        <f>VLOOKUP(J244,'[1]Item List (3)'!A$1:B$110000,2,FALSE)</f>
        <v>NK.OR 50/35(NKI 45/35)</v>
      </c>
      <c r="L244" s="5">
        <v>251204013</v>
      </c>
      <c r="M244" s="15" t="str">
        <f t="shared" si="66"/>
        <v>OR</v>
      </c>
      <c r="N244" s="15">
        <v>20</v>
      </c>
      <c r="O244" s="47">
        <f t="shared" si="59"/>
        <v>180</v>
      </c>
      <c r="P244" s="15">
        <v>1</v>
      </c>
      <c r="Q244" s="57">
        <v>301</v>
      </c>
      <c r="R244" s="15"/>
      <c r="S244" s="15"/>
      <c r="T244" s="15"/>
      <c r="U244" s="48">
        <f t="shared" si="70"/>
        <v>301</v>
      </c>
      <c r="V244" s="15">
        <v>120</v>
      </c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>
        <v>360</v>
      </c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>
        <v>480</v>
      </c>
      <c r="BG244" s="48">
        <f t="shared" si="75"/>
        <v>960</v>
      </c>
      <c r="BH244" s="49">
        <f t="shared" si="60"/>
        <v>16</v>
      </c>
      <c r="BI244" s="50">
        <f t="shared" si="74"/>
        <v>2</v>
      </c>
      <c r="BJ244" s="50">
        <f t="shared" si="61"/>
        <v>12.5</v>
      </c>
      <c r="BK244" s="51">
        <f t="shared" si="71"/>
        <v>83.611111111111114</v>
      </c>
      <c r="BL244" s="51">
        <f t="shared" si="72"/>
        <v>100</v>
      </c>
      <c r="BM244" s="51">
        <f t="shared" si="62"/>
        <v>10.451388888888889</v>
      </c>
      <c r="BN244" s="52">
        <f t="shared" si="69"/>
        <v>8</v>
      </c>
      <c r="BO244" s="52">
        <f t="shared" si="63"/>
        <v>1440</v>
      </c>
      <c r="BP244" s="52">
        <f t="shared" si="64"/>
        <v>6</v>
      </c>
      <c r="BQ244" s="53">
        <f t="shared" si="65"/>
        <v>1080</v>
      </c>
    </row>
    <row r="245" spans="1:69">
      <c r="A245" s="41">
        <v>275</v>
      </c>
      <c r="B245" s="42">
        <v>46026</v>
      </c>
      <c r="C245" s="15" t="s">
        <v>91</v>
      </c>
      <c r="D245" s="43" t="str">
        <f t="shared" si="67"/>
        <v>HO</v>
      </c>
      <c r="E245" s="44" t="s">
        <v>166</v>
      </c>
      <c r="F245" s="44" t="s">
        <v>161</v>
      </c>
      <c r="G245" s="45" t="s">
        <v>168</v>
      </c>
      <c r="H245" s="45"/>
      <c r="I245" s="45"/>
      <c r="J245" s="5">
        <v>1526014.01</v>
      </c>
      <c r="K245" s="46" t="e">
        <f>VLOOKUP(J245,'[1]Item List (3)'!A$1:B$110000,2,FALSE)</f>
        <v>#N/A</v>
      </c>
      <c r="L245" s="5">
        <v>251107004</v>
      </c>
      <c r="M245" s="15" t="str">
        <f t="shared" si="66"/>
        <v>IR</v>
      </c>
      <c r="N245" s="15">
        <v>25</v>
      </c>
      <c r="O245" s="47">
        <f t="shared" si="59"/>
        <v>144</v>
      </c>
      <c r="P245" s="15">
        <v>1</v>
      </c>
      <c r="Q245" s="57">
        <v>980</v>
      </c>
      <c r="R245" s="15"/>
      <c r="S245" s="15"/>
      <c r="T245" s="15"/>
      <c r="U245" s="48">
        <f t="shared" si="70"/>
        <v>980</v>
      </c>
      <c r="V245" s="15">
        <v>430</v>
      </c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>
        <v>45</v>
      </c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>
        <v>5</v>
      </c>
      <c r="BF245" s="15"/>
      <c r="BG245" s="48">
        <f t="shared" si="75"/>
        <v>480</v>
      </c>
      <c r="BH245" s="49">
        <f t="shared" si="60"/>
        <v>8</v>
      </c>
      <c r="BI245" s="50">
        <f t="shared" si="74"/>
        <v>7.166666666666667</v>
      </c>
      <c r="BJ245" s="50">
        <f t="shared" si="61"/>
        <v>89.583333333333343</v>
      </c>
      <c r="BK245" s="51">
        <f t="shared" si="71"/>
        <v>94.961240310077528</v>
      </c>
      <c r="BL245" s="51">
        <f t="shared" si="72"/>
        <v>100</v>
      </c>
      <c r="BM245" s="51">
        <f t="shared" si="62"/>
        <v>85.069444444444457</v>
      </c>
      <c r="BN245" s="52">
        <f t="shared" si="69"/>
        <v>0.83333333333333337</v>
      </c>
      <c r="BO245" s="52">
        <f t="shared" si="63"/>
        <v>1032</v>
      </c>
      <c r="BP245" s="52">
        <f t="shared" si="64"/>
        <v>0</v>
      </c>
      <c r="BQ245" s="53">
        <f t="shared" si="65"/>
        <v>0</v>
      </c>
    </row>
    <row r="246" spans="1:69">
      <c r="A246" s="41">
        <v>276</v>
      </c>
      <c r="B246" s="42">
        <v>46026</v>
      </c>
      <c r="C246" s="15" t="s">
        <v>97</v>
      </c>
      <c r="D246" s="43" t="str">
        <f t="shared" si="67"/>
        <v>HO</v>
      </c>
      <c r="E246" s="44" t="s">
        <v>166</v>
      </c>
      <c r="F246" s="44"/>
      <c r="G246" s="45"/>
      <c r="H246" s="45"/>
      <c r="I246" s="45"/>
      <c r="J246" s="5"/>
      <c r="K246" s="46" t="e">
        <f>VLOOKUP(J246,'[1]Item List (3)'!A$1:B$110000,2,FALSE)</f>
        <v>#N/A</v>
      </c>
      <c r="L246" s="5"/>
      <c r="M246" s="15" t="str">
        <f t="shared" si="66"/>
        <v>IR</v>
      </c>
      <c r="N246" s="15"/>
      <c r="O246" s="47" t="str">
        <f t="shared" si="59"/>
        <v/>
      </c>
      <c r="P246" s="15"/>
      <c r="Q246" s="57"/>
      <c r="R246" s="15"/>
      <c r="S246" s="15"/>
      <c r="T246" s="15"/>
      <c r="U246" s="48">
        <f t="shared" si="70"/>
        <v>0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>
        <v>480</v>
      </c>
      <c r="BG246" s="48">
        <f t="shared" si="75"/>
        <v>480</v>
      </c>
      <c r="BH246" s="49">
        <f t="shared" si="60"/>
        <v>8</v>
      </c>
      <c r="BI246" s="50">
        <f t="shared" si="74"/>
        <v>0</v>
      </c>
      <c r="BJ246" s="50">
        <f t="shared" si="61"/>
        <v>0</v>
      </c>
      <c r="BK246" s="51">
        <f t="shared" si="71"/>
        <v>0</v>
      </c>
      <c r="BL246" s="51">
        <f t="shared" si="72"/>
        <v>0</v>
      </c>
      <c r="BM246" s="51">
        <f t="shared" si="62"/>
        <v>0</v>
      </c>
      <c r="BN246" s="52">
        <f t="shared" si="69"/>
        <v>8</v>
      </c>
      <c r="BO246" s="52">
        <f t="shared" si="63"/>
        <v>0</v>
      </c>
      <c r="BP246" s="52">
        <f t="shared" si="64"/>
        <v>0</v>
      </c>
      <c r="BQ246" s="53">
        <f t="shared" si="65"/>
        <v>0</v>
      </c>
    </row>
    <row r="247" spans="1:69">
      <c r="A247" s="41">
        <v>277</v>
      </c>
      <c r="B247" s="42">
        <v>46026</v>
      </c>
      <c r="C247" s="15" t="s">
        <v>91</v>
      </c>
      <c r="D247" s="43" t="str">
        <f t="shared" si="67"/>
        <v>HO</v>
      </c>
      <c r="E247" s="44" t="s">
        <v>169</v>
      </c>
      <c r="F247" s="44" t="s">
        <v>161</v>
      </c>
      <c r="G247" s="45" t="s">
        <v>171</v>
      </c>
      <c r="H247" s="45"/>
      <c r="I247" s="45"/>
      <c r="J247" s="5">
        <v>100299.14</v>
      </c>
      <c r="K247" s="46" t="str">
        <f>VLOOKUP(J247,'[1]Item List (3)'!A$1:B$110000,2,FALSE)</f>
        <v>IR. 9913 C</v>
      </c>
      <c r="L247" s="5">
        <v>251204016</v>
      </c>
      <c r="M247" s="15" t="str">
        <f t="shared" si="66"/>
        <v>IR</v>
      </c>
      <c r="N247" s="15">
        <v>15</v>
      </c>
      <c r="O247" s="47">
        <f t="shared" si="59"/>
        <v>240</v>
      </c>
      <c r="P247" s="15">
        <v>1</v>
      </c>
      <c r="Q247" s="57">
        <v>1239</v>
      </c>
      <c r="R247" s="15"/>
      <c r="S247" s="15"/>
      <c r="T247" s="15"/>
      <c r="U247" s="48">
        <f t="shared" si="70"/>
        <v>1239</v>
      </c>
      <c r="V247" s="15">
        <v>320</v>
      </c>
      <c r="W247" s="15"/>
      <c r="X247" s="15">
        <v>90</v>
      </c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>
        <v>10</v>
      </c>
      <c r="AQ247" s="15"/>
      <c r="AR247" s="15"/>
      <c r="AS247" s="15"/>
      <c r="AT247" s="15"/>
      <c r="AU247" s="15"/>
      <c r="AV247" s="15"/>
      <c r="AW247" s="15">
        <v>30</v>
      </c>
      <c r="AX247" s="15"/>
      <c r="AY247" s="15"/>
      <c r="AZ247" s="15"/>
      <c r="BA247" s="15"/>
      <c r="BB247" s="15"/>
      <c r="BC247" s="15">
        <v>30</v>
      </c>
      <c r="BD247" s="15"/>
      <c r="BE247" s="15"/>
      <c r="BF247" s="15"/>
      <c r="BG247" s="48">
        <f t="shared" si="75"/>
        <v>480</v>
      </c>
      <c r="BH247" s="49">
        <f t="shared" si="60"/>
        <v>8</v>
      </c>
      <c r="BI247" s="50">
        <f t="shared" si="74"/>
        <v>5.3333333333333339</v>
      </c>
      <c r="BJ247" s="50">
        <f t="shared" si="61"/>
        <v>66.666666666666671</v>
      </c>
      <c r="BK247" s="51">
        <f t="shared" si="71"/>
        <v>96.796874999999986</v>
      </c>
      <c r="BL247" s="51">
        <f t="shared" si="72"/>
        <v>100</v>
      </c>
      <c r="BM247" s="51">
        <f t="shared" si="62"/>
        <v>64.531249999999986</v>
      </c>
      <c r="BN247" s="52">
        <f t="shared" si="69"/>
        <v>0.16666666666666666</v>
      </c>
      <c r="BO247" s="52">
        <f t="shared" si="63"/>
        <v>1880</v>
      </c>
      <c r="BP247" s="52">
        <f t="shared" si="64"/>
        <v>2.5</v>
      </c>
      <c r="BQ247" s="53">
        <f t="shared" si="65"/>
        <v>600</v>
      </c>
    </row>
    <row r="248" spans="1:69">
      <c r="A248" s="41">
        <v>278</v>
      </c>
      <c r="B248" s="42">
        <v>46026</v>
      </c>
      <c r="C248" s="15" t="s">
        <v>97</v>
      </c>
      <c r="D248" s="43" t="str">
        <f t="shared" si="67"/>
        <v>HO</v>
      </c>
      <c r="E248" s="44" t="s">
        <v>169</v>
      </c>
      <c r="F248" s="44" t="s">
        <v>161</v>
      </c>
      <c r="G248" s="45" t="s">
        <v>170</v>
      </c>
      <c r="H248" s="45"/>
      <c r="I248" s="45"/>
      <c r="J248" s="5">
        <v>100299.14</v>
      </c>
      <c r="K248" s="46" t="str">
        <f>VLOOKUP(J248,'[1]Item List (3)'!A$1:B$110000,2,FALSE)</f>
        <v>IR. 9913 C</v>
      </c>
      <c r="L248" s="5">
        <v>251204016</v>
      </c>
      <c r="M248" s="15" t="str">
        <f t="shared" si="66"/>
        <v>IR</v>
      </c>
      <c r="N248" s="15">
        <v>15</v>
      </c>
      <c r="O248" s="47">
        <f t="shared" si="59"/>
        <v>240</v>
      </c>
      <c r="P248" s="15">
        <v>1</v>
      </c>
      <c r="Q248" s="57">
        <v>1670</v>
      </c>
      <c r="R248" s="15"/>
      <c r="S248" s="15"/>
      <c r="T248" s="15"/>
      <c r="U248" s="48">
        <f t="shared" si="70"/>
        <v>1670</v>
      </c>
      <c r="V248" s="15">
        <v>430</v>
      </c>
      <c r="W248" s="15"/>
      <c r="X248" s="15">
        <v>20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>
        <v>30</v>
      </c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48">
        <f t="shared" si="75"/>
        <v>480</v>
      </c>
      <c r="BH248" s="49">
        <f t="shared" si="60"/>
        <v>8</v>
      </c>
      <c r="BI248" s="50">
        <f t="shared" si="74"/>
        <v>7.166666666666667</v>
      </c>
      <c r="BJ248" s="50">
        <f t="shared" si="61"/>
        <v>89.583333333333343</v>
      </c>
      <c r="BK248" s="51">
        <f t="shared" si="71"/>
        <v>97.093023255813947</v>
      </c>
      <c r="BL248" s="51">
        <f t="shared" si="72"/>
        <v>100</v>
      </c>
      <c r="BM248" s="51">
        <f t="shared" si="62"/>
        <v>86.979166666666657</v>
      </c>
      <c r="BN248" s="52">
        <f t="shared" si="69"/>
        <v>0.5</v>
      </c>
      <c r="BO248" s="52">
        <f t="shared" si="63"/>
        <v>1800</v>
      </c>
      <c r="BP248" s="52">
        <f t="shared" si="64"/>
        <v>0.33333333333333337</v>
      </c>
      <c r="BQ248" s="53">
        <f t="shared" si="65"/>
        <v>80.000000000000014</v>
      </c>
    </row>
    <row r="249" spans="1:69">
      <c r="A249" s="41">
        <v>279</v>
      </c>
      <c r="B249" s="42">
        <v>46026</v>
      </c>
      <c r="C249" s="15" t="s">
        <v>91</v>
      </c>
      <c r="D249" s="43" t="str">
        <f t="shared" si="67"/>
        <v>HO</v>
      </c>
      <c r="E249" s="44" t="s">
        <v>172</v>
      </c>
      <c r="F249" s="44" t="s">
        <v>161</v>
      </c>
      <c r="G249" s="45" t="s">
        <v>174</v>
      </c>
      <c r="H249" s="45" t="s">
        <v>107</v>
      </c>
      <c r="I249" s="45"/>
      <c r="J249" s="5">
        <v>200299.13</v>
      </c>
      <c r="K249" s="46" t="str">
        <f>VLOOKUP(J249,'[1]Item List (3)'!A$1:B$110000,2,FALSE)</f>
        <v>OR.9913 C</v>
      </c>
      <c r="L249" s="5">
        <v>251119002</v>
      </c>
      <c r="M249" s="15" t="str">
        <f t="shared" si="66"/>
        <v>OR</v>
      </c>
      <c r="N249" s="15">
        <v>15</v>
      </c>
      <c r="O249" s="47">
        <f t="shared" si="59"/>
        <v>240</v>
      </c>
      <c r="P249" s="15">
        <v>1</v>
      </c>
      <c r="Q249" s="57">
        <v>1188</v>
      </c>
      <c r="R249" s="15"/>
      <c r="S249" s="15"/>
      <c r="T249" s="15"/>
      <c r="U249" s="48">
        <f t="shared" si="70"/>
        <v>1188</v>
      </c>
      <c r="V249" s="15">
        <v>370</v>
      </c>
      <c r="W249" s="15"/>
      <c r="X249" s="15">
        <v>130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>
        <v>10</v>
      </c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48">
        <f t="shared" si="75"/>
        <v>510</v>
      </c>
      <c r="BH249" s="49">
        <f t="shared" si="60"/>
        <v>8.5</v>
      </c>
      <c r="BI249" s="50">
        <f t="shared" ref="BI249:BI304" si="76">IFERROR(BH249-SUM(W249:BF249)/60,0)</f>
        <v>6.1666666666666661</v>
      </c>
      <c r="BJ249" s="50">
        <f t="shared" si="61"/>
        <v>72.549019607843135</v>
      </c>
      <c r="BK249" s="51">
        <f t="shared" si="71"/>
        <v>80.270270270270288</v>
      </c>
      <c r="BL249" s="51">
        <f t="shared" si="72"/>
        <v>100</v>
      </c>
      <c r="BM249" s="51">
        <f t="shared" si="62"/>
        <v>58.235294117647072</v>
      </c>
      <c r="BN249" s="52">
        <f t="shared" si="69"/>
        <v>0.16666666666666666</v>
      </c>
      <c r="BO249" s="52">
        <f t="shared" si="63"/>
        <v>2000.0000000000002</v>
      </c>
      <c r="BP249" s="52">
        <f t="shared" si="64"/>
        <v>2.166666666666667</v>
      </c>
      <c r="BQ249" s="53">
        <f t="shared" si="65"/>
        <v>520.00000000000011</v>
      </c>
    </row>
    <row r="250" spans="1:69">
      <c r="A250" s="41">
        <v>280</v>
      </c>
      <c r="B250" s="42">
        <v>46026</v>
      </c>
      <c r="C250" s="15" t="s">
        <v>97</v>
      </c>
      <c r="D250" s="43" t="str">
        <f t="shared" si="67"/>
        <v>HO</v>
      </c>
      <c r="E250" s="44" t="s">
        <v>172</v>
      </c>
      <c r="F250" s="44" t="s">
        <v>161</v>
      </c>
      <c r="G250" s="45" t="s">
        <v>163</v>
      </c>
      <c r="H250" s="45"/>
      <c r="I250" s="45"/>
      <c r="J250" s="5">
        <v>200299.13</v>
      </c>
      <c r="K250" s="46" t="str">
        <f>VLOOKUP(J250,'[1]Item List (3)'!A$1:B$110000,2,FALSE)</f>
        <v>OR.9913 C</v>
      </c>
      <c r="L250" s="5">
        <v>251119002</v>
      </c>
      <c r="M250" s="15" t="str">
        <f t="shared" si="66"/>
        <v>OR</v>
      </c>
      <c r="N250" s="15">
        <v>15</v>
      </c>
      <c r="O250" s="47">
        <f t="shared" si="59"/>
        <v>240</v>
      </c>
      <c r="P250" s="15">
        <v>1</v>
      </c>
      <c r="Q250" s="57">
        <v>1665</v>
      </c>
      <c r="R250" s="15"/>
      <c r="S250" s="15"/>
      <c r="T250" s="15"/>
      <c r="U250" s="48">
        <f t="shared" si="70"/>
        <v>1665</v>
      </c>
      <c r="V250" s="15">
        <v>430</v>
      </c>
      <c r="W250" s="15"/>
      <c r="X250" s="15">
        <v>20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>
        <v>30</v>
      </c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48">
        <f t="shared" si="75"/>
        <v>480</v>
      </c>
      <c r="BH250" s="49">
        <f t="shared" si="60"/>
        <v>8</v>
      </c>
      <c r="BI250" s="50">
        <f t="shared" si="76"/>
        <v>7.166666666666667</v>
      </c>
      <c r="BJ250" s="50">
        <f t="shared" si="61"/>
        <v>89.583333333333343</v>
      </c>
      <c r="BK250" s="51">
        <f t="shared" si="71"/>
        <v>96.802325581395351</v>
      </c>
      <c r="BL250" s="51">
        <f t="shared" si="72"/>
        <v>100</v>
      </c>
      <c r="BM250" s="51">
        <f t="shared" si="62"/>
        <v>86.718750000000028</v>
      </c>
      <c r="BN250" s="52">
        <f t="shared" si="69"/>
        <v>0.5</v>
      </c>
      <c r="BO250" s="52">
        <f t="shared" si="63"/>
        <v>1800</v>
      </c>
      <c r="BP250" s="52">
        <f t="shared" si="64"/>
        <v>0.33333333333333337</v>
      </c>
      <c r="BQ250" s="53">
        <f t="shared" si="65"/>
        <v>80.000000000000014</v>
      </c>
    </row>
    <row r="251" spans="1:69">
      <c r="A251" s="41">
        <v>281</v>
      </c>
      <c r="B251" s="42">
        <v>46026</v>
      </c>
      <c r="C251" s="15" t="s">
        <v>91</v>
      </c>
      <c r="D251" s="43" t="str">
        <f t="shared" si="67"/>
        <v>HO</v>
      </c>
      <c r="E251" s="44" t="s">
        <v>175</v>
      </c>
      <c r="F251" s="44"/>
      <c r="G251" s="45"/>
      <c r="H251" s="45"/>
      <c r="I251" s="45"/>
      <c r="J251" s="5"/>
      <c r="K251" s="46" t="e">
        <f>VLOOKUP(J251,'[1]Item List (3)'!A$1:B$110000,2,FALSE)</f>
        <v>#N/A</v>
      </c>
      <c r="L251" s="5"/>
      <c r="M251" s="15" t="str">
        <f t="shared" si="66"/>
        <v>IR</v>
      </c>
      <c r="N251" s="15"/>
      <c r="O251" s="47" t="str">
        <f t="shared" si="59"/>
        <v/>
      </c>
      <c r="P251" s="15"/>
      <c r="Q251" s="57"/>
      <c r="R251" s="15"/>
      <c r="S251" s="15"/>
      <c r="T251" s="15"/>
      <c r="U251" s="48">
        <f t="shared" si="70"/>
        <v>0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>
        <v>480</v>
      </c>
      <c r="BG251" s="48">
        <f t="shared" si="75"/>
        <v>480</v>
      </c>
      <c r="BH251" s="49">
        <f t="shared" si="60"/>
        <v>8</v>
      </c>
      <c r="BI251" s="50">
        <f t="shared" si="76"/>
        <v>0</v>
      </c>
      <c r="BJ251" s="50">
        <f t="shared" si="61"/>
        <v>0</v>
      </c>
      <c r="BK251" s="51">
        <f t="shared" si="71"/>
        <v>0</v>
      </c>
      <c r="BL251" s="51">
        <f t="shared" si="72"/>
        <v>0</v>
      </c>
      <c r="BM251" s="51">
        <f t="shared" si="62"/>
        <v>0</v>
      </c>
      <c r="BN251" s="52">
        <f t="shared" si="69"/>
        <v>8</v>
      </c>
      <c r="BO251" s="52">
        <f t="shared" si="63"/>
        <v>0</v>
      </c>
      <c r="BP251" s="52">
        <f t="shared" si="64"/>
        <v>0</v>
      </c>
      <c r="BQ251" s="53">
        <f t="shared" si="65"/>
        <v>0</v>
      </c>
    </row>
    <row r="252" spans="1:69">
      <c r="A252" s="41">
        <v>282</v>
      </c>
      <c r="B252" s="42">
        <v>46026</v>
      </c>
      <c r="C252" s="15" t="s">
        <v>97</v>
      </c>
      <c r="D252" s="43" t="str">
        <f t="shared" si="67"/>
        <v>HO</v>
      </c>
      <c r="E252" s="44" t="s">
        <v>175</v>
      </c>
      <c r="F252" s="44"/>
      <c r="G252" s="45"/>
      <c r="H252" s="45"/>
      <c r="I252" s="45"/>
      <c r="J252" s="5"/>
      <c r="K252" s="46" t="e">
        <f>VLOOKUP(J252,'[1]Item List (3)'!A$1:B$110000,2,FALSE)</f>
        <v>#N/A</v>
      </c>
      <c r="L252" s="5"/>
      <c r="M252" s="15" t="str">
        <f t="shared" si="66"/>
        <v>IR</v>
      </c>
      <c r="N252" s="15"/>
      <c r="O252" s="47" t="str">
        <f t="shared" si="59"/>
        <v/>
      </c>
      <c r="P252" s="15"/>
      <c r="Q252" s="57"/>
      <c r="R252" s="15"/>
      <c r="S252" s="15"/>
      <c r="T252" s="15"/>
      <c r="U252" s="48">
        <f t="shared" si="70"/>
        <v>0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>
        <v>480</v>
      </c>
      <c r="BG252" s="48">
        <f t="shared" si="75"/>
        <v>480</v>
      </c>
      <c r="BH252" s="49">
        <f t="shared" si="60"/>
        <v>8</v>
      </c>
      <c r="BI252" s="50">
        <f t="shared" si="76"/>
        <v>0</v>
      </c>
      <c r="BJ252" s="50">
        <f t="shared" si="61"/>
        <v>0</v>
      </c>
      <c r="BK252" s="51">
        <f t="shared" si="71"/>
        <v>0</v>
      </c>
      <c r="BL252" s="51">
        <f t="shared" si="72"/>
        <v>0</v>
      </c>
      <c r="BM252" s="51">
        <f t="shared" si="62"/>
        <v>0</v>
      </c>
      <c r="BN252" s="52">
        <f t="shared" si="69"/>
        <v>8</v>
      </c>
      <c r="BO252" s="52">
        <f t="shared" si="63"/>
        <v>0</v>
      </c>
      <c r="BP252" s="52">
        <f t="shared" si="64"/>
        <v>0</v>
      </c>
      <c r="BQ252" s="53">
        <f t="shared" si="65"/>
        <v>0</v>
      </c>
    </row>
    <row r="253" spans="1:69">
      <c r="A253" s="41">
        <v>283</v>
      </c>
      <c r="B253" s="42">
        <v>46026</v>
      </c>
      <c r="C253" s="15" t="s">
        <v>91</v>
      </c>
      <c r="D253" s="43" t="str">
        <f t="shared" si="67"/>
        <v>HO</v>
      </c>
      <c r="E253" s="44" t="s">
        <v>176</v>
      </c>
      <c r="F253" s="44" t="s">
        <v>161</v>
      </c>
      <c r="G253" s="45" t="s">
        <v>171</v>
      </c>
      <c r="H253" s="45" t="s">
        <v>107</v>
      </c>
      <c r="I253" s="45"/>
      <c r="J253" s="5">
        <v>200497.11</v>
      </c>
      <c r="K253" s="46" t="str">
        <f>VLOOKUP(J253,'[1]Item List (3)'!A$1:B$110000,2,FALSE)</f>
        <v>OR.MNA6718G</v>
      </c>
      <c r="L253" s="5">
        <v>251203006</v>
      </c>
      <c r="M253" s="15" t="str">
        <f t="shared" si="66"/>
        <v>OR</v>
      </c>
      <c r="N253" s="15">
        <v>15</v>
      </c>
      <c r="O253" s="47">
        <f t="shared" si="59"/>
        <v>240</v>
      </c>
      <c r="P253" s="15">
        <v>1</v>
      </c>
      <c r="Q253" s="57">
        <v>612</v>
      </c>
      <c r="R253" s="15"/>
      <c r="S253" s="15"/>
      <c r="T253" s="15"/>
      <c r="U253" s="48">
        <f t="shared" si="70"/>
        <v>612</v>
      </c>
      <c r="V253" s="15">
        <v>165</v>
      </c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>
        <v>10</v>
      </c>
      <c r="AQ253" s="15"/>
      <c r="AR253" s="15">
        <v>305</v>
      </c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48">
        <f t="shared" si="75"/>
        <v>480</v>
      </c>
      <c r="BH253" s="49">
        <f t="shared" si="60"/>
        <v>8</v>
      </c>
      <c r="BI253" s="50">
        <f t="shared" si="76"/>
        <v>2.75</v>
      </c>
      <c r="BJ253" s="50">
        <f t="shared" si="61"/>
        <v>34.375</v>
      </c>
      <c r="BK253" s="51">
        <f t="shared" si="71"/>
        <v>92.72727272727272</v>
      </c>
      <c r="BL253" s="51">
        <f t="shared" si="72"/>
        <v>100</v>
      </c>
      <c r="BM253" s="51">
        <f t="shared" si="62"/>
        <v>31.874999999999993</v>
      </c>
      <c r="BN253" s="52">
        <f t="shared" si="69"/>
        <v>0.16666666666666666</v>
      </c>
      <c r="BO253" s="52">
        <f t="shared" si="63"/>
        <v>1880</v>
      </c>
      <c r="BP253" s="52">
        <f t="shared" si="64"/>
        <v>5.083333333333333</v>
      </c>
      <c r="BQ253" s="53">
        <f t="shared" si="65"/>
        <v>1220</v>
      </c>
    </row>
    <row r="254" spans="1:69">
      <c r="A254" s="41">
        <v>284</v>
      </c>
      <c r="B254" s="42">
        <v>46026</v>
      </c>
      <c r="C254" s="15" t="s">
        <v>97</v>
      </c>
      <c r="D254" s="43" t="str">
        <f t="shared" si="67"/>
        <v>HO</v>
      </c>
      <c r="E254" s="44" t="s">
        <v>176</v>
      </c>
      <c r="F254" s="44"/>
      <c r="G254" s="45"/>
      <c r="H254" s="45"/>
      <c r="I254" s="45"/>
      <c r="J254" s="5"/>
      <c r="K254" s="46" t="e">
        <f>VLOOKUP(J254,'[1]Item List (3)'!A$1:B$110000,2,FALSE)</f>
        <v>#N/A</v>
      </c>
      <c r="L254" s="5"/>
      <c r="M254" s="15" t="str">
        <f t="shared" si="66"/>
        <v>IR</v>
      </c>
      <c r="N254" s="15"/>
      <c r="O254" s="47" t="str">
        <f t="shared" si="59"/>
        <v/>
      </c>
      <c r="P254" s="15"/>
      <c r="Q254" s="57"/>
      <c r="R254" s="15"/>
      <c r="S254" s="15"/>
      <c r="T254" s="15"/>
      <c r="U254" s="48">
        <f t="shared" si="70"/>
        <v>0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>
        <v>480</v>
      </c>
      <c r="BG254" s="48">
        <f t="shared" si="75"/>
        <v>480</v>
      </c>
      <c r="BH254" s="49">
        <f t="shared" si="60"/>
        <v>8</v>
      </c>
      <c r="BI254" s="50">
        <f t="shared" si="76"/>
        <v>0</v>
      </c>
      <c r="BJ254" s="50">
        <f t="shared" si="61"/>
        <v>0</v>
      </c>
      <c r="BK254" s="51">
        <f t="shared" si="71"/>
        <v>0</v>
      </c>
      <c r="BL254" s="51">
        <f t="shared" si="72"/>
        <v>0</v>
      </c>
      <c r="BM254" s="51">
        <f t="shared" si="62"/>
        <v>0</v>
      </c>
      <c r="BN254" s="52">
        <f t="shared" si="69"/>
        <v>8</v>
      </c>
      <c r="BO254" s="52">
        <f t="shared" si="63"/>
        <v>0</v>
      </c>
      <c r="BP254" s="52">
        <f t="shared" si="64"/>
        <v>0</v>
      </c>
      <c r="BQ254" s="53">
        <f t="shared" si="65"/>
        <v>0</v>
      </c>
    </row>
    <row r="255" spans="1:69">
      <c r="A255" s="41">
        <v>285</v>
      </c>
      <c r="B255" s="42">
        <v>46026</v>
      </c>
      <c r="C255" s="15" t="s">
        <v>91</v>
      </c>
      <c r="D255" s="43" t="str">
        <f t="shared" si="67"/>
        <v>HO</v>
      </c>
      <c r="E255" s="44" t="s">
        <v>177</v>
      </c>
      <c r="F255" s="44"/>
      <c r="G255" s="45"/>
      <c r="H255" s="45"/>
      <c r="I255" s="45"/>
      <c r="J255" s="5"/>
      <c r="K255" s="46" t="e">
        <f>VLOOKUP(J255,'[1]Item List (3)'!A$1:B$110000,2,FALSE)</f>
        <v>#N/A</v>
      </c>
      <c r="L255" s="5"/>
      <c r="M255" s="15" t="str">
        <f t="shared" si="66"/>
        <v>IR</v>
      </c>
      <c r="N255" s="15"/>
      <c r="O255" s="47" t="str">
        <f t="shared" si="59"/>
        <v/>
      </c>
      <c r="P255" s="15"/>
      <c r="Q255" s="57"/>
      <c r="R255" s="15"/>
      <c r="S255" s="15"/>
      <c r="T255" s="15"/>
      <c r="U255" s="48">
        <f t="shared" si="70"/>
        <v>0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>
        <v>480</v>
      </c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48">
        <f t="shared" si="75"/>
        <v>480</v>
      </c>
      <c r="BH255" s="49">
        <f t="shared" si="60"/>
        <v>8</v>
      </c>
      <c r="BI255" s="50">
        <f t="shared" si="76"/>
        <v>0</v>
      </c>
      <c r="BJ255" s="50">
        <f t="shared" si="61"/>
        <v>0</v>
      </c>
      <c r="BK255" s="51">
        <f t="shared" si="71"/>
        <v>0</v>
      </c>
      <c r="BL255" s="51">
        <f t="shared" si="72"/>
        <v>0</v>
      </c>
      <c r="BM255" s="51">
        <f t="shared" si="62"/>
        <v>0</v>
      </c>
      <c r="BN255" s="52">
        <f t="shared" si="69"/>
        <v>0</v>
      </c>
      <c r="BO255" s="52">
        <f t="shared" si="63"/>
        <v>0</v>
      </c>
      <c r="BP255" s="52">
        <f t="shared" si="64"/>
        <v>8</v>
      </c>
      <c r="BQ255" s="53">
        <f t="shared" si="65"/>
        <v>0</v>
      </c>
    </row>
    <row r="256" spans="1:69">
      <c r="A256" s="41">
        <v>286</v>
      </c>
      <c r="B256" s="42">
        <v>46026</v>
      </c>
      <c r="C256" s="15" t="s">
        <v>97</v>
      </c>
      <c r="D256" s="43" t="str">
        <f t="shared" si="67"/>
        <v>HO</v>
      </c>
      <c r="E256" s="44" t="s">
        <v>177</v>
      </c>
      <c r="F256" s="44"/>
      <c r="G256" s="45"/>
      <c r="H256" s="45"/>
      <c r="I256" s="45"/>
      <c r="J256" s="5"/>
      <c r="K256" s="46" t="e">
        <f>VLOOKUP(J256,'[1]Item List (3)'!A$1:B$110000,2,FALSE)</f>
        <v>#N/A</v>
      </c>
      <c r="L256" s="5"/>
      <c r="M256" s="15" t="str">
        <f t="shared" si="66"/>
        <v>IR</v>
      </c>
      <c r="N256" s="15"/>
      <c r="O256" s="47" t="str">
        <f t="shared" si="59"/>
        <v/>
      </c>
      <c r="P256" s="15"/>
      <c r="Q256" s="57"/>
      <c r="R256" s="15"/>
      <c r="S256" s="15"/>
      <c r="T256" s="15"/>
      <c r="U256" s="48">
        <f t="shared" si="70"/>
        <v>0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>
        <v>480</v>
      </c>
      <c r="BG256" s="48">
        <f t="shared" si="75"/>
        <v>480</v>
      </c>
      <c r="BH256" s="49">
        <f t="shared" si="60"/>
        <v>8</v>
      </c>
      <c r="BI256" s="50">
        <f t="shared" si="76"/>
        <v>0</v>
      </c>
      <c r="BJ256" s="50">
        <f t="shared" si="61"/>
        <v>0</v>
      </c>
      <c r="BK256" s="51">
        <f t="shared" si="71"/>
        <v>0</v>
      </c>
      <c r="BL256" s="51">
        <f t="shared" si="72"/>
        <v>0</v>
      </c>
      <c r="BM256" s="51">
        <f t="shared" si="62"/>
        <v>0</v>
      </c>
      <c r="BN256" s="52">
        <f t="shared" si="69"/>
        <v>8</v>
      </c>
      <c r="BO256" s="52">
        <f t="shared" si="63"/>
        <v>0</v>
      </c>
      <c r="BP256" s="52">
        <f t="shared" si="64"/>
        <v>0</v>
      </c>
      <c r="BQ256" s="53">
        <f t="shared" si="65"/>
        <v>0</v>
      </c>
    </row>
    <row r="257" spans="1:69">
      <c r="A257" s="41">
        <v>287</v>
      </c>
      <c r="B257" s="42">
        <v>46026</v>
      </c>
      <c r="C257" s="15" t="s">
        <v>91</v>
      </c>
      <c r="D257" s="43" t="str">
        <f t="shared" si="67"/>
        <v>HO</v>
      </c>
      <c r="E257" s="44" t="s">
        <v>179</v>
      </c>
      <c r="F257" s="44"/>
      <c r="G257" s="45"/>
      <c r="H257" s="45"/>
      <c r="I257" s="45"/>
      <c r="J257" s="5"/>
      <c r="K257" s="46" t="e">
        <f>VLOOKUP(J257,'[1]Item List (3)'!A$1:B$110000,2,FALSE)</f>
        <v>#N/A</v>
      </c>
      <c r="L257" s="5"/>
      <c r="M257" s="15" t="str">
        <f t="shared" si="66"/>
        <v>IR</v>
      </c>
      <c r="N257" s="15"/>
      <c r="O257" s="47" t="str">
        <f t="shared" si="59"/>
        <v/>
      </c>
      <c r="P257" s="15"/>
      <c r="Q257" s="57"/>
      <c r="R257" s="15"/>
      <c r="S257" s="15"/>
      <c r="T257" s="15"/>
      <c r="U257" s="48">
        <f t="shared" si="70"/>
        <v>0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>
        <v>480</v>
      </c>
      <c r="BG257" s="48">
        <f t="shared" si="75"/>
        <v>480</v>
      </c>
      <c r="BH257" s="49">
        <f t="shared" si="60"/>
        <v>8</v>
      </c>
      <c r="BI257" s="50">
        <f t="shared" si="76"/>
        <v>0</v>
      </c>
      <c r="BJ257" s="50">
        <f t="shared" si="61"/>
        <v>0</v>
      </c>
      <c r="BK257" s="51">
        <f t="shared" si="71"/>
        <v>0</v>
      </c>
      <c r="BL257" s="51">
        <f t="shared" si="72"/>
        <v>0</v>
      </c>
      <c r="BM257" s="51">
        <f t="shared" si="62"/>
        <v>0</v>
      </c>
      <c r="BN257" s="52">
        <f t="shared" si="69"/>
        <v>8</v>
      </c>
      <c r="BO257" s="52">
        <f t="shared" si="63"/>
        <v>0</v>
      </c>
      <c r="BP257" s="52">
        <f t="shared" si="64"/>
        <v>0</v>
      </c>
      <c r="BQ257" s="53">
        <f t="shared" si="65"/>
        <v>0</v>
      </c>
    </row>
    <row r="258" spans="1:69">
      <c r="A258" s="41">
        <v>288</v>
      </c>
      <c r="B258" s="42">
        <v>46026</v>
      </c>
      <c r="C258" s="15" t="s">
        <v>97</v>
      </c>
      <c r="D258" s="43" t="str">
        <f t="shared" si="67"/>
        <v>HO</v>
      </c>
      <c r="E258" s="44" t="s">
        <v>179</v>
      </c>
      <c r="F258" s="44"/>
      <c r="G258" s="45"/>
      <c r="H258" s="45"/>
      <c r="I258" s="45"/>
      <c r="J258" s="5"/>
      <c r="K258" s="46" t="e">
        <f>VLOOKUP(J258,'[1]Item List (3)'!A$1:B$110000,2,FALSE)</f>
        <v>#N/A</v>
      </c>
      <c r="L258" s="5"/>
      <c r="M258" s="15" t="str">
        <f t="shared" si="66"/>
        <v>IR</v>
      </c>
      <c r="N258" s="15"/>
      <c r="O258" s="47" t="str">
        <f t="shared" si="59"/>
        <v/>
      </c>
      <c r="P258" s="15"/>
      <c r="Q258" s="57"/>
      <c r="R258" s="15"/>
      <c r="S258" s="15"/>
      <c r="T258" s="15"/>
      <c r="U258" s="48">
        <f t="shared" si="70"/>
        <v>0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>
        <v>480</v>
      </c>
      <c r="BG258" s="48">
        <f t="shared" si="75"/>
        <v>480</v>
      </c>
      <c r="BH258" s="49">
        <f t="shared" si="60"/>
        <v>8</v>
      </c>
      <c r="BI258" s="50">
        <f t="shared" si="76"/>
        <v>0</v>
      </c>
      <c r="BJ258" s="50">
        <f t="shared" si="61"/>
        <v>0</v>
      </c>
      <c r="BK258" s="51">
        <f t="shared" si="71"/>
        <v>0</v>
      </c>
      <c r="BL258" s="51">
        <f t="shared" si="72"/>
        <v>0</v>
      </c>
      <c r="BM258" s="51">
        <f t="shared" si="62"/>
        <v>0</v>
      </c>
      <c r="BN258" s="52">
        <f t="shared" si="69"/>
        <v>8</v>
      </c>
      <c r="BO258" s="52">
        <f t="shared" si="63"/>
        <v>0</v>
      </c>
      <c r="BP258" s="52">
        <f t="shared" si="64"/>
        <v>0</v>
      </c>
      <c r="BQ258" s="53">
        <f t="shared" si="65"/>
        <v>0</v>
      </c>
    </row>
    <row r="259" spans="1:69">
      <c r="A259" s="41">
        <v>289</v>
      </c>
      <c r="B259" s="42">
        <v>46027</v>
      </c>
      <c r="C259" s="15" t="s">
        <v>91</v>
      </c>
      <c r="D259" s="43" t="str">
        <f t="shared" si="67"/>
        <v>FG</v>
      </c>
      <c r="E259" s="44" t="s">
        <v>93</v>
      </c>
      <c r="F259" s="44" t="s">
        <v>92</v>
      </c>
      <c r="G259" s="45" t="s">
        <v>98</v>
      </c>
      <c r="H259" s="45" t="s">
        <v>99</v>
      </c>
      <c r="I259" s="45"/>
      <c r="J259" s="5">
        <v>200261</v>
      </c>
      <c r="K259" s="46" t="str">
        <f>VLOOKUP(J259,'[1]Item List (3)'!A$1:B$110000,2,FALSE)</f>
        <v>OR.211 YY4</v>
      </c>
      <c r="L259" s="5">
        <v>251230008</v>
      </c>
      <c r="M259" s="15" t="str">
        <f t="shared" si="66"/>
        <v>OR</v>
      </c>
      <c r="N259" s="15"/>
      <c r="O259" s="47" t="str">
        <f t="shared" si="59"/>
        <v/>
      </c>
      <c r="P259" s="15">
        <v>2</v>
      </c>
      <c r="Q259" s="57">
        <v>5000</v>
      </c>
      <c r="R259" s="15"/>
      <c r="S259" s="15"/>
      <c r="T259" s="15"/>
      <c r="U259" s="48">
        <f t="shared" si="70"/>
        <v>5000</v>
      </c>
      <c r="V259" s="15">
        <v>250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>
        <v>30</v>
      </c>
      <c r="AR259" s="15"/>
      <c r="AS259" s="15"/>
      <c r="AT259" s="15"/>
      <c r="AU259" s="15"/>
      <c r="AV259" s="15"/>
      <c r="AW259" s="15"/>
      <c r="AX259" s="15"/>
      <c r="AY259" s="15"/>
      <c r="AZ259" s="15">
        <v>20</v>
      </c>
      <c r="BA259" s="15"/>
      <c r="BB259" s="15"/>
      <c r="BC259" s="15"/>
      <c r="BD259" s="15"/>
      <c r="BE259" s="15"/>
      <c r="BF259" s="15"/>
      <c r="BG259" s="48">
        <f t="shared" si="75"/>
        <v>300</v>
      </c>
      <c r="BH259" s="49">
        <f t="shared" si="60"/>
        <v>5</v>
      </c>
      <c r="BI259" s="50">
        <f t="shared" si="76"/>
        <v>4.166666666666667</v>
      </c>
      <c r="BJ259" s="50">
        <f t="shared" si="61"/>
        <v>83.333333333333343</v>
      </c>
      <c r="BK259" s="51">
        <f t="shared" si="71"/>
        <v>0</v>
      </c>
      <c r="BL259" s="51">
        <f t="shared" si="72"/>
        <v>100</v>
      </c>
      <c r="BM259" s="51">
        <f t="shared" si="62"/>
        <v>0</v>
      </c>
      <c r="BN259" s="52">
        <f t="shared" si="69"/>
        <v>0</v>
      </c>
      <c r="BO259" s="52">
        <f t="shared" si="63"/>
        <v>0</v>
      </c>
      <c r="BP259" s="52">
        <f t="shared" si="64"/>
        <v>0.83333333333333337</v>
      </c>
      <c r="BQ259" s="53">
        <f t="shared" si="65"/>
        <v>0</v>
      </c>
    </row>
    <row r="260" spans="1:69">
      <c r="A260" s="41">
        <v>290</v>
      </c>
      <c r="B260" s="42">
        <v>46027</v>
      </c>
      <c r="C260" s="15" t="s">
        <v>91</v>
      </c>
      <c r="D260" s="43" t="str">
        <f t="shared" si="67"/>
        <v>FG</v>
      </c>
      <c r="E260" s="44" t="s">
        <v>93</v>
      </c>
      <c r="F260" s="44" t="s">
        <v>92</v>
      </c>
      <c r="G260" s="45" t="s">
        <v>98</v>
      </c>
      <c r="H260" s="45" t="s">
        <v>99</v>
      </c>
      <c r="I260" s="45"/>
      <c r="J260" s="5">
        <v>208497</v>
      </c>
      <c r="K260" s="46" t="str">
        <f>VLOOKUP(J260,'[1]Item List (3)'!A$1:B$110000,2,FALSE)</f>
        <v>NB.OR 95076</v>
      </c>
      <c r="L260" s="5">
        <v>251208001</v>
      </c>
      <c r="M260" s="15" t="str">
        <f t="shared" si="66"/>
        <v>OR</v>
      </c>
      <c r="N260" s="15"/>
      <c r="O260" s="47" t="str">
        <f t="shared" ref="O260:O323" si="77">IFERROR(3600/N260,"")</f>
        <v/>
      </c>
      <c r="P260" s="15">
        <v>1</v>
      </c>
      <c r="Q260" s="57">
        <v>600</v>
      </c>
      <c r="R260" s="15"/>
      <c r="S260" s="15"/>
      <c r="T260" s="15"/>
      <c r="U260" s="48">
        <f t="shared" si="70"/>
        <v>600</v>
      </c>
      <c r="V260" s="15">
        <v>60</v>
      </c>
      <c r="W260" s="15">
        <v>120</v>
      </c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48">
        <f t="shared" si="75"/>
        <v>180</v>
      </c>
      <c r="BH260" s="49">
        <f t="shared" ref="BH260:BH323" si="78">BG260/60</f>
        <v>3</v>
      </c>
      <c r="BI260" s="50">
        <f t="shared" si="76"/>
        <v>1</v>
      </c>
      <c r="BJ260" s="50">
        <f t="shared" ref="BJ260:BJ323" si="79">IFERROR(BI260/BH260*100,0)</f>
        <v>33.333333333333329</v>
      </c>
      <c r="BK260" s="51">
        <f t="shared" si="71"/>
        <v>0</v>
      </c>
      <c r="BL260" s="51">
        <f t="shared" si="72"/>
        <v>100</v>
      </c>
      <c r="BM260" s="51">
        <f t="shared" ref="BM260:BM323" si="80">IFERROR((((BJ260*BK260*BL260)/1000000)*100),0)</f>
        <v>0</v>
      </c>
      <c r="BN260" s="52">
        <f t="shared" si="69"/>
        <v>2</v>
      </c>
      <c r="BO260" s="52">
        <f t="shared" ref="BO260:BO323" si="81">IFERROR(((BH260-BN260)*3600)/N260,0)</f>
        <v>0</v>
      </c>
      <c r="BP260" s="52">
        <f t="shared" ref="BP260:BP323" si="82">IFERROR(SUM(W260:BF260)/60-BN260,0)</f>
        <v>0</v>
      </c>
      <c r="BQ260" s="53">
        <f t="shared" ref="BQ260:BQ323" si="83">IFERROR(BP260*3600/N260,0)</f>
        <v>0</v>
      </c>
    </row>
    <row r="261" spans="1:69">
      <c r="A261" s="41">
        <v>291</v>
      </c>
      <c r="B261" s="42">
        <v>46027</v>
      </c>
      <c r="C261" s="15" t="s">
        <v>97</v>
      </c>
      <c r="D261" s="43" t="str">
        <f t="shared" si="67"/>
        <v>FG</v>
      </c>
      <c r="E261" s="44" t="s">
        <v>93</v>
      </c>
      <c r="F261" s="44" t="s">
        <v>92</v>
      </c>
      <c r="G261" s="45" t="s">
        <v>101</v>
      </c>
      <c r="H261" s="45" t="s">
        <v>95</v>
      </c>
      <c r="I261" s="45"/>
      <c r="J261" s="5">
        <v>208497</v>
      </c>
      <c r="K261" s="46" t="str">
        <f>VLOOKUP(J261,'[1]Item List (3)'!A$1:B$110000,2,FALSE)</f>
        <v>NB.OR 95076</v>
      </c>
      <c r="L261" s="5">
        <v>251208001</v>
      </c>
      <c r="M261" s="15" t="str">
        <f t="shared" ref="M261:M324" si="84">IF((LEFT(J261))="2",$L$1,$J$1)</f>
        <v>OR</v>
      </c>
      <c r="N261" s="15"/>
      <c r="O261" s="47" t="str">
        <f t="shared" si="77"/>
        <v/>
      </c>
      <c r="P261" s="15">
        <v>1</v>
      </c>
      <c r="Q261" s="57">
        <v>7000</v>
      </c>
      <c r="R261" s="15"/>
      <c r="S261" s="15"/>
      <c r="T261" s="15"/>
      <c r="U261" s="48">
        <f t="shared" si="70"/>
        <v>7000</v>
      </c>
      <c r="V261" s="15">
        <v>365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>
        <v>30</v>
      </c>
      <c r="AR261" s="15"/>
      <c r="AS261" s="15"/>
      <c r="AT261" s="15"/>
      <c r="AU261" s="15"/>
      <c r="AV261" s="15"/>
      <c r="AW261" s="15"/>
      <c r="AX261" s="15"/>
      <c r="AY261" s="15"/>
      <c r="AZ261" s="15">
        <v>25</v>
      </c>
      <c r="BA261" s="15"/>
      <c r="BB261" s="15"/>
      <c r="BC261" s="15"/>
      <c r="BD261" s="15"/>
      <c r="BE261" s="15"/>
      <c r="BF261" s="15"/>
      <c r="BG261" s="48">
        <f t="shared" si="75"/>
        <v>420</v>
      </c>
      <c r="BH261" s="49">
        <f t="shared" si="78"/>
        <v>7</v>
      </c>
      <c r="BI261" s="50">
        <f t="shared" si="76"/>
        <v>6.083333333333333</v>
      </c>
      <c r="BJ261" s="50">
        <f t="shared" si="79"/>
        <v>86.904761904761898</v>
      </c>
      <c r="BK261" s="51">
        <f t="shared" si="71"/>
        <v>0</v>
      </c>
      <c r="BL261" s="51">
        <f t="shared" si="72"/>
        <v>100</v>
      </c>
      <c r="BM261" s="51">
        <f t="shared" si="80"/>
        <v>0</v>
      </c>
      <c r="BN261" s="52">
        <f t="shared" si="69"/>
        <v>0</v>
      </c>
      <c r="BO261" s="52">
        <f t="shared" si="81"/>
        <v>0</v>
      </c>
      <c r="BP261" s="52">
        <f t="shared" si="82"/>
        <v>0.91666666666666663</v>
      </c>
      <c r="BQ261" s="53">
        <f t="shared" si="83"/>
        <v>0</v>
      </c>
    </row>
    <row r="262" spans="1:69">
      <c r="A262" s="41">
        <v>292</v>
      </c>
      <c r="B262" s="42">
        <v>46027</v>
      </c>
      <c r="C262" s="15" t="s">
        <v>97</v>
      </c>
      <c r="D262" s="43" t="str">
        <f t="shared" si="67"/>
        <v>FG</v>
      </c>
      <c r="E262" s="44" t="s">
        <v>93</v>
      </c>
      <c r="F262" s="44"/>
      <c r="G262" s="45" t="s">
        <v>101</v>
      </c>
      <c r="H262" s="45" t="s">
        <v>95</v>
      </c>
      <c r="I262" s="45"/>
      <c r="J262" s="5">
        <v>208247</v>
      </c>
      <c r="K262" s="46" t="str">
        <f>VLOOKUP(J262,'[1]Item List (3)'!A$1:B$110000,2,FALSE)</f>
        <v>OR.209 YY2</v>
      </c>
      <c r="L262" s="5"/>
      <c r="M262" s="15" t="str">
        <f t="shared" si="84"/>
        <v>OR</v>
      </c>
      <c r="N262" s="15"/>
      <c r="O262" s="47" t="str">
        <f t="shared" si="77"/>
        <v/>
      </c>
      <c r="P262" s="15"/>
      <c r="Q262" s="57"/>
      <c r="R262" s="15"/>
      <c r="S262" s="15"/>
      <c r="T262" s="15"/>
      <c r="U262" s="48">
        <f t="shared" si="70"/>
        <v>0</v>
      </c>
      <c r="V262" s="15"/>
      <c r="W262" s="15">
        <v>120</v>
      </c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48">
        <f t="shared" si="75"/>
        <v>120</v>
      </c>
      <c r="BH262" s="49">
        <f t="shared" si="78"/>
        <v>2</v>
      </c>
      <c r="BI262" s="50">
        <f t="shared" si="76"/>
        <v>0</v>
      </c>
      <c r="BJ262" s="50">
        <f t="shared" si="79"/>
        <v>0</v>
      </c>
      <c r="BK262" s="51">
        <f t="shared" si="71"/>
        <v>0</v>
      </c>
      <c r="BL262" s="51">
        <f t="shared" si="72"/>
        <v>0</v>
      </c>
      <c r="BM262" s="51">
        <f t="shared" si="80"/>
        <v>0</v>
      </c>
      <c r="BN262" s="52">
        <f t="shared" si="69"/>
        <v>2</v>
      </c>
      <c r="BO262" s="52">
        <f t="shared" si="81"/>
        <v>0</v>
      </c>
      <c r="BP262" s="52">
        <f t="shared" si="82"/>
        <v>0</v>
      </c>
      <c r="BQ262" s="53">
        <f t="shared" si="83"/>
        <v>0</v>
      </c>
    </row>
    <row r="263" spans="1:69">
      <c r="A263" s="41">
        <v>293</v>
      </c>
      <c r="B263" s="42">
        <v>46027</v>
      </c>
      <c r="C263" s="15" t="s">
        <v>91</v>
      </c>
      <c r="D263" s="43" t="str">
        <f t="shared" si="67"/>
        <v>FG</v>
      </c>
      <c r="E263" s="44" t="s">
        <v>100</v>
      </c>
      <c r="F263" s="44" t="s">
        <v>92</v>
      </c>
      <c r="G263" s="45" t="s">
        <v>103</v>
      </c>
      <c r="H263" s="45" t="s">
        <v>104</v>
      </c>
      <c r="I263" s="45"/>
      <c r="J263" s="5">
        <v>104299</v>
      </c>
      <c r="K263" s="46" t="str">
        <f>VLOOKUP(J263,'[1]Item List (3)'!A$1:B$110000,2,FALSE)</f>
        <v>IR.9916</v>
      </c>
      <c r="L263" s="5">
        <v>251207010</v>
      </c>
      <c r="M263" s="15" t="str">
        <f t="shared" si="84"/>
        <v>IR</v>
      </c>
      <c r="N263" s="15"/>
      <c r="O263" s="47" t="str">
        <f t="shared" si="77"/>
        <v/>
      </c>
      <c r="P263" s="15">
        <v>1</v>
      </c>
      <c r="Q263" s="57">
        <v>2100</v>
      </c>
      <c r="R263" s="15"/>
      <c r="S263" s="15"/>
      <c r="T263" s="15"/>
      <c r="U263" s="48">
        <f t="shared" si="70"/>
        <v>2100</v>
      </c>
      <c r="V263" s="15">
        <v>90</v>
      </c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>
        <v>60</v>
      </c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>
        <v>330</v>
      </c>
      <c r="BD263" s="15"/>
      <c r="BE263" s="15"/>
      <c r="BF263" s="15"/>
      <c r="BG263" s="48">
        <f t="shared" si="75"/>
        <v>480</v>
      </c>
      <c r="BH263" s="49">
        <f t="shared" si="78"/>
        <v>8</v>
      </c>
      <c r="BI263" s="50">
        <f t="shared" si="76"/>
        <v>1.5</v>
      </c>
      <c r="BJ263" s="50">
        <f t="shared" si="79"/>
        <v>18.75</v>
      </c>
      <c r="BK263" s="51">
        <f t="shared" si="71"/>
        <v>0</v>
      </c>
      <c r="BL263" s="51">
        <f t="shared" si="72"/>
        <v>100</v>
      </c>
      <c r="BM263" s="51">
        <f t="shared" si="80"/>
        <v>0</v>
      </c>
      <c r="BN263" s="52">
        <f t="shared" si="69"/>
        <v>0</v>
      </c>
      <c r="BO263" s="52">
        <f t="shared" si="81"/>
        <v>0</v>
      </c>
      <c r="BP263" s="52">
        <f t="shared" si="82"/>
        <v>6.5</v>
      </c>
      <c r="BQ263" s="53">
        <f t="shared" si="83"/>
        <v>0</v>
      </c>
    </row>
    <row r="264" spans="1:69">
      <c r="A264" s="41">
        <v>294</v>
      </c>
      <c r="B264" s="42">
        <v>46027</v>
      </c>
      <c r="C264" s="58" t="s">
        <v>97</v>
      </c>
      <c r="D264" s="43" t="str">
        <f t="shared" ref="D264:D327" si="85">LEFT(E264,2)</f>
        <v>FG</v>
      </c>
      <c r="E264" s="44" t="s">
        <v>100</v>
      </c>
      <c r="F264" s="44" t="s">
        <v>116</v>
      </c>
      <c r="G264" s="45" t="s">
        <v>94</v>
      </c>
      <c r="H264" s="45" t="s">
        <v>102</v>
      </c>
      <c r="I264" s="45"/>
      <c r="J264" s="5">
        <v>104299</v>
      </c>
      <c r="K264" s="46" t="str">
        <f>VLOOKUP(J264,'[1]Item List (3)'!A$1:B$110000,2,FALSE)</f>
        <v>IR.9916</v>
      </c>
      <c r="L264" s="5">
        <v>251207010</v>
      </c>
      <c r="M264" s="15" t="str">
        <f t="shared" si="84"/>
        <v>IR</v>
      </c>
      <c r="N264" s="15"/>
      <c r="O264" s="47" t="str">
        <f t="shared" si="77"/>
        <v/>
      </c>
      <c r="P264" s="15">
        <v>1</v>
      </c>
      <c r="Q264" s="57">
        <v>2000</v>
      </c>
      <c r="R264" s="15"/>
      <c r="S264" s="15"/>
      <c r="T264" s="15"/>
      <c r="U264" s="48">
        <f t="shared" si="70"/>
        <v>2000</v>
      </c>
      <c r="V264" s="15">
        <v>180</v>
      </c>
      <c r="W264" s="15"/>
      <c r="X264" s="15">
        <v>60</v>
      </c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>
        <v>120</v>
      </c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>
        <v>120</v>
      </c>
      <c r="BD264" s="15"/>
      <c r="BE264" s="15"/>
      <c r="BF264" s="15"/>
      <c r="BG264" s="48">
        <f t="shared" si="75"/>
        <v>480</v>
      </c>
      <c r="BH264" s="49">
        <f t="shared" si="78"/>
        <v>8</v>
      </c>
      <c r="BI264" s="50">
        <f t="shared" si="76"/>
        <v>3</v>
      </c>
      <c r="BJ264" s="50">
        <f t="shared" si="79"/>
        <v>37.5</v>
      </c>
      <c r="BK264" s="51">
        <f t="shared" si="71"/>
        <v>0</v>
      </c>
      <c r="BL264" s="51">
        <f t="shared" si="72"/>
        <v>100</v>
      </c>
      <c r="BM264" s="51">
        <f t="shared" si="80"/>
        <v>0</v>
      </c>
      <c r="BN264" s="52">
        <f t="shared" si="69"/>
        <v>0</v>
      </c>
      <c r="BO264" s="52">
        <f t="shared" si="81"/>
        <v>0</v>
      </c>
      <c r="BP264" s="52">
        <f t="shared" si="82"/>
        <v>5</v>
      </c>
      <c r="BQ264" s="53">
        <f t="shared" si="83"/>
        <v>0</v>
      </c>
    </row>
    <row r="265" spans="1:69">
      <c r="A265" s="41">
        <v>295</v>
      </c>
      <c r="B265" s="42">
        <v>46027</v>
      </c>
      <c r="C265" s="58" t="s">
        <v>91</v>
      </c>
      <c r="D265" s="43" t="str">
        <f t="shared" si="85"/>
        <v>CG</v>
      </c>
      <c r="E265" s="44" t="s">
        <v>105</v>
      </c>
      <c r="F265" s="44"/>
      <c r="G265" s="45"/>
      <c r="H265" s="45"/>
      <c r="I265" s="45"/>
      <c r="J265" s="5"/>
      <c r="K265" s="46" t="e">
        <f>VLOOKUP(J265,'[1]Item List (3)'!A$1:B$110000,2,FALSE)</f>
        <v>#N/A</v>
      </c>
      <c r="L265" s="5"/>
      <c r="M265" s="15" t="str">
        <f t="shared" si="84"/>
        <v>IR</v>
      </c>
      <c r="N265" s="15"/>
      <c r="O265" s="47" t="str">
        <f t="shared" si="77"/>
        <v/>
      </c>
      <c r="P265" s="15"/>
      <c r="Q265" s="57"/>
      <c r="R265" s="15"/>
      <c r="S265" s="15"/>
      <c r="T265" s="15"/>
      <c r="U265" s="48">
        <f t="shared" si="70"/>
        <v>0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>
        <v>480</v>
      </c>
      <c r="BG265" s="48">
        <f t="shared" si="75"/>
        <v>480</v>
      </c>
      <c r="BH265" s="49">
        <f t="shared" si="78"/>
        <v>8</v>
      </c>
      <c r="BI265" s="50">
        <f t="shared" si="76"/>
        <v>0</v>
      </c>
      <c r="BJ265" s="50">
        <f t="shared" si="79"/>
        <v>0</v>
      </c>
      <c r="BK265" s="51">
        <f t="shared" si="71"/>
        <v>0</v>
      </c>
      <c r="BL265" s="51">
        <f t="shared" si="72"/>
        <v>0</v>
      </c>
      <c r="BM265" s="51">
        <f t="shared" si="80"/>
        <v>0</v>
      </c>
      <c r="BN265" s="52">
        <f t="shared" si="69"/>
        <v>8</v>
      </c>
      <c r="BO265" s="52">
        <f t="shared" si="81"/>
        <v>0</v>
      </c>
      <c r="BP265" s="52">
        <f t="shared" si="82"/>
        <v>0</v>
      </c>
      <c r="BQ265" s="53">
        <f t="shared" si="83"/>
        <v>0</v>
      </c>
    </row>
    <row r="266" spans="1:69">
      <c r="A266" s="41">
        <v>296</v>
      </c>
      <c r="B266" s="42">
        <v>46027</v>
      </c>
      <c r="C266" s="15" t="s">
        <v>97</v>
      </c>
      <c r="D266" s="43" t="str">
        <f t="shared" si="85"/>
        <v>CG</v>
      </c>
      <c r="E266" s="44" t="s">
        <v>105</v>
      </c>
      <c r="F266" s="44"/>
      <c r="G266" s="45"/>
      <c r="H266" s="45"/>
      <c r="I266" s="45"/>
      <c r="J266" s="5"/>
      <c r="K266" s="46" t="e">
        <f>VLOOKUP(J266,'[1]Item List (3)'!A$1:B$110000,2,FALSE)</f>
        <v>#N/A</v>
      </c>
      <c r="L266" s="5"/>
      <c r="M266" s="15" t="str">
        <f t="shared" si="84"/>
        <v>IR</v>
      </c>
      <c r="N266" s="15"/>
      <c r="O266" s="47" t="str">
        <f t="shared" si="77"/>
        <v/>
      </c>
      <c r="P266" s="15"/>
      <c r="Q266" s="57"/>
      <c r="R266" s="15"/>
      <c r="S266" s="15"/>
      <c r="T266" s="15"/>
      <c r="U266" s="48">
        <f t="shared" si="70"/>
        <v>0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>
        <v>480</v>
      </c>
      <c r="BG266" s="48">
        <f t="shared" si="75"/>
        <v>480</v>
      </c>
      <c r="BH266" s="49">
        <f t="shared" si="78"/>
        <v>8</v>
      </c>
      <c r="BI266" s="50">
        <f t="shared" si="76"/>
        <v>0</v>
      </c>
      <c r="BJ266" s="50">
        <f t="shared" si="79"/>
        <v>0</v>
      </c>
      <c r="BK266" s="51">
        <f t="shared" si="71"/>
        <v>0</v>
      </c>
      <c r="BL266" s="51">
        <f t="shared" si="72"/>
        <v>0</v>
      </c>
      <c r="BM266" s="51">
        <f t="shared" si="80"/>
        <v>0</v>
      </c>
      <c r="BN266" s="52">
        <f t="shared" si="69"/>
        <v>8</v>
      </c>
      <c r="BO266" s="52">
        <f t="shared" si="81"/>
        <v>0</v>
      </c>
      <c r="BP266" s="52">
        <f t="shared" si="82"/>
        <v>0</v>
      </c>
      <c r="BQ266" s="53">
        <f t="shared" si="83"/>
        <v>0</v>
      </c>
    </row>
    <row r="267" spans="1:69">
      <c r="A267" s="41">
        <v>297</v>
      </c>
      <c r="B267" s="42">
        <v>46027</v>
      </c>
      <c r="C267" s="15" t="s">
        <v>91</v>
      </c>
      <c r="D267" s="43" t="str">
        <f t="shared" si="85"/>
        <v>CG</v>
      </c>
      <c r="E267" s="44" t="s">
        <v>108</v>
      </c>
      <c r="F267" s="44" t="s">
        <v>111</v>
      </c>
      <c r="G267" s="45" t="s">
        <v>112</v>
      </c>
      <c r="H267" s="45" t="s">
        <v>186</v>
      </c>
      <c r="I267" s="45" t="s">
        <v>157</v>
      </c>
      <c r="J267" s="5">
        <v>200261</v>
      </c>
      <c r="K267" s="46" t="str">
        <f>VLOOKUP(J267,'[1]Item List (3)'!A$1:B$110000,2,FALSE)</f>
        <v>OR.211 YY4</v>
      </c>
      <c r="L267" s="5">
        <v>251230008</v>
      </c>
      <c r="M267" s="15" t="str">
        <f t="shared" si="84"/>
        <v>OR</v>
      </c>
      <c r="N267" s="15"/>
      <c r="O267" s="47" t="str">
        <f t="shared" si="77"/>
        <v/>
      </c>
      <c r="P267" s="15">
        <v>2</v>
      </c>
      <c r="Q267" s="57">
        <v>2550</v>
      </c>
      <c r="R267" s="15"/>
      <c r="S267" s="15"/>
      <c r="T267" s="15"/>
      <c r="U267" s="48">
        <f t="shared" si="70"/>
        <v>2550</v>
      </c>
      <c r="V267" s="15">
        <v>120</v>
      </c>
      <c r="W267" s="15">
        <v>120</v>
      </c>
      <c r="X267" s="15">
        <v>30</v>
      </c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>
        <v>70</v>
      </c>
      <c r="AR267" s="15"/>
      <c r="AS267" s="15"/>
      <c r="AT267" s="15"/>
      <c r="AU267" s="15"/>
      <c r="AV267" s="15"/>
      <c r="AW267" s="15"/>
      <c r="AX267" s="15"/>
      <c r="AY267" s="15"/>
      <c r="AZ267" s="15">
        <v>20</v>
      </c>
      <c r="BA267" s="15"/>
      <c r="BB267" s="15"/>
      <c r="BC267" s="15"/>
      <c r="BD267" s="15"/>
      <c r="BE267" s="15"/>
      <c r="BF267" s="15"/>
      <c r="BG267" s="48">
        <f t="shared" si="75"/>
        <v>360</v>
      </c>
      <c r="BH267" s="49">
        <f t="shared" si="78"/>
        <v>6</v>
      </c>
      <c r="BI267" s="50">
        <f t="shared" si="76"/>
        <v>2</v>
      </c>
      <c r="BJ267" s="50">
        <f t="shared" si="79"/>
        <v>33.333333333333329</v>
      </c>
      <c r="BK267" s="51">
        <f t="shared" si="71"/>
        <v>0</v>
      </c>
      <c r="BL267" s="51">
        <f t="shared" si="72"/>
        <v>100</v>
      </c>
      <c r="BM267" s="51">
        <f t="shared" si="80"/>
        <v>0</v>
      </c>
      <c r="BN267" s="52">
        <f t="shared" si="69"/>
        <v>2</v>
      </c>
      <c r="BO267" s="52">
        <f t="shared" si="81"/>
        <v>0</v>
      </c>
      <c r="BP267" s="52">
        <f t="shared" si="82"/>
        <v>2</v>
      </c>
      <c r="BQ267" s="53">
        <f t="shared" si="83"/>
        <v>0</v>
      </c>
    </row>
    <row r="268" spans="1:69">
      <c r="A268" s="41">
        <v>298</v>
      </c>
      <c r="B268" s="42">
        <v>46027</v>
      </c>
      <c r="C268" s="15" t="s">
        <v>91</v>
      </c>
      <c r="D268" s="43" t="str">
        <f t="shared" si="85"/>
        <v>CG</v>
      </c>
      <c r="E268" s="44" t="s">
        <v>108</v>
      </c>
      <c r="F268" s="44" t="s">
        <v>120</v>
      </c>
      <c r="G268" s="45" t="s">
        <v>112</v>
      </c>
      <c r="H268" s="45" t="s">
        <v>186</v>
      </c>
      <c r="I268" s="45" t="s">
        <v>157</v>
      </c>
      <c r="J268" s="5">
        <v>200261</v>
      </c>
      <c r="K268" s="46" t="str">
        <f>VLOOKUP(J268,'[1]Item List (3)'!A$1:B$110000,2,FALSE)</f>
        <v>OR.211 YY4</v>
      </c>
      <c r="L268" s="5">
        <v>251230008</v>
      </c>
      <c r="M268" s="15" t="str">
        <f t="shared" si="84"/>
        <v>OR</v>
      </c>
      <c r="N268" s="15"/>
      <c r="O268" s="47" t="str">
        <f t="shared" si="77"/>
        <v/>
      </c>
      <c r="P268" s="15">
        <v>1</v>
      </c>
      <c r="Q268" s="57">
        <v>1240</v>
      </c>
      <c r="R268" s="15"/>
      <c r="S268" s="15"/>
      <c r="T268" s="15"/>
      <c r="U268" s="48">
        <f t="shared" si="70"/>
        <v>1240</v>
      </c>
      <c r="V268" s="15">
        <v>120</v>
      </c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48">
        <f t="shared" si="75"/>
        <v>120</v>
      </c>
      <c r="BH268" s="49">
        <f t="shared" si="78"/>
        <v>2</v>
      </c>
      <c r="BI268" s="50">
        <f t="shared" si="76"/>
        <v>2</v>
      </c>
      <c r="BJ268" s="50">
        <f t="shared" si="79"/>
        <v>100</v>
      </c>
      <c r="BK268" s="51">
        <f t="shared" si="71"/>
        <v>0</v>
      </c>
      <c r="BL268" s="51">
        <f t="shared" si="72"/>
        <v>100</v>
      </c>
      <c r="BM268" s="51">
        <f t="shared" si="80"/>
        <v>0</v>
      </c>
      <c r="BN268" s="52">
        <f t="shared" si="69"/>
        <v>0</v>
      </c>
      <c r="BO268" s="52">
        <f t="shared" si="81"/>
        <v>0</v>
      </c>
      <c r="BP268" s="52">
        <f t="shared" si="82"/>
        <v>0</v>
      </c>
      <c r="BQ268" s="53">
        <f t="shared" si="83"/>
        <v>0</v>
      </c>
    </row>
    <row r="269" spans="1:69">
      <c r="A269" s="41">
        <v>299</v>
      </c>
      <c r="B269" s="42">
        <v>46027</v>
      </c>
      <c r="C269" s="15" t="s">
        <v>97</v>
      </c>
      <c r="D269" s="43" t="str">
        <f t="shared" si="85"/>
        <v>CG</v>
      </c>
      <c r="E269" s="44" t="s">
        <v>108</v>
      </c>
      <c r="F269" s="44" t="s">
        <v>120</v>
      </c>
      <c r="G269" s="45" t="s">
        <v>180</v>
      </c>
      <c r="H269" s="45" t="s">
        <v>118</v>
      </c>
      <c r="I269" s="45" t="s">
        <v>103</v>
      </c>
      <c r="J269" s="5">
        <v>200261</v>
      </c>
      <c r="K269" s="46" t="str">
        <f>VLOOKUP(J269,'[1]Item List (3)'!A$1:B$110000,2,FALSE)</f>
        <v>OR.211 YY4</v>
      </c>
      <c r="L269" s="5">
        <v>251230008</v>
      </c>
      <c r="M269" s="15" t="str">
        <f t="shared" si="84"/>
        <v>OR</v>
      </c>
      <c r="N269" s="15"/>
      <c r="O269" s="47" t="str">
        <f t="shared" si="77"/>
        <v/>
      </c>
      <c r="P269" s="15">
        <v>1</v>
      </c>
      <c r="Q269" s="57">
        <v>1173</v>
      </c>
      <c r="R269" s="15"/>
      <c r="S269" s="15"/>
      <c r="T269" s="15"/>
      <c r="U269" s="48">
        <f t="shared" si="70"/>
        <v>1173</v>
      </c>
      <c r="V269" s="15">
        <v>105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>
        <v>120</v>
      </c>
      <c r="AR269" s="15"/>
      <c r="AS269" s="15"/>
      <c r="AT269" s="15"/>
      <c r="AU269" s="15"/>
      <c r="AV269" s="15"/>
      <c r="AW269" s="15"/>
      <c r="AX269" s="15"/>
      <c r="AY269" s="15"/>
      <c r="AZ269" s="15">
        <v>15</v>
      </c>
      <c r="BA269" s="15"/>
      <c r="BB269" s="15"/>
      <c r="BC269" s="15"/>
      <c r="BD269" s="15"/>
      <c r="BE269" s="15"/>
      <c r="BF269" s="15"/>
      <c r="BG269" s="48">
        <f t="shared" si="75"/>
        <v>240</v>
      </c>
      <c r="BH269" s="49">
        <f t="shared" si="78"/>
        <v>4</v>
      </c>
      <c r="BI269" s="50">
        <f t="shared" si="76"/>
        <v>1.75</v>
      </c>
      <c r="BJ269" s="50">
        <f t="shared" si="79"/>
        <v>43.75</v>
      </c>
      <c r="BK269" s="51">
        <f t="shared" si="71"/>
        <v>0</v>
      </c>
      <c r="BL269" s="51">
        <f t="shared" si="72"/>
        <v>100</v>
      </c>
      <c r="BM269" s="51">
        <f t="shared" si="80"/>
        <v>0</v>
      </c>
      <c r="BN269" s="52">
        <f t="shared" si="69"/>
        <v>0</v>
      </c>
      <c r="BO269" s="52">
        <f t="shared" si="81"/>
        <v>0</v>
      </c>
      <c r="BP269" s="52">
        <f t="shared" si="82"/>
        <v>2.25</v>
      </c>
      <c r="BQ269" s="53">
        <f t="shared" si="83"/>
        <v>0</v>
      </c>
    </row>
    <row r="270" spans="1:69">
      <c r="A270" s="41">
        <v>300</v>
      </c>
      <c r="B270" s="42">
        <v>46027</v>
      </c>
      <c r="C270" s="15" t="s">
        <v>97</v>
      </c>
      <c r="D270" s="43" t="str">
        <f t="shared" si="85"/>
        <v>CG</v>
      </c>
      <c r="E270" s="44" t="s">
        <v>108</v>
      </c>
      <c r="F270" s="44" t="s">
        <v>111</v>
      </c>
      <c r="G270" s="45" t="s">
        <v>180</v>
      </c>
      <c r="H270" s="45" t="s">
        <v>118</v>
      </c>
      <c r="I270" s="45" t="s">
        <v>103</v>
      </c>
      <c r="J270" s="5">
        <v>200261</v>
      </c>
      <c r="K270" s="46" t="str">
        <f>VLOOKUP(J270,'[1]Item List (3)'!A$1:B$110000,2,FALSE)</f>
        <v>OR.211 YY4</v>
      </c>
      <c r="L270" s="5">
        <v>251230008</v>
      </c>
      <c r="M270" s="15" t="str">
        <f t="shared" si="84"/>
        <v>OR</v>
      </c>
      <c r="N270" s="15"/>
      <c r="O270" s="47" t="str">
        <f t="shared" si="77"/>
        <v/>
      </c>
      <c r="P270" s="15">
        <v>1</v>
      </c>
      <c r="Q270" s="57">
        <v>3488</v>
      </c>
      <c r="R270" s="15"/>
      <c r="S270" s="15"/>
      <c r="T270" s="15"/>
      <c r="U270" s="48">
        <f t="shared" si="70"/>
        <v>3488</v>
      </c>
      <c r="V270" s="15">
        <v>120</v>
      </c>
      <c r="W270" s="15"/>
      <c r="X270" s="58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48">
        <f t="shared" si="75"/>
        <v>120</v>
      </c>
      <c r="BH270" s="49">
        <f t="shared" si="78"/>
        <v>2</v>
      </c>
      <c r="BI270" s="50">
        <f t="shared" si="76"/>
        <v>2</v>
      </c>
      <c r="BJ270" s="50">
        <f t="shared" si="79"/>
        <v>100</v>
      </c>
      <c r="BK270" s="51">
        <f t="shared" si="71"/>
        <v>0</v>
      </c>
      <c r="BL270" s="51">
        <f t="shared" si="72"/>
        <v>100</v>
      </c>
      <c r="BM270" s="51">
        <f t="shared" si="80"/>
        <v>0</v>
      </c>
      <c r="BN270" s="52">
        <f t="shared" si="69"/>
        <v>0</v>
      </c>
      <c r="BO270" s="52">
        <f t="shared" si="81"/>
        <v>0</v>
      </c>
      <c r="BP270" s="52">
        <f t="shared" si="82"/>
        <v>0</v>
      </c>
      <c r="BQ270" s="53">
        <f t="shared" si="83"/>
        <v>0</v>
      </c>
    </row>
    <row r="271" spans="1:69">
      <c r="A271" s="41">
        <v>301</v>
      </c>
      <c r="B271" s="42">
        <v>46027</v>
      </c>
      <c r="C271" s="15" t="s">
        <v>97</v>
      </c>
      <c r="D271" s="43" t="str">
        <f t="shared" si="85"/>
        <v>CG</v>
      </c>
      <c r="E271" s="44" t="s">
        <v>108</v>
      </c>
      <c r="F271" s="44" t="s">
        <v>111</v>
      </c>
      <c r="G271" s="45" t="s">
        <v>180</v>
      </c>
      <c r="H271" s="45" t="s">
        <v>118</v>
      </c>
      <c r="I271" s="45" t="s">
        <v>103</v>
      </c>
      <c r="J271" s="5">
        <v>200261</v>
      </c>
      <c r="K271" s="46" t="str">
        <f>VLOOKUP(J271,'[1]Item List (3)'!A$1:B$110000,2,FALSE)</f>
        <v>OR.211 YY4</v>
      </c>
      <c r="L271" s="5">
        <v>251230008</v>
      </c>
      <c r="M271" s="15" t="str">
        <f t="shared" si="84"/>
        <v>OR</v>
      </c>
      <c r="N271" s="15"/>
      <c r="O271" s="47" t="str">
        <f t="shared" si="77"/>
        <v/>
      </c>
      <c r="P271" s="15">
        <v>1</v>
      </c>
      <c r="Q271" s="57">
        <v>1925</v>
      </c>
      <c r="R271" s="15"/>
      <c r="S271" s="15"/>
      <c r="T271" s="15"/>
      <c r="U271" s="48">
        <f t="shared" si="70"/>
        <v>1925</v>
      </c>
      <c r="V271" s="15">
        <v>120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48">
        <f t="shared" si="75"/>
        <v>120</v>
      </c>
      <c r="BH271" s="49">
        <f t="shared" si="78"/>
        <v>2</v>
      </c>
      <c r="BI271" s="50">
        <f t="shared" si="76"/>
        <v>2</v>
      </c>
      <c r="BJ271" s="50">
        <f t="shared" si="79"/>
        <v>100</v>
      </c>
      <c r="BK271" s="51">
        <f t="shared" si="71"/>
        <v>0</v>
      </c>
      <c r="BL271" s="51">
        <f t="shared" si="72"/>
        <v>100</v>
      </c>
      <c r="BM271" s="51">
        <f t="shared" si="80"/>
        <v>0</v>
      </c>
      <c r="BN271" s="52">
        <f t="shared" si="69"/>
        <v>0</v>
      </c>
      <c r="BO271" s="52">
        <f t="shared" si="81"/>
        <v>0</v>
      </c>
      <c r="BP271" s="52">
        <f t="shared" si="82"/>
        <v>0</v>
      </c>
      <c r="BQ271" s="53">
        <f t="shared" si="83"/>
        <v>0</v>
      </c>
    </row>
    <row r="272" spans="1:69">
      <c r="A272" s="41">
        <v>302</v>
      </c>
      <c r="B272" s="42">
        <v>46027</v>
      </c>
      <c r="C272" s="15" t="s">
        <v>91</v>
      </c>
      <c r="D272" s="43" t="str">
        <f t="shared" si="85"/>
        <v>CG</v>
      </c>
      <c r="E272" s="44" t="s">
        <v>115</v>
      </c>
      <c r="F272" s="44" t="s">
        <v>120</v>
      </c>
      <c r="G272" s="45" t="s">
        <v>181</v>
      </c>
      <c r="H272" s="45" t="s">
        <v>113</v>
      </c>
      <c r="I272" s="45" t="s">
        <v>114</v>
      </c>
      <c r="J272" s="5">
        <v>104299</v>
      </c>
      <c r="K272" s="46" t="str">
        <f>VLOOKUP(J272,'[1]Item List (3)'!A$1:B$110000,2,FALSE)</f>
        <v>IR.9916</v>
      </c>
      <c r="L272" s="5">
        <v>251207010</v>
      </c>
      <c r="M272" s="15" t="str">
        <f t="shared" si="84"/>
        <v>IR</v>
      </c>
      <c r="N272" s="15"/>
      <c r="O272" s="47" t="str">
        <f t="shared" si="77"/>
        <v/>
      </c>
      <c r="P272" s="15">
        <v>1</v>
      </c>
      <c r="Q272" s="57">
        <v>10450</v>
      </c>
      <c r="R272" s="15"/>
      <c r="S272" s="15">
        <v>6</v>
      </c>
      <c r="T272" s="15"/>
      <c r="U272" s="48">
        <f t="shared" si="70"/>
        <v>10456</v>
      </c>
      <c r="V272" s="15">
        <v>240</v>
      </c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>
        <v>90</v>
      </c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>
        <v>90</v>
      </c>
      <c r="BD272" s="15"/>
      <c r="BE272" s="15"/>
      <c r="BF272" s="15"/>
      <c r="BG272" s="48">
        <f t="shared" si="75"/>
        <v>420</v>
      </c>
      <c r="BH272" s="49">
        <f t="shared" si="78"/>
        <v>7</v>
      </c>
      <c r="BI272" s="50">
        <f t="shared" si="76"/>
        <v>4</v>
      </c>
      <c r="BJ272" s="50">
        <f t="shared" si="79"/>
        <v>57.142857142857139</v>
      </c>
      <c r="BK272" s="51">
        <f t="shared" si="71"/>
        <v>0</v>
      </c>
      <c r="BL272" s="51">
        <f t="shared" si="72"/>
        <v>99.942616679418521</v>
      </c>
      <c r="BM272" s="51">
        <f t="shared" si="80"/>
        <v>0</v>
      </c>
      <c r="BN272" s="52">
        <f t="shared" si="69"/>
        <v>0</v>
      </c>
      <c r="BO272" s="52">
        <f t="shared" si="81"/>
        <v>0</v>
      </c>
      <c r="BP272" s="52">
        <f t="shared" si="82"/>
        <v>3</v>
      </c>
      <c r="BQ272" s="53">
        <f t="shared" si="83"/>
        <v>0</v>
      </c>
    </row>
    <row r="273" spans="1:73">
      <c r="A273" s="41">
        <v>303</v>
      </c>
      <c r="B273" s="42">
        <v>46027</v>
      </c>
      <c r="C273" s="15" t="s">
        <v>91</v>
      </c>
      <c r="D273" s="43" t="str">
        <f t="shared" si="85"/>
        <v>CG</v>
      </c>
      <c r="E273" s="44" t="s">
        <v>115</v>
      </c>
      <c r="F273" s="44"/>
      <c r="G273" s="45" t="s">
        <v>181</v>
      </c>
      <c r="H273" s="45" t="s">
        <v>113</v>
      </c>
      <c r="I273" s="45" t="s">
        <v>114</v>
      </c>
      <c r="J273" s="5">
        <v>104836.01</v>
      </c>
      <c r="K273" s="46" t="str">
        <f>VLOOKUP(J273,'[1]Item List (3)'!A$1:B$110000,2,FALSE)</f>
        <v>NKI.IR 45/35(455035)</v>
      </c>
      <c r="L273" s="5"/>
      <c r="M273" s="15" t="str">
        <f t="shared" si="84"/>
        <v>IR</v>
      </c>
      <c r="N273" s="15"/>
      <c r="O273" s="47" t="str">
        <f t="shared" si="77"/>
        <v/>
      </c>
      <c r="P273" s="15"/>
      <c r="Q273" s="57"/>
      <c r="R273" s="15"/>
      <c r="S273" s="15"/>
      <c r="T273" s="15"/>
      <c r="U273" s="48">
        <f t="shared" si="70"/>
        <v>0</v>
      </c>
      <c r="V273" s="15"/>
      <c r="W273" s="15">
        <v>60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48">
        <f t="shared" si="75"/>
        <v>60</v>
      </c>
      <c r="BH273" s="49">
        <f t="shared" si="78"/>
        <v>1</v>
      </c>
      <c r="BI273" s="50">
        <f t="shared" si="76"/>
        <v>0</v>
      </c>
      <c r="BJ273" s="50">
        <f t="shared" si="79"/>
        <v>0</v>
      </c>
      <c r="BK273" s="51">
        <f t="shared" si="71"/>
        <v>0</v>
      </c>
      <c r="BL273" s="51">
        <f t="shared" si="72"/>
        <v>0</v>
      </c>
      <c r="BM273" s="51">
        <f t="shared" si="80"/>
        <v>0</v>
      </c>
      <c r="BN273" s="52">
        <f t="shared" si="69"/>
        <v>1</v>
      </c>
      <c r="BO273" s="52">
        <f t="shared" si="81"/>
        <v>0</v>
      </c>
      <c r="BP273" s="52">
        <f t="shared" si="82"/>
        <v>0</v>
      </c>
      <c r="BQ273" s="53">
        <f t="shared" si="83"/>
        <v>0</v>
      </c>
    </row>
    <row r="274" spans="1:73">
      <c r="A274" s="41">
        <v>304</v>
      </c>
      <c r="B274" s="42">
        <v>46027</v>
      </c>
      <c r="C274" s="15" t="s">
        <v>97</v>
      </c>
      <c r="D274" s="43" t="str">
        <f t="shared" si="85"/>
        <v>CG</v>
      </c>
      <c r="E274" s="44" t="s">
        <v>115</v>
      </c>
      <c r="F274" s="44" t="s">
        <v>116</v>
      </c>
      <c r="G274" s="45" t="s">
        <v>181</v>
      </c>
      <c r="H274" s="45" t="s">
        <v>118</v>
      </c>
      <c r="I274" s="45" t="s">
        <v>119</v>
      </c>
      <c r="J274" s="5">
        <v>104836.01</v>
      </c>
      <c r="K274" s="46" t="str">
        <f>VLOOKUP(J274,'[1]Item List (3)'!A$1:B$110000,2,FALSE)</f>
        <v>NKI.IR 45/35(455035)</v>
      </c>
      <c r="L274" s="5">
        <v>251204012</v>
      </c>
      <c r="M274" s="15" t="str">
        <f t="shared" si="84"/>
        <v>IR</v>
      </c>
      <c r="N274" s="15"/>
      <c r="O274" s="47" t="str">
        <f t="shared" si="77"/>
        <v/>
      </c>
      <c r="P274" s="15">
        <v>1</v>
      </c>
      <c r="Q274" s="57">
        <v>2609</v>
      </c>
      <c r="R274" s="15"/>
      <c r="S274" s="15"/>
      <c r="T274" s="15"/>
      <c r="U274" s="48">
        <f t="shared" si="70"/>
        <v>2609</v>
      </c>
      <c r="V274" s="15">
        <v>135</v>
      </c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>
        <v>30</v>
      </c>
      <c r="AR274" s="15">
        <v>300</v>
      </c>
      <c r="AS274" s="15"/>
      <c r="AT274" s="15"/>
      <c r="AU274" s="15"/>
      <c r="AV274" s="15"/>
      <c r="AW274" s="15"/>
      <c r="AX274" s="15"/>
      <c r="AY274" s="15"/>
      <c r="AZ274" s="15">
        <v>15</v>
      </c>
      <c r="BA274" s="15"/>
      <c r="BB274" s="15"/>
      <c r="BC274" s="15"/>
      <c r="BD274" s="15"/>
      <c r="BE274" s="15"/>
      <c r="BF274" s="15"/>
      <c r="BG274" s="48">
        <f t="shared" si="75"/>
        <v>480</v>
      </c>
      <c r="BH274" s="49">
        <f t="shared" si="78"/>
        <v>8</v>
      </c>
      <c r="BI274" s="50">
        <f t="shared" si="76"/>
        <v>2.25</v>
      </c>
      <c r="BJ274" s="50">
        <f t="shared" si="79"/>
        <v>28.125</v>
      </c>
      <c r="BK274" s="51">
        <f t="shared" si="71"/>
        <v>0</v>
      </c>
      <c r="BL274" s="51">
        <f t="shared" si="72"/>
        <v>100</v>
      </c>
      <c r="BM274" s="51">
        <f t="shared" si="80"/>
        <v>0</v>
      </c>
      <c r="BN274" s="52">
        <f t="shared" si="69"/>
        <v>0</v>
      </c>
      <c r="BO274" s="52">
        <f t="shared" si="81"/>
        <v>0</v>
      </c>
      <c r="BP274" s="52">
        <f t="shared" si="82"/>
        <v>5.75</v>
      </c>
      <c r="BQ274" s="53">
        <f t="shared" si="83"/>
        <v>0</v>
      </c>
    </row>
    <row r="275" spans="1:73">
      <c r="A275" s="41">
        <v>305</v>
      </c>
      <c r="B275" s="42">
        <v>46027</v>
      </c>
      <c r="C275" s="15" t="s">
        <v>91</v>
      </c>
      <c r="D275" s="43" t="str">
        <f t="shared" si="85"/>
        <v>EG</v>
      </c>
      <c r="E275" s="44" t="s">
        <v>121</v>
      </c>
      <c r="F275" s="44"/>
      <c r="G275" s="45"/>
      <c r="H275" s="45"/>
      <c r="I275" s="45"/>
      <c r="J275" s="5"/>
      <c r="K275" s="46" t="e">
        <f>VLOOKUP(J275,'[1]Item List (3)'!A$1:B$110000,2,FALSE)</f>
        <v>#N/A</v>
      </c>
      <c r="L275" s="5"/>
      <c r="M275" s="15" t="str">
        <f t="shared" si="84"/>
        <v>IR</v>
      </c>
      <c r="N275" s="15"/>
      <c r="O275" s="47" t="str">
        <f t="shared" si="77"/>
        <v/>
      </c>
      <c r="P275" s="15">
        <v>1</v>
      </c>
      <c r="Q275" s="57"/>
      <c r="R275" s="15"/>
      <c r="S275" s="15"/>
      <c r="T275" s="15"/>
      <c r="U275" s="48">
        <f t="shared" si="70"/>
        <v>0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>
        <v>480</v>
      </c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48">
        <f t="shared" si="75"/>
        <v>480</v>
      </c>
      <c r="BH275" s="49">
        <f t="shared" si="78"/>
        <v>8</v>
      </c>
      <c r="BI275" s="50">
        <f t="shared" si="76"/>
        <v>0</v>
      </c>
      <c r="BJ275" s="50">
        <f t="shared" si="79"/>
        <v>0</v>
      </c>
      <c r="BK275" s="51">
        <f t="shared" si="71"/>
        <v>0</v>
      </c>
      <c r="BL275" s="51">
        <f t="shared" si="72"/>
        <v>0</v>
      </c>
      <c r="BM275" s="51">
        <f t="shared" si="80"/>
        <v>0</v>
      </c>
      <c r="BN275" s="52">
        <f t="shared" si="69"/>
        <v>0</v>
      </c>
      <c r="BO275" s="52">
        <f t="shared" si="81"/>
        <v>0</v>
      </c>
      <c r="BP275" s="52">
        <f t="shared" si="82"/>
        <v>8</v>
      </c>
      <c r="BQ275" s="53">
        <f t="shared" si="83"/>
        <v>0</v>
      </c>
    </row>
    <row r="276" spans="1:73">
      <c r="A276" s="41">
        <v>306</v>
      </c>
      <c r="B276" s="42">
        <v>46027</v>
      </c>
      <c r="C276" s="15" t="s">
        <v>97</v>
      </c>
      <c r="D276" s="43" t="str">
        <f t="shared" si="85"/>
        <v>EG</v>
      </c>
      <c r="E276" s="44" t="s">
        <v>121</v>
      </c>
      <c r="F276" s="44"/>
      <c r="G276" s="45"/>
      <c r="H276" s="45"/>
      <c r="I276" s="45"/>
      <c r="J276" s="5"/>
      <c r="K276" s="46" t="e">
        <f>VLOOKUP(J276,'[1]Item List (3)'!A$1:B$110000,2,FALSE)</f>
        <v>#N/A</v>
      </c>
      <c r="L276" s="5"/>
      <c r="M276" s="15" t="str">
        <f t="shared" si="84"/>
        <v>IR</v>
      </c>
      <c r="N276" s="15"/>
      <c r="O276" s="47" t="str">
        <f t="shared" si="77"/>
        <v/>
      </c>
      <c r="P276" s="15"/>
      <c r="Q276" s="57"/>
      <c r="R276" s="15"/>
      <c r="S276" s="15"/>
      <c r="T276" s="15"/>
      <c r="U276" s="48">
        <f t="shared" si="70"/>
        <v>0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48">
        <f t="shared" si="75"/>
        <v>0</v>
      </c>
      <c r="BH276" s="49">
        <f t="shared" si="78"/>
        <v>0</v>
      </c>
      <c r="BI276" s="50">
        <f t="shared" si="76"/>
        <v>0</v>
      </c>
      <c r="BJ276" s="50">
        <f t="shared" si="79"/>
        <v>0</v>
      </c>
      <c r="BK276" s="51">
        <f t="shared" si="71"/>
        <v>0</v>
      </c>
      <c r="BL276" s="51">
        <f t="shared" si="72"/>
        <v>0</v>
      </c>
      <c r="BM276" s="51">
        <f t="shared" si="80"/>
        <v>0</v>
      </c>
      <c r="BN276" s="52">
        <f t="shared" si="69"/>
        <v>0</v>
      </c>
      <c r="BO276" s="52">
        <f t="shared" si="81"/>
        <v>0</v>
      </c>
      <c r="BP276" s="52">
        <f t="shared" si="82"/>
        <v>0</v>
      </c>
      <c r="BQ276" s="53">
        <f t="shared" si="83"/>
        <v>0</v>
      </c>
    </row>
    <row r="277" spans="1:73">
      <c r="A277" s="41">
        <v>307</v>
      </c>
      <c r="B277" s="42">
        <v>46027</v>
      </c>
      <c r="C277" s="15" t="s">
        <v>91</v>
      </c>
      <c r="D277" s="43" t="str">
        <f t="shared" si="85"/>
        <v>EG</v>
      </c>
      <c r="E277" s="44" t="s">
        <v>125</v>
      </c>
      <c r="F277" s="44" t="s">
        <v>122</v>
      </c>
      <c r="G277" s="45" t="s">
        <v>107</v>
      </c>
      <c r="H277" s="45" t="s">
        <v>127</v>
      </c>
      <c r="I277" s="45"/>
      <c r="J277" s="5">
        <v>102098.01</v>
      </c>
      <c r="K277" s="46" t="e">
        <f>VLOOKUP(J277,'[1]Item List (3)'!A$1:B$110000,2,FALSE)</f>
        <v>#N/A</v>
      </c>
      <c r="L277" s="5">
        <v>250908008</v>
      </c>
      <c r="M277" s="15" t="str">
        <f t="shared" si="84"/>
        <v>IR</v>
      </c>
      <c r="N277" s="15">
        <v>40</v>
      </c>
      <c r="O277" s="47">
        <f t="shared" si="77"/>
        <v>90</v>
      </c>
      <c r="P277" s="15">
        <v>1</v>
      </c>
      <c r="Q277" s="57">
        <v>524</v>
      </c>
      <c r="R277" s="15">
        <v>5</v>
      </c>
      <c r="S277" s="15">
        <v>1</v>
      </c>
      <c r="T277" s="15">
        <v>1</v>
      </c>
      <c r="U277" s="48">
        <f t="shared" si="70"/>
        <v>526</v>
      </c>
      <c r="V277" s="15">
        <v>420</v>
      </c>
      <c r="W277" s="15">
        <v>30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>
        <v>30</v>
      </c>
      <c r="BA277" s="15"/>
      <c r="BB277" s="15"/>
      <c r="BC277" s="15"/>
      <c r="BD277" s="15"/>
      <c r="BE277" s="15"/>
      <c r="BF277" s="15"/>
      <c r="BG277" s="48">
        <f t="shared" si="75"/>
        <v>480</v>
      </c>
      <c r="BH277" s="49">
        <f t="shared" si="78"/>
        <v>8</v>
      </c>
      <c r="BI277" s="50">
        <f t="shared" si="76"/>
        <v>7</v>
      </c>
      <c r="BJ277" s="50">
        <f t="shared" si="79"/>
        <v>87.5</v>
      </c>
      <c r="BK277" s="51">
        <f t="shared" si="71"/>
        <v>83.492063492063494</v>
      </c>
      <c r="BL277" s="51">
        <f t="shared" si="72"/>
        <v>98.669201520912551</v>
      </c>
      <c r="BM277" s="51">
        <f t="shared" si="80"/>
        <v>72.083333333333329</v>
      </c>
      <c r="BN277" s="52">
        <f t="shared" ref="BN277:BN340" si="86">(W277+AP277+BE277+BF277)/60</f>
        <v>0.5</v>
      </c>
      <c r="BO277" s="52">
        <f t="shared" si="81"/>
        <v>675</v>
      </c>
      <c r="BP277" s="52">
        <f t="shared" si="82"/>
        <v>0.5</v>
      </c>
      <c r="BQ277" s="53">
        <f t="shared" si="83"/>
        <v>45</v>
      </c>
    </row>
    <row r="278" spans="1:73">
      <c r="A278" s="41">
        <v>308</v>
      </c>
      <c r="B278" s="42">
        <v>46027</v>
      </c>
      <c r="C278" s="15" t="s">
        <v>97</v>
      </c>
      <c r="D278" s="43" t="str">
        <f t="shared" si="85"/>
        <v>EG</v>
      </c>
      <c r="E278" s="44" t="s">
        <v>125</v>
      </c>
      <c r="F278" s="44" t="s">
        <v>122</v>
      </c>
      <c r="G278" s="45" t="s">
        <v>126</v>
      </c>
      <c r="H278" s="45"/>
      <c r="I278" s="45"/>
      <c r="J278" s="5">
        <v>102098.01</v>
      </c>
      <c r="K278" s="46" t="e">
        <f>VLOOKUP(J278,'[1]Item List (3)'!A$1:B$110000,2,FALSE)</f>
        <v>#N/A</v>
      </c>
      <c r="L278" s="5">
        <v>250908008</v>
      </c>
      <c r="M278" s="15" t="str">
        <f t="shared" si="84"/>
        <v>IR</v>
      </c>
      <c r="N278" s="15">
        <v>40</v>
      </c>
      <c r="O278" s="47">
        <f t="shared" si="77"/>
        <v>90</v>
      </c>
      <c r="P278" s="15">
        <v>1</v>
      </c>
      <c r="Q278" s="57">
        <v>124</v>
      </c>
      <c r="R278" s="15">
        <v>3</v>
      </c>
      <c r="S278" s="15"/>
      <c r="T278" s="15"/>
      <c r="U278" s="48">
        <f t="shared" ref="U278:U341" si="87">Q278+S278+T278</f>
        <v>124</v>
      </c>
      <c r="V278" s="15">
        <v>120</v>
      </c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>
        <v>360</v>
      </c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48">
        <f t="shared" si="75"/>
        <v>480</v>
      </c>
      <c r="BH278" s="49">
        <f t="shared" si="78"/>
        <v>8</v>
      </c>
      <c r="BI278" s="50">
        <f t="shared" si="76"/>
        <v>2</v>
      </c>
      <c r="BJ278" s="50">
        <f t="shared" si="79"/>
        <v>25</v>
      </c>
      <c r="BK278" s="51">
        <f t="shared" ref="BK278:BK341" si="88">IFERROR(((U278*N278)/(BI278*3600)*100),0)</f>
        <v>68.888888888888886</v>
      </c>
      <c r="BL278" s="51">
        <f t="shared" ref="BL278:BL341" si="89">IFERROR(((U278-(R278+S278+T278))/U278*100),0)</f>
        <v>97.58064516129032</v>
      </c>
      <c r="BM278" s="51">
        <f t="shared" si="80"/>
        <v>16.805555555555554</v>
      </c>
      <c r="BN278" s="52">
        <f t="shared" si="86"/>
        <v>0</v>
      </c>
      <c r="BO278" s="52">
        <f t="shared" si="81"/>
        <v>720</v>
      </c>
      <c r="BP278" s="52">
        <f t="shared" si="82"/>
        <v>6</v>
      </c>
      <c r="BQ278" s="53">
        <f t="shared" si="83"/>
        <v>540</v>
      </c>
    </row>
    <row r="279" spans="1:73" ht="14.1" customHeight="1">
      <c r="A279" s="41">
        <v>309</v>
      </c>
      <c r="B279" s="42">
        <v>46027</v>
      </c>
      <c r="C279" s="15" t="s">
        <v>91</v>
      </c>
      <c r="D279" s="43" t="str">
        <f t="shared" si="85"/>
        <v>EG</v>
      </c>
      <c r="E279" s="44" t="s">
        <v>128</v>
      </c>
      <c r="F279" s="44" t="s">
        <v>122</v>
      </c>
      <c r="G279" s="45" t="s">
        <v>123</v>
      </c>
      <c r="H279" s="45"/>
      <c r="I279" s="45"/>
      <c r="J279" s="5">
        <v>103004</v>
      </c>
      <c r="K279" s="46" t="str">
        <f>VLOOKUP(J279,'[1]Item List (3)'!A$1:B$110000,2,FALSE)</f>
        <v>940041664 MATERIAL</v>
      </c>
      <c r="L279" s="5">
        <v>251110003</v>
      </c>
      <c r="M279" s="15" t="str">
        <f t="shared" si="84"/>
        <v>IR</v>
      </c>
      <c r="N279" s="15">
        <v>60</v>
      </c>
      <c r="O279" s="47">
        <f t="shared" si="77"/>
        <v>60</v>
      </c>
      <c r="P279" s="15">
        <v>1</v>
      </c>
      <c r="Q279" s="57">
        <v>40</v>
      </c>
      <c r="R279" s="15"/>
      <c r="S279" s="15"/>
      <c r="T279" s="15"/>
      <c r="U279" s="48">
        <f t="shared" si="87"/>
        <v>40</v>
      </c>
      <c r="V279" s="15">
        <v>70</v>
      </c>
      <c r="W279" s="15"/>
      <c r="X279" s="15">
        <v>30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>
        <v>360</v>
      </c>
      <c r="AS279" s="15"/>
      <c r="AT279" s="15"/>
      <c r="AU279" s="15"/>
      <c r="AV279" s="15"/>
      <c r="AW279" s="15"/>
      <c r="AX279" s="15"/>
      <c r="AY279" s="15"/>
      <c r="AZ279" s="15">
        <v>20</v>
      </c>
      <c r="BA279" s="15"/>
      <c r="BB279" s="15"/>
      <c r="BC279" s="15"/>
      <c r="BD279" s="15"/>
      <c r="BE279" s="15"/>
      <c r="BF279" s="15"/>
      <c r="BG279" s="48">
        <f t="shared" si="75"/>
        <v>480</v>
      </c>
      <c r="BH279" s="49">
        <f t="shared" si="78"/>
        <v>8</v>
      </c>
      <c r="BI279" s="50">
        <f t="shared" si="76"/>
        <v>1.166666666666667</v>
      </c>
      <c r="BJ279" s="50">
        <f t="shared" si="79"/>
        <v>14.583333333333337</v>
      </c>
      <c r="BK279" s="51">
        <f t="shared" si="88"/>
        <v>57.142857142857132</v>
      </c>
      <c r="BL279" s="51">
        <f t="shared" si="89"/>
        <v>100</v>
      </c>
      <c r="BM279" s="51">
        <f t="shared" si="80"/>
        <v>8.3333333333333339</v>
      </c>
      <c r="BN279" s="52">
        <f t="shared" si="86"/>
        <v>0</v>
      </c>
      <c r="BO279" s="52">
        <f t="shared" si="81"/>
        <v>480</v>
      </c>
      <c r="BP279" s="52">
        <f t="shared" si="82"/>
        <v>6.833333333333333</v>
      </c>
      <c r="BQ279" s="53">
        <f t="shared" si="83"/>
        <v>410</v>
      </c>
    </row>
    <row r="280" spans="1:73">
      <c r="A280" s="41">
        <v>310</v>
      </c>
      <c r="B280" s="42">
        <v>46027</v>
      </c>
      <c r="C280" s="15" t="s">
        <v>97</v>
      </c>
      <c r="D280" s="43" t="str">
        <f t="shared" si="85"/>
        <v>EG</v>
      </c>
      <c r="E280" s="44" t="s">
        <v>128</v>
      </c>
      <c r="F280" s="44" t="s">
        <v>122</v>
      </c>
      <c r="G280" s="45" t="s">
        <v>123</v>
      </c>
      <c r="H280" s="45"/>
      <c r="I280" s="45"/>
      <c r="J280" s="5">
        <v>103004</v>
      </c>
      <c r="K280" s="46" t="str">
        <f>VLOOKUP(J280,'[1]Item List (3)'!A$1:B$110000,2,FALSE)</f>
        <v>940041664 MATERIAL</v>
      </c>
      <c r="L280" s="5">
        <v>251110003</v>
      </c>
      <c r="M280" s="15" t="str">
        <f t="shared" si="84"/>
        <v>IR</v>
      </c>
      <c r="N280" s="15">
        <v>60</v>
      </c>
      <c r="O280" s="47">
        <f t="shared" si="77"/>
        <v>60</v>
      </c>
      <c r="P280" s="15">
        <v>1</v>
      </c>
      <c r="Q280" s="57">
        <v>140</v>
      </c>
      <c r="R280" s="15">
        <v>9</v>
      </c>
      <c r="S280" s="15"/>
      <c r="T280" s="15"/>
      <c r="U280" s="48">
        <f t="shared" si="87"/>
        <v>140</v>
      </c>
      <c r="V280" s="15">
        <v>175</v>
      </c>
      <c r="W280" s="15"/>
      <c r="X280" s="15">
        <v>40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>
        <v>240</v>
      </c>
      <c r="AS280" s="15"/>
      <c r="AT280" s="15"/>
      <c r="AU280" s="15"/>
      <c r="AV280" s="15"/>
      <c r="AW280" s="15"/>
      <c r="AX280" s="15"/>
      <c r="AY280" s="15"/>
      <c r="AZ280" s="15">
        <v>25</v>
      </c>
      <c r="BA280" s="15"/>
      <c r="BB280" s="15"/>
      <c r="BC280" s="15"/>
      <c r="BD280" s="15"/>
      <c r="BE280" s="15"/>
      <c r="BF280" s="15"/>
      <c r="BG280" s="48">
        <f t="shared" si="75"/>
        <v>480</v>
      </c>
      <c r="BH280" s="49">
        <f t="shared" si="78"/>
        <v>8</v>
      </c>
      <c r="BI280" s="50">
        <f t="shared" si="76"/>
        <v>2.916666666666667</v>
      </c>
      <c r="BJ280" s="50">
        <f t="shared" si="79"/>
        <v>36.458333333333336</v>
      </c>
      <c r="BK280" s="51">
        <f t="shared" si="88"/>
        <v>79.999999999999986</v>
      </c>
      <c r="BL280" s="51">
        <f t="shared" si="89"/>
        <v>93.571428571428569</v>
      </c>
      <c r="BM280" s="51">
        <f t="shared" si="80"/>
        <v>27.291666666666664</v>
      </c>
      <c r="BN280" s="52">
        <f t="shared" si="86"/>
        <v>0</v>
      </c>
      <c r="BO280" s="52">
        <f t="shared" si="81"/>
        <v>480</v>
      </c>
      <c r="BP280" s="52">
        <f t="shared" si="82"/>
        <v>5.083333333333333</v>
      </c>
      <c r="BQ280" s="53">
        <f t="shared" si="83"/>
        <v>305</v>
      </c>
    </row>
    <row r="281" spans="1:73">
      <c r="A281" s="41">
        <v>311</v>
      </c>
      <c r="B281" s="42">
        <v>46027</v>
      </c>
      <c r="C281" s="15" t="s">
        <v>91</v>
      </c>
      <c r="D281" s="43" t="str">
        <f t="shared" si="85"/>
        <v>EG</v>
      </c>
      <c r="E281" s="44" t="s">
        <v>129</v>
      </c>
      <c r="F281" s="44" t="s">
        <v>122</v>
      </c>
      <c r="G281" s="45" t="s">
        <v>162</v>
      </c>
      <c r="H281" s="45" t="s">
        <v>133</v>
      </c>
      <c r="I281" s="45"/>
      <c r="J281" s="5">
        <v>100261</v>
      </c>
      <c r="K281" s="46" t="str">
        <f>VLOOKUP(J281,'[1]Item List (3)'!A$1:B$110000,2,FALSE)</f>
        <v>IR. 211 YY4</v>
      </c>
      <c r="L281" s="5">
        <v>251211012</v>
      </c>
      <c r="M281" s="15" t="str">
        <f t="shared" si="84"/>
        <v>IR</v>
      </c>
      <c r="N281" s="15">
        <v>20</v>
      </c>
      <c r="O281" s="47">
        <f t="shared" si="77"/>
        <v>180</v>
      </c>
      <c r="P281" s="15">
        <v>1</v>
      </c>
      <c r="Q281" s="57">
        <v>1289</v>
      </c>
      <c r="R281" s="15">
        <v>14</v>
      </c>
      <c r="S281" s="15">
        <v>1</v>
      </c>
      <c r="T281" s="15"/>
      <c r="U281" s="48">
        <f t="shared" si="87"/>
        <v>1290</v>
      </c>
      <c r="V281" s="15">
        <v>450</v>
      </c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>
        <v>30</v>
      </c>
      <c r="AZ281" s="15"/>
      <c r="BA281" s="15"/>
      <c r="BB281" s="15"/>
      <c r="BC281" s="15"/>
      <c r="BD281" s="15"/>
      <c r="BE281" s="15"/>
      <c r="BF281" s="15"/>
      <c r="BG281" s="48">
        <f t="shared" si="75"/>
        <v>480</v>
      </c>
      <c r="BH281" s="49">
        <f t="shared" si="78"/>
        <v>8</v>
      </c>
      <c r="BI281" s="50">
        <f t="shared" si="76"/>
        <v>7.5</v>
      </c>
      <c r="BJ281" s="50">
        <f t="shared" si="79"/>
        <v>93.75</v>
      </c>
      <c r="BK281" s="51">
        <f t="shared" si="88"/>
        <v>95.555555555555557</v>
      </c>
      <c r="BL281" s="51">
        <f t="shared" si="89"/>
        <v>98.837209302325576</v>
      </c>
      <c r="BM281" s="51">
        <f t="shared" si="80"/>
        <v>88.541666666666657</v>
      </c>
      <c r="BN281" s="52">
        <f t="shared" si="86"/>
        <v>0</v>
      </c>
      <c r="BO281" s="52">
        <f t="shared" si="81"/>
        <v>1440</v>
      </c>
      <c r="BP281" s="52">
        <f t="shared" si="82"/>
        <v>0.5</v>
      </c>
      <c r="BQ281" s="53">
        <f t="shared" si="83"/>
        <v>90</v>
      </c>
    </row>
    <row r="282" spans="1:73">
      <c r="A282" s="41">
        <v>312</v>
      </c>
      <c r="B282" s="42">
        <v>46027</v>
      </c>
      <c r="C282" s="15" t="s">
        <v>97</v>
      </c>
      <c r="D282" s="43" t="str">
        <f t="shared" si="85"/>
        <v>EG</v>
      </c>
      <c r="E282" s="44" t="s">
        <v>129</v>
      </c>
      <c r="F282" s="44"/>
      <c r="G282" s="45"/>
      <c r="H282" s="45"/>
      <c r="I282" s="45"/>
      <c r="J282" s="5"/>
      <c r="K282" s="46" t="e">
        <f>VLOOKUP(J282,'[1]Item List (3)'!A$1:B$110000,2,FALSE)</f>
        <v>#N/A</v>
      </c>
      <c r="L282" s="5"/>
      <c r="M282" s="15" t="str">
        <f t="shared" si="84"/>
        <v>IR</v>
      </c>
      <c r="N282" s="15"/>
      <c r="O282" s="47" t="str">
        <f t="shared" si="77"/>
        <v/>
      </c>
      <c r="P282" s="15"/>
      <c r="Q282" s="57"/>
      <c r="R282" s="15"/>
      <c r="S282" s="15"/>
      <c r="T282" s="15"/>
      <c r="U282" s="48">
        <f t="shared" si="87"/>
        <v>0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>
        <v>480</v>
      </c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48">
        <f t="shared" si="75"/>
        <v>480</v>
      </c>
      <c r="BH282" s="49">
        <f t="shared" si="78"/>
        <v>8</v>
      </c>
      <c r="BI282" s="50">
        <f t="shared" si="76"/>
        <v>0</v>
      </c>
      <c r="BJ282" s="50">
        <f t="shared" si="79"/>
        <v>0</v>
      </c>
      <c r="BK282" s="51">
        <f t="shared" si="88"/>
        <v>0</v>
      </c>
      <c r="BL282" s="51">
        <f t="shared" si="89"/>
        <v>0</v>
      </c>
      <c r="BM282" s="51">
        <f t="shared" si="80"/>
        <v>0</v>
      </c>
      <c r="BN282" s="52">
        <f t="shared" si="86"/>
        <v>0</v>
      </c>
      <c r="BO282" s="52">
        <f t="shared" si="81"/>
        <v>0</v>
      </c>
      <c r="BP282" s="52">
        <f t="shared" si="82"/>
        <v>8</v>
      </c>
      <c r="BQ282" s="53">
        <f t="shared" si="83"/>
        <v>0</v>
      </c>
    </row>
    <row r="283" spans="1:73">
      <c r="A283" s="41">
        <v>313</v>
      </c>
      <c r="B283" s="42">
        <v>46027</v>
      </c>
      <c r="C283" s="15" t="s">
        <v>91</v>
      </c>
      <c r="D283" s="43" t="str">
        <f t="shared" si="85"/>
        <v>IG</v>
      </c>
      <c r="E283" s="44" t="s">
        <v>131</v>
      </c>
      <c r="F283" s="44" t="s">
        <v>132</v>
      </c>
      <c r="G283" s="45" t="s">
        <v>139</v>
      </c>
      <c r="H283" s="45" t="s">
        <v>149</v>
      </c>
      <c r="I283" s="45"/>
      <c r="J283" s="5">
        <v>100299.14</v>
      </c>
      <c r="K283" s="46" t="str">
        <f>VLOOKUP(J283,'[1]Item List (3)'!A$1:B$110000,2,FALSE)</f>
        <v>IR. 9913 C</v>
      </c>
      <c r="L283" s="5">
        <v>251128013</v>
      </c>
      <c r="M283" s="15" t="str">
        <f t="shared" si="84"/>
        <v>IR</v>
      </c>
      <c r="N283" s="15">
        <v>23</v>
      </c>
      <c r="O283" s="47">
        <f t="shared" si="77"/>
        <v>156.52173913043478</v>
      </c>
      <c r="P283" s="15">
        <v>1</v>
      </c>
      <c r="Q283" s="57">
        <v>655</v>
      </c>
      <c r="R283" s="15">
        <v>35</v>
      </c>
      <c r="S283" s="15">
        <v>110</v>
      </c>
      <c r="T283" s="15"/>
      <c r="U283" s="48">
        <f t="shared" si="87"/>
        <v>765</v>
      </c>
      <c r="V283" s="15">
        <v>400</v>
      </c>
      <c r="W283" s="15"/>
      <c r="X283" s="15"/>
      <c r="Y283" s="15"/>
      <c r="Z283" s="15"/>
      <c r="AA283" s="15"/>
      <c r="AB283" s="15"/>
      <c r="AC283" s="15">
        <v>15</v>
      </c>
      <c r="AD283" s="15"/>
      <c r="AE283" s="15">
        <v>5</v>
      </c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>
        <v>40</v>
      </c>
      <c r="AQ283" s="15"/>
      <c r="AR283" s="15"/>
      <c r="AS283" s="15"/>
      <c r="AT283" s="15"/>
      <c r="AU283" s="15"/>
      <c r="AV283" s="15"/>
      <c r="AW283" s="15"/>
      <c r="AX283" s="15"/>
      <c r="AY283" s="15"/>
      <c r="AZ283" s="15">
        <v>20</v>
      </c>
      <c r="BA283" s="15"/>
      <c r="BB283" s="15"/>
      <c r="BC283" s="15"/>
      <c r="BD283" s="15"/>
      <c r="BE283" s="15"/>
      <c r="BF283" s="15"/>
      <c r="BG283" s="48">
        <f t="shared" si="75"/>
        <v>480</v>
      </c>
      <c r="BH283" s="49">
        <f t="shared" si="78"/>
        <v>8</v>
      </c>
      <c r="BI283" s="50">
        <f t="shared" si="76"/>
        <v>6.666666666666667</v>
      </c>
      <c r="BJ283" s="50">
        <f t="shared" si="79"/>
        <v>83.333333333333343</v>
      </c>
      <c r="BK283" s="51">
        <f t="shared" si="88"/>
        <v>73.3125</v>
      </c>
      <c r="BL283" s="51">
        <f t="shared" si="89"/>
        <v>81.045751633986924</v>
      </c>
      <c r="BM283" s="51">
        <f t="shared" si="80"/>
        <v>49.513888888888893</v>
      </c>
      <c r="BN283" s="52">
        <f t="shared" si="86"/>
        <v>0.66666666666666663</v>
      </c>
      <c r="BO283" s="52">
        <f t="shared" si="81"/>
        <v>1147.8260869565217</v>
      </c>
      <c r="BP283" s="52">
        <f t="shared" si="82"/>
        <v>0.66666666666666663</v>
      </c>
      <c r="BQ283" s="53">
        <f t="shared" si="83"/>
        <v>104.34782608695652</v>
      </c>
    </row>
    <row r="284" spans="1:73">
      <c r="A284" s="41">
        <v>314</v>
      </c>
      <c r="B284" s="42">
        <v>46027</v>
      </c>
      <c r="C284" s="15" t="s">
        <v>97</v>
      </c>
      <c r="D284" s="43" t="str">
        <f t="shared" si="85"/>
        <v>IG</v>
      </c>
      <c r="E284" s="44" t="s">
        <v>131</v>
      </c>
      <c r="F284" s="44" t="s">
        <v>132</v>
      </c>
      <c r="G284" s="45" t="s">
        <v>133</v>
      </c>
      <c r="H284" s="45"/>
      <c r="I284" s="45"/>
      <c r="J284" s="5">
        <v>100299.14</v>
      </c>
      <c r="K284" s="46" t="str">
        <f>VLOOKUP(J284,'[1]Item List (3)'!A$1:B$110000,2,FALSE)</f>
        <v>IR. 9913 C</v>
      </c>
      <c r="L284" s="5">
        <v>251128013</v>
      </c>
      <c r="M284" s="15" t="str">
        <f t="shared" si="84"/>
        <v>IR</v>
      </c>
      <c r="N284" s="15">
        <v>23</v>
      </c>
      <c r="O284" s="47">
        <f t="shared" si="77"/>
        <v>156.52173913043478</v>
      </c>
      <c r="P284" s="15">
        <v>1</v>
      </c>
      <c r="Q284" s="57">
        <v>863</v>
      </c>
      <c r="R284" s="15">
        <v>31</v>
      </c>
      <c r="S284" s="15">
        <v>30</v>
      </c>
      <c r="T284" s="15"/>
      <c r="U284" s="48">
        <f t="shared" si="87"/>
        <v>893</v>
      </c>
      <c r="V284" s="15">
        <v>390</v>
      </c>
      <c r="W284" s="15"/>
      <c r="X284" s="15">
        <v>10</v>
      </c>
      <c r="Y284" s="15"/>
      <c r="Z284" s="15"/>
      <c r="AA284" s="15"/>
      <c r="AB284" s="15"/>
      <c r="AC284" s="15">
        <v>15</v>
      </c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>
        <v>30</v>
      </c>
      <c r="AQ284" s="15"/>
      <c r="AR284" s="15"/>
      <c r="AS284" s="15"/>
      <c r="AT284" s="15"/>
      <c r="AU284" s="15"/>
      <c r="AV284" s="15"/>
      <c r="AW284" s="15"/>
      <c r="AX284" s="15"/>
      <c r="AY284" s="15"/>
      <c r="AZ284" s="15">
        <v>25</v>
      </c>
      <c r="BA284" s="15">
        <v>10</v>
      </c>
      <c r="BB284" s="15"/>
      <c r="BC284" s="15"/>
      <c r="BD284" s="15"/>
      <c r="BE284" s="15"/>
      <c r="BF284" s="15"/>
      <c r="BG284" s="48">
        <f t="shared" si="75"/>
        <v>480</v>
      </c>
      <c r="BH284" s="49">
        <f t="shared" si="78"/>
        <v>8</v>
      </c>
      <c r="BI284" s="50">
        <f t="shared" si="76"/>
        <v>6.5</v>
      </c>
      <c r="BJ284" s="50">
        <f t="shared" si="79"/>
        <v>81.25</v>
      </c>
      <c r="BK284" s="51">
        <f t="shared" si="88"/>
        <v>87.773504273504273</v>
      </c>
      <c r="BL284" s="51">
        <f t="shared" si="89"/>
        <v>93.169092945128781</v>
      </c>
      <c r="BM284" s="51">
        <f t="shared" si="80"/>
        <v>66.444444444444443</v>
      </c>
      <c r="BN284" s="52">
        <f t="shared" si="86"/>
        <v>0.5</v>
      </c>
      <c r="BO284" s="52">
        <f t="shared" si="81"/>
        <v>1173.9130434782608</v>
      </c>
      <c r="BP284" s="52">
        <f t="shared" si="82"/>
        <v>1</v>
      </c>
      <c r="BQ284" s="53">
        <f t="shared" si="83"/>
        <v>156.52173913043478</v>
      </c>
      <c r="BR284" s="54">
        <v>1</v>
      </c>
      <c r="BT284" s="54">
        <v>1</v>
      </c>
      <c r="BU284" s="55">
        <v>1</v>
      </c>
    </row>
    <row r="285" spans="1:73">
      <c r="A285" s="41">
        <v>315</v>
      </c>
      <c r="B285" s="42">
        <v>46027</v>
      </c>
      <c r="C285" s="15" t="s">
        <v>91</v>
      </c>
      <c r="D285" s="43" t="str">
        <f t="shared" si="85"/>
        <v>IG</v>
      </c>
      <c r="E285" s="44" t="s">
        <v>135</v>
      </c>
      <c r="F285" s="44" t="s">
        <v>132</v>
      </c>
      <c r="G285" s="45" t="s">
        <v>149</v>
      </c>
      <c r="H285" s="45" t="s">
        <v>139</v>
      </c>
      <c r="I285" s="45"/>
      <c r="J285" s="5">
        <v>104728</v>
      </c>
      <c r="K285" s="46" t="str">
        <f>VLOOKUP(J285,'[1]Item List (3)'!A$1:B$110000,2,FALSE)</f>
        <v>IR.IRT 2820(28X32X20.5)</v>
      </c>
      <c r="L285" s="5">
        <v>250916003</v>
      </c>
      <c r="M285" s="15" t="str">
        <f t="shared" si="84"/>
        <v>IR</v>
      </c>
      <c r="N285" s="15">
        <v>30</v>
      </c>
      <c r="O285" s="47">
        <f t="shared" si="77"/>
        <v>120</v>
      </c>
      <c r="P285" s="15">
        <v>1</v>
      </c>
      <c r="Q285" s="57">
        <v>560</v>
      </c>
      <c r="R285" s="15">
        <v>42</v>
      </c>
      <c r="S285" s="15">
        <v>23</v>
      </c>
      <c r="T285" s="15">
        <v>10</v>
      </c>
      <c r="U285" s="48">
        <f t="shared" si="87"/>
        <v>593</v>
      </c>
      <c r="V285" s="15">
        <v>340</v>
      </c>
      <c r="W285" s="15"/>
      <c r="X285" s="15">
        <v>55</v>
      </c>
      <c r="Y285" s="15"/>
      <c r="Z285" s="15"/>
      <c r="AA285" s="15"/>
      <c r="AB285" s="15"/>
      <c r="AC285" s="15">
        <v>20</v>
      </c>
      <c r="AD285" s="15"/>
      <c r="AE285" s="15">
        <v>5</v>
      </c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>
        <v>30</v>
      </c>
      <c r="AQ285" s="15"/>
      <c r="AR285" s="15"/>
      <c r="AS285" s="15"/>
      <c r="AT285" s="15"/>
      <c r="AU285" s="15"/>
      <c r="AV285" s="15"/>
      <c r="AW285" s="15"/>
      <c r="AX285" s="15"/>
      <c r="AY285" s="15"/>
      <c r="AZ285" s="15">
        <v>30</v>
      </c>
      <c r="BA285" s="15"/>
      <c r="BB285" s="15"/>
      <c r="BC285" s="15"/>
      <c r="BD285" s="15"/>
      <c r="BE285" s="15"/>
      <c r="BF285" s="15"/>
      <c r="BG285" s="48">
        <f t="shared" si="75"/>
        <v>480</v>
      </c>
      <c r="BH285" s="49">
        <f t="shared" si="78"/>
        <v>8</v>
      </c>
      <c r="BI285" s="50">
        <f t="shared" si="76"/>
        <v>5.6666666666666661</v>
      </c>
      <c r="BJ285" s="50">
        <f t="shared" si="79"/>
        <v>70.833333333333329</v>
      </c>
      <c r="BK285" s="51">
        <f t="shared" si="88"/>
        <v>87.205882352941188</v>
      </c>
      <c r="BL285" s="51">
        <f t="shared" si="89"/>
        <v>87.352445193929171</v>
      </c>
      <c r="BM285" s="51">
        <f t="shared" si="80"/>
        <v>53.958333333333343</v>
      </c>
      <c r="BN285" s="52">
        <f t="shared" si="86"/>
        <v>0.5</v>
      </c>
      <c r="BO285" s="52">
        <f t="shared" si="81"/>
        <v>900</v>
      </c>
      <c r="BP285" s="52">
        <f t="shared" si="82"/>
        <v>1.8333333333333335</v>
      </c>
      <c r="BQ285" s="53">
        <f t="shared" si="83"/>
        <v>220.00000000000003</v>
      </c>
      <c r="BR285" s="54">
        <v>1</v>
      </c>
    </row>
    <row r="286" spans="1:73">
      <c r="A286" s="41">
        <v>316</v>
      </c>
      <c r="B286" s="42">
        <v>46027</v>
      </c>
      <c r="C286" s="42" t="s">
        <v>97</v>
      </c>
      <c r="D286" s="43" t="str">
        <f t="shared" si="85"/>
        <v>IG</v>
      </c>
      <c r="E286" s="44" t="s">
        <v>135</v>
      </c>
      <c r="F286" s="44" t="s">
        <v>132</v>
      </c>
      <c r="G286" s="45" t="s">
        <v>151</v>
      </c>
      <c r="H286" s="45"/>
      <c r="I286" s="45"/>
      <c r="J286" s="5">
        <v>104728</v>
      </c>
      <c r="K286" s="46" t="str">
        <f>VLOOKUP(J286,'[1]Item List (3)'!A$1:B$110000,2,FALSE)</f>
        <v>IR.IRT 2820(28X32X20.5)</v>
      </c>
      <c r="L286" s="5">
        <v>250916003</v>
      </c>
      <c r="M286" s="15" t="str">
        <f t="shared" si="84"/>
        <v>IR</v>
      </c>
      <c r="N286" s="15">
        <v>30</v>
      </c>
      <c r="O286" s="47">
        <f t="shared" si="77"/>
        <v>120</v>
      </c>
      <c r="P286" s="15">
        <v>1</v>
      </c>
      <c r="Q286" s="57">
        <v>447</v>
      </c>
      <c r="R286" s="15">
        <v>43</v>
      </c>
      <c r="S286" s="15">
        <v>4</v>
      </c>
      <c r="T286" s="15"/>
      <c r="U286" s="48">
        <f t="shared" si="87"/>
        <v>451</v>
      </c>
      <c r="V286" s="15">
        <v>280</v>
      </c>
      <c r="W286" s="15"/>
      <c r="X286" s="15">
        <v>15</v>
      </c>
      <c r="Y286" s="15"/>
      <c r="Z286" s="15">
        <v>45</v>
      </c>
      <c r="AA286" s="15"/>
      <c r="AB286" s="15"/>
      <c r="AC286" s="15">
        <v>15</v>
      </c>
      <c r="AD286" s="15"/>
      <c r="AE286" s="15">
        <v>10</v>
      </c>
      <c r="AF286" s="15">
        <v>10</v>
      </c>
      <c r="AG286" s="15"/>
      <c r="AH286" s="15"/>
      <c r="AI286" s="15"/>
      <c r="AJ286" s="15"/>
      <c r="AK286" s="15"/>
      <c r="AL286" s="15"/>
      <c r="AM286" s="15"/>
      <c r="AN286" s="15"/>
      <c r="AO286" s="15"/>
      <c r="AP286" s="15">
        <v>40</v>
      </c>
      <c r="AQ286" s="15"/>
      <c r="AR286" s="15"/>
      <c r="AS286" s="15"/>
      <c r="AT286" s="15"/>
      <c r="AU286" s="15"/>
      <c r="AV286" s="15"/>
      <c r="AW286" s="15"/>
      <c r="AX286" s="15">
        <v>30</v>
      </c>
      <c r="AY286" s="15"/>
      <c r="AZ286" s="15">
        <v>25</v>
      </c>
      <c r="BA286" s="15"/>
      <c r="BB286" s="15">
        <v>10</v>
      </c>
      <c r="BC286" s="15"/>
      <c r="BD286" s="15"/>
      <c r="BE286" s="15"/>
      <c r="BF286" s="15"/>
      <c r="BG286" s="48">
        <f t="shared" si="75"/>
        <v>480</v>
      </c>
      <c r="BH286" s="49">
        <f t="shared" si="78"/>
        <v>8</v>
      </c>
      <c r="BI286" s="50">
        <f t="shared" si="76"/>
        <v>4.6666666666666661</v>
      </c>
      <c r="BJ286" s="50">
        <f t="shared" si="79"/>
        <v>58.333333333333329</v>
      </c>
      <c r="BK286" s="51">
        <f t="shared" si="88"/>
        <v>80.535714285714306</v>
      </c>
      <c r="BL286" s="51">
        <f t="shared" si="89"/>
        <v>89.578713968957871</v>
      </c>
      <c r="BM286" s="51">
        <f t="shared" si="80"/>
        <v>42.083333333333343</v>
      </c>
      <c r="BN286" s="52">
        <f t="shared" si="86"/>
        <v>0.66666666666666663</v>
      </c>
      <c r="BO286" s="52">
        <f t="shared" si="81"/>
        <v>880</v>
      </c>
      <c r="BP286" s="52">
        <f t="shared" si="82"/>
        <v>2.666666666666667</v>
      </c>
      <c r="BQ286" s="53">
        <f t="shared" si="83"/>
        <v>320.00000000000006</v>
      </c>
      <c r="BR286" s="54">
        <v>1</v>
      </c>
    </row>
    <row r="287" spans="1:73">
      <c r="A287" s="41">
        <v>317</v>
      </c>
      <c r="B287" s="42">
        <v>46027</v>
      </c>
      <c r="C287" s="42" t="s">
        <v>91</v>
      </c>
      <c r="D287" s="43" t="str">
        <f t="shared" si="85"/>
        <v>IG</v>
      </c>
      <c r="E287" s="42" t="s">
        <v>140</v>
      </c>
      <c r="F287" s="44"/>
      <c r="G287" s="45"/>
      <c r="H287" s="45"/>
      <c r="I287" s="45"/>
      <c r="J287" s="5"/>
      <c r="K287" s="46" t="e">
        <f>VLOOKUP(J287,'[1]Item List (3)'!A$1:B$110000,2,FALSE)</f>
        <v>#N/A</v>
      </c>
      <c r="L287" s="5"/>
      <c r="M287" s="15" t="str">
        <f t="shared" si="84"/>
        <v>IR</v>
      </c>
      <c r="N287" s="15"/>
      <c r="O287" s="47" t="str">
        <f t="shared" si="77"/>
        <v/>
      </c>
      <c r="P287" s="15"/>
      <c r="Q287" s="57"/>
      <c r="R287" s="15"/>
      <c r="S287" s="15"/>
      <c r="T287" s="15"/>
      <c r="U287" s="48">
        <f t="shared" si="87"/>
        <v>0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>
        <v>480</v>
      </c>
      <c r="BG287" s="48">
        <f t="shared" si="75"/>
        <v>480</v>
      </c>
      <c r="BH287" s="49">
        <f t="shared" si="78"/>
        <v>8</v>
      </c>
      <c r="BI287" s="50">
        <f t="shared" si="76"/>
        <v>0</v>
      </c>
      <c r="BJ287" s="50">
        <f t="shared" si="79"/>
        <v>0</v>
      </c>
      <c r="BK287" s="51">
        <f t="shared" si="88"/>
        <v>0</v>
      </c>
      <c r="BL287" s="51">
        <f t="shared" si="89"/>
        <v>0</v>
      </c>
      <c r="BM287" s="51">
        <f t="shared" si="80"/>
        <v>0</v>
      </c>
      <c r="BN287" s="52">
        <f t="shared" si="86"/>
        <v>8</v>
      </c>
      <c r="BO287" s="52">
        <f t="shared" si="81"/>
        <v>0</v>
      </c>
      <c r="BP287" s="52">
        <f t="shared" si="82"/>
        <v>0</v>
      </c>
      <c r="BQ287" s="53">
        <f t="shared" si="83"/>
        <v>0</v>
      </c>
    </row>
    <row r="288" spans="1:73">
      <c r="A288" s="41">
        <v>318</v>
      </c>
      <c r="B288" s="42">
        <v>46027</v>
      </c>
      <c r="C288" s="42" t="s">
        <v>97</v>
      </c>
      <c r="D288" s="43" t="str">
        <f t="shared" si="85"/>
        <v>IG</v>
      </c>
      <c r="E288" s="42" t="s">
        <v>140</v>
      </c>
      <c r="F288" s="44" t="s">
        <v>132</v>
      </c>
      <c r="G288" s="45" t="s">
        <v>126</v>
      </c>
      <c r="H288" s="45"/>
      <c r="I288" s="45"/>
      <c r="J288" s="5">
        <v>102098.01</v>
      </c>
      <c r="K288" s="46" t="e">
        <f>VLOOKUP(J288,'[1]Item List (3)'!A$1:B$110000,2,FALSE)</f>
        <v>#N/A</v>
      </c>
      <c r="L288" s="5">
        <v>250908008</v>
      </c>
      <c r="M288" s="15" t="str">
        <f t="shared" si="84"/>
        <v>IR</v>
      </c>
      <c r="N288" s="15">
        <v>45</v>
      </c>
      <c r="O288" s="47">
        <f t="shared" si="77"/>
        <v>80</v>
      </c>
      <c r="P288" s="15">
        <v>1</v>
      </c>
      <c r="Q288" s="57">
        <v>110</v>
      </c>
      <c r="R288" s="15">
        <v>25</v>
      </c>
      <c r="S288" s="15">
        <v>10</v>
      </c>
      <c r="T288" s="15"/>
      <c r="U288" s="48">
        <f t="shared" si="87"/>
        <v>120</v>
      </c>
      <c r="V288" s="15">
        <v>170</v>
      </c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>
        <v>300</v>
      </c>
      <c r="AS288" s="15"/>
      <c r="AT288" s="15"/>
      <c r="AU288" s="15"/>
      <c r="AV288" s="15"/>
      <c r="AW288" s="15"/>
      <c r="AX288" s="15"/>
      <c r="AY288" s="15"/>
      <c r="AZ288" s="15"/>
      <c r="BA288" s="15">
        <v>10</v>
      </c>
      <c r="BB288" s="15"/>
      <c r="BC288" s="15"/>
      <c r="BD288" s="15"/>
      <c r="BE288" s="15"/>
      <c r="BF288" s="15"/>
      <c r="BG288" s="48">
        <f t="shared" si="75"/>
        <v>480</v>
      </c>
      <c r="BH288" s="49">
        <f t="shared" si="78"/>
        <v>8</v>
      </c>
      <c r="BI288" s="50">
        <f t="shared" si="76"/>
        <v>2.833333333333333</v>
      </c>
      <c r="BJ288" s="50">
        <f t="shared" si="79"/>
        <v>35.416666666666664</v>
      </c>
      <c r="BK288" s="51">
        <f t="shared" si="88"/>
        <v>52.941176470588246</v>
      </c>
      <c r="BL288" s="51">
        <f t="shared" si="89"/>
        <v>70.833333333333343</v>
      </c>
      <c r="BM288" s="51">
        <f t="shared" si="80"/>
        <v>13.281250000000004</v>
      </c>
      <c r="BN288" s="52">
        <f t="shared" si="86"/>
        <v>0</v>
      </c>
      <c r="BO288" s="52">
        <f t="shared" si="81"/>
        <v>640</v>
      </c>
      <c r="BP288" s="52">
        <f t="shared" si="82"/>
        <v>5.166666666666667</v>
      </c>
      <c r="BQ288" s="53">
        <f t="shared" si="83"/>
        <v>413.33333333333331</v>
      </c>
      <c r="BR288" s="54">
        <v>1</v>
      </c>
    </row>
    <row r="289" spans="1:71">
      <c r="A289" s="41">
        <v>319</v>
      </c>
      <c r="B289" s="42">
        <v>46027</v>
      </c>
      <c r="C289" s="42" t="s">
        <v>91</v>
      </c>
      <c r="D289" s="43" t="str">
        <f t="shared" si="85"/>
        <v>IG</v>
      </c>
      <c r="E289" s="44" t="s">
        <v>143</v>
      </c>
      <c r="F289" s="44"/>
      <c r="G289" s="45"/>
      <c r="H289" s="45"/>
      <c r="I289" s="45"/>
      <c r="J289" s="5"/>
      <c r="K289" s="46" t="e">
        <f>VLOOKUP(J289,'[1]Item List (3)'!A$1:B$110000,2,FALSE)</f>
        <v>#N/A</v>
      </c>
      <c r="L289" s="5"/>
      <c r="M289" s="15" t="str">
        <f t="shared" si="84"/>
        <v>IR</v>
      </c>
      <c r="N289" s="15"/>
      <c r="O289" s="47" t="str">
        <f t="shared" si="77"/>
        <v/>
      </c>
      <c r="P289" s="15"/>
      <c r="Q289" s="57"/>
      <c r="R289" s="15"/>
      <c r="S289" s="15"/>
      <c r="T289" s="15"/>
      <c r="U289" s="48">
        <f t="shared" si="87"/>
        <v>0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>
        <v>480</v>
      </c>
      <c r="BG289" s="48">
        <f t="shared" si="75"/>
        <v>480</v>
      </c>
      <c r="BH289" s="49">
        <f t="shared" si="78"/>
        <v>8</v>
      </c>
      <c r="BI289" s="50">
        <f t="shared" si="76"/>
        <v>0</v>
      </c>
      <c r="BJ289" s="50">
        <f t="shared" si="79"/>
        <v>0</v>
      </c>
      <c r="BK289" s="51">
        <f t="shared" si="88"/>
        <v>0</v>
      </c>
      <c r="BL289" s="51">
        <f t="shared" si="89"/>
        <v>0</v>
      </c>
      <c r="BM289" s="51">
        <f t="shared" si="80"/>
        <v>0</v>
      </c>
      <c r="BN289" s="52">
        <f t="shared" si="86"/>
        <v>8</v>
      </c>
      <c r="BO289" s="52">
        <f t="shared" si="81"/>
        <v>0</v>
      </c>
      <c r="BP289" s="52">
        <f t="shared" si="82"/>
        <v>0</v>
      </c>
      <c r="BQ289" s="53">
        <f t="shared" si="83"/>
        <v>0</v>
      </c>
    </row>
    <row r="290" spans="1:71">
      <c r="A290" s="41">
        <v>320</v>
      </c>
      <c r="B290" s="42">
        <v>46027</v>
      </c>
      <c r="C290" s="42" t="s">
        <v>97</v>
      </c>
      <c r="D290" s="43" t="str">
        <f t="shared" si="85"/>
        <v>IG</v>
      </c>
      <c r="E290" s="44" t="s">
        <v>143</v>
      </c>
      <c r="F290" s="44"/>
      <c r="G290" s="45"/>
      <c r="H290" s="45"/>
      <c r="I290" s="45"/>
      <c r="J290" s="5"/>
      <c r="K290" s="46" t="e">
        <f>VLOOKUP(J290,'[1]Item List (3)'!A$1:B$110000,2,FALSE)</f>
        <v>#N/A</v>
      </c>
      <c r="L290" s="5"/>
      <c r="M290" s="15" t="str">
        <f t="shared" si="84"/>
        <v>IR</v>
      </c>
      <c r="N290" s="15"/>
      <c r="O290" s="47" t="str">
        <f t="shared" si="77"/>
        <v/>
      </c>
      <c r="P290" s="15"/>
      <c r="Q290" s="57"/>
      <c r="R290" s="15"/>
      <c r="S290" s="15"/>
      <c r="T290" s="15"/>
      <c r="U290" s="48">
        <f t="shared" si="87"/>
        <v>0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>
        <v>480</v>
      </c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48">
        <f t="shared" si="75"/>
        <v>480</v>
      </c>
      <c r="BH290" s="49">
        <f t="shared" si="78"/>
        <v>8</v>
      </c>
      <c r="BI290" s="50">
        <f t="shared" si="76"/>
        <v>0</v>
      </c>
      <c r="BJ290" s="50">
        <f t="shared" si="79"/>
        <v>0</v>
      </c>
      <c r="BK290" s="51">
        <f t="shared" si="88"/>
        <v>0</v>
      </c>
      <c r="BL290" s="51">
        <f t="shared" si="89"/>
        <v>0</v>
      </c>
      <c r="BM290" s="51">
        <f t="shared" si="80"/>
        <v>0</v>
      </c>
      <c r="BN290" s="52">
        <f t="shared" si="86"/>
        <v>0</v>
      </c>
      <c r="BO290" s="52">
        <f t="shared" si="81"/>
        <v>0</v>
      </c>
      <c r="BP290" s="52">
        <f t="shared" si="82"/>
        <v>8</v>
      </c>
      <c r="BQ290" s="53">
        <f t="shared" si="83"/>
        <v>0</v>
      </c>
    </row>
    <row r="291" spans="1:71">
      <c r="A291" s="41">
        <v>321</v>
      </c>
      <c r="B291" s="42">
        <v>46027</v>
      </c>
      <c r="C291" s="42" t="s">
        <v>91</v>
      </c>
      <c r="D291" s="43" t="str">
        <f t="shared" si="85"/>
        <v>IG</v>
      </c>
      <c r="E291" s="44" t="s">
        <v>144</v>
      </c>
      <c r="F291" s="44" t="s">
        <v>132</v>
      </c>
      <c r="G291" s="45" t="s">
        <v>134</v>
      </c>
      <c r="H291" s="45"/>
      <c r="I291" s="45"/>
      <c r="J291" s="5">
        <v>208818.01</v>
      </c>
      <c r="K291" s="46" t="str">
        <f>VLOOKUP(J291,'[1]Item List (3)'!A$1:B$110000,2,FALSE)</f>
        <v>NK.OR 26/16(NKI 22/16)</v>
      </c>
      <c r="L291" s="5">
        <v>251204005</v>
      </c>
      <c r="M291" s="15" t="str">
        <f t="shared" si="84"/>
        <v>OR</v>
      </c>
      <c r="N291" s="15">
        <v>45</v>
      </c>
      <c r="O291" s="47">
        <f t="shared" si="77"/>
        <v>80</v>
      </c>
      <c r="P291" s="15">
        <v>1</v>
      </c>
      <c r="Q291" s="57">
        <v>249</v>
      </c>
      <c r="R291" s="15">
        <v>13</v>
      </c>
      <c r="S291" s="15">
        <v>1</v>
      </c>
      <c r="T291" s="15">
        <v>1</v>
      </c>
      <c r="U291" s="48">
        <f t="shared" si="87"/>
        <v>251</v>
      </c>
      <c r="V291" s="15">
        <v>240</v>
      </c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>
        <v>20</v>
      </c>
      <c r="AH291" s="15"/>
      <c r="AI291" s="15"/>
      <c r="AJ291" s="15"/>
      <c r="AK291" s="15"/>
      <c r="AL291" s="15"/>
      <c r="AM291" s="15"/>
      <c r="AN291" s="15"/>
      <c r="AO291" s="15"/>
      <c r="AP291" s="15">
        <v>20</v>
      </c>
      <c r="AQ291" s="15"/>
      <c r="AR291" s="15"/>
      <c r="AS291" s="15"/>
      <c r="AT291" s="15"/>
      <c r="AU291" s="15"/>
      <c r="AV291" s="15"/>
      <c r="AW291" s="15"/>
      <c r="AX291" s="15"/>
      <c r="AY291" s="15"/>
      <c r="AZ291" s="15">
        <v>20</v>
      </c>
      <c r="BA291" s="15"/>
      <c r="BB291" s="15"/>
      <c r="BC291" s="15"/>
      <c r="BD291" s="15"/>
      <c r="BE291" s="15">
        <v>15</v>
      </c>
      <c r="BF291" s="15"/>
      <c r="BG291" s="48">
        <f t="shared" si="75"/>
        <v>315</v>
      </c>
      <c r="BH291" s="49">
        <f t="shared" si="78"/>
        <v>5.25</v>
      </c>
      <c r="BI291" s="50">
        <f t="shared" si="76"/>
        <v>4</v>
      </c>
      <c r="BJ291" s="50">
        <f t="shared" si="79"/>
        <v>76.19047619047619</v>
      </c>
      <c r="BK291" s="51">
        <f t="shared" si="88"/>
        <v>78.4375</v>
      </c>
      <c r="BL291" s="51">
        <f t="shared" si="89"/>
        <v>94.023904382470121</v>
      </c>
      <c r="BM291" s="51">
        <f t="shared" si="80"/>
        <v>56.19047619047619</v>
      </c>
      <c r="BN291" s="52">
        <f t="shared" si="86"/>
        <v>0.58333333333333337</v>
      </c>
      <c r="BO291" s="52">
        <f t="shared" si="81"/>
        <v>373.33333333333331</v>
      </c>
      <c r="BP291" s="52">
        <f t="shared" si="82"/>
        <v>0.66666666666666663</v>
      </c>
      <c r="BQ291" s="53">
        <f t="shared" si="83"/>
        <v>53.333333333333336</v>
      </c>
    </row>
    <row r="292" spans="1:71">
      <c r="A292" s="41">
        <v>322</v>
      </c>
      <c r="B292" s="42">
        <v>46027</v>
      </c>
      <c r="C292" s="15" t="s">
        <v>91</v>
      </c>
      <c r="D292" s="43" t="str">
        <f t="shared" si="85"/>
        <v>IG</v>
      </c>
      <c r="E292" s="44" t="s">
        <v>144</v>
      </c>
      <c r="F292" s="44" t="s">
        <v>132</v>
      </c>
      <c r="G292" s="45" t="s">
        <v>134</v>
      </c>
      <c r="H292" s="45"/>
      <c r="I292" s="45"/>
      <c r="J292" s="5">
        <v>208305.01</v>
      </c>
      <c r="K292" s="46" t="str">
        <f>VLOOKUP(J292,'[1]Item List (3)'!A$1:B$110000,2,FALSE)</f>
        <v>NA/RNA.OR 4905</v>
      </c>
      <c r="L292" s="5"/>
      <c r="M292" s="15" t="str">
        <f t="shared" si="84"/>
        <v>OR</v>
      </c>
      <c r="N292" s="15">
        <v>45</v>
      </c>
      <c r="O292" s="47">
        <f t="shared" si="77"/>
        <v>80</v>
      </c>
      <c r="P292" s="15">
        <v>1</v>
      </c>
      <c r="Q292" s="57">
        <v>43</v>
      </c>
      <c r="R292" s="15">
        <v>3</v>
      </c>
      <c r="S292" s="15"/>
      <c r="T292" s="15"/>
      <c r="U292" s="48">
        <f t="shared" si="87"/>
        <v>43</v>
      </c>
      <c r="V292" s="15">
        <v>45</v>
      </c>
      <c r="W292" s="15">
        <v>120</v>
      </c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48">
        <f t="shared" si="75"/>
        <v>165</v>
      </c>
      <c r="BH292" s="49">
        <f t="shared" si="78"/>
        <v>2.75</v>
      </c>
      <c r="BI292" s="50">
        <f t="shared" si="76"/>
        <v>0.75</v>
      </c>
      <c r="BJ292" s="50">
        <f t="shared" si="79"/>
        <v>27.27272727272727</v>
      </c>
      <c r="BK292" s="51">
        <f t="shared" si="88"/>
        <v>71.666666666666671</v>
      </c>
      <c r="BL292" s="51">
        <f t="shared" si="89"/>
        <v>93.023255813953483</v>
      </c>
      <c r="BM292" s="51">
        <f t="shared" si="80"/>
        <v>18.18181818181818</v>
      </c>
      <c r="BN292" s="52">
        <f t="shared" si="86"/>
        <v>2</v>
      </c>
      <c r="BO292" s="52">
        <f t="shared" si="81"/>
        <v>60</v>
      </c>
      <c r="BP292" s="52">
        <f t="shared" si="82"/>
        <v>0</v>
      </c>
      <c r="BQ292" s="53">
        <f t="shared" si="83"/>
        <v>0</v>
      </c>
    </row>
    <row r="293" spans="1:71">
      <c r="A293" s="41">
        <v>323</v>
      </c>
      <c r="B293" s="42">
        <v>46027</v>
      </c>
      <c r="C293" s="15" t="s">
        <v>97</v>
      </c>
      <c r="D293" s="43" t="str">
        <f t="shared" si="85"/>
        <v>IG</v>
      </c>
      <c r="E293" s="44" t="s">
        <v>144</v>
      </c>
      <c r="F293" s="44" t="s">
        <v>132</v>
      </c>
      <c r="G293" s="45" t="s">
        <v>127</v>
      </c>
      <c r="H293" s="45"/>
      <c r="I293" s="45"/>
      <c r="J293" s="5">
        <v>208305.01</v>
      </c>
      <c r="K293" s="46" t="str">
        <f>VLOOKUP(J293,'[1]Item List (3)'!A$1:B$110000,2,FALSE)</f>
        <v>NA/RNA.OR 4905</v>
      </c>
      <c r="L293" s="5">
        <v>251015003</v>
      </c>
      <c r="M293" s="15" t="str">
        <f t="shared" si="84"/>
        <v>OR</v>
      </c>
      <c r="N293" s="15">
        <v>45</v>
      </c>
      <c r="O293" s="47">
        <f t="shared" si="77"/>
        <v>80</v>
      </c>
      <c r="P293" s="15">
        <v>1</v>
      </c>
      <c r="Q293" s="57">
        <v>455</v>
      </c>
      <c r="R293" s="15">
        <v>17</v>
      </c>
      <c r="S293" s="15"/>
      <c r="T293" s="15"/>
      <c r="U293" s="48">
        <f t="shared" si="87"/>
        <v>455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48">
        <f t="shared" si="75"/>
        <v>0</v>
      </c>
      <c r="BH293" s="49">
        <f t="shared" si="78"/>
        <v>0</v>
      </c>
      <c r="BI293" s="50">
        <f t="shared" si="76"/>
        <v>0</v>
      </c>
      <c r="BJ293" s="50">
        <f t="shared" si="79"/>
        <v>0</v>
      </c>
      <c r="BK293" s="51">
        <f t="shared" si="88"/>
        <v>0</v>
      </c>
      <c r="BL293" s="51">
        <f t="shared" si="89"/>
        <v>96.263736263736263</v>
      </c>
      <c r="BM293" s="51">
        <f t="shared" si="80"/>
        <v>0</v>
      </c>
      <c r="BN293" s="52">
        <f t="shared" si="86"/>
        <v>0</v>
      </c>
      <c r="BO293" s="52">
        <f t="shared" si="81"/>
        <v>0</v>
      </c>
      <c r="BP293" s="52">
        <f t="shared" si="82"/>
        <v>0</v>
      </c>
      <c r="BQ293" s="53">
        <f t="shared" si="83"/>
        <v>0</v>
      </c>
      <c r="BR293" s="54">
        <v>1</v>
      </c>
      <c r="BS293" s="54">
        <v>2</v>
      </c>
    </row>
    <row r="294" spans="1:71">
      <c r="A294" s="41">
        <v>324</v>
      </c>
      <c r="B294" s="42">
        <v>46027</v>
      </c>
      <c r="C294" s="15" t="s">
        <v>91</v>
      </c>
      <c r="D294" s="43" t="str">
        <f t="shared" si="85"/>
        <v>IG</v>
      </c>
      <c r="E294" s="44" t="s">
        <v>146</v>
      </c>
      <c r="F294" s="44"/>
      <c r="G294" s="45"/>
      <c r="H294" s="45"/>
      <c r="I294" s="45"/>
      <c r="J294" s="5"/>
      <c r="K294" s="46" t="e">
        <f>VLOOKUP(J294,'[1]Item List (3)'!A$1:B$110000,2,FALSE)</f>
        <v>#N/A</v>
      </c>
      <c r="L294" s="5"/>
      <c r="M294" s="15" t="str">
        <f t="shared" si="84"/>
        <v>IR</v>
      </c>
      <c r="N294" s="15"/>
      <c r="O294" s="47" t="str">
        <f t="shared" si="77"/>
        <v/>
      </c>
      <c r="P294" s="15"/>
      <c r="Q294" s="57"/>
      <c r="R294" s="15"/>
      <c r="S294" s="15"/>
      <c r="T294" s="15"/>
      <c r="U294" s="48">
        <f t="shared" si="87"/>
        <v>0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>
        <v>480</v>
      </c>
      <c r="BG294" s="48">
        <f t="shared" si="75"/>
        <v>480</v>
      </c>
      <c r="BH294" s="49">
        <f t="shared" si="78"/>
        <v>8</v>
      </c>
      <c r="BI294" s="50">
        <f t="shared" si="76"/>
        <v>0</v>
      </c>
      <c r="BJ294" s="50">
        <f t="shared" si="79"/>
        <v>0</v>
      </c>
      <c r="BK294" s="51">
        <f t="shared" si="88"/>
        <v>0</v>
      </c>
      <c r="BL294" s="51">
        <f t="shared" si="89"/>
        <v>0</v>
      </c>
      <c r="BM294" s="51">
        <f t="shared" si="80"/>
        <v>0</v>
      </c>
      <c r="BN294" s="52">
        <f t="shared" si="86"/>
        <v>8</v>
      </c>
      <c r="BO294" s="52">
        <f t="shared" si="81"/>
        <v>0</v>
      </c>
      <c r="BP294" s="52">
        <f t="shared" si="82"/>
        <v>0</v>
      </c>
      <c r="BQ294" s="53">
        <f t="shared" si="83"/>
        <v>0</v>
      </c>
    </row>
    <row r="295" spans="1:71">
      <c r="A295" s="41">
        <v>325</v>
      </c>
      <c r="B295" s="42">
        <v>46027</v>
      </c>
      <c r="C295" s="15" t="s">
        <v>97</v>
      </c>
      <c r="D295" s="43" t="str">
        <f t="shared" si="85"/>
        <v>IG</v>
      </c>
      <c r="E295" s="44" t="s">
        <v>146</v>
      </c>
      <c r="F295" s="44"/>
      <c r="G295" s="45"/>
      <c r="H295" s="45"/>
      <c r="I295" s="45"/>
      <c r="J295" s="5"/>
      <c r="K295" s="46" t="e">
        <f>VLOOKUP(J295,'[1]Item List (3)'!A$1:B$110000,2,FALSE)</f>
        <v>#N/A</v>
      </c>
      <c r="L295" s="5"/>
      <c r="M295" s="15" t="str">
        <f t="shared" si="84"/>
        <v>IR</v>
      </c>
      <c r="N295" s="15"/>
      <c r="O295" s="47" t="str">
        <f t="shared" si="77"/>
        <v/>
      </c>
      <c r="P295" s="15"/>
      <c r="Q295" s="57"/>
      <c r="R295" s="15"/>
      <c r="S295" s="15"/>
      <c r="T295" s="15"/>
      <c r="U295" s="48">
        <f t="shared" si="87"/>
        <v>0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>
        <v>480</v>
      </c>
      <c r="BG295" s="48">
        <f t="shared" si="75"/>
        <v>480</v>
      </c>
      <c r="BH295" s="49">
        <f t="shared" si="78"/>
        <v>8</v>
      </c>
      <c r="BI295" s="50">
        <f t="shared" si="76"/>
        <v>0</v>
      </c>
      <c r="BJ295" s="50">
        <f t="shared" si="79"/>
        <v>0</v>
      </c>
      <c r="BK295" s="51">
        <f t="shared" si="88"/>
        <v>0</v>
      </c>
      <c r="BL295" s="51">
        <f t="shared" si="89"/>
        <v>0</v>
      </c>
      <c r="BM295" s="51">
        <f t="shared" si="80"/>
        <v>0</v>
      </c>
      <c r="BN295" s="52">
        <f t="shared" si="86"/>
        <v>8</v>
      </c>
      <c r="BO295" s="52">
        <f t="shared" si="81"/>
        <v>0</v>
      </c>
      <c r="BP295" s="52">
        <f t="shared" si="82"/>
        <v>0</v>
      </c>
      <c r="BQ295" s="53">
        <f t="shared" si="83"/>
        <v>0</v>
      </c>
    </row>
    <row r="296" spans="1:71">
      <c r="A296" s="41">
        <v>326</v>
      </c>
      <c r="B296" s="42">
        <v>46027</v>
      </c>
      <c r="C296" s="15" t="s">
        <v>91</v>
      </c>
      <c r="D296" s="43" t="str">
        <f t="shared" si="85"/>
        <v>IG</v>
      </c>
      <c r="E296" s="44" t="s">
        <v>147</v>
      </c>
      <c r="F296" s="44" t="s">
        <v>132</v>
      </c>
      <c r="G296" s="45" t="s">
        <v>178</v>
      </c>
      <c r="H296" s="45"/>
      <c r="I296" s="45"/>
      <c r="J296" s="5">
        <v>104836.01</v>
      </c>
      <c r="K296" s="46" t="str">
        <f>VLOOKUP(J296,'[1]Item List (3)'!A$1:B$110000,2,FALSE)</f>
        <v>NKI.IR 45/35(455035)</v>
      </c>
      <c r="L296" s="5">
        <v>251204012</v>
      </c>
      <c r="M296" s="15" t="str">
        <f t="shared" si="84"/>
        <v>IR</v>
      </c>
      <c r="N296" s="15">
        <v>40</v>
      </c>
      <c r="O296" s="47">
        <f t="shared" si="77"/>
        <v>90</v>
      </c>
      <c r="P296" s="15">
        <v>1</v>
      </c>
      <c r="Q296" s="57">
        <v>328</v>
      </c>
      <c r="R296" s="15"/>
      <c r="S296" s="15">
        <v>24</v>
      </c>
      <c r="T296" s="15"/>
      <c r="U296" s="48">
        <f t="shared" si="87"/>
        <v>352</v>
      </c>
      <c r="V296" s="15">
        <v>370</v>
      </c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>
        <v>80</v>
      </c>
      <c r="AO296" s="15"/>
      <c r="AP296" s="15">
        <v>10</v>
      </c>
      <c r="AQ296" s="15"/>
      <c r="AR296" s="15"/>
      <c r="AS296" s="15"/>
      <c r="AT296" s="15"/>
      <c r="AU296" s="15"/>
      <c r="AV296" s="15"/>
      <c r="AW296" s="15"/>
      <c r="AX296" s="15"/>
      <c r="AY296" s="15"/>
      <c r="AZ296" s="15">
        <v>10</v>
      </c>
      <c r="BA296" s="15"/>
      <c r="BB296" s="15"/>
      <c r="BC296" s="15">
        <v>10</v>
      </c>
      <c r="BD296" s="15"/>
      <c r="BE296" s="15"/>
      <c r="BF296" s="15"/>
      <c r="BG296" s="48">
        <f t="shared" si="75"/>
        <v>480</v>
      </c>
      <c r="BH296" s="49">
        <f t="shared" si="78"/>
        <v>8</v>
      </c>
      <c r="BI296" s="50">
        <f t="shared" si="76"/>
        <v>6.166666666666667</v>
      </c>
      <c r="BJ296" s="50">
        <f t="shared" si="79"/>
        <v>77.083333333333343</v>
      </c>
      <c r="BK296" s="51">
        <f t="shared" si="88"/>
        <v>63.423423423423422</v>
      </c>
      <c r="BL296" s="51">
        <f t="shared" si="89"/>
        <v>93.181818181818173</v>
      </c>
      <c r="BM296" s="51">
        <f t="shared" si="80"/>
        <v>45.555555555555557</v>
      </c>
      <c r="BN296" s="52">
        <f t="shared" si="86"/>
        <v>0.16666666666666666</v>
      </c>
      <c r="BO296" s="52">
        <f t="shared" si="81"/>
        <v>705</v>
      </c>
      <c r="BP296" s="52">
        <f t="shared" si="82"/>
        <v>1.6666666666666665</v>
      </c>
      <c r="BQ296" s="53">
        <f t="shared" si="83"/>
        <v>149.99999999999997</v>
      </c>
    </row>
    <row r="297" spans="1:71">
      <c r="A297" s="41">
        <v>327</v>
      </c>
      <c r="B297" s="42">
        <v>46027</v>
      </c>
      <c r="C297" s="15" t="s">
        <v>97</v>
      </c>
      <c r="D297" s="43" t="str">
        <f t="shared" si="85"/>
        <v>IG</v>
      </c>
      <c r="E297" s="44" t="s">
        <v>147</v>
      </c>
      <c r="F297" s="44" t="s">
        <v>132</v>
      </c>
      <c r="G297" s="45" t="s">
        <v>137</v>
      </c>
      <c r="H297" s="45"/>
      <c r="I297" s="45"/>
      <c r="J297" s="5">
        <v>104836.01</v>
      </c>
      <c r="K297" s="46" t="str">
        <f>VLOOKUP(J297,'[1]Item List (3)'!A$1:B$110000,2,FALSE)</f>
        <v>NKI.IR 45/35(455035)</v>
      </c>
      <c r="L297" s="34">
        <v>251204012</v>
      </c>
      <c r="M297" s="15" t="str">
        <f t="shared" si="84"/>
        <v>IR</v>
      </c>
      <c r="N297" s="15">
        <v>40</v>
      </c>
      <c r="O297" s="47">
        <f t="shared" si="77"/>
        <v>90</v>
      </c>
      <c r="P297" s="15">
        <v>1</v>
      </c>
      <c r="Q297" s="57">
        <v>398</v>
      </c>
      <c r="R297" s="15">
        <v>14</v>
      </c>
      <c r="S297" s="15">
        <v>10</v>
      </c>
      <c r="T297" s="15">
        <v>2</v>
      </c>
      <c r="U297" s="48">
        <f t="shared" si="87"/>
        <v>410</v>
      </c>
      <c r="V297" s="15">
        <v>355</v>
      </c>
      <c r="W297" s="15"/>
      <c r="X297" s="15"/>
      <c r="Y297" s="15"/>
      <c r="Z297" s="15">
        <v>30</v>
      </c>
      <c r="AA297" s="15"/>
      <c r="AB297" s="15"/>
      <c r="AC297" s="15"/>
      <c r="AD297" s="15"/>
      <c r="AE297" s="15">
        <v>5</v>
      </c>
      <c r="AF297" s="15">
        <v>10</v>
      </c>
      <c r="AG297" s="15"/>
      <c r="AH297" s="15"/>
      <c r="AI297" s="15"/>
      <c r="AJ297" s="15"/>
      <c r="AK297" s="15"/>
      <c r="AL297" s="15"/>
      <c r="AM297" s="15"/>
      <c r="AN297" s="15">
        <v>30</v>
      </c>
      <c r="AO297" s="15"/>
      <c r="AP297" s="15">
        <v>10</v>
      </c>
      <c r="AQ297" s="15"/>
      <c r="AR297" s="15"/>
      <c r="AS297" s="15"/>
      <c r="AT297" s="15"/>
      <c r="AU297" s="15"/>
      <c r="AV297" s="15"/>
      <c r="AW297" s="15"/>
      <c r="AX297" s="15"/>
      <c r="AY297" s="15"/>
      <c r="AZ297" s="15">
        <v>25</v>
      </c>
      <c r="BA297" s="15">
        <v>10</v>
      </c>
      <c r="BB297" s="15"/>
      <c r="BC297" s="15"/>
      <c r="BD297" s="15"/>
      <c r="BE297" s="15">
        <v>5</v>
      </c>
      <c r="BF297" s="15"/>
      <c r="BG297" s="48">
        <f t="shared" si="75"/>
        <v>480</v>
      </c>
      <c r="BH297" s="49">
        <f t="shared" si="78"/>
        <v>8</v>
      </c>
      <c r="BI297" s="50">
        <f t="shared" si="76"/>
        <v>5.9166666666666661</v>
      </c>
      <c r="BJ297" s="50">
        <f t="shared" si="79"/>
        <v>73.958333333333329</v>
      </c>
      <c r="BK297" s="51">
        <f t="shared" si="88"/>
        <v>76.995305164319262</v>
      </c>
      <c r="BL297" s="51">
        <f t="shared" si="89"/>
        <v>93.658536585365866</v>
      </c>
      <c r="BM297" s="51">
        <f t="shared" si="80"/>
        <v>53.333333333333343</v>
      </c>
      <c r="BN297" s="52">
        <f t="shared" si="86"/>
        <v>0.25</v>
      </c>
      <c r="BO297" s="52">
        <f t="shared" si="81"/>
        <v>697.5</v>
      </c>
      <c r="BP297" s="52">
        <f t="shared" si="82"/>
        <v>1.8333333333333335</v>
      </c>
      <c r="BQ297" s="53">
        <f t="shared" si="83"/>
        <v>165.00000000000003</v>
      </c>
    </row>
    <row r="298" spans="1:71">
      <c r="A298" s="41">
        <v>328</v>
      </c>
      <c r="B298" s="42">
        <v>46027</v>
      </c>
      <c r="C298" s="15" t="s">
        <v>91</v>
      </c>
      <c r="D298" s="43" t="str">
        <f t="shared" si="85"/>
        <v>IG</v>
      </c>
      <c r="E298" s="44" t="s">
        <v>150</v>
      </c>
      <c r="F298" s="44" t="s">
        <v>132</v>
      </c>
      <c r="G298" s="45" t="s">
        <v>154</v>
      </c>
      <c r="H298" s="45"/>
      <c r="I298" s="45"/>
      <c r="J298" s="5">
        <v>102091</v>
      </c>
      <c r="K298" s="46" t="e">
        <f>VLOOKUP(J298,'[1]Item List (3)'!A$1:B$110000,2,FALSE)</f>
        <v>#N/A</v>
      </c>
      <c r="L298" s="34">
        <v>251204017</v>
      </c>
      <c r="M298" s="15" t="str">
        <f t="shared" si="84"/>
        <v>IR</v>
      </c>
      <c r="N298" s="15">
        <v>40</v>
      </c>
      <c r="O298" s="47">
        <f t="shared" si="77"/>
        <v>90</v>
      </c>
      <c r="P298" s="15">
        <v>1</v>
      </c>
      <c r="Q298" s="57">
        <v>506</v>
      </c>
      <c r="R298" s="15">
        <v>4</v>
      </c>
      <c r="S298" s="15">
        <v>1</v>
      </c>
      <c r="T298" s="15"/>
      <c r="U298" s="48">
        <f t="shared" si="87"/>
        <v>507</v>
      </c>
      <c r="V298" s="15">
        <v>395</v>
      </c>
      <c r="W298" s="15"/>
      <c r="X298" s="15"/>
      <c r="Y298" s="15"/>
      <c r="Z298" s="15"/>
      <c r="AA298" s="15"/>
      <c r="AB298" s="15"/>
      <c r="AC298" s="15"/>
      <c r="AD298" s="15"/>
      <c r="AE298" s="15">
        <v>5</v>
      </c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>
        <v>60</v>
      </c>
      <c r="AQ298" s="15"/>
      <c r="AR298" s="15"/>
      <c r="AS298" s="15"/>
      <c r="AT298" s="15"/>
      <c r="AU298" s="15"/>
      <c r="AV298" s="15"/>
      <c r="AW298" s="15"/>
      <c r="AX298" s="15"/>
      <c r="AY298" s="15"/>
      <c r="AZ298" s="15">
        <v>20</v>
      </c>
      <c r="BA298" s="15"/>
      <c r="BB298" s="15"/>
      <c r="BC298" s="15"/>
      <c r="BD298" s="15"/>
      <c r="BE298" s="15"/>
      <c r="BF298" s="15"/>
      <c r="BG298" s="48">
        <f t="shared" si="75"/>
        <v>480</v>
      </c>
      <c r="BH298" s="49">
        <f t="shared" si="78"/>
        <v>8</v>
      </c>
      <c r="BI298" s="50">
        <f t="shared" si="76"/>
        <v>6.583333333333333</v>
      </c>
      <c r="BJ298" s="50">
        <f t="shared" si="79"/>
        <v>82.291666666666657</v>
      </c>
      <c r="BK298" s="51">
        <f t="shared" si="88"/>
        <v>85.569620253164558</v>
      </c>
      <c r="BL298" s="51">
        <f t="shared" si="89"/>
        <v>99.013806706114394</v>
      </c>
      <c r="BM298" s="51">
        <f t="shared" si="80"/>
        <v>69.722222222222214</v>
      </c>
      <c r="BN298" s="52">
        <f t="shared" si="86"/>
        <v>1</v>
      </c>
      <c r="BO298" s="52">
        <f t="shared" si="81"/>
        <v>630</v>
      </c>
      <c r="BP298" s="52">
        <f t="shared" si="82"/>
        <v>0.41666666666666674</v>
      </c>
      <c r="BQ298" s="53">
        <f t="shared" si="83"/>
        <v>37.500000000000007</v>
      </c>
    </row>
    <row r="299" spans="1:71">
      <c r="A299" s="41">
        <v>329</v>
      </c>
      <c r="B299" s="42">
        <v>46027</v>
      </c>
      <c r="C299" s="15" t="s">
        <v>97</v>
      </c>
      <c r="D299" s="43" t="str">
        <f t="shared" si="85"/>
        <v>IG</v>
      </c>
      <c r="E299" s="44" t="s">
        <v>150</v>
      </c>
      <c r="F299" s="44" t="s">
        <v>132</v>
      </c>
      <c r="G299" s="45" t="s">
        <v>138</v>
      </c>
      <c r="H299" s="45"/>
      <c r="I299" s="45"/>
      <c r="J299" s="5">
        <v>102091</v>
      </c>
      <c r="K299" s="46" t="e">
        <f>VLOOKUP(J299,'[1]Item List (3)'!A$1:B$110000,2,FALSE)</f>
        <v>#N/A</v>
      </c>
      <c r="L299" s="34">
        <v>251204017</v>
      </c>
      <c r="M299" s="15" t="str">
        <f t="shared" si="84"/>
        <v>IR</v>
      </c>
      <c r="N299" s="15">
        <v>40</v>
      </c>
      <c r="O299" s="47">
        <f t="shared" si="77"/>
        <v>90</v>
      </c>
      <c r="P299" s="15">
        <v>1</v>
      </c>
      <c r="Q299" s="57">
        <v>453</v>
      </c>
      <c r="R299" s="15">
        <v>3</v>
      </c>
      <c r="S299" s="15">
        <v>5</v>
      </c>
      <c r="T299" s="15"/>
      <c r="U299" s="48">
        <f t="shared" si="87"/>
        <v>458</v>
      </c>
      <c r="V299" s="15">
        <v>360</v>
      </c>
      <c r="W299" s="15"/>
      <c r="X299" s="15">
        <v>10</v>
      </c>
      <c r="Y299" s="15"/>
      <c r="Z299" s="15">
        <v>5</v>
      </c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>
        <v>45</v>
      </c>
      <c r="AQ299" s="15"/>
      <c r="AR299" s="15"/>
      <c r="AS299" s="15"/>
      <c r="AT299" s="15"/>
      <c r="AU299" s="15"/>
      <c r="AV299" s="15"/>
      <c r="AW299" s="15"/>
      <c r="AX299" s="15">
        <v>10</v>
      </c>
      <c r="AY299" s="15"/>
      <c r="AZ299" s="15">
        <v>25</v>
      </c>
      <c r="BA299" s="15">
        <v>10</v>
      </c>
      <c r="BB299" s="15"/>
      <c r="BC299" s="15">
        <v>10</v>
      </c>
      <c r="BD299" s="15"/>
      <c r="BE299" s="15">
        <v>5</v>
      </c>
      <c r="BF299" s="15"/>
      <c r="BG299" s="48">
        <f t="shared" si="75"/>
        <v>480</v>
      </c>
      <c r="BH299" s="49">
        <f t="shared" si="78"/>
        <v>8</v>
      </c>
      <c r="BI299" s="50">
        <f t="shared" si="76"/>
        <v>6</v>
      </c>
      <c r="BJ299" s="50">
        <f t="shared" si="79"/>
        <v>75</v>
      </c>
      <c r="BK299" s="51">
        <f t="shared" si="88"/>
        <v>84.81481481481481</v>
      </c>
      <c r="BL299" s="51">
        <f t="shared" si="89"/>
        <v>98.253275109170303</v>
      </c>
      <c r="BM299" s="51">
        <f t="shared" si="80"/>
        <v>62.499999999999986</v>
      </c>
      <c r="BN299" s="52">
        <f t="shared" si="86"/>
        <v>0.83333333333333337</v>
      </c>
      <c r="BO299" s="52">
        <f t="shared" si="81"/>
        <v>645</v>
      </c>
      <c r="BP299" s="52">
        <f t="shared" si="82"/>
        <v>1.1666666666666665</v>
      </c>
      <c r="BQ299" s="53">
        <f t="shared" si="83"/>
        <v>104.99999999999997</v>
      </c>
      <c r="BR299" s="54">
        <v>1</v>
      </c>
    </row>
    <row r="300" spans="1:71">
      <c r="A300" s="41">
        <v>330</v>
      </c>
      <c r="B300" s="42">
        <v>46027</v>
      </c>
      <c r="C300" s="15" t="s">
        <v>91</v>
      </c>
      <c r="D300" s="43" t="str">
        <f t="shared" si="85"/>
        <v>IG</v>
      </c>
      <c r="E300" s="44" t="s">
        <v>153</v>
      </c>
      <c r="F300" s="44" t="s">
        <v>132</v>
      </c>
      <c r="G300" s="45" t="s">
        <v>145</v>
      </c>
      <c r="H300" s="45"/>
      <c r="I300" s="45"/>
      <c r="J300" s="5">
        <v>104046</v>
      </c>
      <c r="K300" s="46" t="str">
        <f>VLOOKUP(J300,'[1]Item List (3)'!A$1:B$110000,2,FALSE)</f>
        <v>BR.IR 322224 SPL.</v>
      </c>
      <c r="L300" s="34">
        <v>250925001</v>
      </c>
      <c r="M300" s="15" t="str">
        <f t="shared" si="84"/>
        <v>IR</v>
      </c>
      <c r="N300" s="15">
        <v>35</v>
      </c>
      <c r="O300" s="47">
        <f t="shared" si="77"/>
        <v>102.85714285714286</v>
      </c>
      <c r="P300" s="15">
        <v>1</v>
      </c>
      <c r="Q300" s="57">
        <v>564</v>
      </c>
      <c r="R300" s="15">
        <v>26</v>
      </c>
      <c r="S300" s="15">
        <v>9</v>
      </c>
      <c r="T300" s="15"/>
      <c r="U300" s="48">
        <f t="shared" si="87"/>
        <v>573</v>
      </c>
      <c r="V300" s="15">
        <v>395</v>
      </c>
      <c r="W300" s="15"/>
      <c r="X300" s="15">
        <v>15</v>
      </c>
      <c r="Y300" s="15"/>
      <c r="Z300" s="15">
        <v>10</v>
      </c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>
        <v>40</v>
      </c>
      <c r="AQ300" s="15"/>
      <c r="AR300" s="15"/>
      <c r="AS300" s="15"/>
      <c r="AT300" s="15"/>
      <c r="AU300" s="15"/>
      <c r="AV300" s="15"/>
      <c r="AW300" s="15"/>
      <c r="AX300" s="15"/>
      <c r="AY300" s="15"/>
      <c r="AZ300" s="15">
        <v>20</v>
      </c>
      <c r="BA300" s="15"/>
      <c r="BB300" s="15"/>
      <c r="BC300" s="15"/>
      <c r="BD300" s="15"/>
      <c r="BE300" s="15"/>
      <c r="BF300" s="15"/>
      <c r="BG300" s="48">
        <f t="shared" si="75"/>
        <v>480</v>
      </c>
      <c r="BH300" s="49">
        <f t="shared" si="78"/>
        <v>8</v>
      </c>
      <c r="BI300" s="50">
        <f t="shared" si="76"/>
        <v>6.583333333333333</v>
      </c>
      <c r="BJ300" s="50">
        <f t="shared" si="79"/>
        <v>82.291666666666657</v>
      </c>
      <c r="BK300" s="51">
        <f t="shared" si="88"/>
        <v>84.620253164556956</v>
      </c>
      <c r="BL300" s="51">
        <f t="shared" si="89"/>
        <v>93.891797556719027</v>
      </c>
      <c r="BM300" s="51">
        <f t="shared" si="80"/>
        <v>65.381944444444443</v>
      </c>
      <c r="BN300" s="52">
        <f t="shared" si="86"/>
        <v>0.66666666666666663</v>
      </c>
      <c r="BO300" s="52">
        <f t="shared" si="81"/>
        <v>754.28571428571433</v>
      </c>
      <c r="BP300" s="52">
        <f t="shared" si="82"/>
        <v>0.75000000000000011</v>
      </c>
      <c r="BQ300" s="53">
        <f t="shared" si="83"/>
        <v>77.142857142857153</v>
      </c>
      <c r="BR300" s="54">
        <v>1</v>
      </c>
    </row>
    <row r="301" spans="1:71">
      <c r="A301" s="41">
        <v>331</v>
      </c>
      <c r="B301" s="42">
        <v>46027</v>
      </c>
      <c r="C301" s="15" t="s">
        <v>97</v>
      </c>
      <c r="D301" s="43" t="str">
        <f t="shared" si="85"/>
        <v>IG</v>
      </c>
      <c r="E301" s="44" t="s">
        <v>153</v>
      </c>
      <c r="F301" s="44" t="s">
        <v>132</v>
      </c>
      <c r="G301" s="45" t="s">
        <v>156</v>
      </c>
      <c r="H301" s="45"/>
      <c r="I301" s="45"/>
      <c r="J301" s="5">
        <v>104046</v>
      </c>
      <c r="K301" s="46" t="str">
        <f>VLOOKUP(J301,'[1]Item List (3)'!A$1:B$110000,2,FALSE)</f>
        <v>BR.IR 322224 SPL.</v>
      </c>
      <c r="L301" s="34">
        <v>250925001</v>
      </c>
      <c r="M301" s="15" t="str">
        <f t="shared" si="84"/>
        <v>IR</v>
      </c>
      <c r="N301" s="15">
        <v>35</v>
      </c>
      <c r="O301" s="47">
        <f t="shared" si="77"/>
        <v>102.85714285714286</v>
      </c>
      <c r="P301" s="15">
        <v>1</v>
      </c>
      <c r="Q301" s="57">
        <v>503</v>
      </c>
      <c r="R301" s="15">
        <v>37</v>
      </c>
      <c r="S301" s="15">
        <v>6</v>
      </c>
      <c r="T301" s="15"/>
      <c r="U301" s="48">
        <f t="shared" si="87"/>
        <v>509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48">
        <f t="shared" si="75"/>
        <v>0</v>
      </c>
      <c r="BH301" s="49">
        <f t="shared" si="78"/>
        <v>0</v>
      </c>
      <c r="BI301" s="50">
        <f t="shared" si="76"/>
        <v>0</v>
      </c>
      <c r="BJ301" s="50">
        <f t="shared" si="79"/>
        <v>0</v>
      </c>
      <c r="BK301" s="51">
        <f t="shared" si="88"/>
        <v>0</v>
      </c>
      <c r="BL301" s="51">
        <f t="shared" si="89"/>
        <v>91.552062868369362</v>
      </c>
      <c r="BM301" s="51">
        <f t="shared" si="80"/>
        <v>0</v>
      </c>
      <c r="BN301" s="52">
        <f t="shared" si="86"/>
        <v>0</v>
      </c>
      <c r="BO301" s="52">
        <f t="shared" si="81"/>
        <v>0</v>
      </c>
      <c r="BP301" s="52">
        <f t="shared" si="82"/>
        <v>0</v>
      </c>
      <c r="BQ301" s="53">
        <f t="shared" si="83"/>
        <v>0</v>
      </c>
      <c r="BR301" s="54">
        <v>3</v>
      </c>
    </row>
    <row r="302" spans="1:71">
      <c r="A302" s="41">
        <v>332</v>
      </c>
      <c r="B302" s="42">
        <v>46027</v>
      </c>
      <c r="C302" s="15" t="s">
        <v>91</v>
      </c>
      <c r="D302" s="43" t="str">
        <f t="shared" si="85"/>
        <v>IG</v>
      </c>
      <c r="E302" s="44" t="s">
        <v>155</v>
      </c>
      <c r="F302" s="44" t="s">
        <v>132</v>
      </c>
      <c r="G302" s="45" t="s">
        <v>141</v>
      </c>
      <c r="H302" s="45"/>
      <c r="I302" s="45"/>
      <c r="J302" s="5">
        <v>200497.11</v>
      </c>
      <c r="K302" s="46" t="str">
        <f>VLOOKUP(J302,'[1]Item List (3)'!A$1:B$110000,2,FALSE)</f>
        <v>OR.MNA6718G</v>
      </c>
      <c r="L302" s="34">
        <v>251203006</v>
      </c>
      <c r="M302" s="15" t="str">
        <f t="shared" si="84"/>
        <v>OR</v>
      </c>
      <c r="N302" s="15">
        <v>30</v>
      </c>
      <c r="O302" s="47">
        <f t="shared" si="77"/>
        <v>120</v>
      </c>
      <c r="P302" s="15">
        <v>1</v>
      </c>
      <c r="Q302" s="57">
        <v>679</v>
      </c>
      <c r="R302" s="15">
        <v>1</v>
      </c>
      <c r="S302" s="15">
        <v>4</v>
      </c>
      <c r="T302" s="15"/>
      <c r="U302" s="48">
        <f t="shared" si="87"/>
        <v>683</v>
      </c>
      <c r="V302" s="15">
        <v>400</v>
      </c>
      <c r="W302" s="15"/>
      <c r="X302" s="15"/>
      <c r="Y302" s="15"/>
      <c r="Z302" s="15"/>
      <c r="AA302" s="15"/>
      <c r="AB302" s="15"/>
      <c r="AC302" s="15">
        <v>30</v>
      </c>
      <c r="AD302" s="15"/>
      <c r="AE302" s="15">
        <v>10</v>
      </c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>
        <v>20</v>
      </c>
      <c r="AQ302" s="15"/>
      <c r="AR302" s="15"/>
      <c r="AS302" s="15"/>
      <c r="AT302" s="15"/>
      <c r="AU302" s="15"/>
      <c r="AV302" s="15"/>
      <c r="AW302" s="15"/>
      <c r="AX302" s="15"/>
      <c r="AY302" s="15"/>
      <c r="AZ302" s="15">
        <v>20</v>
      </c>
      <c r="BA302" s="15"/>
      <c r="BB302" s="15"/>
      <c r="BC302" s="15"/>
      <c r="BD302" s="15"/>
      <c r="BE302" s="15"/>
      <c r="BF302" s="15"/>
      <c r="BG302" s="48">
        <f t="shared" si="75"/>
        <v>480</v>
      </c>
      <c r="BH302" s="49">
        <f t="shared" si="78"/>
        <v>8</v>
      </c>
      <c r="BI302" s="50">
        <f t="shared" si="76"/>
        <v>6.666666666666667</v>
      </c>
      <c r="BJ302" s="50">
        <f t="shared" si="79"/>
        <v>83.333333333333343</v>
      </c>
      <c r="BK302" s="51">
        <f t="shared" si="88"/>
        <v>85.375</v>
      </c>
      <c r="BL302" s="51">
        <f t="shared" si="89"/>
        <v>99.267935578330892</v>
      </c>
      <c r="BM302" s="51">
        <f t="shared" si="80"/>
        <v>70.625</v>
      </c>
      <c r="BN302" s="52">
        <f t="shared" si="86"/>
        <v>0.33333333333333331</v>
      </c>
      <c r="BO302" s="52">
        <f t="shared" si="81"/>
        <v>920</v>
      </c>
      <c r="BP302" s="52">
        <f t="shared" si="82"/>
        <v>1</v>
      </c>
      <c r="BQ302" s="53">
        <f t="shared" si="83"/>
        <v>120</v>
      </c>
    </row>
    <row r="303" spans="1:71">
      <c r="A303" s="41">
        <v>333</v>
      </c>
      <c r="B303" s="42">
        <v>46027</v>
      </c>
      <c r="C303" s="15" t="s">
        <v>97</v>
      </c>
      <c r="D303" s="43" t="str">
        <f t="shared" si="85"/>
        <v>IG</v>
      </c>
      <c r="E303" s="44" t="s">
        <v>155</v>
      </c>
      <c r="F303" s="44" t="s">
        <v>132</v>
      </c>
      <c r="G303" s="45" t="s">
        <v>148</v>
      </c>
      <c r="H303" s="45"/>
      <c r="I303" s="45"/>
      <c r="J303" s="5">
        <v>200497.11</v>
      </c>
      <c r="K303" s="46" t="str">
        <f>VLOOKUP(J303,'[1]Item List (3)'!A$1:B$110000,2,FALSE)</f>
        <v>OR.MNA6718G</v>
      </c>
      <c r="L303" s="34">
        <v>251203006</v>
      </c>
      <c r="M303" s="15" t="str">
        <f t="shared" si="84"/>
        <v>OR</v>
      </c>
      <c r="N303" s="15">
        <v>30</v>
      </c>
      <c r="O303" s="47">
        <f t="shared" si="77"/>
        <v>120</v>
      </c>
      <c r="P303" s="15">
        <v>1</v>
      </c>
      <c r="Q303" s="57">
        <v>743</v>
      </c>
      <c r="R303" s="15"/>
      <c r="S303" s="15"/>
      <c r="T303" s="15"/>
      <c r="U303" s="48">
        <f t="shared" si="87"/>
        <v>743</v>
      </c>
      <c r="V303" s="15">
        <v>410</v>
      </c>
      <c r="W303" s="15"/>
      <c r="X303" s="15">
        <v>10</v>
      </c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>
        <v>20</v>
      </c>
      <c r="AQ303" s="15"/>
      <c r="AR303" s="15"/>
      <c r="AS303" s="15"/>
      <c r="AT303" s="15"/>
      <c r="AU303" s="15"/>
      <c r="AV303" s="15"/>
      <c r="AW303" s="15"/>
      <c r="AX303" s="15"/>
      <c r="AY303" s="15"/>
      <c r="AZ303" s="15">
        <v>25</v>
      </c>
      <c r="BA303" s="15">
        <v>10</v>
      </c>
      <c r="BB303" s="15"/>
      <c r="BC303" s="15"/>
      <c r="BD303" s="15"/>
      <c r="BE303" s="15">
        <v>5</v>
      </c>
      <c r="BF303" s="15"/>
      <c r="BG303" s="48">
        <f t="shared" si="75"/>
        <v>480</v>
      </c>
      <c r="BH303" s="49">
        <f t="shared" si="78"/>
        <v>8</v>
      </c>
      <c r="BI303" s="50">
        <f t="shared" si="76"/>
        <v>6.833333333333333</v>
      </c>
      <c r="BJ303" s="50">
        <f t="shared" si="79"/>
        <v>85.416666666666657</v>
      </c>
      <c r="BK303" s="51">
        <f t="shared" si="88"/>
        <v>90.609756097560975</v>
      </c>
      <c r="BL303" s="51">
        <f t="shared" si="89"/>
        <v>100</v>
      </c>
      <c r="BM303" s="51">
        <f t="shared" si="80"/>
        <v>77.395833333333329</v>
      </c>
      <c r="BN303" s="52">
        <f t="shared" si="86"/>
        <v>0.41666666666666669</v>
      </c>
      <c r="BO303" s="52">
        <f t="shared" si="81"/>
        <v>910</v>
      </c>
      <c r="BP303" s="52">
        <f t="shared" si="82"/>
        <v>0.75</v>
      </c>
      <c r="BQ303" s="53">
        <f t="shared" si="83"/>
        <v>90</v>
      </c>
      <c r="BR303" s="54">
        <v>1</v>
      </c>
    </row>
    <row r="304" spans="1:71">
      <c r="A304" s="41">
        <v>334</v>
      </c>
      <c r="B304" s="42">
        <v>46027</v>
      </c>
      <c r="C304" s="15" t="s">
        <v>91</v>
      </c>
      <c r="D304" s="43" t="str">
        <f t="shared" si="85"/>
        <v>IG</v>
      </c>
      <c r="E304" s="44" t="s">
        <v>158</v>
      </c>
      <c r="F304" s="44"/>
      <c r="G304" s="45"/>
      <c r="H304" s="45"/>
      <c r="I304" s="45"/>
      <c r="J304" s="5"/>
      <c r="K304" s="46" t="e">
        <f>VLOOKUP(J304,'[1]Item List (3)'!A$1:B$110000,2,FALSE)</f>
        <v>#N/A</v>
      </c>
      <c r="L304" s="5"/>
      <c r="M304" s="15" t="str">
        <f t="shared" si="84"/>
        <v>IR</v>
      </c>
      <c r="N304" s="15"/>
      <c r="O304" s="47" t="str">
        <f t="shared" si="77"/>
        <v/>
      </c>
      <c r="P304" s="15"/>
      <c r="Q304" s="57"/>
      <c r="R304" s="15"/>
      <c r="S304" s="15"/>
      <c r="T304" s="15"/>
      <c r="U304" s="48">
        <f t="shared" si="87"/>
        <v>0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48">
        <f t="shared" si="75"/>
        <v>0</v>
      </c>
      <c r="BH304" s="49">
        <f t="shared" si="78"/>
        <v>0</v>
      </c>
      <c r="BI304" s="50">
        <f t="shared" si="76"/>
        <v>0</v>
      </c>
      <c r="BJ304" s="50">
        <f t="shared" si="79"/>
        <v>0</v>
      </c>
      <c r="BK304" s="51">
        <f t="shared" si="88"/>
        <v>0</v>
      </c>
      <c r="BL304" s="51">
        <f t="shared" si="89"/>
        <v>0</v>
      </c>
      <c r="BM304" s="51">
        <f t="shared" si="80"/>
        <v>0</v>
      </c>
      <c r="BN304" s="52">
        <f t="shared" si="86"/>
        <v>0</v>
      </c>
      <c r="BO304" s="52">
        <f t="shared" si="81"/>
        <v>0</v>
      </c>
      <c r="BP304" s="52">
        <f t="shared" si="82"/>
        <v>0</v>
      </c>
      <c r="BQ304" s="53">
        <f t="shared" si="83"/>
        <v>0</v>
      </c>
    </row>
    <row r="305" spans="1:69">
      <c r="A305" s="41">
        <v>335</v>
      </c>
      <c r="B305" s="42">
        <v>46027</v>
      </c>
      <c r="C305" s="15" t="s">
        <v>97</v>
      </c>
      <c r="D305" s="43" t="str">
        <f t="shared" si="85"/>
        <v>IG</v>
      </c>
      <c r="E305" s="44" t="s">
        <v>158</v>
      </c>
      <c r="F305" s="44"/>
      <c r="G305" s="45"/>
      <c r="H305" s="45"/>
      <c r="I305" s="45"/>
      <c r="J305" s="5"/>
      <c r="K305" s="46" t="e">
        <f>VLOOKUP(J305,'[1]Item List (3)'!A$1:B$110000,2,FALSE)</f>
        <v>#N/A</v>
      </c>
      <c r="L305" s="34"/>
      <c r="M305" s="15" t="str">
        <f t="shared" si="84"/>
        <v>IR</v>
      </c>
      <c r="N305" s="15"/>
      <c r="O305" s="47" t="str">
        <f t="shared" si="77"/>
        <v/>
      </c>
      <c r="P305" s="15"/>
      <c r="Q305" s="57"/>
      <c r="R305" s="15"/>
      <c r="S305" s="15"/>
      <c r="T305" s="15"/>
      <c r="U305" s="48">
        <f t="shared" si="87"/>
        <v>0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48">
        <f t="shared" si="75"/>
        <v>0</v>
      </c>
      <c r="BH305" s="49">
        <f t="shared" si="78"/>
        <v>0</v>
      </c>
      <c r="BI305" s="50">
        <f t="shared" ref="BI305:BI320" si="90">IFERROR(BH305-SUM(W305:BF305)/60,0)</f>
        <v>0</v>
      </c>
      <c r="BJ305" s="50">
        <f t="shared" si="79"/>
        <v>0</v>
      </c>
      <c r="BK305" s="51">
        <f t="shared" si="88"/>
        <v>0</v>
      </c>
      <c r="BL305" s="51">
        <f t="shared" si="89"/>
        <v>0</v>
      </c>
      <c r="BM305" s="51">
        <f t="shared" si="80"/>
        <v>0</v>
      </c>
      <c r="BN305" s="52">
        <f t="shared" si="86"/>
        <v>0</v>
      </c>
      <c r="BO305" s="52">
        <f t="shared" si="81"/>
        <v>0</v>
      </c>
      <c r="BP305" s="52">
        <f t="shared" si="82"/>
        <v>0</v>
      </c>
      <c r="BQ305" s="53">
        <f t="shared" si="83"/>
        <v>0</v>
      </c>
    </row>
    <row r="306" spans="1:69">
      <c r="A306" s="41">
        <v>336</v>
      </c>
      <c r="B306" s="42">
        <v>46027</v>
      </c>
      <c r="C306" s="15" t="s">
        <v>91</v>
      </c>
      <c r="D306" s="43" t="str">
        <f t="shared" si="85"/>
        <v>IG</v>
      </c>
      <c r="E306" s="44" t="s">
        <v>159</v>
      </c>
      <c r="F306" s="44" t="s">
        <v>132</v>
      </c>
      <c r="G306" s="45" t="s">
        <v>124</v>
      </c>
      <c r="H306" s="45" t="s">
        <v>138</v>
      </c>
      <c r="I306" s="45"/>
      <c r="J306" s="5">
        <v>100261</v>
      </c>
      <c r="K306" s="46" t="str">
        <f>VLOOKUP(J306,'[1]Item List (3)'!A$1:B$110000,2,FALSE)</f>
        <v>IR. 211 YY4</v>
      </c>
      <c r="L306" s="5">
        <v>251216004</v>
      </c>
      <c r="M306" s="15" t="str">
        <f t="shared" si="84"/>
        <v>IR</v>
      </c>
      <c r="N306" s="15">
        <v>40</v>
      </c>
      <c r="O306" s="47">
        <f t="shared" si="77"/>
        <v>90</v>
      </c>
      <c r="P306" s="15">
        <v>1</v>
      </c>
      <c r="Q306" s="57">
        <v>20</v>
      </c>
      <c r="R306" s="15">
        <v>35</v>
      </c>
      <c r="S306" s="15">
        <v>6</v>
      </c>
      <c r="T306" s="15"/>
      <c r="U306" s="48">
        <f t="shared" si="87"/>
        <v>26</v>
      </c>
      <c r="V306" s="15">
        <v>40</v>
      </c>
      <c r="W306" s="15"/>
      <c r="X306" s="15">
        <v>360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>
        <v>60</v>
      </c>
      <c r="AS306" s="15"/>
      <c r="AT306" s="15"/>
      <c r="AU306" s="15"/>
      <c r="AV306" s="15"/>
      <c r="AW306" s="15"/>
      <c r="AX306" s="15"/>
      <c r="AY306" s="15"/>
      <c r="AZ306" s="15">
        <v>20</v>
      </c>
      <c r="BA306" s="15"/>
      <c r="BB306" s="15"/>
      <c r="BC306" s="15"/>
      <c r="BD306" s="15"/>
      <c r="BE306" s="15"/>
      <c r="BF306" s="15"/>
      <c r="BG306" s="48">
        <f t="shared" si="75"/>
        <v>480</v>
      </c>
      <c r="BH306" s="49">
        <f t="shared" si="78"/>
        <v>8</v>
      </c>
      <c r="BI306" s="50">
        <f t="shared" si="90"/>
        <v>0.66666666666666696</v>
      </c>
      <c r="BJ306" s="50">
        <f t="shared" si="79"/>
        <v>8.3333333333333375</v>
      </c>
      <c r="BK306" s="51">
        <f t="shared" si="88"/>
        <v>43.333333333333321</v>
      </c>
      <c r="BL306" s="51">
        <f t="shared" si="89"/>
        <v>-57.692307692307686</v>
      </c>
      <c r="BM306" s="51">
        <f t="shared" si="80"/>
        <v>-2.0833333333333335</v>
      </c>
      <c r="BN306" s="52">
        <f t="shared" si="86"/>
        <v>0</v>
      </c>
      <c r="BO306" s="52">
        <f t="shared" si="81"/>
        <v>720</v>
      </c>
      <c r="BP306" s="52">
        <f t="shared" si="82"/>
        <v>7.333333333333333</v>
      </c>
      <c r="BQ306" s="53">
        <f t="shared" si="83"/>
        <v>660</v>
      </c>
    </row>
    <row r="307" spans="1:69">
      <c r="A307" s="41">
        <v>337</v>
      </c>
      <c r="B307" s="42">
        <v>46027</v>
      </c>
      <c r="C307" s="15" t="s">
        <v>97</v>
      </c>
      <c r="D307" s="43" t="str">
        <f t="shared" si="85"/>
        <v>IG</v>
      </c>
      <c r="E307" s="44" t="s">
        <v>159</v>
      </c>
      <c r="F307" s="44" t="s">
        <v>132</v>
      </c>
      <c r="G307" s="45" t="s">
        <v>123</v>
      </c>
      <c r="H307" s="45"/>
      <c r="I307" s="45"/>
      <c r="J307" s="5">
        <v>100261</v>
      </c>
      <c r="K307" s="46" t="str">
        <f>VLOOKUP(J307,'[1]Item List (3)'!A$1:B$110000,2,FALSE)</f>
        <v>IR. 211 YY4</v>
      </c>
      <c r="L307" s="5">
        <v>251216004</v>
      </c>
      <c r="M307" s="15" t="str">
        <f t="shared" si="84"/>
        <v>IR</v>
      </c>
      <c r="N307" s="15">
        <v>40</v>
      </c>
      <c r="O307" s="47">
        <f t="shared" si="77"/>
        <v>90</v>
      </c>
      <c r="P307" s="15">
        <v>1</v>
      </c>
      <c r="Q307" s="57">
        <v>111</v>
      </c>
      <c r="R307" s="15">
        <v>74</v>
      </c>
      <c r="S307" s="15"/>
      <c r="T307" s="15">
        <v>5</v>
      </c>
      <c r="U307" s="48">
        <f t="shared" si="87"/>
        <v>116</v>
      </c>
      <c r="V307" s="15">
        <v>240</v>
      </c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>
        <v>240</v>
      </c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48">
        <f t="shared" ref="BG307:BG370" si="91">SUM(V307:BF307)</f>
        <v>480</v>
      </c>
      <c r="BH307" s="49">
        <f t="shared" si="78"/>
        <v>8</v>
      </c>
      <c r="BI307" s="50">
        <f t="shared" si="90"/>
        <v>4</v>
      </c>
      <c r="BJ307" s="50">
        <f t="shared" si="79"/>
        <v>50</v>
      </c>
      <c r="BK307" s="51">
        <f t="shared" si="88"/>
        <v>32.222222222222221</v>
      </c>
      <c r="BL307" s="51">
        <f t="shared" si="89"/>
        <v>31.896551724137932</v>
      </c>
      <c r="BM307" s="51">
        <f t="shared" si="80"/>
        <v>5.1388888888888893</v>
      </c>
      <c r="BN307" s="52">
        <f t="shared" si="86"/>
        <v>0</v>
      </c>
      <c r="BO307" s="52">
        <f t="shared" si="81"/>
        <v>720</v>
      </c>
      <c r="BP307" s="52">
        <f t="shared" si="82"/>
        <v>4</v>
      </c>
      <c r="BQ307" s="53">
        <f t="shared" si="83"/>
        <v>360</v>
      </c>
    </row>
    <row r="308" spans="1:69">
      <c r="A308" s="41">
        <v>338</v>
      </c>
      <c r="B308" s="42">
        <v>46027</v>
      </c>
      <c r="C308" s="15" t="s">
        <v>91</v>
      </c>
      <c r="D308" s="43" t="str">
        <f t="shared" si="85"/>
        <v>HO</v>
      </c>
      <c r="E308" s="44" t="s">
        <v>160</v>
      </c>
      <c r="F308" s="44"/>
      <c r="G308" s="45"/>
      <c r="H308" s="45"/>
      <c r="I308" s="45"/>
      <c r="J308" s="5"/>
      <c r="K308" s="46" t="e">
        <f>VLOOKUP(J308,'[1]Item List (3)'!A$1:B$110000,2,FALSE)</f>
        <v>#N/A</v>
      </c>
      <c r="L308" s="5"/>
      <c r="M308" s="15" t="str">
        <f t="shared" si="84"/>
        <v>IR</v>
      </c>
      <c r="N308" s="15"/>
      <c r="O308" s="47" t="str">
        <f t="shared" si="77"/>
        <v/>
      </c>
      <c r="P308" s="15"/>
      <c r="Q308" s="57"/>
      <c r="R308" s="15"/>
      <c r="S308" s="15"/>
      <c r="T308" s="15"/>
      <c r="U308" s="48">
        <f t="shared" si="87"/>
        <v>0</v>
      </c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>
        <v>480</v>
      </c>
      <c r="BG308" s="48">
        <f t="shared" si="91"/>
        <v>480</v>
      </c>
      <c r="BH308" s="49">
        <f t="shared" si="78"/>
        <v>8</v>
      </c>
      <c r="BI308" s="50">
        <f t="shared" si="90"/>
        <v>0</v>
      </c>
      <c r="BJ308" s="50">
        <f t="shared" si="79"/>
        <v>0</v>
      </c>
      <c r="BK308" s="51">
        <f t="shared" si="88"/>
        <v>0</v>
      </c>
      <c r="BL308" s="51">
        <f t="shared" si="89"/>
        <v>0</v>
      </c>
      <c r="BM308" s="51">
        <f t="shared" si="80"/>
        <v>0</v>
      </c>
      <c r="BN308" s="52">
        <f t="shared" si="86"/>
        <v>8</v>
      </c>
      <c r="BO308" s="52">
        <f t="shared" si="81"/>
        <v>0</v>
      </c>
      <c r="BP308" s="52">
        <f t="shared" si="82"/>
        <v>0</v>
      </c>
      <c r="BQ308" s="53">
        <f t="shared" si="83"/>
        <v>0</v>
      </c>
    </row>
    <row r="309" spans="1:69">
      <c r="A309" s="41">
        <v>339</v>
      </c>
      <c r="B309" s="42">
        <v>46027</v>
      </c>
      <c r="C309" s="15" t="s">
        <v>97</v>
      </c>
      <c r="D309" s="43" t="str">
        <f t="shared" si="85"/>
        <v>HO</v>
      </c>
      <c r="E309" s="44" t="s">
        <v>160</v>
      </c>
      <c r="F309" s="44"/>
      <c r="G309" s="45"/>
      <c r="H309" s="45"/>
      <c r="I309" s="45"/>
      <c r="J309" s="5"/>
      <c r="K309" s="46" t="e">
        <f>VLOOKUP(J309,'[1]Item List (3)'!A$1:B$110000,2,FALSE)</f>
        <v>#N/A</v>
      </c>
      <c r="L309" s="34"/>
      <c r="M309" s="15" t="str">
        <f t="shared" si="84"/>
        <v>IR</v>
      </c>
      <c r="N309" s="15"/>
      <c r="O309" s="47" t="str">
        <f t="shared" si="77"/>
        <v/>
      </c>
      <c r="P309" s="15"/>
      <c r="Q309" s="57"/>
      <c r="R309" s="15"/>
      <c r="S309" s="15"/>
      <c r="T309" s="15"/>
      <c r="U309" s="48">
        <f t="shared" si="87"/>
        <v>0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>
        <v>480</v>
      </c>
      <c r="BG309" s="48">
        <f t="shared" si="91"/>
        <v>480</v>
      </c>
      <c r="BH309" s="49">
        <f t="shared" si="78"/>
        <v>8</v>
      </c>
      <c r="BI309" s="50">
        <f t="shared" si="90"/>
        <v>0</v>
      </c>
      <c r="BJ309" s="50">
        <f t="shared" si="79"/>
        <v>0</v>
      </c>
      <c r="BK309" s="51">
        <f t="shared" si="88"/>
        <v>0</v>
      </c>
      <c r="BL309" s="51">
        <f t="shared" si="89"/>
        <v>0</v>
      </c>
      <c r="BM309" s="51">
        <f t="shared" si="80"/>
        <v>0</v>
      </c>
      <c r="BN309" s="52">
        <f t="shared" si="86"/>
        <v>8</v>
      </c>
      <c r="BO309" s="52">
        <f t="shared" si="81"/>
        <v>0</v>
      </c>
      <c r="BP309" s="52">
        <f t="shared" si="82"/>
        <v>0</v>
      </c>
      <c r="BQ309" s="53">
        <f t="shared" si="83"/>
        <v>0</v>
      </c>
    </row>
    <row r="310" spans="1:69">
      <c r="A310" s="41">
        <v>340</v>
      </c>
      <c r="B310" s="42">
        <v>46027</v>
      </c>
      <c r="C310" s="15" t="s">
        <v>91</v>
      </c>
      <c r="D310" s="43" t="str">
        <f t="shared" si="85"/>
        <v>HO</v>
      </c>
      <c r="E310" s="44" t="s">
        <v>164</v>
      </c>
      <c r="F310" s="44"/>
      <c r="G310" s="45"/>
      <c r="H310" s="45"/>
      <c r="I310" s="45"/>
      <c r="J310" s="5"/>
      <c r="K310" s="46" t="e">
        <f>VLOOKUP(J310,'[1]Item List (3)'!A$1:B$110000,2,FALSE)</f>
        <v>#N/A</v>
      </c>
      <c r="L310" s="34"/>
      <c r="M310" s="15" t="str">
        <f t="shared" si="84"/>
        <v>IR</v>
      </c>
      <c r="N310" s="15"/>
      <c r="O310" s="47" t="str">
        <f t="shared" si="77"/>
        <v/>
      </c>
      <c r="P310" s="15"/>
      <c r="Q310" s="57"/>
      <c r="R310" s="15"/>
      <c r="S310" s="15"/>
      <c r="T310" s="15"/>
      <c r="U310" s="48">
        <f t="shared" si="87"/>
        <v>0</v>
      </c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>
        <v>480</v>
      </c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48">
        <f t="shared" si="91"/>
        <v>480</v>
      </c>
      <c r="BH310" s="49">
        <f t="shared" si="78"/>
        <v>8</v>
      </c>
      <c r="BI310" s="50">
        <f t="shared" si="90"/>
        <v>0</v>
      </c>
      <c r="BJ310" s="50">
        <f t="shared" si="79"/>
        <v>0</v>
      </c>
      <c r="BK310" s="51">
        <f t="shared" si="88"/>
        <v>0</v>
      </c>
      <c r="BL310" s="51">
        <f t="shared" si="89"/>
        <v>0</v>
      </c>
      <c r="BM310" s="51">
        <f t="shared" si="80"/>
        <v>0</v>
      </c>
      <c r="BN310" s="52">
        <f t="shared" si="86"/>
        <v>0</v>
      </c>
      <c r="BO310" s="52">
        <f t="shared" si="81"/>
        <v>0</v>
      </c>
      <c r="BP310" s="52">
        <f t="shared" si="82"/>
        <v>8</v>
      </c>
      <c r="BQ310" s="53">
        <f t="shared" si="83"/>
        <v>0</v>
      </c>
    </row>
    <row r="311" spans="1:69">
      <c r="A311" s="41">
        <v>341</v>
      </c>
      <c r="B311" s="42">
        <v>46027</v>
      </c>
      <c r="C311" s="15" t="s">
        <v>97</v>
      </c>
      <c r="D311" s="43" t="str">
        <f t="shared" si="85"/>
        <v>HO</v>
      </c>
      <c r="E311" s="44" t="s">
        <v>164</v>
      </c>
      <c r="F311" s="44"/>
      <c r="G311" s="45"/>
      <c r="H311" s="45"/>
      <c r="I311" s="45"/>
      <c r="J311" s="5"/>
      <c r="K311" s="46" t="e">
        <f>VLOOKUP(J311,'[1]Item List (3)'!A$1:B$110000,2,FALSE)</f>
        <v>#N/A</v>
      </c>
      <c r="L311" s="34"/>
      <c r="M311" s="15" t="str">
        <f t="shared" si="84"/>
        <v>IR</v>
      </c>
      <c r="N311" s="15"/>
      <c r="O311" s="47" t="str">
        <f t="shared" si="77"/>
        <v/>
      </c>
      <c r="P311" s="15"/>
      <c r="Q311" s="57"/>
      <c r="R311" s="15"/>
      <c r="S311" s="15"/>
      <c r="T311" s="15"/>
      <c r="U311" s="48">
        <f t="shared" si="87"/>
        <v>0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>
        <v>480</v>
      </c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48">
        <f t="shared" si="91"/>
        <v>480</v>
      </c>
      <c r="BH311" s="49">
        <f t="shared" si="78"/>
        <v>8</v>
      </c>
      <c r="BI311" s="50">
        <f t="shared" si="90"/>
        <v>0</v>
      </c>
      <c r="BJ311" s="50">
        <f t="shared" si="79"/>
        <v>0</v>
      </c>
      <c r="BK311" s="51">
        <f t="shared" si="88"/>
        <v>0</v>
      </c>
      <c r="BL311" s="51">
        <f t="shared" si="89"/>
        <v>0</v>
      </c>
      <c r="BM311" s="51">
        <f t="shared" si="80"/>
        <v>0</v>
      </c>
      <c r="BN311" s="52">
        <f t="shared" si="86"/>
        <v>0</v>
      </c>
      <c r="BO311" s="52">
        <f t="shared" si="81"/>
        <v>0</v>
      </c>
      <c r="BP311" s="52">
        <f t="shared" si="82"/>
        <v>8</v>
      </c>
      <c r="BQ311" s="53">
        <f t="shared" si="83"/>
        <v>0</v>
      </c>
    </row>
    <row r="312" spans="1:69">
      <c r="A312" s="41">
        <v>342</v>
      </c>
      <c r="B312" s="42">
        <v>46027</v>
      </c>
      <c r="C312" s="15" t="s">
        <v>91</v>
      </c>
      <c r="D312" s="43" t="str">
        <f t="shared" si="85"/>
        <v>HO</v>
      </c>
      <c r="E312" s="44" t="s">
        <v>166</v>
      </c>
      <c r="F312" s="44" t="s">
        <v>161</v>
      </c>
      <c r="G312" s="45" t="s">
        <v>168</v>
      </c>
      <c r="H312" s="45"/>
      <c r="I312" s="45"/>
      <c r="J312" s="5">
        <v>1526014.01</v>
      </c>
      <c r="K312" s="46" t="e">
        <f>VLOOKUP(J312,'[1]Item List (3)'!A$1:B$110000,2,FALSE)</f>
        <v>#N/A</v>
      </c>
      <c r="L312" s="5">
        <v>251107004</v>
      </c>
      <c r="M312" s="15" t="str">
        <f t="shared" si="84"/>
        <v>IR</v>
      </c>
      <c r="N312" s="15">
        <v>25</v>
      </c>
      <c r="O312" s="47">
        <f t="shared" si="77"/>
        <v>144</v>
      </c>
      <c r="P312" s="15">
        <v>1</v>
      </c>
      <c r="Q312" s="57">
        <v>819</v>
      </c>
      <c r="R312" s="15"/>
      <c r="S312" s="15"/>
      <c r="T312" s="15"/>
      <c r="U312" s="48">
        <f t="shared" si="87"/>
        <v>819</v>
      </c>
      <c r="V312" s="15">
        <v>350</v>
      </c>
      <c r="W312" s="15"/>
      <c r="X312" s="15">
        <v>65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>
        <v>45</v>
      </c>
      <c r="AQ312" s="15"/>
      <c r="AR312" s="15"/>
      <c r="AS312" s="15"/>
      <c r="AT312" s="15"/>
      <c r="AU312" s="15"/>
      <c r="AV312" s="15"/>
      <c r="AW312" s="15"/>
      <c r="AX312" s="15"/>
      <c r="AY312" s="15"/>
      <c r="AZ312" s="15">
        <v>20</v>
      </c>
      <c r="BA312" s="15"/>
      <c r="BB312" s="15"/>
      <c r="BC312" s="15"/>
      <c r="BD312" s="15"/>
      <c r="BE312" s="15"/>
      <c r="BF312" s="15"/>
      <c r="BG312" s="48">
        <f t="shared" si="91"/>
        <v>480</v>
      </c>
      <c r="BH312" s="49">
        <f t="shared" si="78"/>
        <v>8</v>
      </c>
      <c r="BI312" s="50">
        <f t="shared" si="90"/>
        <v>5.8333333333333339</v>
      </c>
      <c r="BJ312" s="50">
        <f t="shared" si="79"/>
        <v>72.916666666666671</v>
      </c>
      <c r="BK312" s="51">
        <f t="shared" si="88"/>
        <v>97.499999999999986</v>
      </c>
      <c r="BL312" s="51">
        <f t="shared" si="89"/>
        <v>100</v>
      </c>
      <c r="BM312" s="51">
        <f t="shared" si="80"/>
        <v>71.093749999999986</v>
      </c>
      <c r="BN312" s="52">
        <f t="shared" si="86"/>
        <v>0.75</v>
      </c>
      <c r="BO312" s="52">
        <f t="shared" si="81"/>
        <v>1044</v>
      </c>
      <c r="BP312" s="52">
        <f t="shared" si="82"/>
        <v>1.4166666666666665</v>
      </c>
      <c r="BQ312" s="53">
        <f t="shared" si="83"/>
        <v>203.99999999999997</v>
      </c>
    </row>
    <row r="313" spans="1:69">
      <c r="A313" s="41">
        <v>343</v>
      </c>
      <c r="B313" s="42">
        <v>46027</v>
      </c>
      <c r="C313" s="15" t="s">
        <v>97</v>
      </c>
      <c r="D313" s="43" t="str">
        <f t="shared" si="85"/>
        <v>HO</v>
      </c>
      <c r="E313" s="44" t="s">
        <v>166</v>
      </c>
      <c r="F313" s="44" t="s">
        <v>161</v>
      </c>
      <c r="G313" s="45" t="s">
        <v>173</v>
      </c>
      <c r="H313" s="45"/>
      <c r="I313" s="45"/>
      <c r="J313" s="5">
        <v>1526014.01</v>
      </c>
      <c r="K313" s="46" t="e">
        <f>VLOOKUP(J313,'[1]Item List (3)'!A$1:B$110000,2,FALSE)</f>
        <v>#N/A</v>
      </c>
      <c r="L313" s="5">
        <v>251107004</v>
      </c>
      <c r="M313" s="15" t="str">
        <f t="shared" si="84"/>
        <v>IR</v>
      </c>
      <c r="N313" s="15">
        <v>25</v>
      </c>
      <c r="O313" s="47">
        <f t="shared" si="77"/>
        <v>144</v>
      </c>
      <c r="P313" s="15">
        <v>1</v>
      </c>
      <c r="Q313" s="57">
        <v>966</v>
      </c>
      <c r="R313" s="15"/>
      <c r="S313" s="15"/>
      <c r="T313" s="15"/>
      <c r="U313" s="48">
        <f t="shared" si="87"/>
        <v>966</v>
      </c>
      <c r="V313" s="15">
        <v>420</v>
      </c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>
        <v>30</v>
      </c>
      <c r="AQ313" s="15"/>
      <c r="AR313" s="15"/>
      <c r="AS313" s="15"/>
      <c r="AT313" s="15"/>
      <c r="AU313" s="15"/>
      <c r="AV313" s="15"/>
      <c r="AW313" s="15"/>
      <c r="AX313" s="15"/>
      <c r="AY313" s="15"/>
      <c r="AZ313" s="15">
        <v>25</v>
      </c>
      <c r="BA313" s="15">
        <v>5</v>
      </c>
      <c r="BB313" s="15"/>
      <c r="BC313" s="15"/>
      <c r="BD313" s="15"/>
      <c r="BE313" s="15"/>
      <c r="BF313" s="15"/>
      <c r="BG313" s="48">
        <f t="shared" si="91"/>
        <v>480</v>
      </c>
      <c r="BH313" s="49">
        <f t="shared" si="78"/>
        <v>8</v>
      </c>
      <c r="BI313" s="50">
        <f t="shared" si="90"/>
        <v>7</v>
      </c>
      <c r="BJ313" s="50">
        <f t="shared" si="79"/>
        <v>87.5</v>
      </c>
      <c r="BK313" s="51">
        <f t="shared" si="88"/>
        <v>95.833333333333343</v>
      </c>
      <c r="BL313" s="51">
        <f t="shared" si="89"/>
        <v>100</v>
      </c>
      <c r="BM313" s="51">
        <f t="shared" si="80"/>
        <v>83.854166666666671</v>
      </c>
      <c r="BN313" s="52">
        <f t="shared" si="86"/>
        <v>0.5</v>
      </c>
      <c r="BO313" s="52">
        <f t="shared" si="81"/>
        <v>1080</v>
      </c>
      <c r="BP313" s="52">
        <f t="shared" si="82"/>
        <v>0.5</v>
      </c>
      <c r="BQ313" s="53">
        <f t="shared" si="83"/>
        <v>72</v>
      </c>
    </row>
    <row r="314" spans="1:69">
      <c r="A314" s="41">
        <v>344</v>
      </c>
      <c r="B314" s="42">
        <v>46027</v>
      </c>
      <c r="C314" s="15" t="s">
        <v>91</v>
      </c>
      <c r="D314" s="43" t="str">
        <f t="shared" si="85"/>
        <v>HO</v>
      </c>
      <c r="E314" s="44" t="s">
        <v>169</v>
      </c>
      <c r="F314" s="44" t="s">
        <v>161</v>
      </c>
      <c r="G314" s="45" t="s">
        <v>171</v>
      </c>
      <c r="H314" s="45"/>
      <c r="I314" s="45"/>
      <c r="J314" s="5">
        <v>100299.14</v>
      </c>
      <c r="K314" s="46" t="str">
        <f>VLOOKUP(J314,'[1]Item List (3)'!A$1:B$110000,2,FALSE)</f>
        <v>IR. 9913 C</v>
      </c>
      <c r="L314" s="5">
        <v>251128013</v>
      </c>
      <c r="M314" s="15" t="str">
        <f t="shared" si="84"/>
        <v>IR</v>
      </c>
      <c r="N314" s="15">
        <v>15</v>
      </c>
      <c r="O314" s="47">
        <f t="shared" si="77"/>
        <v>240</v>
      </c>
      <c r="P314" s="15">
        <v>1</v>
      </c>
      <c r="Q314" s="57">
        <v>1652</v>
      </c>
      <c r="R314" s="15"/>
      <c r="S314" s="15"/>
      <c r="T314" s="15"/>
      <c r="U314" s="48">
        <f t="shared" si="87"/>
        <v>1652</v>
      </c>
      <c r="V314" s="15">
        <v>430</v>
      </c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>
        <v>30</v>
      </c>
      <c r="AQ314" s="15"/>
      <c r="AR314" s="15"/>
      <c r="AS314" s="15"/>
      <c r="AT314" s="15"/>
      <c r="AU314" s="15"/>
      <c r="AV314" s="15"/>
      <c r="AW314" s="15"/>
      <c r="AX314" s="15"/>
      <c r="AY314" s="15"/>
      <c r="AZ314" s="15">
        <v>20</v>
      </c>
      <c r="BA314" s="15"/>
      <c r="BB314" s="15"/>
      <c r="BC314" s="15"/>
      <c r="BD314" s="15"/>
      <c r="BE314" s="15"/>
      <c r="BF314" s="15"/>
      <c r="BG314" s="48">
        <f t="shared" si="91"/>
        <v>480</v>
      </c>
      <c r="BH314" s="49">
        <f t="shared" si="78"/>
        <v>8</v>
      </c>
      <c r="BI314" s="50">
        <f t="shared" si="90"/>
        <v>7.166666666666667</v>
      </c>
      <c r="BJ314" s="50">
        <f t="shared" si="79"/>
        <v>89.583333333333343</v>
      </c>
      <c r="BK314" s="51">
        <f t="shared" si="88"/>
        <v>96.046511627906966</v>
      </c>
      <c r="BL314" s="51">
        <f t="shared" si="89"/>
        <v>100</v>
      </c>
      <c r="BM314" s="51">
        <f t="shared" si="80"/>
        <v>86.041666666666657</v>
      </c>
      <c r="BN314" s="52">
        <f t="shared" si="86"/>
        <v>0.5</v>
      </c>
      <c r="BO314" s="52">
        <f t="shared" si="81"/>
        <v>1800</v>
      </c>
      <c r="BP314" s="52">
        <f t="shared" si="82"/>
        <v>0.33333333333333337</v>
      </c>
      <c r="BQ314" s="53">
        <f t="shared" si="83"/>
        <v>80.000000000000014</v>
      </c>
    </row>
    <row r="315" spans="1:69">
      <c r="A315" s="41">
        <v>345</v>
      </c>
      <c r="B315" s="42">
        <v>46027</v>
      </c>
      <c r="C315" s="15" t="s">
        <v>97</v>
      </c>
      <c r="D315" s="43" t="str">
        <f t="shared" si="85"/>
        <v>HO</v>
      </c>
      <c r="E315" s="44" t="s">
        <v>169</v>
      </c>
      <c r="F315" s="44" t="s">
        <v>161</v>
      </c>
      <c r="G315" s="45" t="s">
        <v>171</v>
      </c>
      <c r="H315" s="45"/>
      <c r="I315" s="45"/>
      <c r="J315" s="5">
        <v>100299.14</v>
      </c>
      <c r="K315" s="46" t="str">
        <f>VLOOKUP(J315,'[1]Item List (3)'!A$1:B$110000,2,FALSE)</f>
        <v>IR. 9913 C</v>
      </c>
      <c r="L315" s="5">
        <v>251204016</v>
      </c>
      <c r="M315" s="15" t="str">
        <f t="shared" si="84"/>
        <v>IR</v>
      </c>
      <c r="N315" s="15">
        <v>15</v>
      </c>
      <c r="O315" s="47">
        <f t="shared" si="77"/>
        <v>240</v>
      </c>
      <c r="P315" s="15">
        <v>1</v>
      </c>
      <c r="Q315" s="57">
        <v>470</v>
      </c>
      <c r="R315" s="15"/>
      <c r="S315" s="15"/>
      <c r="T315" s="15"/>
      <c r="U315" s="48">
        <f t="shared" si="87"/>
        <v>470</v>
      </c>
      <c r="V315" s="15">
        <v>125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>
        <v>320</v>
      </c>
      <c r="AO315" s="15"/>
      <c r="AP315" s="15">
        <v>10</v>
      </c>
      <c r="AQ315" s="15"/>
      <c r="AR315" s="15"/>
      <c r="AS315" s="15"/>
      <c r="AT315" s="15"/>
      <c r="AU315" s="15"/>
      <c r="AV315" s="15"/>
      <c r="AW315" s="15"/>
      <c r="AX315" s="15"/>
      <c r="AY315" s="15"/>
      <c r="AZ315" s="15">
        <v>25</v>
      </c>
      <c r="BA315" s="15"/>
      <c r="BB315" s="15"/>
      <c r="BC315" s="15"/>
      <c r="BD315" s="15"/>
      <c r="BE315" s="15"/>
      <c r="BF315" s="15"/>
      <c r="BG315" s="48">
        <f t="shared" si="91"/>
        <v>480</v>
      </c>
      <c r="BH315" s="49">
        <f t="shared" si="78"/>
        <v>8</v>
      </c>
      <c r="BI315" s="50">
        <f t="shared" si="90"/>
        <v>2.083333333333333</v>
      </c>
      <c r="BJ315" s="50">
        <f t="shared" si="79"/>
        <v>26.041666666666664</v>
      </c>
      <c r="BK315" s="51">
        <f t="shared" si="88"/>
        <v>94.000000000000014</v>
      </c>
      <c r="BL315" s="51">
        <f t="shared" si="89"/>
        <v>100</v>
      </c>
      <c r="BM315" s="51">
        <f t="shared" si="80"/>
        <v>24.479166666666668</v>
      </c>
      <c r="BN315" s="52">
        <f t="shared" si="86"/>
        <v>0.16666666666666666</v>
      </c>
      <c r="BO315" s="52">
        <f t="shared" si="81"/>
        <v>1880</v>
      </c>
      <c r="BP315" s="52">
        <f t="shared" si="82"/>
        <v>5.75</v>
      </c>
      <c r="BQ315" s="53">
        <f t="shared" si="83"/>
        <v>1380</v>
      </c>
    </row>
    <row r="316" spans="1:69">
      <c r="A316" s="41">
        <v>346</v>
      </c>
      <c r="B316" s="42">
        <v>46027</v>
      </c>
      <c r="C316" s="15" t="s">
        <v>91</v>
      </c>
      <c r="D316" s="43" t="str">
        <f t="shared" si="85"/>
        <v>HO</v>
      </c>
      <c r="E316" s="44" t="s">
        <v>172</v>
      </c>
      <c r="F316" s="44" t="s">
        <v>161</v>
      </c>
      <c r="G316" s="45" t="s">
        <v>174</v>
      </c>
      <c r="H316" s="45"/>
      <c r="I316" s="45"/>
      <c r="J316" s="5">
        <v>200299.13</v>
      </c>
      <c r="K316" s="46" t="str">
        <f>VLOOKUP(J316,'[1]Item List (3)'!A$1:B$110000,2,FALSE)</f>
        <v>OR.9913 C</v>
      </c>
      <c r="L316" s="5">
        <v>251119002</v>
      </c>
      <c r="M316" s="15" t="str">
        <f t="shared" si="84"/>
        <v>OR</v>
      </c>
      <c r="N316" s="15">
        <v>15</v>
      </c>
      <c r="O316" s="47">
        <f t="shared" si="77"/>
        <v>240</v>
      </c>
      <c r="P316" s="15">
        <v>1</v>
      </c>
      <c r="Q316" s="57">
        <v>1639</v>
      </c>
      <c r="R316" s="15"/>
      <c r="S316" s="15"/>
      <c r="T316" s="15"/>
      <c r="U316" s="48">
        <f t="shared" si="87"/>
        <v>1639</v>
      </c>
      <c r="V316" s="15">
        <v>430</v>
      </c>
      <c r="W316" s="15"/>
      <c r="X316" s="15">
        <v>10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>
        <v>20</v>
      </c>
      <c r="AQ316" s="15"/>
      <c r="AR316" s="15"/>
      <c r="AS316" s="15"/>
      <c r="AT316" s="15"/>
      <c r="AU316" s="15"/>
      <c r="AV316" s="15"/>
      <c r="AW316" s="15"/>
      <c r="AX316" s="15"/>
      <c r="AY316" s="15"/>
      <c r="AZ316" s="15">
        <v>20</v>
      </c>
      <c r="BA316" s="15"/>
      <c r="BB316" s="15"/>
      <c r="BC316" s="15"/>
      <c r="BD316" s="15"/>
      <c r="BE316" s="15"/>
      <c r="BF316" s="15"/>
      <c r="BG316" s="48">
        <f t="shared" si="91"/>
        <v>480</v>
      </c>
      <c r="BH316" s="49">
        <f t="shared" si="78"/>
        <v>8</v>
      </c>
      <c r="BI316" s="50">
        <f t="shared" si="90"/>
        <v>7.166666666666667</v>
      </c>
      <c r="BJ316" s="50">
        <f t="shared" si="79"/>
        <v>89.583333333333343</v>
      </c>
      <c r="BK316" s="51">
        <f t="shared" si="88"/>
        <v>95.290697674418595</v>
      </c>
      <c r="BL316" s="51">
        <f t="shared" si="89"/>
        <v>100</v>
      </c>
      <c r="BM316" s="51">
        <f t="shared" si="80"/>
        <v>85.364583333333329</v>
      </c>
      <c r="BN316" s="52">
        <f t="shared" si="86"/>
        <v>0.33333333333333331</v>
      </c>
      <c r="BO316" s="52">
        <f t="shared" si="81"/>
        <v>1840</v>
      </c>
      <c r="BP316" s="52">
        <f t="shared" si="82"/>
        <v>0.5</v>
      </c>
      <c r="BQ316" s="53">
        <f t="shared" si="83"/>
        <v>120</v>
      </c>
    </row>
    <row r="317" spans="1:69">
      <c r="A317" s="41">
        <v>347</v>
      </c>
      <c r="B317" s="42">
        <v>46027</v>
      </c>
      <c r="C317" s="15" t="s">
        <v>97</v>
      </c>
      <c r="D317" s="43" t="str">
        <f t="shared" si="85"/>
        <v>HO</v>
      </c>
      <c r="E317" s="44" t="s">
        <v>172</v>
      </c>
      <c r="F317" s="44" t="s">
        <v>161</v>
      </c>
      <c r="G317" s="45" t="s">
        <v>163</v>
      </c>
      <c r="H317" s="45"/>
      <c r="I317" s="45"/>
      <c r="J317" s="5">
        <v>200299.13</v>
      </c>
      <c r="K317" s="46" t="str">
        <f>VLOOKUP(J317,'[1]Item List (3)'!A$1:B$110000,2,FALSE)</f>
        <v>OR.9913 C</v>
      </c>
      <c r="L317" s="5">
        <v>251119002</v>
      </c>
      <c r="M317" s="15" t="str">
        <f t="shared" si="84"/>
        <v>OR</v>
      </c>
      <c r="N317" s="15">
        <v>15</v>
      </c>
      <c r="O317" s="47">
        <f t="shared" si="77"/>
        <v>240</v>
      </c>
      <c r="P317" s="15">
        <v>1</v>
      </c>
      <c r="Q317" s="57">
        <v>1615</v>
      </c>
      <c r="R317" s="15"/>
      <c r="S317" s="15"/>
      <c r="T317" s="15"/>
      <c r="U317" s="48">
        <f t="shared" si="87"/>
        <v>1615</v>
      </c>
      <c r="V317" s="15">
        <v>420</v>
      </c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>
        <v>30</v>
      </c>
      <c r="AQ317" s="15"/>
      <c r="AR317" s="15"/>
      <c r="AS317" s="15"/>
      <c r="AT317" s="15"/>
      <c r="AU317" s="15"/>
      <c r="AV317" s="15"/>
      <c r="AW317" s="15"/>
      <c r="AX317" s="15"/>
      <c r="AY317" s="15"/>
      <c r="AZ317" s="15">
        <v>25</v>
      </c>
      <c r="BA317" s="15"/>
      <c r="BB317" s="15"/>
      <c r="BC317" s="15">
        <v>5</v>
      </c>
      <c r="BD317" s="15"/>
      <c r="BE317" s="15"/>
      <c r="BF317" s="15"/>
      <c r="BG317" s="48">
        <f t="shared" si="91"/>
        <v>480</v>
      </c>
      <c r="BH317" s="49">
        <f t="shared" si="78"/>
        <v>8</v>
      </c>
      <c r="BI317" s="50">
        <f t="shared" si="90"/>
        <v>7</v>
      </c>
      <c r="BJ317" s="50">
        <f t="shared" si="79"/>
        <v>87.5</v>
      </c>
      <c r="BK317" s="51">
        <f t="shared" si="88"/>
        <v>96.13095238095238</v>
      </c>
      <c r="BL317" s="51">
        <f t="shared" si="89"/>
        <v>100</v>
      </c>
      <c r="BM317" s="51">
        <f t="shared" si="80"/>
        <v>84.114583333333343</v>
      </c>
      <c r="BN317" s="52">
        <f t="shared" si="86"/>
        <v>0.5</v>
      </c>
      <c r="BO317" s="52">
        <f t="shared" si="81"/>
        <v>1800</v>
      </c>
      <c r="BP317" s="52">
        <f t="shared" si="82"/>
        <v>0.5</v>
      </c>
      <c r="BQ317" s="53">
        <f t="shared" si="83"/>
        <v>120</v>
      </c>
    </row>
    <row r="318" spans="1:69">
      <c r="A318" s="41">
        <v>348</v>
      </c>
      <c r="B318" s="42">
        <v>46027</v>
      </c>
      <c r="C318" s="15" t="s">
        <v>91</v>
      </c>
      <c r="D318" s="43" t="str">
        <f t="shared" si="85"/>
        <v>HO</v>
      </c>
      <c r="E318" s="44" t="s">
        <v>175</v>
      </c>
      <c r="F318" s="44"/>
      <c r="G318" s="45"/>
      <c r="H318" s="45"/>
      <c r="I318" s="45"/>
      <c r="J318" s="5"/>
      <c r="K318" s="46" t="e">
        <f>VLOOKUP(J318,'[1]Item List (3)'!A$1:B$110000,2,FALSE)</f>
        <v>#N/A</v>
      </c>
      <c r="L318" s="5"/>
      <c r="M318" s="15" t="str">
        <f t="shared" si="84"/>
        <v>IR</v>
      </c>
      <c r="N318" s="15"/>
      <c r="O318" s="47" t="str">
        <f t="shared" si="77"/>
        <v/>
      </c>
      <c r="P318" s="15"/>
      <c r="Q318" s="57"/>
      <c r="R318" s="15"/>
      <c r="S318" s="15"/>
      <c r="T318" s="15"/>
      <c r="U318" s="48">
        <f t="shared" si="87"/>
        <v>0</v>
      </c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>
        <v>480</v>
      </c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48">
        <f t="shared" si="91"/>
        <v>480</v>
      </c>
      <c r="BH318" s="49">
        <f t="shared" si="78"/>
        <v>8</v>
      </c>
      <c r="BI318" s="50">
        <f t="shared" si="90"/>
        <v>0</v>
      </c>
      <c r="BJ318" s="50">
        <f t="shared" si="79"/>
        <v>0</v>
      </c>
      <c r="BK318" s="51">
        <f t="shared" si="88"/>
        <v>0</v>
      </c>
      <c r="BL318" s="51">
        <f t="shared" si="89"/>
        <v>0</v>
      </c>
      <c r="BM318" s="51">
        <f t="shared" si="80"/>
        <v>0</v>
      </c>
      <c r="BN318" s="52">
        <f t="shared" si="86"/>
        <v>0</v>
      </c>
      <c r="BO318" s="52">
        <f t="shared" si="81"/>
        <v>0</v>
      </c>
      <c r="BP318" s="52">
        <f t="shared" si="82"/>
        <v>8</v>
      </c>
      <c r="BQ318" s="53">
        <f t="shared" si="83"/>
        <v>0</v>
      </c>
    </row>
    <row r="319" spans="1:69">
      <c r="A319" s="41">
        <v>349</v>
      </c>
      <c r="B319" s="42">
        <v>46027</v>
      </c>
      <c r="C319" s="15" t="s">
        <v>97</v>
      </c>
      <c r="D319" s="43" t="str">
        <f t="shared" si="85"/>
        <v>HO</v>
      </c>
      <c r="E319" s="44" t="s">
        <v>175</v>
      </c>
      <c r="F319" s="44"/>
      <c r="G319" s="45"/>
      <c r="H319" s="45"/>
      <c r="I319" s="45"/>
      <c r="J319" s="5"/>
      <c r="K319" s="46" t="e">
        <f>VLOOKUP(J319,'[1]Item List (3)'!A$1:B$110000,2,FALSE)</f>
        <v>#N/A</v>
      </c>
      <c r="L319" s="5"/>
      <c r="M319" s="15" t="str">
        <f t="shared" si="84"/>
        <v>IR</v>
      </c>
      <c r="N319" s="15"/>
      <c r="O319" s="47" t="str">
        <f t="shared" si="77"/>
        <v/>
      </c>
      <c r="P319" s="15"/>
      <c r="Q319" s="57"/>
      <c r="R319" s="15"/>
      <c r="S319" s="15"/>
      <c r="T319" s="15"/>
      <c r="U319" s="48">
        <f t="shared" si="87"/>
        <v>0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>
        <v>480</v>
      </c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48">
        <f t="shared" si="91"/>
        <v>480</v>
      </c>
      <c r="BH319" s="49">
        <f t="shared" si="78"/>
        <v>8</v>
      </c>
      <c r="BI319" s="50">
        <f t="shared" si="90"/>
        <v>0</v>
      </c>
      <c r="BJ319" s="50">
        <f t="shared" si="79"/>
        <v>0</v>
      </c>
      <c r="BK319" s="51">
        <f t="shared" si="88"/>
        <v>0</v>
      </c>
      <c r="BL319" s="51">
        <f t="shared" si="89"/>
        <v>0</v>
      </c>
      <c r="BM319" s="51">
        <f t="shared" si="80"/>
        <v>0</v>
      </c>
      <c r="BN319" s="52">
        <f t="shared" si="86"/>
        <v>0</v>
      </c>
      <c r="BO319" s="52">
        <f t="shared" si="81"/>
        <v>0</v>
      </c>
      <c r="BP319" s="52">
        <f t="shared" si="82"/>
        <v>8</v>
      </c>
      <c r="BQ319" s="53">
        <f t="shared" si="83"/>
        <v>0</v>
      </c>
    </row>
    <row r="320" spans="1:69">
      <c r="A320" s="41">
        <v>350</v>
      </c>
      <c r="B320" s="42">
        <v>46027</v>
      </c>
      <c r="C320" s="15" t="s">
        <v>91</v>
      </c>
      <c r="D320" s="43" t="str">
        <f t="shared" si="85"/>
        <v>HO</v>
      </c>
      <c r="E320" s="44" t="s">
        <v>176</v>
      </c>
      <c r="F320" s="44" t="s">
        <v>161</v>
      </c>
      <c r="G320" s="45" t="s">
        <v>178</v>
      </c>
      <c r="H320" s="45"/>
      <c r="I320" s="45"/>
      <c r="J320" s="5">
        <v>200497.11</v>
      </c>
      <c r="K320" s="46" t="str">
        <f>VLOOKUP(J320,'[1]Item List (3)'!A$1:B$110000,2,FALSE)</f>
        <v>OR.MNA6718G</v>
      </c>
      <c r="L320" s="5">
        <v>251203006</v>
      </c>
      <c r="M320" s="15" t="str">
        <f t="shared" si="84"/>
        <v>OR</v>
      </c>
      <c r="N320" s="15">
        <v>15</v>
      </c>
      <c r="O320" s="47">
        <f t="shared" si="77"/>
        <v>240</v>
      </c>
      <c r="P320" s="15">
        <v>1</v>
      </c>
      <c r="Q320" s="57">
        <v>122</v>
      </c>
      <c r="R320" s="15"/>
      <c r="S320" s="15"/>
      <c r="T320" s="15"/>
      <c r="U320" s="48">
        <f t="shared" si="87"/>
        <v>122</v>
      </c>
      <c r="V320" s="15">
        <v>40</v>
      </c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>
        <v>0</v>
      </c>
      <c r="AS320" s="15"/>
      <c r="AT320" s="15"/>
      <c r="AU320" s="15"/>
      <c r="AV320" s="15"/>
      <c r="AW320" s="15"/>
      <c r="AX320" s="15"/>
      <c r="AY320" s="15"/>
      <c r="AZ320" s="15">
        <v>20</v>
      </c>
      <c r="BA320" s="15"/>
      <c r="BB320" s="15"/>
      <c r="BC320" s="15"/>
      <c r="BD320" s="15"/>
      <c r="BE320" s="15"/>
      <c r="BF320" s="15"/>
      <c r="BG320" s="48">
        <f t="shared" si="91"/>
        <v>60</v>
      </c>
      <c r="BH320" s="49">
        <f t="shared" si="78"/>
        <v>1</v>
      </c>
      <c r="BI320" s="50">
        <f t="shared" si="90"/>
        <v>0.66666666666666674</v>
      </c>
      <c r="BJ320" s="50">
        <f t="shared" si="79"/>
        <v>66.666666666666671</v>
      </c>
      <c r="BK320" s="51">
        <f t="shared" si="88"/>
        <v>76.249999999999986</v>
      </c>
      <c r="BL320" s="51">
        <f t="shared" si="89"/>
        <v>100</v>
      </c>
      <c r="BM320" s="51">
        <f t="shared" si="80"/>
        <v>50.833333333333329</v>
      </c>
      <c r="BN320" s="52">
        <f t="shared" si="86"/>
        <v>0</v>
      </c>
      <c r="BO320" s="52">
        <f t="shared" si="81"/>
        <v>240</v>
      </c>
      <c r="BP320" s="52">
        <f t="shared" si="82"/>
        <v>0.33333333333333331</v>
      </c>
      <c r="BQ320" s="53">
        <f t="shared" si="83"/>
        <v>80</v>
      </c>
    </row>
    <row r="321" spans="1:72">
      <c r="A321" s="41">
        <v>351</v>
      </c>
      <c r="B321" s="42">
        <v>46027</v>
      </c>
      <c r="C321" s="15" t="s">
        <v>97</v>
      </c>
      <c r="D321" s="43" t="str">
        <f t="shared" si="85"/>
        <v>HO</v>
      </c>
      <c r="E321" s="44" t="s">
        <v>176</v>
      </c>
      <c r="F321" s="44" t="s">
        <v>161</v>
      </c>
      <c r="G321" s="45" t="s">
        <v>167</v>
      </c>
      <c r="H321" s="45"/>
      <c r="I321" s="45"/>
      <c r="J321" s="5">
        <v>200497.11</v>
      </c>
      <c r="K321" s="46" t="str">
        <f>VLOOKUP(J321,'[1]Item List (3)'!A$1:B$110000,2,FALSE)</f>
        <v>OR.MNA6718G</v>
      </c>
      <c r="L321" s="5">
        <v>251203006</v>
      </c>
      <c r="M321" s="15" t="str">
        <f t="shared" si="84"/>
        <v>OR</v>
      </c>
      <c r="N321" s="15">
        <v>15</v>
      </c>
      <c r="O321" s="47">
        <f t="shared" si="77"/>
        <v>240</v>
      </c>
      <c r="P321" s="15">
        <v>1</v>
      </c>
      <c r="Q321" s="57">
        <v>1366</v>
      </c>
      <c r="R321" s="15"/>
      <c r="S321" s="15"/>
      <c r="T321" s="15"/>
      <c r="U321" s="48">
        <f t="shared" si="87"/>
        <v>1366</v>
      </c>
      <c r="V321" s="15">
        <v>355</v>
      </c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>
        <v>20</v>
      </c>
      <c r="AQ321" s="15"/>
      <c r="AR321" s="15"/>
      <c r="AS321" s="15"/>
      <c r="AT321" s="15"/>
      <c r="AU321" s="15"/>
      <c r="AV321" s="15"/>
      <c r="AW321" s="15">
        <v>80</v>
      </c>
      <c r="AX321" s="15"/>
      <c r="AY321" s="15"/>
      <c r="AZ321" s="15">
        <v>25</v>
      </c>
      <c r="BA321" s="15"/>
      <c r="BB321" s="15"/>
      <c r="BC321" s="15"/>
      <c r="BD321" s="15"/>
      <c r="BE321" s="15"/>
      <c r="BF321" s="15"/>
      <c r="BG321" s="48">
        <f t="shared" si="91"/>
        <v>480</v>
      </c>
      <c r="BH321" s="49">
        <f t="shared" si="78"/>
        <v>8</v>
      </c>
      <c r="BI321" s="50">
        <f t="shared" ref="BI321:BI362" si="92">IFERROR(BH321-SUM(W321:BF321)/60,0)</f>
        <v>5.9166666666666661</v>
      </c>
      <c r="BJ321" s="50">
        <f t="shared" si="79"/>
        <v>73.958333333333329</v>
      </c>
      <c r="BK321" s="51">
        <f t="shared" si="88"/>
        <v>96.197183098591566</v>
      </c>
      <c r="BL321" s="51">
        <f t="shared" si="89"/>
        <v>100</v>
      </c>
      <c r="BM321" s="51">
        <f t="shared" si="80"/>
        <v>71.145833333333343</v>
      </c>
      <c r="BN321" s="52">
        <f t="shared" si="86"/>
        <v>0.33333333333333331</v>
      </c>
      <c r="BO321" s="52">
        <f t="shared" si="81"/>
        <v>1840</v>
      </c>
      <c r="BP321" s="52">
        <f t="shared" si="82"/>
        <v>1.7500000000000002</v>
      </c>
      <c r="BQ321" s="53">
        <f t="shared" si="83"/>
        <v>420.00000000000006</v>
      </c>
    </row>
    <row r="322" spans="1:72">
      <c r="A322" s="41">
        <v>352</v>
      </c>
      <c r="B322" s="42">
        <v>46027</v>
      </c>
      <c r="C322" s="15" t="s">
        <v>91</v>
      </c>
      <c r="D322" s="43" t="str">
        <f t="shared" si="85"/>
        <v>HO</v>
      </c>
      <c r="E322" s="44" t="s">
        <v>177</v>
      </c>
      <c r="F322" s="44" t="s">
        <v>161</v>
      </c>
      <c r="G322" s="45" t="s">
        <v>186</v>
      </c>
      <c r="H322" s="45"/>
      <c r="I322" s="45"/>
      <c r="J322" s="5">
        <v>100261</v>
      </c>
      <c r="K322" s="46" t="str">
        <f>VLOOKUP(J322,'[1]Item List (3)'!A$1:B$110000,2,FALSE)</f>
        <v>IR. 211 YY4</v>
      </c>
      <c r="L322" s="5">
        <v>251029001</v>
      </c>
      <c r="M322" s="15" t="str">
        <f t="shared" si="84"/>
        <v>IR</v>
      </c>
      <c r="N322" s="15">
        <v>20</v>
      </c>
      <c r="O322" s="47">
        <f t="shared" si="77"/>
        <v>180</v>
      </c>
      <c r="P322" s="15">
        <v>1</v>
      </c>
      <c r="Q322" s="57">
        <v>204</v>
      </c>
      <c r="R322" s="15"/>
      <c r="S322" s="15"/>
      <c r="T322" s="15"/>
      <c r="U322" s="48">
        <f t="shared" si="87"/>
        <v>204</v>
      </c>
      <c r="V322" s="15">
        <v>75</v>
      </c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>
        <v>385</v>
      </c>
      <c r="AS322" s="15"/>
      <c r="AT322" s="15"/>
      <c r="AU322" s="15"/>
      <c r="AV322" s="15"/>
      <c r="AW322" s="15"/>
      <c r="AX322" s="15"/>
      <c r="AY322" s="15"/>
      <c r="AZ322" s="15">
        <v>20</v>
      </c>
      <c r="BA322" s="15"/>
      <c r="BB322" s="15"/>
      <c r="BC322" s="15"/>
      <c r="BD322" s="15"/>
      <c r="BE322" s="15"/>
      <c r="BF322" s="15"/>
      <c r="BG322" s="48">
        <f t="shared" si="91"/>
        <v>480</v>
      </c>
      <c r="BH322" s="49">
        <f t="shared" si="78"/>
        <v>8</v>
      </c>
      <c r="BI322" s="50">
        <f t="shared" si="92"/>
        <v>1.25</v>
      </c>
      <c r="BJ322" s="50">
        <f t="shared" si="79"/>
        <v>15.625</v>
      </c>
      <c r="BK322" s="51">
        <f t="shared" si="88"/>
        <v>90.666666666666657</v>
      </c>
      <c r="BL322" s="51">
        <f t="shared" si="89"/>
        <v>100</v>
      </c>
      <c r="BM322" s="51">
        <f t="shared" si="80"/>
        <v>14.166666666666666</v>
      </c>
      <c r="BN322" s="52">
        <f t="shared" si="86"/>
        <v>0</v>
      </c>
      <c r="BO322" s="52">
        <f t="shared" si="81"/>
        <v>1440</v>
      </c>
      <c r="BP322" s="52">
        <f t="shared" si="82"/>
        <v>6.75</v>
      </c>
      <c r="BQ322" s="53">
        <f t="shared" si="83"/>
        <v>1215</v>
      </c>
    </row>
    <row r="323" spans="1:72">
      <c r="A323" s="41">
        <v>353</v>
      </c>
      <c r="B323" s="42">
        <v>46027</v>
      </c>
      <c r="C323" s="15" t="s">
        <v>97</v>
      </c>
      <c r="D323" s="43" t="str">
        <f t="shared" si="85"/>
        <v>HO</v>
      </c>
      <c r="E323" s="44" t="s">
        <v>177</v>
      </c>
      <c r="F323" s="44" t="s">
        <v>161</v>
      </c>
      <c r="G323" s="45" t="s">
        <v>170</v>
      </c>
      <c r="H323" s="45"/>
      <c r="I323" s="45"/>
      <c r="J323" s="5">
        <v>100261</v>
      </c>
      <c r="K323" s="46" t="str">
        <f>VLOOKUP(J323,'[1]Item List (3)'!A$1:B$110000,2,FALSE)</f>
        <v>IR. 211 YY4</v>
      </c>
      <c r="L323" s="5">
        <v>251029001</v>
      </c>
      <c r="M323" s="15" t="str">
        <f t="shared" si="84"/>
        <v>IR</v>
      </c>
      <c r="N323" s="15">
        <v>20</v>
      </c>
      <c r="O323" s="47">
        <f t="shared" si="77"/>
        <v>180</v>
      </c>
      <c r="P323" s="15">
        <v>1</v>
      </c>
      <c r="Q323" s="57">
        <v>974</v>
      </c>
      <c r="R323" s="15"/>
      <c r="S323" s="15"/>
      <c r="T323" s="15"/>
      <c r="U323" s="48">
        <f t="shared" si="87"/>
        <v>974</v>
      </c>
      <c r="V323" s="15">
        <v>360</v>
      </c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>
        <v>60</v>
      </c>
      <c r="AO323" s="15"/>
      <c r="AP323" s="15">
        <v>30</v>
      </c>
      <c r="AQ323" s="15"/>
      <c r="AR323" s="15"/>
      <c r="AS323" s="15"/>
      <c r="AT323" s="15"/>
      <c r="AU323" s="15"/>
      <c r="AV323" s="15"/>
      <c r="AW323" s="15"/>
      <c r="AX323" s="15"/>
      <c r="AY323" s="15"/>
      <c r="AZ323" s="15">
        <v>25</v>
      </c>
      <c r="BA323" s="15"/>
      <c r="BB323" s="15"/>
      <c r="BC323" s="15">
        <v>5</v>
      </c>
      <c r="BD323" s="15"/>
      <c r="BE323" s="15"/>
      <c r="BF323" s="15"/>
      <c r="BG323" s="48">
        <f t="shared" si="91"/>
        <v>480</v>
      </c>
      <c r="BH323" s="49">
        <f t="shared" si="78"/>
        <v>8</v>
      </c>
      <c r="BI323" s="50">
        <f t="shared" si="92"/>
        <v>6</v>
      </c>
      <c r="BJ323" s="50">
        <f t="shared" si="79"/>
        <v>75</v>
      </c>
      <c r="BK323" s="51">
        <f t="shared" si="88"/>
        <v>90.18518518518519</v>
      </c>
      <c r="BL323" s="51">
        <f t="shared" si="89"/>
        <v>100</v>
      </c>
      <c r="BM323" s="51">
        <f t="shared" si="80"/>
        <v>67.6388888888889</v>
      </c>
      <c r="BN323" s="52">
        <f t="shared" si="86"/>
        <v>0.5</v>
      </c>
      <c r="BO323" s="52">
        <f t="shared" si="81"/>
        <v>1350</v>
      </c>
      <c r="BP323" s="52">
        <f t="shared" si="82"/>
        <v>1.5</v>
      </c>
      <c r="BQ323" s="53">
        <f t="shared" si="83"/>
        <v>270</v>
      </c>
    </row>
    <row r="324" spans="1:72">
      <c r="A324" s="41">
        <v>354</v>
      </c>
      <c r="B324" s="42">
        <v>46027</v>
      </c>
      <c r="C324" s="15" t="s">
        <v>91</v>
      </c>
      <c r="D324" s="43" t="str">
        <f t="shared" si="85"/>
        <v>HO</v>
      </c>
      <c r="E324" s="44" t="s">
        <v>179</v>
      </c>
      <c r="F324" s="44"/>
      <c r="G324" s="45"/>
      <c r="H324" s="45"/>
      <c r="I324" s="45"/>
      <c r="J324" s="5"/>
      <c r="K324" s="46" t="e">
        <f>VLOOKUP(J324,'[1]Item List (3)'!A$1:B$110000,2,FALSE)</f>
        <v>#N/A</v>
      </c>
      <c r="L324" s="5"/>
      <c r="M324" s="15" t="str">
        <f t="shared" si="84"/>
        <v>IR</v>
      </c>
      <c r="N324" s="15"/>
      <c r="O324" s="47" t="str">
        <f t="shared" ref="O324:O387" si="93">IFERROR(3600/N324,"")</f>
        <v/>
      </c>
      <c r="P324" s="15"/>
      <c r="Q324" s="57"/>
      <c r="R324" s="15"/>
      <c r="S324" s="15"/>
      <c r="T324" s="15"/>
      <c r="U324" s="48">
        <f t="shared" si="87"/>
        <v>0</v>
      </c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>
        <v>480</v>
      </c>
      <c r="BG324" s="48">
        <f t="shared" si="91"/>
        <v>480</v>
      </c>
      <c r="BH324" s="49">
        <f t="shared" ref="BH324:BH387" si="94">BG324/60</f>
        <v>8</v>
      </c>
      <c r="BI324" s="50">
        <f t="shared" si="92"/>
        <v>0</v>
      </c>
      <c r="BJ324" s="50">
        <f t="shared" ref="BJ324:BJ387" si="95">IFERROR(BI324/BH324*100,0)</f>
        <v>0</v>
      </c>
      <c r="BK324" s="51">
        <f t="shared" si="88"/>
        <v>0</v>
      </c>
      <c r="BL324" s="51">
        <f t="shared" si="89"/>
        <v>0</v>
      </c>
      <c r="BM324" s="51">
        <f t="shared" ref="BM324:BM387" si="96">IFERROR((((BJ324*BK324*BL324)/1000000)*100),0)</f>
        <v>0</v>
      </c>
      <c r="BN324" s="52">
        <f t="shared" si="86"/>
        <v>8</v>
      </c>
      <c r="BO324" s="52">
        <f t="shared" ref="BO324:BO387" si="97">IFERROR(((BH324-BN324)*3600)/N324,0)</f>
        <v>0</v>
      </c>
      <c r="BP324" s="52">
        <f t="shared" ref="BP324:BP387" si="98">IFERROR(SUM(W324:BF324)/60-BN324,0)</f>
        <v>0</v>
      </c>
      <c r="BQ324" s="53">
        <f t="shared" ref="BQ324:BQ387" si="99">IFERROR(BP324*3600/N324,0)</f>
        <v>0</v>
      </c>
    </row>
    <row r="325" spans="1:72">
      <c r="A325" s="41">
        <v>355</v>
      </c>
      <c r="B325" s="42">
        <v>46027</v>
      </c>
      <c r="C325" s="15" t="s">
        <v>97</v>
      </c>
      <c r="D325" s="43" t="str">
        <f t="shared" si="85"/>
        <v>HO</v>
      </c>
      <c r="E325" s="44" t="s">
        <v>179</v>
      </c>
      <c r="F325" s="44"/>
      <c r="G325" s="45"/>
      <c r="H325" s="45"/>
      <c r="I325" s="45"/>
      <c r="J325" s="5"/>
      <c r="K325" s="46" t="e">
        <f>VLOOKUP(J325,'[1]Item List (3)'!A$1:B$110000,2,FALSE)</f>
        <v>#N/A</v>
      </c>
      <c r="L325" s="5"/>
      <c r="M325" s="15" t="str">
        <f t="shared" ref="M325:M388" si="100">IF((LEFT(J325))="2",$L$1,$J$1)</f>
        <v>IR</v>
      </c>
      <c r="N325" s="15"/>
      <c r="O325" s="47" t="str">
        <f t="shared" si="93"/>
        <v/>
      </c>
      <c r="P325" s="15"/>
      <c r="Q325" s="57"/>
      <c r="R325" s="15"/>
      <c r="S325" s="15"/>
      <c r="T325" s="15"/>
      <c r="U325" s="48">
        <f t="shared" si="87"/>
        <v>0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>
        <v>480</v>
      </c>
      <c r="BG325" s="48">
        <f t="shared" si="91"/>
        <v>480</v>
      </c>
      <c r="BH325" s="49">
        <f t="shared" si="94"/>
        <v>8</v>
      </c>
      <c r="BI325" s="50">
        <f t="shared" si="92"/>
        <v>0</v>
      </c>
      <c r="BJ325" s="50">
        <f t="shared" si="95"/>
        <v>0</v>
      </c>
      <c r="BK325" s="51">
        <f t="shared" si="88"/>
        <v>0</v>
      </c>
      <c r="BL325" s="51">
        <f t="shared" si="89"/>
        <v>0</v>
      </c>
      <c r="BM325" s="51">
        <f t="shared" si="96"/>
        <v>0</v>
      </c>
      <c r="BN325" s="52">
        <f t="shared" si="86"/>
        <v>8</v>
      </c>
      <c r="BO325" s="52">
        <f t="shared" si="97"/>
        <v>0</v>
      </c>
      <c r="BP325" s="52">
        <f t="shared" si="98"/>
        <v>0</v>
      </c>
      <c r="BQ325" s="53">
        <f t="shared" si="99"/>
        <v>0</v>
      </c>
    </row>
    <row r="326" spans="1:72">
      <c r="A326" s="41">
        <v>356</v>
      </c>
      <c r="B326" s="42">
        <v>46028</v>
      </c>
      <c r="C326" s="15" t="s">
        <v>91</v>
      </c>
      <c r="D326" s="43" t="str">
        <f t="shared" si="85"/>
        <v>FG</v>
      </c>
      <c r="E326" s="44" t="s">
        <v>93</v>
      </c>
      <c r="F326" s="44" t="s">
        <v>92</v>
      </c>
      <c r="G326" s="45" t="s">
        <v>98</v>
      </c>
      <c r="H326" s="45" t="s">
        <v>99</v>
      </c>
      <c r="I326" s="45"/>
      <c r="J326" s="5">
        <v>208247</v>
      </c>
      <c r="K326" s="46" t="str">
        <f>VLOOKUP(J326,'[1]Item List (3)'!A$1:B$110000,2,FALSE)</f>
        <v>OR.209 YY2</v>
      </c>
      <c r="L326" s="5">
        <v>251221004</v>
      </c>
      <c r="M326" s="15" t="str">
        <f t="shared" si="100"/>
        <v>OR</v>
      </c>
      <c r="N326" s="15"/>
      <c r="O326" s="47" t="str">
        <f t="shared" si="93"/>
        <v/>
      </c>
      <c r="P326" s="15">
        <v>2</v>
      </c>
      <c r="Q326" s="57">
        <v>4800</v>
      </c>
      <c r="R326" s="15"/>
      <c r="S326" s="15"/>
      <c r="T326" s="15"/>
      <c r="U326" s="48">
        <f t="shared" si="87"/>
        <v>4800</v>
      </c>
      <c r="V326" s="15">
        <v>330</v>
      </c>
      <c r="W326" s="15"/>
      <c r="X326" s="15">
        <v>30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>
        <v>30</v>
      </c>
      <c r="AR326" s="15"/>
      <c r="AS326" s="15"/>
      <c r="AT326" s="15"/>
      <c r="AU326" s="15"/>
      <c r="AV326" s="15"/>
      <c r="AW326" s="15"/>
      <c r="AX326" s="15"/>
      <c r="AY326" s="15"/>
      <c r="AZ326" s="15">
        <v>90</v>
      </c>
      <c r="BA326" s="15"/>
      <c r="BB326" s="15"/>
      <c r="BC326" s="15"/>
      <c r="BD326" s="15"/>
      <c r="BE326" s="15"/>
      <c r="BF326" s="15"/>
      <c r="BG326" s="48">
        <f t="shared" si="91"/>
        <v>480</v>
      </c>
      <c r="BH326" s="49">
        <f t="shared" si="94"/>
        <v>8</v>
      </c>
      <c r="BI326" s="50">
        <f t="shared" si="92"/>
        <v>5.5</v>
      </c>
      <c r="BJ326" s="50">
        <f t="shared" si="95"/>
        <v>68.75</v>
      </c>
      <c r="BK326" s="51">
        <f t="shared" si="88"/>
        <v>0</v>
      </c>
      <c r="BL326" s="51">
        <f t="shared" si="89"/>
        <v>100</v>
      </c>
      <c r="BM326" s="51">
        <f t="shared" si="96"/>
        <v>0</v>
      </c>
      <c r="BN326" s="52">
        <f t="shared" si="86"/>
        <v>0</v>
      </c>
      <c r="BO326" s="52">
        <f t="shared" si="97"/>
        <v>0</v>
      </c>
      <c r="BP326" s="52">
        <f t="shared" si="98"/>
        <v>2.5</v>
      </c>
      <c r="BQ326" s="53">
        <f t="shared" si="99"/>
        <v>0</v>
      </c>
    </row>
    <row r="327" spans="1:72">
      <c r="A327" s="41">
        <v>357</v>
      </c>
      <c r="B327" s="42">
        <v>46028</v>
      </c>
      <c r="C327" s="15" t="s">
        <v>97</v>
      </c>
      <c r="D327" s="43" t="str">
        <f t="shared" si="85"/>
        <v>FG</v>
      </c>
      <c r="E327" s="44" t="s">
        <v>93</v>
      </c>
      <c r="F327" s="44" t="s">
        <v>92</v>
      </c>
      <c r="G327" s="45" t="s">
        <v>94</v>
      </c>
      <c r="H327" s="45" t="s">
        <v>95</v>
      </c>
      <c r="I327" s="45"/>
      <c r="J327" s="5">
        <v>208247</v>
      </c>
      <c r="K327" s="46" t="str">
        <f>VLOOKUP(J327,'[1]Item List (3)'!A$1:B$110000,2,FALSE)</f>
        <v>OR.209 YY2</v>
      </c>
      <c r="L327" s="5">
        <v>251221004</v>
      </c>
      <c r="M327" s="15" t="str">
        <f t="shared" si="100"/>
        <v>OR</v>
      </c>
      <c r="N327" s="15"/>
      <c r="O327" s="47" t="str">
        <f t="shared" si="93"/>
        <v/>
      </c>
      <c r="P327" s="15">
        <v>2</v>
      </c>
      <c r="Q327" s="57">
        <v>7500</v>
      </c>
      <c r="R327" s="15"/>
      <c r="S327" s="15"/>
      <c r="T327" s="15"/>
      <c r="U327" s="48">
        <f t="shared" si="87"/>
        <v>7500</v>
      </c>
      <c r="V327" s="15">
        <v>420</v>
      </c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>
        <v>60</v>
      </c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48">
        <f t="shared" si="91"/>
        <v>480</v>
      </c>
      <c r="BH327" s="49">
        <f t="shared" si="94"/>
        <v>8</v>
      </c>
      <c r="BI327" s="50">
        <f t="shared" si="92"/>
        <v>7</v>
      </c>
      <c r="BJ327" s="50">
        <f t="shared" si="95"/>
        <v>87.5</v>
      </c>
      <c r="BK327" s="51">
        <f t="shared" si="88"/>
        <v>0</v>
      </c>
      <c r="BL327" s="51">
        <f t="shared" si="89"/>
        <v>100</v>
      </c>
      <c r="BM327" s="51">
        <f t="shared" si="96"/>
        <v>0</v>
      </c>
      <c r="BN327" s="52">
        <f t="shared" si="86"/>
        <v>0</v>
      </c>
      <c r="BO327" s="52">
        <f t="shared" si="97"/>
        <v>0</v>
      </c>
      <c r="BP327" s="52">
        <f t="shared" si="98"/>
        <v>1</v>
      </c>
      <c r="BQ327" s="53">
        <f t="shared" si="99"/>
        <v>0</v>
      </c>
    </row>
    <row r="328" spans="1:72">
      <c r="A328" s="41">
        <v>358</v>
      </c>
      <c r="B328" s="42">
        <v>46028</v>
      </c>
      <c r="C328" s="15" t="s">
        <v>91</v>
      </c>
      <c r="D328" s="43" t="str">
        <f t="shared" ref="D328:D391" si="101">LEFT(E328,2)</f>
        <v>FG</v>
      </c>
      <c r="E328" s="44" t="s">
        <v>100</v>
      </c>
      <c r="F328" s="44" t="s">
        <v>116</v>
      </c>
      <c r="G328" s="45" t="s">
        <v>103</v>
      </c>
      <c r="H328" s="45" t="s">
        <v>104</v>
      </c>
      <c r="I328" s="45"/>
      <c r="J328" s="5">
        <v>104299</v>
      </c>
      <c r="K328" s="46" t="str">
        <f>VLOOKUP(J328,'[1]Item List (3)'!A$1:B$110000,2,FALSE)</f>
        <v>IR.9916</v>
      </c>
      <c r="L328" s="5">
        <v>251207010</v>
      </c>
      <c r="M328" s="15" t="str">
        <f t="shared" si="100"/>
        <v>IR</v>
      </c>
      <c r="N328" s="15"/>
      <c r="O328" s="47" t="str">
        <f t="shared" si="93"/>
        <v/>
      </c>
      <c r="P328" s="15">
        <v>1</v>
      </c>
      <c r="Q328" s="57">
        <v>4000</v>
      </c>
      <c r="R328" s="15"/>
      <c r="S328" s="15"/>
      <c r="T328" s="15"/>
      <c r="U328" s="48">
        <f t="shared" si="87"/>
        <v>4000</v>
      </c>
      <c r="V328" s="15">
        <v>220</v>
      </c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>
        <v>180</v>
      </c>
      <c r="AR328" s="15"/>
      <c r="AS328" s="15"/>
      <c r="AT328" s="15"/>
      <c r="AU328" s="15"/>
      <c r="AV328" s="15"/>
      <c r="AW328" s="15"/>
      <c r="AX328" s="15"/>
      <c r="AY328" s="15"/>
      <c r="AZ328" s="15">
        <v>90</v>
      </c>
      <c r="BA328" s="15"/>
      <c r="BB328" s="15"/>
      <c r="BC328" s="15">
        <v>20</v>
      </c>
      <c r="BD328" s="15"/>
      <c r="BE328" s="15"/>
      <c r="BF328" s="15"/>
      <c r="BG328" s="48">
        <f t="shared" si="91"/>
        <v>510</v>
      </c>
      <c r="BH328" s="49">
        <f t="shared" si="94"/>
        <v>8.5</v>
      </c>
      <c r="BI328" s="50">
        <f t="shared" si="92"/>
        <v>3.666666666666667</v>
      </c>
      <c r="BJ328" s="50">
        <f t="shared" si="95"/>
        <v>43.137254901960787</v>
      </c>
      <c r="BK328" s="51">
        <f t="shared" si="88"/>
        <v>0</v>
      </c>
      <c r="BL328" s="51">
        <f t="shared" si="89"/>
        <v>100</v>
      </c>
      <c r="BM328" s="51">
        <f t="shared" si="96"/>
        <v>0</v>
      </c>
      <c r="BN328" s="52">
        <f t="shared" si="86"/>
        <v>0</v>
      </c>
      <c r="BO328" s="52">
        <f t="shared" si="97"/>
        <v>0</v>
      </c>
      <c r="BP328" s="52">
        <f t="shared" si="98"/>
        <v>4.833333333333333</v>
      </c>
      <c r="BQ328" s="53">
        <f t="shared" si="99"/>
        <v>0</v>
      </c>
    </row>
    <row r="329" spans="1:72">
      <c r="A329" s="41">
        <v>359</v>
      </c>
      <c r="B329" s="42">
        <v>46028</v>
      </c>
      <c r="C329" s="15" t="s">
        <v>97</v>
      </c>
      <c r="D329" s="43" t="str">
        <f t="shared" si="101"/>
        <v>FG</v>
      </c>
      <c r="E329" s="44" t="s">
        <v>100</v>
      </c>
      <c r="F329" s="44" t="s">
        <v>92</v>
      </c>
      <c r="G329" s="45" t="s">
        <v>101</v>
      </c>
      <c r="H329" s="45" t="s">
        <v>102</v>
      </c>
      <c r="I329" s="45"/>
      <c r="J329" s="5">
        <v>208308.01</v>
      </c>
      <c r="K329" s="46" t="str">
        <f>VLOOKUP(J329,'[1]Item List (3)'!A$1:B$110000,2,FALSE)</f>
        <v>NA/RNA.OR 4908</v>
      </c>
      <c r="L329" s="5">
        <v>251015010</v>
      </c>
      <c r="M329" s="15" t="str">
        <f t="shared" si="100"/>
        <v>OR</v>
      </c>
      <c r="N329" s="15"/>
      <c r="O329" s="47" t="str">
        <f t="shared" si="93"/>
        <v/>
      </c>
      <c r="P329" s="15">
        <v>2</v>
      </c>
      <c r="Q329" s="57">
        <v>1043</v>
      </c>
      <c r="R329" s="15"/>
      <c r="S329" s="15">
        <v>1</v>
      </c>
      <c r="T329" s="15"/>
      <c r="U329" s="48">
        <f t="shared" si="87"/>
        <v>1044</v>
      </c>
      <c r="V329" s="15">
        <v>120</v>
      </c>
      <c r="W329" s="15">
        <v>60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>
        <v>30</v>
      </c>
      <c r="BD329" s="15"/>
      <c r="BE329" s="15"/>
      <c r="BF329" s="15"/>
      <c r="BG329" s="48">
        <f t="shared" si="91"/>
        <v>210</v>
      </c>
      <c r="BH329" s="49">
        <f t="shared" si="94"/>
        <v>3.5</v>
      </c>
      <c r="BI329" s="50">
        <f t="shared" si="92"/>
        <v>2</v>
      </c>
      <c r="BJ329" s="50">
        <f t="shared" si="95"/>
        <v>57.142857142857139</v>
      </c>
      <c r="BK329" s="51">
        <f t="shared" si="88"/>
        <v>0</v>
      </c>
      <c r="BL329" s="51">
        <f t="shared" si="89"/>
        <v>99.904214559386972</v>
      </c>
      <c r="BM329" s="51">
        <f t="shared" si="96"/>
        <v>0</v>
      </c>
      <c r="BN329" s="52">
        <f t="shared" si="86"/>
        <v>1</v>
      </c>
      <c r="BO329" s="52">
        <f t="shared" si="97"/>
        <v>0</v>
      </c>
      <c r="BP329" s="52">
        <f t="shared" si="98"/>
        <v>0.5</v>
      </c>
      <c r="BQ329" s="53">
        <f t="shared" si="99"/>
        <v>0</v>
      </c>
    </row>
    <row r="330" spans="1:72">
      <c r="A330" s="41">
        <v>360</v>
      </c>
      <c r="B330" s="42">
        <v>46028</v>
      </c>
      <c r="C330" s="15" t="s">
        <v>97</v>
      </c>
      <c r="D330" s="43" t="str">
        <f t="shared" si="101"/>
        <v>FG</v>
      </c>
      <c r="E330" s="44" t="s">
        <v>100</v>
      </c>
      <c r="F330" s="44" t="s">
        <v>92</v>
      </c>
      <c r="G330" s="45" t="s">
        <v>101</v>
      </c>
      <c r="H330" s="45" t="s">
        <v>102</v>
      </c>
      <c r="I330" s="45"/>
      <c r="J330" s="5">
        <v>208306.01</v>
      </c>
      <c r="K330" s="46" t="str">
        <f>VLOOKUP(J330,'[1]Item List (3)'!A$1:B$110000,2,FALSE)</f>
        <v>NA/RNA.OR 4906</v>
      </c>
      <c r="L330" s="5">
        <v>251117009</v>
      </c>
      <c r="M330" s="15" t="str">
        <f t="shared" si="100"/>
        <v>OR</v>
      </c>
      <c r="N330" s="15"/>
      <c r="O330" s="47" t="str">
        <f t="shared" si="93"/>
        <v/>
      </c>
      <c r="P330" s="15">
        <v>2</v>
      </c>
      <c r="Q330" s="57">
        <v>978</v>
      </c>
      <c r="R330" s="15"/>
      <c r="S330" s="15"/>
      <c r="T330" s="15"/>
      <c r="U330" s="48">
        <f t="shared" si="87"/>
        <v>978</v>
      </c>
      <c r="V330" s="15">
        <v>120</v>
      </c>
      <c r="W330" s="15">
        <v>60</v>
      </c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48">
        <f t="shared" si="91"/>
        <v>180</v>
      </c>
      <c r="BH330" s="49">
        <f t="shared" si="94"/>
        <v>3</v>
      </c>
      <c r="BI330" s="50">
        <f t="shared" si="92"/>
        <v>2</v>
      </c>
      <c r="BJ330" s="50">
        <f t="shared" si="95"/>
        <v>66.666666666666657</v>
      </c>
      <c r="BK330" s="51">
        <f t="shared" si="88"/>
        <v>0</v>
      </c>
      <c r="BL330" s="51">
        <f t="shared" si="89"/>
        <v>100</v>
      </c>
      <c r="BM330" s="51">
        <f t="shared" si="96"/>
        <v>0</v>
      </c>
      <c r="BN330" s="52">
        <f t="shared" si="86"/>
        <v>1</v>
      </c>
      <c r="BO330" s="52">
        <f t="shared" si="97"/>
        <v>0</v>
      </c>
      <c r="BP330" s="52">
        <f t="shared" si="98"/>
        <v>0</v>
      </c>
      <c r="BQ330" s="53">
        <f t="shared" si="99"/>
        <v>0</v>
      </c>
    </row>
    <row r="331" spans="1:72">
      <c r="A331" s="41">
        <v>361</v>
      </c>
      <c r="B331" s="42">
        <v>46028</v>
      </c>
      <c r="C331" s="15" t="s">
        <v>97</v>
      </c>
      <c r="D331" s="43" t="str">
        <f t="shared" si="101"/>
        <v>FG</v>
      </c>
      <c r="E331" s="44" t="s">
        <v>100</v>
      </c>
      <c r="F331" s="44" t="s">
        <v>96</v>
      </c>
      <c r="G331" s="45" t="s">
        <v>101</v>
      </c>
      <c r="H331" s="45" t="s">
        <v>102</v>
      </c>
      <c r="I331" s="45"/>
      <c r="J331" s="5">
        <v>100282.4</v>
      </c>
      <c r="K331" s="46" t="str">
        <f>VLOOKUP(J331,'[1]Item List (3)'!A$1:B$110000,2,FALSE)</f>
        <v>D.IR 14537 SPL</v>
      </c>
      <c r="L331" s="5">
        <v>251225005</v>
      </c>
      <c r="M331" s="15" t="str">
        <f t="shared" si="100"/>
        <v>IR</v>
      </c>
      <c r="N331" s="15"/>
      <c r="O331" s="47" t="str">
        <f t="shared" si="93"/>
        <v/>
      </c>
      <c r="P331" s="15">
        <v>1</v>
      </c>
      <c r="Q331" s="57">
        <v>224</v>
      </c>
      <c r="R331" s="15"/>
      <c r="S331" s="15"/>
      <c r="T331" s="15"/>
      <c r="U331" s="48">
        <f t="shared" si="87"/>
        <v>224</v>
      </c>
      <c r="V331" s="15">
        <v>90</v>
      </c>
      <c r="W331" s="15">
        <v>60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48">
        <f t="shared" si="91"/>
        <v>150</v>
      </c>
      <c r="BH331" s="49">
        <f t="shared" si="94"/>
        <v>2.5</v>
      </c>
      <c r="BI331" s="50">
        <f t="shared" si="92"/>
        <v>1.5</v>
      </c>
      <c r="BJ331" s="50">
        <f t="shared" si="95"/>
        <v>60</v>
      </c>
      <c r="BK331" s="51">
        <f t="shared" si="88"/>
        <v>0</v>
      </c>
      <c r="BL331" s="51">
        <f t="shared" si="89"/>
        <v>100</v>
      </c>
      <c r="BM331" s="51">
        <f t="shared" si="96"/>
        <v>0</v>
      </c>
      <c r="BN331" s="52">
        <f t="shared" si="86"/>
        <v>1</v>
      </c>
      <c r="BO331" s="52">
        <f t="shared" si="97"/>
        <v>0</v>
      </c>
      <c r="BP331" s="52">
        <f t="shared" si="98"/>
        <v>0</v>
      </c>
      <c r="BQ331" s="53">
        <f t="shared" si="99"/>
        <v>0</v>
      </c>
    </row>
    <row r="332" spans="1:72">
      <c r="A332" s="41">
        <v>362</v>
      </c>
      <c r="B332" s="42">
        <v>46028</v>
      </c>
      <c r="C332" s="15" t="s">
        <v>91</v>
      </c>
      <c r="D332" s="43" t="str">
        <f t="shared" si="101"/>
        <v>CG</v>
      </c>
      <c r="E332" s="44" t="s">
        <v>105</v>
      </c>
      <c r="F332" s="44"/>
      <c r="G332" s="45"/>
      <c r="H332" s="45"/>
      <c r="I332" s="45"/>
      <c r="J332" s="5"/>
      <c r="K332" s="46" t="e">
        <f>VLOOKUP(J332,'[1]Item List (3)'!A$1:B$110000,2,FALSE)</f>
        <v>#N/A</v>
      </c>
      <c r="L332" s="5"/>
      <c r="M332" s="15" t="str">
        <f t="shared" si="100"/>
        <v>IR</v>
      </c>
      <c r="N332" s="15"/>
      <c r="O332" s="47" t="str">
        <f t="shared" si="93"/>
        <v/>
      </c>
      <c r="P332" s="15"/>
      <c r="Q332" s="57"/>
      <c r="R332" s="15"/>
      <c r="S332" s="15"/>
      <c r="T332" s="15"/>
      <c r="U332" s="48">
        <f t="shared" si="87"/>
        <v>0</v>
      </c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>
        <v>480</v>
      </c>
      <c r="BG332" s="48">
        <f t="shared" si="91"/>
        <v>480</v>
      </c>
      <c r="BH332" s="49">
        <f t="shared" si="94"/>
        <v>8</v>
      </c>
      <c r="BI332" s="50">
        <f t="shared" si="92"/>
        <v>0</v>
      </c>
      <c r="BJ332" s="50">
        <f t="shared" si="95"/>
        <v>0</v>
      </c>
      <c r="BK332" s="51">
        <f t="shared" si="88"/>
        <v>0</v>
      </c>
      <c r="BL332" s="51">
        <f t="shared" si="89"/>
        <v>0</v>
      </c>
      <c r="BM332" s="51">
        <f t="shared" si="96"/>
        <v>0</v>
      </c>
      <c r="BN332" s="52">
        <f t="shared" si="86"/>
        <v>8</v>
      </c>
      <c r="BO332" s="52">
        <f t="shared" si="97"/>
        <v>0</v>
      </c>
      <c r="BP332" s="52">
        <f t="shared" si="98"/>
        <v>0</v>
      </c>
      <c r="BQ332" s="53">
        <f t="shared" si="99"/>
        <v>0</v>
      </c>
    </row>
    <row r="333" spans="1:72">
      <c r="A333" s="41">
        <v>363</v>
      </c>
      <c r="B333" s="42">
        <v>46028</v>
      </c>
      <c r="C333" s="15" t="s">
        <v>97</v>
      </c>
      <c r="D333" s="43" t="str">
        <f t="shared" si="101"/>
        <v>CG</v>
      </c>
      <c r="E333" s="44" t="s">
        <v>105</v>
      </c>
      <c r="F333" s="44"/>
      <c r="G333" s="45"/>
      <c r="H333" s="45"/>
      <c r="I333" s="45"/>
      <c r="J333" s="5"/>
      <c r="K333" s="46" t="e">
        <f>VLOOKUP(J333,'[1]Item List (3)'!A$1:B$110000,2,FALSE)</f>
        <v>#N/A</v>
      </c>
      <c r="L333" s="5"/>
      <c r="M333" s="15" t="str">
        <f t="shared" si="100"/>
        <v>IR</v>
      </c>
      <c r="N333" s="15"/>
      <c r="O333" s="47" t="str">
        <f t="shared" si="93"/>
        <v/>
      </c>
      <c r="P333" s="15"/>
      <c r="Q333" s="57"/>
      <c r="R333" s="15"/>
      <c r="S333" s="15"/>
      <c r="T333" s="15"/>
      <c r="U333" s="48">
        <f t="shared" si="87"/>
        <v>0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>
        <v>480</v>
      </c>
      <c r="BG333" s="48">
        <f t="shared" si="91"/>
        <v>480</v>
      </c>
      <c r="BH333" s="49">
        <f t="shared" si="94"/>
        <v>8</v>
      </c>
      <c r="BI333" s="50">
        <f t="shared" si="92"/>
        <v>0</v>
      </c>
      <c r="BJ333" s="50">
        <f t="shared" si="95"/>
        <v>0</v>
      </c>
      <c r="BK333" s="51">
        <f t="shared" si="88"/>
        <v>0</v>
      </c>
      <c r="BL333" s="51">
        <f t="shared" si="89"/>
        <v>0</v>
      </c>
      <c r="BM333" s="51">
        <f t="shared" si="96"/>
        <v>0</v>
      </c>
      <c r="BN333" s="52">
        <f t="shared" si="86"/>
        <v>8</v>
      </c>
      <c r="BO333" s="52">
        <f t="shared" si="97"/>
        <v>0</v>
      </c>
      <c r="BP333" s="52">
        <f t="shared" si="98"/>
        <v>0</v>
      </c>
      <c r="BQ333" s="53">
        <f t="shared" si="99"/>
        <v>0</v>
      </c>
    </row>
    <row r="334" spans="1:72">
      <c r="A334" s="41">
        <v>364</v>
      </c>
      <c r="B334" s="42">
        <v>46028</v>
      </c>
      <c r="C334" s="15" t="s">
        <v>91</v>
      </c>
      <c r="D334" s="43" t="str">
        <f t="shared" si="101"/>
        <v>CG</v>
      </c>
      <c r="E334" s="44" t="s">
        <v>108</v>
      </c>
      <c r="F334" s="44" t="s">
        <v>111</v>
      </c>
      <c r="G334" s="45" t="s">
        <v>112</v>
      </c>
      <c r="H334" s="45" t="s">
        <v>114</v>
      </c>
      <c r="I334" s="45" t="s">
        <v>157</v>
      </c>
      <c r="J334" s="5">
        <v>200261</v>
      </c>
      <c r="K334" s="46" t="str">
        <f>VLOOKUP(J334,'[1]Item List (3)'!A$1:B$110000,2,FALSE)</f>
        <v>OR.211 YY4</v>
      </c>
      <c r="L334" s="5">
        <v>251230008</v>
      </c>
      <c r="M334" s="15" t="str">
        <f t="shared" si="100"/>
        <v>OR</v>
      </c>
      <c r="N334" s="15"/>
      <c r="O334" s="47" t="str">
        <f t="shared" si="93"/>
        <v/>
      </c>
      <c r="P334" s="15">
        <v>1</v>
      </c>
      <c r="Q334" s="57">
        <v>1560</v>
      </c>
      <c r="R334" s="15"/>
      <c r="S334" s="15"/>
      <c r="T334" s="15"/>
      <c r="U334" s="48">
        <f t="shared" si="87"/>
        <v>1560</v>
      </c>
      <c r="V334" s="15">
        <v>90</v>
      </c>
      <c r="W334" s="15"/>
      <c r="X334" s="15">
        <v>30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>
        <v>60</v>
      </c>
      <c r="AR334" s="15"/>
      <c r="AS334" s="15"/>
      <c r="AT334" s="15"/>
      <c r="AU334" s="15"/>
      <c r="AV334" s="15"/>
      <c r="AW334" s="15"/>
      <c r="AX334" s="15"/>
      <c r="AY334" s="15"/>
      <c r="AZ334" s="15">
        <v>90</v>
      </c>
      <c r="BA334" s="15"/>
      <c r="BB334" s="15"/>
      <c r="BC334" s="15">
        <v>30</v>
      </c>
      <c r="BD334" s="15"/>
      <c r="BE334" s="15"/>
      <c r="BF334" s="15"/>
      <c r="BG334" s="48">
        <f t="shared" si="91"/>
        <v>300</v>
      </c>
      <c r="BH334" s="49">
        <f t="shared" si="94"/>
        <v>5</v>
      </c>
      <c r="BI334" s="50">
        <f t="shared" si="92"/>
        <v>1.5</v>
      </c>
      <c r="BJ334" s="50">
        <f t="shared" si="95"/>
        <v>30</v>
      </c>
      <c r="BK334" s="51">
        <f t="shared" si="88"/>
        <v>0</v>
      </c>
      <c r="BL334" s="51">
        <f t="shared" si="89"/>
        <v>100</v>
      </c>
      <c r="BM334" s="51">
        <f t="shared" si="96"/>
        <v>0</v>
      </c>
      <c r="BN334" s="52">
        <f t="shared" si="86"/>
        <v>0</v>
      </c>
      <c r="BO334" s="52">
        <f t="shared" si="97"/>
        <v>0</v>
      </c>
      <c r="BP334" s="52">
        <f t="shared" si="98"/>
        <v>3.5</v>
      </c>
      <c r="BQ334" s="53">
        <f t="shared" si="99"/>
        <v>0</v>
      </c>
      <c r="BR334" s="54">
        <v>3</v>
      </c>
      <c r="BT334" s="54">
        <v>1</v>
      </c>
    </row>
    <row r="335" spans="1:72">
      <c r="A335" s="41">
        <v>365</v>
      </c>
      <c r="B335" s="42">
        <v>46028</v>
      </c>
      <c r="C335" s="15" t="s">
        <v>91</v>
      </c>
      <c r="D335" s="43" t="str">
        <f t="shared" si="101"/>
        <v>CG</v>
      </c>
      <c r="E335" s="44" t="s">
        <v>108</v>
      </c>
      <c r="F335" s="44" t="s">
        <v>120</v>
      </c>
      <c r="G335" s="45" t="s">
        <v>112</v>
      </c>
      <c r="H335" s="45" t="s">
        <v>114</v>
      </c>
      <c r="I335" s="45" t="s">
        <v>157</v>
      </c>
      <c r="J335" s="5">
        <v>200261</v>
      </c>
      <c r="K335" s="46" t="str">
        <f>VLOOKUP(J335,'[1]Item List (3)'!A$1:B$110000,2,FALSE)</f>
        <v>OR.211 YY4</v>
      </c>
      <c r="L335" s="5">
        <v>251230008</v>
      </c>
      <c r="M335" s="15" t="str">
        <f t="shared" si="100"/>
        <v>OR</v>
      </c>
      <c r="N335" s="15"/>
      <c r="O335" s="47" t="str">
        <f t="shared" si="93"/>
        <v/>
      </c>
      <c r="P335" s="15">
        <v>1</v>
      </c>
      <c r="Q335" s="57">
        <v>3603</v>
      </c>
      <c r="R335" s="15"/>
      <c r="S335" s="15">
        <v>4</v>
      </c>
      <c r="T335" s="15">
        <v>4</v>
      </c>
      <c r="U335" s="48">
        <f t="shared" si="87"/>
        <v>3611</v>
      </c>
      <c r="V335" s="15">
        <v>120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48">
        <f t="shared" si="91"/>
        <v>120</v>
      </c>
      <c r="BH335" s="49">
        <f t="shared" si="94"/>
        <v>2</v>
      </c>
      <c r="BI335" s="50">
        <f t="shared" si="92"/>
        <v>2</v>
      </c>
      <c r="BJ335" s="50">
        <f t="shared" si="95"/>
        <v>100</v>
      </c>
      <c r="BK335" s="51">
        <f t="shared" si="88"/>
        <v>0</v>
      </c>
      <c r="BL335" s="51">
        <f t="shared" si="89"/>
        <v>99.778454721683744</v>
      </c>
      <c r="BM335" s="51">
        <f t="shared" si="96"/>
        <v>0</v>
      </c>
      <c r="BN335" s="52">
        <f t="shared" si="86"/>
        <v>0</v>
      </c>
      <c r="BO335" s="52">
        <f t="shared" si="97"/>
        <v>0</v>
      </c>
      <c r="BP335" s="52">
        <f t="shared" si="98"/>
        <v>0</v>
      </c>
      <c r="BQ335" s="53">
        <f t="shared" si="99"/>
        <v>0</v>
      </c>
    </row>
    <row r="336" spans="1:72">
      <c r="A336" s="41">
        <v>366</v>
      </c>
      <c r="B336" s="42">
        <v>46028</v>
      </c>
      <c r="C336" s="15" t="s">
        <v>91</v>
      </c>
      <c r="D336" s="43" t="str">
        <f t="shared" si="101"/>
        <v>CG</v>
      </c>
      <c r="E336" s="44" t="s">
        <v>108</v>
      </c>
      <c r="F336" s="44"/>
      <c r="G336" s="45" t="s">
        <v>112</v>
      </c>
      <c r="H336" s="45" t="s">
        <v>114</v>
      </c>
      <c r="I336" s="45" t="s">
        <v>157</v>
      </c>
      <c r="J336" s="5">
        <v>208497</v>
      </c>
      <c r="K336" s="46" t="str">
        <f>VLOOKUP(J336,'[1]Item List (3)'!A$1:B$110000,2,FALSE)</f>
        <v>NB.OR 95076</v>
      </c>
      <c r="L336" s="5"/>
      <c r="M336" s="15" t="str">
        <f t="shared" si="100"/>
        <v>OR</v>
      </c>
      <c r="N336" s="15"/>
      <c r="O336" s="47" t="str">
        <f t="shared" si="93"/>
        <v/>
      </c>
      <c r="P336" s="15"/>
      <c r="Q336" s="57"/>
      <c r="R336" s="15"/>
      <c r="S336" s="15"/>
      <c r="T336" s="15"/>
      <c r="U336" s="48">
        <f t="shared" si="87"/>
        <v>0</v>
      </c>
      <c r="V336" s="15"/>
      <c r="W336" s="15">
        <v>60</v>
      </c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48">
        <f t="shared" si="91"/>
        <v>60</v>
      </c>
      <c r="BH336" s="49">
        <f t="shared" si="94"/>
        <v>1</v>
      </c>
      <c r="BI336" s="50">
        <f t="shared" si="92"/>
        <v>0</v>
      </c>
      <c r="BJ336" s="50">
        <f t="shared" si="95"/>
        <v>0</v>
      </c>
      <c r="BK336" s="51">
        <f t="shared" si="88"/>
        <v>0</v>
      </c>
      <c r="BL336" s="51">
        <f t="shared" si="89"/>
        <v>0</v>
      </c>
      <c r="BM336" s="51">
        <f t="shared" si="96"/>
        <v>0</v>
      </c>
      <c r="BN336" s="52">
        <f t="shared" si="86"/>
        <v>1</v>
      </c>
      <c r="BO336" s="52">
        <f t="shared" si="97"/>
        <v>0</v>
      </c>
      <c r="BP336" s="52">
        <f t="shared" si="98"/>
        <v>0</v>
      </c>
      <c r="BQ336" s="53">
        <f t="shared" si="99"/>
        <v>0</v>
      </c>
    </row>
    <row r="337" spans="1:72">
      <c r="A337" s="41">
        <v>367</v>
      </c>
      <c r="B337" s="42">
        <v>46028</v>
      </c>
      <c r="C337" s="15" t="s">
        <v>97</v>
      </c>
      <c r="D337" s="43" t="str">
        <f t="shared" si="101"/>
        <v>CG</v>
      </c>
      <c r="E337" s="44" t="s">
        <v>108</v>
      </c>
      <c r="F337" s="44" t="s">
        <v>120</v>
      </c>
      <c r="G337" s="45" t="s">
        <v>112</v>
      </c>
      <c r="H337" s="45" t="s">
        <v>180</v>
      </c>
      <c r="I337" s="45" t="s">
        <v>103</v>
      </c>
      <c r="J337" s="5">
        <v>208497</v>
      </c>
      <c r="K337" s="46" t="str">
        <f>VLOOKUP(J337,'[1]Item List (3)'!A$1:B$110000,2,FALSE)</f>
        <v>NB.OR 95076</v>
      </c>
      <c r="L337" s="5">
        <v>251208001</v>
      </c>
      <c r="M337" s="15" t="str">
        <f t="shared" si="100"/>
        <v>OR</v>
      </c>
      <c r="N337" s="15"/>
      <c r="O337" s="47" t="str">
        <f t="shared" si="93"/>
        <v/>
      </c>
      <c r="P337" s="15">
        <v>1</v>
      </c>
      <c r="Q337" s="57">
        <v>4300</v>
      </c>
      <c r="R337" s="15"/>
      <c r="S337" s="15"/>
      <c r="T337" s="15">
        <v>9</v>
      </c>
      <c r="U337" s="48">
        <f t="shared" si="87"/>
        <v>4309</v>
      </c>
      <c r="V337" s="15">
        <v>180</v>
      </c>
      <c r="W337" s="15">
        <v>60</v>
      </c>
      <c r="X337" s="15">
        <v>30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>
        <v>60</v>
      </c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48">
        <f t="shared" si="91"/>
        <v>330</v>
      </c>
      <c r="BH337" s="49">
        <f t="shared" si="94"/>
        <v>5.5</v>
      </c>
      <c r="BI337" s="50">
        <f t="shared" si="92"/>
        <v>3</v>
      </c>
      <c r="BJ337" s="50">
        <f t="shared" si="95"/>
        <v>54.54545454545454</v>
      </c>
      <c r="BK337" s="51">
        <f t="shared" si="88"/>
        <v>0</v>
      </c>
      <c r="BL337" s="51">
        <f t="shared" si="89"/>
        <v>99.791134834068231</v>
      </c>
      <c r="BM337" s="51">
        <f t="shared" si="96"/>
        <v>0</v>
      </c>
      <c r="BN337" s="52">
        <f t="shared" si="86"/>
        <v>1</v>
      </c>
      <c r="BO337" s="52">
        <f t="shared" si="97"/>
        <v>0</v>
      </c>
      <c r="BP337" s="52">
        <f t="shared" si="98"/>
        <v>1.5</v>
      </c>
      <c r="BQ337" s="53">
        <f t="shared" si="99"/>
        <v>0</v>
      </c>
      <c r="BR337" s="54">
        <v>3</v>
      </c>
      <c r="BT337" s="54">
        <v>1</v>
      </c>
    </row>
    <row r="338" spans="1:72">
      <c r="A338" s="41">
        <v>368</v>
      </c>
      <c r="B338" s="42">
        <v>46028</v>
      </c>
      <c r="C338" s="15" t="s">
        <v>97</v>
      </c>
      <c r="D338" s="43" t="str">
        <f t="shared" si="101"/>
        <v>CG</v>
      </c>
      <c r="E338" s="44" t="s">
        <v>108</v>
      </c>
      <c r="F338" s="44" t="s">
        <v>111</v>
      </c>
      <c r="G338" s="45" t="s">
        <v>112</v>
      </c>
      <c r="H338" s="45" t="s">
        <v>180</v>
      </c>
      <c r="I338" s="45" t="s">
        <v>103</v>
      </c>
      <c r="J338" s="5">
        <v>208497</v>
      </c>
      <c r="K338" s="46" t="str">
        <f>VLOOKUP(J338,'[1]Item List (3)'!A$1:B$110000,2,FALSE)</f>
        <v>NB.OR 95076</v>
      </c>
      <c r="L338" s="5">
        <v>251208001</v>
      </c>
      <c r="M338" s="15" t="str">
        <f t="shared" si="100"/>
        <v>OR</v>
      </c>
      <c r="N338" s="15"/>
      <c r="O338" s="47" t="str">
        <f t="shared" si="93"/>
        <v/>
      </c>
      <c r="P338" s="15">
        <v>1</v>
      </c>
      <c r="Q338" s="57">
        <v>3691</v>
      </c>
      <c r="R338" s="15"/>
      <c r="S338" s="15"/>
      <c r="T338" s="15"/>
      <c r="U338" s="48">
        <f t="shared" si="87"/>
        <v>3691</v>
      </c>
      <c r="V338" s="15">
        <v>150</v>
      </c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48">
        <f t="shared" si="91"/>
        <v>150</v>
      </c>
      <c r="BH338" s="49">
        <f t="shared" si="94"/>
        <v>2.5</v>
      </c>
      <c r="BI338" s="50">
        <f t="shared" si="92"/>
        <v>2.5</v>
      </c>
      <c r="BJ338" s="50">
        <f t="shared" si="95"/>
        <v>100</v>
      </c>
      <c r="BK338" s="51">
        <f t="shared" si="88"/>
        <v>0</v>
      </c>
      <c r="BL338" s="51">
        <f t="shared" si="89"/>
        <v>100</v>
      </c>
      <c r="BM338" s="51">
        <f t="shared" si="96"/>
        <v>0</v>
      </c>
      <c r="BN338" s="52">
        <f t="shared" si="86"/>
        <v>0</v>
      </c>
      <c r="BO338" s="52">
        <f t="shared" si="97"/>
        <v>0</v>
      </c>
      <c r="BP338" s="52">
        <f t="shared" si="98"/>
        <v>0</v>
      </c>
      <c r="BQ338" s="53">
        <f t="shared" si="99"/>
        <v>0</v>
      </c>
    </row>
    <row r="339" spans="1:72">
      <c r="A339" s="41">
        <v>369</v>
      </c>
      <c r="B339" s="42">
        <v>46028</v>
      </c>
      <c r="C339" s="15" t="s">
        <v>91</v>
      </c>
      <c r="D339" s="43" t="str">
        <f t="shared" si="101"/>
        <v>CG</v>
      </c>
      <c r="E339" s="44" t="s">
        <v>115</v>
      </c>
      <c r="F339" s="44"/>
      <c r="G339" s="45"/>
      <c r="H339" s="45"/>
      <c r="I339" s="45"/>
      <c r="J339" s="5"/>
      <c r="K339" s="46" t="e">
        <f>VLOOKUP(J339,'[1]Item List (3)'!A$1:B$110000,2,FALSE)</f>
        <v>#N/A</v>
      </c>
      <c r="L339" s="5"/>
      <c r="M339" s="15" t="str">
        <f t="shared" si="100"/>
        <v>IR</v>
      </c>
      <c r="N339" s="15"/>
      <c r="O339" s="47" t="str">
        <f t="shared" si="93"/>
        <v/>
      </c>
      <c r="P339" s="15"/>
      <c r="Q339" s="57"/>
      <c r="R339" s="15"/>
      <c r="S339" s="15"/>
      <c r="T339" s="15"/>
      <c r="U339" s="48">
        <f t="shared" si="87"/>
        <v>0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48">
        <f t="shared" si="91"/>
        <v>0</v>
      </c>
      <c r="BH339" s="49">
        <f t="shared" si="94"/>
        <v>0</v>
      </c>
      <c r="BI339" s="50">
        <f t="shared" si="92"/>
        <v>0</v>
      </c>
      <c r="BJ339" s="50">
        <f t="shared" si="95"/>
        <v>0</v>
      </c>
      <c r="BK339" s="51">
        <f t="shared" si="88"/>
        <v>0</v>
      </c>
      <c r="BL339" s="51">
        <f t="shared" si="89"/>
        <v>0</v>
      </c>
      <c r="BM339" s="51">
        <f t="shared" si="96"/>
        <v>0</v>
      </c>
      <c r="BN339" s="52">
        <f t="shared" si="86"/>
        <v>0</v>
      </c>
      <c r="BO339" s="52">
        <f t="shared" si="97"/>
        <v>0</v>
      </c>
      <c r="BP339" s="52">
        <f t="shared" si="98"/>
        <v>0</v>
      </c>
      <c r="BQ339" s="53">
        <f t="shared" si="99"/>
        <v>0</v>
      </c>
    </row>
    <row r="340" spans="1:72">
      <c r="A340" s="41">
        <v>370</v>
      </c>
      <c r="B340" s="42">
        <v>46028</v>
      </c>
      <c r="C340" s="15" t="s">
        <v>97</v>
      </c>
      <c r="D340" s="43" t="str">
        <f t="shared" si="101"/>
        <v>CG</v>
      </c>
      <c r="E340" s="44" t="s">
        <v>115</v>
      </c>
      <c r="F340" s="44" t="s">
        <v>120</v>
      </c>
      <c r="G340" s="45" t="s">
        <v>117</v>
      </c>
      <c r="H340" s="45" t="s">
        <v>118</v>
      </c>
      <c r="I340" s="45" t="s">
        <v>119</v>
      </c>
      <c r="J340" s="5">
        <v>104836.01</v>
      </c>
      <c r="K340" s="46" t="str">
        <f>VLOOKUP(J340,'[1]Item List (3)'!A$1:B$110000,2,FALSE)</f>
        <v>NKI.IR 45/35(455035)</v>
      </c>
      <c r="L340" s="5">
        <v>251204012</v>
      </c>
      <c r="M340" s="15" t="str">
        <f t="shared" si="100"/>
        <v>IR</v>
      </c>
      <c r="N340" s="15"/>
      <c r="O340" s="47" t="str">
        <f t="shared" si="93"/>
        <v/>
      </c>
      <c r="P340" s="15">
        <v>1</v>
      </c>
      <c r="Q340" s="57">
        <v>2446</v>
      </c>
      <c r="R340" s="15"/>
      <c r="S340" s="15"/>
      <c r="T340" s="15"/>
      <c r="U340" s="48">
        <f t="shared" si="87"/>
        <v>2446</v>
      </c>
      <c r="V340" s="15">
        <v>120</v>
      </c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>
        <v>60</v>
      </c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>
        <v>60</v>
      </c>
      <c r="BD340" s="15"/>
      <c r="BE340" s="15"/>
      <c r="BF340" s="15"/>
      <c r="BG340" s="48">
        <f t="shared" si="91"/>
        <v>240</v>
      </c>
      <c r="BH340" s="49">
        <f t="shared" si="94"/>
        <v>4</v>
      </c>
      <c r="BI340" s="50">
        <f t="shared" si="92"/>
        <v>2</v>
      </c>
      <c r="BJ340" s="50">
        <f t="shared" si="95"/>
        <v>50</v>
      </c>
      <c r="BK340" s="51">
        <f t="shared" si="88"/>
        <v>0</v>
      </c>
      <c r="BL340" s="51">
        <f t="shared" si="89"/>
        <v>100</v>
      </c>
      <c r="BM340" s="51">
        <f t="shared" si="96"/>
        <v>0</v>
      </c>
      <c r="BN340" s="52">
        <f t="shared" si="86"/>
        <v>0</v>
      </c>
      <c r="BO340" s="52">
        <f t="shared" si="97"/>
        <v>0</v>
      </c>
      <c r="BP340" s="52">
        <f t="shared" si="98"/>
        <v>2</v>
      </c>
      <c r="BQ340" s="53">
        <f t="shared" si="99"/>
        <v>0</v>
      </c>
      <c r="BR340" s="54">
        <v>2</v>
      </c>
      <c r="BT340" s="54">
        <v>1</v>
      </c>
    </row>
    <row r="341" spans="1:72">
      <c r="A341" s="41">
        <v>371</v>
      </c>
      <c r="B341" s="42">
        <v>46028</v>
      </c>
      <c r="C341" s="15" t="s">
        <v>97</v>
      </c>
      <c r="D341" s="43" t="str">
        <f t="shared" si="101"/>
        <v>CG</v>
      </c>
      <c r="E341" s="44" t="s">
        <v>115</v>
      </c>
      <c r="F341" s="44" t="s">
        <v>111</v>
      </c>
      <c r="G341" s="45" t="s">
        <v>117</v>
      </c>
      <c r="H341" s="45" t="s">
        <v>118</v>
      </c>
      <c r="I341" s="45" t="s">
        <v>119</v>
      </c>
      <c r="J341" s="5">
        <v>208308.01</v>
      </c>
      <c r="K341" s="46" t="str">
        <f>VLOOKUP(J341,'[1]Item List (3)'!A$1:B$110000,2,FALSE)</f>
        <v>NA/RNA.OR 4908</v>
      </c>
      <c r="L341" s="5"/>
      <c r="M341" s="15" t="str">
        <f t="shared" si="100"/>
        <v>OR</v>
      </c>
      <c r="N341" s="15"/>
      <c r="O341" s="47" t="str">
        <f t="shared" si="93"/>
        <v/>
      </c>
      <c r="P341" s="15">
        <v>3</v>
      </c>
      <c r="Q341" s="57">
        <v>1044</v>
      </c>
      <c r="R341" s="15"/>
      <c r="S341" s="15"/>
      <c r="T341" s="15"/>
      <c r="U341" s="48">
        <f t="shared" si="87"/>
        <v>1044</v>
      </c>
      <c r="V341" s="15">
        <v>120</v>
      </c>
      <c r="W341" s="15">
        <v>60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48">
        <f t="shared" si="91"/>
        <v>180</v>
      </c>
      <c r="BH341" s="49">
        <f t="shared" si="94"/>
        <v>3</v>
      </c>
      <c r="BI341" s="50">
        <f t="shared" si="92"/>
        <v>2</v>
      </c>
      <c r="BJ341" s="50">
        <f t="shared" si="95"/>
        <v>66.666666666666657</v>
      </c>
      <c r="BK341" s="51">
        <f t="shared" si="88"/>
        <v>0</v>
      </c>
      <c r="BL341" s="51">
        <f t="shared" si="89"/>
        <v>100</v>
      </c>
      <c r="BM341" s="51">
        <f t="shared" si="96"/>
        <v>0</v>
      </c>
      <c r="BN341" s="52">
        <f t="shared" ref="BN341:BN404" si="102">(W341+AP341+BE341+BF341)/60</f>
        <v>1</v>
      </c>
      <c r="BO341" s="52">
        <f t="shared" si="97"/>
        <v>0</v>
      </c>
      <c r="BP341" s="52">
        <f t="shared" si="98"/>
        <v>0</v>
      </c>
      <c r="BQ341" s="53">
        <f t="shared" si="99"/>
        <v>0</v>
      </c>
    </row>
    <row r="342" spans="1:72">
      <c r="A342" s="41">
        <v>372</v>
      </c>
      <c r="B342" s="42">
        <v>46028</v>
      </c>
      <c r="C342" s="15" t="s">
        <v>97</v>
      </c>
      <c r="D342" s="43" t="str">
        <f t="shared" si="101"/>
        <v>CG</v>
      </c>
      <c r="E342" s="44" t="s">
        <v>115</v>
      </c>
      <c r="F342" s="44" t="s">
        <v>106</v>
      </c>
      <c r="G342" s="45" t="s">
        <v>117</v>
      </c>
      <c r="H342" s="45" t="s">
        <v>118</v>
      </c>
      <c r="I342" s="45" t="s">
        <v>119</v>
      </c>
      <c r="J342" s="5">
        <v>208308.01</v>
      </c>
      <c r="K342" s="46" t="str">
        <f>VLOOKUP(J342,'[1]Item List (3)'!A$1:B$110000,2,FALSE)</f>
        <v>NA/RNA.OR 4908</v>
      </c>
      <c r="L342" s="5"/>
      <c r="M342" s="15" t="str">
        <f t="shared" si="100"/>
        <v>OR</v>
      </c>
      <c r="N342" s="15"/>
      <c r="O342" s="47" t="str">
        <f t="shared" si="93"/>
        <v/>
      </c>
      <c r="P342" s="15">
        <v>1</v>
      </c>
      <c r="Q342" s="57">
        <v>341</v>
      </c>
      <c r="R342" s="15"/>
      <c r="S342" s="15"/>
      <c r="T342" s="15"/>
      <c r="U342" s="48">
        <f t="shared" ref="U342:U405" si="103">Q342+S342+T342</f>
        <v>341</v>
      </c>
      <c r="V342" s="15">
        <v>60</v>
      </c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48">
        <f t="shared" si="91"/>
        <v>60</v>
      </c>
      <c r="BH342" s="49">
        <f t="shared" si="94"/>
        <v>1</v>
      </c>
      <c r="BI342" s="50">
        <f t="shared" si="92"/>
        <v>1</v>
      </c>
      <c r="BJ342" s="50">
        <f t="shared" si="95"/>
        <v>100</v>
      </c>
      <c r="BK342" s="51">
        <f t="shared" ref="BK342:BK405" si="104">IFERROR(((U342*N342)/(BI342*3600)*100),0)</f>
        <v>0</v>
      </c>
      <c r="BL342" s="51">
        <f t="shared" ref="BL342:BL405" si="105">IFERROR(((U342-(R342+S342+T342))/U342*100),0)</f>
        <v>100</v>
      </c>
      <c r="BM342" s="51">
        <f t="shared" si="96"/>
        <v>0</v>
      </c>
      <c r="BN342" s="52">
        <f t="shared" si="102"/>
        <v>0</v>
      </c>
      <c r="BO342" s="52">
        <f t="shared" si="97"/>
        <v>0</v>
      </c>
      <c r="BP342" s="52">
        <f t="shared" si="98"/>
        <v>0</v>
      </c>
      <c r="BQ342" s="53">
        <f t="shared" si="99"/>
        <v>0</v>
      </c>
    </row>
    <row r="343" spans="1:72">
      <c r="A343" s="41">
        <v>373</v>
      </c>
      <c r="B343" s="42">
        <v>46028</v>
      </c>
      <c r="C343" s="15" t="s">
        <v>91</v>
      </c>
      <c r="D343" s="43" t="str">
        <f t="shared" si="101"/>
        <v>EG</v>
      </c>
      <c r="E343" s="44" t="s">
        <v>121</v>
      </c>
      <c r="F343" s="44"/>
      <c r="G343" s="45"/>
      <c r="H343" s="45"/>
      <c r="I343" s="45"/>
      <c r="J343" s="5"/>
      <c r="K343" s="46" t="e">
        <f>VLOOKUP(J343,'[1]Item List (3)'!A$1:B$110000,2,FALSE)</f>
        <v>#N/A</v>
      </c>
      <c r="L343" s="5"/>
      <c r="M343" s="15" t="str">
        <f t="shared" si="100"/>
        <v>IR</v>
      </c>
      <c r="N343" s="15"/>
      <c r="O343" s="47" t="str">
        <f t="shared" si="93"/>
        <v/>
      </c>
      <c r="P343" s="15"/>
      <c r="Q343" s="57"/>
      <c r="R343" s="15"/>
      <c r="S343" s="15"/>
      <c r="T343" s="15"/>
      <c r="U343" s="48">
        <f t="shared" si="103"/>
        <v>0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48">
        <f t="shared" si="91"/>
        <v>0</v>
      </c>
      <c r="BH343" s="49">
        <f t="shared" si="94"/>
        <v>0</v>
      </c>
      <c r="BI343" s="50">
        <f t="shared" si="92"/>
        <v>0</v>
      </c>
      <c r="BJ343" s="50">
        <f t="shared" si="95"/>
        <v>0</v>
      </c>
      <c r="BK343" s="51">
        <f t="shared" si="104"/>
        <v>0</v>
      </c>
      <c r="BL343" s="51">
        <f t="shared" si="105"/>
        <v>0</v>
      </c>
      <c r="BM343" s="51">
        <f t="shared" si="96"/>
        <v>0</v>
      </c>
      <c r="BN343" s="52">
        <f t="shared" si="102"/>
        <v>0</v>
      </c>
      <c r="BO343" s="52">
        <f t="shared" si="97"/>
        <v>0</v>
      </c>
      <c r="BP343" s="52">
        <f t="shared" si="98"/>
        <v>0</v>
      </c>
      <c r="BQ343" s="53">
        <f t="shared" si="99"/>
        <v>0</v>
      </c>
    </row>
    <row r="344" spans="1:72">
      <c r="A344" s="41">
        <v>374</v>
      </c>
      <c r="B344" s="42">
        <v>46028</v>
      </c>
      <c r="C344" s="15" t="s">
        <v>97</v>
      </c>
      <c r="D344" s="43" t="str">
        <f t="shared" si="101"/>
        <v>EG</v>
      </c>
      <c r="E344" s="44" t="s">
        <v>121</v>
      </c>
      <c r="F344" s="44"/>
      <c r="G344" s="45"/>
      <c r="H344" s="45"/>
      <c r="I344" s="45"/>
      <c r="J344" s="5"/>
      <c r="K344" s="46" t="e">
        <f>VLOOKUP(J344,'[1]Item List (3)'!A$1:B$110000,2,FALSE)</f>
        <v>#N/A</v>
      </c>
      <c r="L344" s="5"/>
      <c r="M344" s="15" t="str">
        <f t="shared" si="100"/>
        <v>IR</v>
      </c>
      <c r="N344" s="15"/>
      <c r="O344" s="47" t="str">
        <f t="shared" si="93"/>
        <v/>
      </c>
      <c r="P344" s="15"/>
      <c r="Q344" s="57"/>
      <c r="R344" s="15"/>
      <c r="S344" s="15"/>
      <c r="T344" s="15"/>
      <c r="U344" s="48">
        <f t="shared" si="103"/>
        <v>0</v>
      </c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>
        <v>480</v>
      </c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48">
        <f t="shared" si="91"/>
        <v>480</v>
      </c>
      <c r="BH344" s="49">
        <f t="shared" si="94"/>
        <v>8</v>
      </c>
      <c r="BI344" s="50">
        <f t="shared" si="92"/>
        <v>0</v>
      </c>
      <c r="BJ344" s="50">
        <f t="shared" si="95"/>
        <v>0</v>
      </c>
      <c r="BK344" s="51">
        <f t="shared" si="104"/>
        <v>0</v>
      </c>
      <c r="BL344" s="51">
        <f t="shared" si="105"/>
        <v>0</v>
      </c>
      <c r="BM344" s="51">
        <f t="shared" si="96"/>
        <v>0</v>
      </c>
      <c r="BN344" s="52">
        <f t="shared" si="102"/>
        <v>0</v>
      </c>
      <c r="BO344" s="52">
        <f t="shared" si="97"/>
        <v>0</v>
      </c>
      <c r="BP344" s="52">
        <f t="shared" si="98"/>
        <v>8</v>
      </c>
      <c r="BQ344" s="53">
        <f t="shared" si="99"/>
        <v>0</v>
      </c>
    </row>
    <row r="345" spans="1:72">
      <c r="A345" s="41">
        <v>375</v>
      </c>
      <c r="B345" s="42">
        <v>46028</v>
      </c>
      <c r="C345" s="15" t="s">
        <v>91</v>
      </c>
      <c r="D345" s="43" t="str">
        <f t="shared" si="101"/>
        <v>EG</v>
      </c>
      <c r="E345" s="44" t="s">
        <v>125</v>
      </c>
      <c r="F345" s="44"/>
      <c r="G345" s="45"/>
      <c r="H345" s="45"/>
      <c r="I345" s="45"/>
      <c r="J345" s="5"/>
      <c r="K345" s="46" t="e">
        <f>VLOOKUP(J345,'[1]Item List (3)'!A$1:B$110000,2,FALSE)</f>
        <v>#N/A</v>
      </c>
      <c r="L345" s="5"/>
      <c r="M345" s="15" t="str">
        <f t="shared" si="100"/>
        <v>IR</v>
      </c>
      <c r="N345" s="15"/>
      <c r="O345" s="47" t="str">
        <f t="shared" si="93"/>
        <v/>
      </c>
      <c r="P345" s="15"/>
      <c r="Q345" s="57"/>
      <c r="R345" s="15"/>
      <c r="S345" s="15"/>
      <c r="T345" s="15"/>
      <c r="U345" s="48">
        <f t="shared" si="103"/>
        <v>0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>
        <v>480</v>
      </c>
      <c r="BG345" s="48">
        <f t="shared" si="91"/>
        <v>480</v>
      </c>
      <c r="BH345" s="49">
        <f t="shared" si="94"/>
        <v>8</v>
      </c>
      <c r="BI345" s="50">
        <f t="shared" si="92"/>
        <v>0</v>
      </c>
      <c r="BJ345" s="50">
        <f t="shared" si="95"/>
        <v>0</v>
      </c>
      <c r="BK345" s="51">
        <f t="shared" si="104"/>
        <v>0</v>
      </c>
      <c r="BL345" s="51">
        <f t="shared" si="105"/>
        <v>0</v>
      </c>
      <c r="BM345" s="51">
        <f t="shared" si="96"/>
        <v>0</v>
      </c>
      <c r="BN345" s="52">
        <f t="shared" si="102"/>
        <v>8</v>
      </c>
      <c r="BO345" s="52">
        <f t="shared" si="97"/>
        <v>0</v>
      </c>
      <c r="BP345" s="52">
        <f t="shared" si="98"/>
        <v>0</v>
      </c>
      <c r="BQ345" s="53">
        <f t="shared" si="99"/>
        <v>0</v>
      </c>
    </row>
    <row r="346" spans="1:72">
      <c r="A346" s="41">
        <v>376</v>
      </c>
      <c r="B346" s="42">
        <v>46028</v>
      </c>
      <c r="C346" s="15" t="s">
        <v>97</v>
      </c>
      <c r="D346" s="43" t="str">
        <f t="shared" si="101"/>
        <v>EG</v>
      </c>
      <c r="E346" s="44" t="s">
        <v>125</v>
      </c>
      <c r="F346" s="44"/>
      <c r="G346" s="45"/>
      <c r="H346" s="45"/>
      <c r="I346" s="45"/>
      <c r="J346" s="5"/>
      <c r="K346" s="46" t="e">
        <f>VLOOKUP(J346,'[1]Item List (3)'!A$1:B$110000,2,FALSE)</f>
        <v>#N/A</v>
      </c>
      <c r="L346" s="5"/>
      <c r="M346" s="15" t="str">
        <f t="shared" si="100"/>
        <v>IR</v>
      </c>
      <c r="N346" s="15"/>
      <c r="O346" s="47" t="str">
        <f t="shared" si="93"/>
        <v/>
      </c>
      <c r="P346" s="15"/>
      <c r="Q346" s="57"/>
      <c r="R346" s="15"/>
      <c r="S346" s="15"/>
      <c r="T346" s="15"/>
      <c r="U346" s="48">
        <f t="shared" si="103"/>
        <v>0</v>
      </c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>
        <v>480</v>
      </c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48">
        <f t="shared" si="91"/>
        <v>480</v>
      </c>
      <c r="BH346" s="49">
        <f t="shared" si="94"/>
        <v>8</v>
      </c>
      <c r="BI346" s="50">
        <f t="shared" si="92"/>
        <v>0</v>
      </c>
      <c r="BJ346" s="50">
        <f t="shared" si="95"/>
        <v>0</v>
      </c>
      <c r="BK346" s="51">
        <f t="shared" si="104"/>
        <v>0</v>
      </c>
      <c r="BL346" s="51">
        <f t="shared" si="105"/>
        <v>0</v>
      </c>
      <c r="BM346" s="51">
        <f t="shared" si="96"/>
        <v>0</v>
      </c>
      <c r="BN346" s="52">
        <f t="shared" si="102"/>
        <v>0</v>
      </c>
      <c r="BO346" s="52">
        <f t="shared" si="97"/>
        <v>0</v>
      </c>
      <c r="BP346" s="52">
        <f t="shared" si="98"/>
        <v>8</v>
      </c>
      <c r="BQ346" s="53">
        <f t="shared" si="99"/>
        <v>0</v>
      </c>
    </row>
    <row r="347" spans="1:72">
      <c r="A347" s="41">
        <v>377</v>
      </c>
      <c r="B347" s="42">
        <v>46028</v>
      </c>
      <c r="C347" s="15" t="s">
        <v>91</v>
      </c>
      <c r="D347" s="43" t="str">
        <f t="shared" si="101"/>
        <v>EG</v>
      </c>
      <c r="E347" s="44" t="s">
        <v>128</v>
      </c>
      <c r="F347" s="44" t="s">
        <v>122</v>
      </c>
      <c r="G347" s="45" t="s">
        <v>107</v>
      </c>
      <c r="H347" s="45"/>
      <c r="I347" s="45"/>
      <c r="J347" s="5">
        <v>103004</v>
      </c>
      <c r="K347" s="46" t="str">
        <f>VLOOKUP(J347,'[1]Item List (3)'!A$1:B$110000,2,FALSE)</f>
        <v>940041664 MATERIAL</v>
      </c>
      <c r="L347" s="5">
        <v>251110003</v>
      </c>
      <c r="M347" s="15" t="str">
        <f t="shared" si="100"/>
        <v>IR</v>
      </c>
      <c r="N347" s="15">
        <v>60</v>
      </c>
      <c r="O347" s="47">
        <f t="shared" si="93"/>
        <v>60</v>
      </c>
      <c r="P347" s="15">
        <v>1</v>
      </c>
      <c r="Q347" s="57">
        <v>175</v>
      </c>
      <c r="R347" s="15">
        <v>7</v>
      </c>
      <c r="S347" s="15"/>
      <c r="T347" s="15"/>
      <c r="U347" s="48">
        <f t="shared" si="103"/>
        <v>175</v>
      </c>
      <c r="V347" s="15">
        <v>235</v>
      </c>
      <c r="W347" s="15"/>
      <c r="X347" s="15">
        <v>10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>
        <v>85</v>
      </c>
      <c r="AS347" s="15"/>
      <c r="AT347" s="15"/>
      <c r="AU347" s="15"/>
      <c r="AV347" s="15"/>
      <c r="AW347" s="15"/>
      <c r="AX347" s="15"/>
      <c r="AY347" s="15"/>
      <c r="AZ347" s="15">
        <v>90</v>
      </c>
      <c r="BA347" s="15"/>
      <c r="BB347" s="15"/>
      <c r="BC347" s="15"/>
      <c r="BD347" s="15"/>
      <c r="BE347" s="15"/>
      <c r="BF347" s="15"/>
      <c r="BG347" s="48">
        <f t="shared" si="91"/>
        <v>420</v>
      </c>
      <c r="BH347" s="49">
        <f t="shared" si="94"/>
        <v>7</v>
      </c>
      <c r="BI347" s="50">
        <f t="shared" si="92"/>
        <v>3.9166666666666665</v>
      </c>
      <c r="BJ347" s="50">
        <f t="shared" si="95"/>
        <v>55.952380952380956</v>
      </c>
      <c r="BK347" s="51">
        <f t="shared" si="104"/>
        <v>74.468085106382972</v>
      </c>
      <c r="BL347" s="51">
        <f t="shared" si="105"/>
        <v>96</v>
      </c>
      <c r="BM347" s="51">
        <f t="shared" si="96"/>
        <v>40</v>
      </c>
      <c r="BN347" s="52">
        <f t="shared" si="102"/>
        <v>0</v>
      </c>
      <c r="BO347" s="52">
        <f t="shared" si="97"/>
        <v>420</v>
      </c>
      <c r="BP347" s="52">
        <f t="shared" si="98"/>
        <v>3.0833333333333335</v>
      </c>
      <c r="BQ347" s="53">
        <f t="shared" si="99"/>
        <v>185</v>
      </c>
    </row>
    <row r="348" spans="1:72">
      <c r="A348" s="41">
        <v>378</v>
      </c>
      <c r="B348" s="42">
        <v>46028</v>
      </c>
      <c r="C348" s="15" t="s">
        <v>91</v>
      </c>
      <c r="D348" s="43" t="str">
        <f t="shared" si="101"/>
        <v>EG</v>
      </c>
      <c r="E348" s="44" t="s">
        <v>128</v>
      </c>
      <c r="F348" s="44"/>
      <c r="G348" s="45" t="s">
        <v>107</v>
      </c>
      <c r="H348" s="45"/>
      <c r="I348" s="45"/>
      <c r="J348" s="5">
        <v>208040.4</v>
      </c>
      <c r="K348" s="46" t="str">
        <f>VLOOKUP(J348,'[1]Item List (3)'!A$1:B$110000,2,FALSE)</f>
        <v>BR.OR 3222 LMW</v>
      </c>
      <c r="L348" s="5"/>
      <c r="M348" s="15" t="str">
        <f t="shared" si="100"/>
        <v>OR</v>
      </c>
      <c r="N348" s="15"/>
      <c r="O348" s="47" t="str">
        <f t="shared" si="93"/>
        <v/>
      </c>
      <c r="P348" s="15"/>
      <c r="Q348" s="57"/>
      <c r="R348" s="15"/>
      <c r="S348" s="15"/>
      <c r="T348" s="15"/>
      <c r="U348" s="48">
        <f t="shared" si="103"/>
        <v>0</v>
      </c>
      <c r="V348" s="15"/>
      <c r="W348" s="15">
        <v>60</v>
      </c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48">
        <f t="shared" si="91"/>
        <v>60</v>
      </c>
      <c r="BH348" s="49">
        <f t="shared" si="94"/>
        <v>1</v>
      </c>
      <c r="BI348" s="50">
        <f t="shared" si="92"/>
        <v>0</v>
      </c>
      <c r="BJ348" s="50">
        <f t="shared" si="95"/>
        <v>0</v>
      </c>
      <c r="BK348" s="51">
        <f t="shared" si="104"/>
        <v>0</v>
      </c>
      <c r="BL348" s="51">
        <f t="shared" si="105"/>
        <v>0</v>
      </c>
      <c r="BM348" s="51">
        <f t="shared" si="96"/>
        <v>0</v>
      </c>
      <c r="BN348" s="52">
        <f t="shared" si="102"/>
        <v>1</v>
      </c>
      <c r="BO348" s="52">
        <f t="shared" si="97"/>
        <v>0</v>
      </c>
      <c r="BP348" s="52">
        <f t="shared" si="98"/>
        <v>0</v>
      </c>
      <c r="BQ348" s="53">
        <f t="shared" si="99"/>
        <v>0</v>
      </c>
    </row>
    <row r="349" spans="1:72">
      <c r="A349" s="41">
        <v>379</v>
      </c>
      <c r="B349" s="42">
        <v>46028</v>
      </c>
      <c r="C349" s="15" t="s">
        <v>97</v>
      </c>
      <c r="D349" s="43" t="str">
        <f t="shared" si="101"/>
        <v>EG</v>
      </c>
      <c r="E349" s="44" t="s">
        <v>128</v>
      </c>
      <c r="F349" s="44"/>
      <c r="G349" s="45"/>
      <c r="H349" s="45"/>
      <c r="I349" s="45"/>
      <c r="J349" s="5"/>
      <c r="K349" s="46" t="e">
        <f>VLOOKUP(J349,'[1]Item List (3)'!A$1:B$110000,2,FALSE)</f>
        <v>#N/A</v>
      </c>
      <c r="L349" s="5"/>
      <c r="M349" s="15" t="str">
        <f t="shared" si="100"/>
        <v>IR</v>
      </c>
      <c r="N349" s="15"/>
      <c r="O349" s="47" t="str">
        <f t="shared" si="93"/>
        <v/>
      </c>
      <c r="P349" s="15"/>
      <c r="Q349" s="57"/>
      <c r="R349" s="15"/>
      <c r="S349" s="15"/>
      <c r="T349" s="15"/>
      <c r="U349" s="48">
        <f t="shared" si="103"/>
        <v>0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>
        <v>480</v>
      </c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48">
        <f t="shared" si="91"/>
        <v>480</v>
      </c>
      <c r="BH349" s="49">
        <f t="shared" si="94"/>
        <v>8</v>
      </c>
      <c r="BI349" s="50">
        <f t="shared" si="92"/>
        <v>0</v>
      </c>
      <c r="BJ349" s="50">
        <f t="shared" si="95"/>
        <v>0</v>
      </c>
      <c r="BK349" s="51">
        <f t="shared" si="104"/>
        <v>0</v>
      </c>
      <c r="BL349" s="51">
        <f t="shared" si="105"/>
        <v>0</v>
      </c>
      <c r="BM349" s="51">
        <f t="shared" si="96"/>
        <v>0</v>
      </c>
      <c r="BN349" s="52">
        <f t="shared" si="102"/>
        <v>0</v>
      </c>
      <c r="BO349" s="52">
        <f t="shared" si="97"/>
        <v>0</v>
      </c>
      <c r="BP349" s="52">
        <f t="shared" si="98"/>
        <v>8</v>
      </c>
      <c r="BQ349" s="53">
        <f t="shared" si="99"/>
        <v>0</v>
      </c>
    </row>
    <row r="350" spans="1:72">
      <c r="A350" s="41">
        <v>380</v>
      </c>
      <c r="B350" s="42">
        <v>46028</v>
      </c>
      <c r="C350" s="15" t="s">
        <v>91</v>
      </c>
      <c r="D350" s="43" t="str">
        <f t="shared" si="101"/>
        <v>EG</v>
      </c>
      <c r="E350" s="44" t="s">
        <v>129</v>
      </c>
      <c r="F350" s="44" t="s">
        <v>122</v>
      </c>
      <c r="G350" s="45" t="s">
        <v>162</v>
      </c>
      <c r="H350" s="45" t="s">
        <v>133</v>
      </c>
      <c r="I350" s="45"/>
      <c r="J350" s="5">
        <v>100261</v>
      </c>
      <c r="K350" s="46" t="str">
        <f>VLOOKUP(J350,'[1]Item List (3)'!A$1:B$110000,2,FALSE)</f>
        <v>IR. 211 YY4</v>
      </c>
      <c r="L350" s="5">
        <v>251216004</v>
      </c>
      <c r="M350" s="15" t="str">
        <f t="shared" si="100"/>
        <v>IR</v>
      </c>
      <c r="N350" s="15">
        <v>20</v>
      </c>
      <c r="O350" s="47">
        <f t="shared" si="93"/>
        <v>180</v>
      </c>
      <c r="P350" s="15">
        <v>1</v>
      </c>
      <c r="Q350" s="57">
        <v>986</v>
      </c>
      <c r="R350" s="15">
        <v>8</v>
      </c>
      <c r="S350" s="15"/>
      <c r="T350" s="15">
        <v>2</v>
      </c>
      <c r="U350" s="48">
        <f t="shared" si="103"/>
        <v>988</v>
      </c>
      <c r="V350" s="15">
        <v>345</v>
      </c>
      <c r="W350" s="15"/>
      <c r="X350" s="15">
        <v>15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>
        <v>30</v>
      </c>
      <c r="AS350" s="15"/>
      <c r="AT350" s="15"/>
      <c r="AU350" s="15"/>
      <c r="AV350" s="15"/>
      <c r="AW350" s="15"/>
      <c r="AX350" s="15"/>
      <c r="AY350" s="15"/>
      <c r="AZ350" s="15">
        <v>90</v>
      </c>
      <c r="BA350" s="15"/>
      <c r="BB350" s="15"/>
      <c r="BC350" s="15"/>
      <c r="BD350" s="15"/>
      <c r="BE350" s="15"/>
      <c r="BF350" s="15"/>
      <c r="BG350" s="48">
        <f t="shared" si="91"/>
        <v>480</v>
      </c>
      <c r="BH350" s="49">
        <f t="shared" si="94"/>
        <v>8</v>
      </c>
      <c r="BI350" s="50">
        <f t="shared" si="92"/>
        <v>5.75</v>
      </c>
      <c r="BJ350" s="50">
        <f t="shared" si="95"/>
        <v>71.875</v>
      </c>
      <c r="BK350" s="51">
        <f t="shared" si="104"/>
        <v>95.45893719806763</v>
      </c>
      <c r="BL350" s="51">
        <f t="shared" si="105"/>
        <v>98.987854251012138</v>
      </c>
      <c r="BM350" s="51">
        <f t="shared" si="96"/>
        <v>67.916666666666657</v>
      </c>
      <c r="BN350" s="52">
        <f t="shared" si="102"/>
        <v>0</v>
      </c>
      <c r="BO350" s="52">
        <f t="shared" si="97"/>
        <v>1440</v>
      </c>
      <c r="BP350" s="52">
        <f t="shared" si="98"/>
        <v>2.25</v>
      </c>
      <c r="BQ350" s="53">
        <f t="shared" si="99"/>
        <v>405</v>
      </c>
    </row>
    <row r="351" spans="1:72">
      <c r="A351" s="41">
        <v>381</v>
      </c>
      <c r="B351" s="42">
        <v>46028</v>
      </c>
      <c r="C351" s="15" t="s">
        <v>97</v>
      </c>
      <c r="D351" s="43" t="str">
        <f t="shared" si="101"/>
        <v>EG</v>
      </c>
      <c r="E351" s="44" t="s">
        <v>129</v>
      </c>
      <c r="F351" s="44" t="s">
        <v>122</v>
      </c>
      <c r="G351" s="45" t="s">
        <v>123</v>
      </c>
      <c r="H351" s="45"/>
      <c r="I351" s="45"/>
      <c r="J351" s="5">
        <v>100261</v>
      </c>
      <c r="K351" s="46" t="str">
        <f>VLOOKUP(J351,'[1]Item List (3)'!A$1:B$110000,2,FALSE)</f>
        <v>IR. 211 YY4</v>
      </c>
      <c r="L351" s="5">
        <v>251216004</v>
      </c>
      <c r="M351" s="15" t="str">
        <f t="shared" si="100"/>
        <v>IR</v>
      </c>
      <c r="N351" s="15">
        <v>20</v>
      </c>
      <c r="O351" s="47">
        <f t="shared" si="93"/>
        <v>180</v>
      </c>
      <c r="P351" s="15">
        <v>1</v>
      </c>
      <c r="Q351" s="57">
        <v>1142</v>
      </c>
      <c r="R351" s="15"/>
      <c r="S351" s="15"/>
      <c r="T351" s="15"/>
      <c r="U351" s="48">
        <f t="shared" si="103"/>
        <v>1142</v>
      </c>
      <c r="V351" s="15">
        <v>390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>
        <v>90</v>
      </c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48">
        <f t="shared" si="91"/>
        <v>480</v>
      </c>
      <c r="BH351" s="49">
        <f t="shared" si="94"/>
        <v>8</v>
      </c>
      <c r="BI351" s="50">
        <f t="shared" si="92"/>
        <v>6.5</v>
      </c>
      <c r="BJ351" s="50">
        <f t="shared" si="95"/>
        <v>81.25</v>
      </c>
      <c r="BK351" s="51">
        <f t="shared" si="104"/>
        <v>97.606837606837601</v>
      </c>
      <c r="BL351" s="51">
        <f t="shared" si="105"/>
        <v>100</v>
      </c>
      <c r="BM351" s="51">
        <f t="shared" si="96"/>
        <v>79.305555555555557</v>
      </c>
      <c r="BN351" s="52">
        <f t="shared" si="102"/>
        <v>0</v>
      </c>
      <c r="BO351" s="52">
        <f t="shared" si="97"/>
        <v>1440</v>
      </c>
      <c r="BP351" s="52">
        <f t="shared" si="98"/>
        <v>1.5</v>
      </c>
      <c r="BQ351" s="53">
        <f t="shared" si="99"/>
        <v>270</v>
      </c>
    </row>
    <row r="352" spans="1:72">
      <c r="A352" s="41">
        <v>382</v>
      </c>
      <c r="B352" s="42">
        <v>46028</v>
      </c>
      <c r="C352" s="15" t="s">
        <v>91</v>
      </c>
      <c r="D352" s="43" t="str">
        <f t="shared" si="101"/>
        <v>EG</v>
      </c>
      <c r="E352" s="44" t="s">
        <v>130</v>
      </c>
      <c r="F352" s="44"/>
      <c r="G352" s="45"/>
      <c r="H352" s="45"/>
      <c r="I352" s="45"/>
      <c r="J352" s="5"/>
      <c r="K352" s="46" t="e">
        <f>VLOOKUP(J352,'[1]Item List (3)'!A$1:B$110000,2,FALSE)</f>
        <v>#N/A</v>
      </c>
      <c r="L352" s="5"/>
      <c r="M352" s="15" t="str">
        <f t="shared" si="100"/>
        <v>IR</v>
      </c>
      <c r="N352" s="15"/>
      <c r="O352" s="47" t="str">
        <f t="shared" si="93"/>
        <v/>
      </c>
      <c r="P352" s="15"/>
      <c r="Q352" s="57"/>
      <c r="R352" s="15"/>
      <c r="S352" s="15"/>
      <c r="T352" s="15"/>
      <c r="U352" s="48">
        <f t="shared" si="103"/>
        <v>0</v>
      </c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48">
        <f t="shared" si="91"/>
        <v>0</v>
      </c>
      <c r="BH352" s="49">
        <f t="shared" si="94"/>
        <v>0</v>
      </c>
      <c r="BI352" s="50">
        <f t="shared" si="92"/>
        <v>0</v>
      </c>
      <c r="BJ352" s="50">
        <f t="shared" si="95"/>
        <v>0</v>
      </c>
      <c r="BK352" s="51">
        <f t="shared" si="104"/>
        <v>0</v>
      </c>
      <c r="BL352" s="51">
        <f t="shared" si="105"/>
        <v>0</v>
      </c>
      <c r="BM352" s="51">
        <f t="shared" si="96"/>
        <v>0</v>
      </c>
      <c r="BN352" s="52">
        <f t="shared" si="102"/>
        <v>0</v>
      </c>
      <c r="BO352" s="52">
        <f t="shared" si="97"/>
        <v>0</v>
      </c>
      <c r="BP352" s="52">
        <f t="shared" si="98"/>
        <v>0</v>
      </c>
      <c r="BQ352" s="53">
        <f t="shared" si="99"/>
        <v>0</v>
      </c>
    </row>
    <row r="353" spans="1:73">
      <c r="A353" s="41">
        <v>383</v>
      </c>
      <c r="B353" s="42">
        <v>46028</v>
      </c>
      <c r="C353" s="15" t="s">
        <v>97</v>
      </c>
      <c r="D353" s="43" t="str">
        <f t="shared" si="101"/>
        <v>EG</v>
      </c>
      <c r="E353" s="44" t="s">
        <v>130</v>
      </c>
      <c r="F353" s="44"/>
      <c r="G353" s="45"/>
      <c r="H353" s="45"/>
      <c r="I353" s="45"/>
      <c r="J353" s="5"/>
      <c r="K353" s="46" t="e">
        <f>VLOOKUP(J353,'[1]Item List (3)'!A$1:B$110000,2,FALSE)</f>
        <v>#N/A</v>
      </c>
      <c r="L353" s="5"/>
      <c r="M353" s="15" t="str">
        <f t="shared" si="100"/>
        <v>IR</v>
      </c>
      <c r="N353" s="15"/>
      <c r="O353" s="47" t="str">
        <f t="shared" si="93"/>
        <v/>
      </c>
      <c r="P353" s="15"/>
      <c r="Q353" s="57"/>
      <c r="R353" s="15"/>
      <c r="S353" s="15"/>
      <c r="T353" s="15"/>
      <c r="U353" s="48">
        <f t="shared" si="103"/>
        <v>0</v>
      </c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48">
        <f t="shared" si="91"/>
        <v>0</v>
      </c>
      <c r="BH353" s="49">
        <f t="shared" si="94"/>
        <v>0</v>
      </c>
      <c r="BI353" s="50">
        <f t="shared" si="92"/>
        <v>0</v>
      </c>
      <c r="BJ353" s="50">
        <f t="shared" si="95"/>
        <v>0</v>
      </c>
      <c r="BK353" s="51">
        <f t="shared" si="104"/>
        <v>0</v>
      </c>
      <c r="BL353" s="51">
        <f t="shared" si="105"/>
        <v>0</v>
      </c>
      <c r="BM353" s="51">
        <f t="shared" si="96"/>
        <v>0</v>
      </c>
      <c r="BN353" s="52">
        <f t="shared" si="102"/>
        <v>0</v>
      </c>
      <c r="BO353" s="52">
        <f t="shared" si="97"/>
        <v>0</v>
      </c>
      <c r="BP353" s="52">
        <f t="shared" si="98"/>
        <v>0</v>
      </c>
      <c r="BQ353" s="53">
        <f t="shared" si="99"/>
        <v>0</v>
      </c>
    </row>
    <row r="354" spans="1:73">
      <c r="A354" s="41">
        <v>384</v>
      </c>
      <c r="B354" s="42">
        <v>46028</v>
      </c>
      <c r="C354" s="15" t="s">
        <v>91</v>
      </c>
      <c r="D354" s="43" t="str">
        <f t="shared" si="101"/>
        <v>IG</v>
      </c>
      <c r="E354" s="44" t="s">
        <v>131</v>
      </c>
      <c r="F354" s="44" t="s">
        <v>132</v>
      </c>
      <c r="G354" s="45" t="s">
        <v>149</v>
      </c>
      <c r="H354" s="45"/>
      <c r="I354" s="45"/>
      <c r="J354" s="5">
        <v>100299.14</v>
      </c>
      <c r="K354" s="46" t="str">
        <f>VLOOKUP(J354,'[1]Item List (3)'!A$1:B$110000,2,FALSE)</f>
        <v>IR. 9913 C</v>
      </c>
      <c r="L354" s="5">
        <v>251128013</v>
      </c>
      <c r="M354" s="15" t="str">
        <f t="shared" si="100"/>
        <v>IR</v>
      </c>
      <c r="N354" s="15">
        <v>23</v>
      </c>
      <c r="O354" s="47">
        <f t="shared" si="93"/>
        <v>156.52173913043478</v>
      </c>
      <c r="P354" s="15">
        <v>1</v>
      </c>
      <c r="Q354" s="57">
        <v>773</v>
      </c>
      <c r="R354" s="15">
        <v>15</v>
      </c>
      <c r="S354" s="15">
        <v>37</v>
      </c>
      <c r="T354" s="15"/>
      <c r="U354" s="48">
        <f t="shared" si="103"/>
        <v>810</v>
      </c>
      <c r="V354" s="15">
        <v>350</v>
      </c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>
        <v>30</v>
      </c>
      <c r="AQ354" s="15"/>
      <c r="AR354" s="15"/>
      <c r="AS354" s="15"/>
      <c r="AT354" s="15"/>
      <c r="AU354" s="15"/>
      <c r="AV354" s="15"/>
      <c r="AW354" s="15"/>
      <c r="AX354" s="15"/>
      <c r="AY354" s="15"/>
      <c r="AZ354" s="15">
        <v>90</v>
      </c>
      <c r="BA354" s="15"/>
      <c r="BB354" s="15"/>
      <c r="BC354" s="15">
        <v>10</v>
      </c>
      <c r="BD354" s="15"/>
      <c r="BE354" s="15"/>
      <c r="BF354" s="15"/>
      <c r="BG354" s="48">
        <f t="shared" si="91"/>
        <v>480</v>
      </c>
      <c r="BH354" s="49">
        <f t="shared" si="94"/>
        <v>8</v>
      </c>
      <c r="BI354" s="50">
        <f t="shared" si="92"/>
        <v>5.8333333333333339</v>
      </c>
      <c r="BJ354" s="50">
        <f t="shared" si="95"/>
        <v>72.916666666666671</v>
      </c>
      <c r="BK354" s="51">
        <f t="shared" si="104"/>
        <v>88.714285714285694</v>
      </c>
      <c r="BL354" s="51">
        <f t="shared" si="105"/>
        <v>93.58024691358024</v>
      </c>
      <c r="BM354" s="51">
        <f t="shared" si="96"/>
        <v>60.534722222222214</v>
      </c>
      <c r="BN354" s="52">
        <f t="shared" si="102"/>
        <v>0.5</v>
      </c>
      <c r="BO354" s="52">
        <f t="shared" si="97"/>
        <v>1173.9130434782608</v>
      </c>
      <c r="BP354" s="52">
        <f t="shared" si="98"/>
        <v>1.6666666666666665</v>
      </c>
      <c r="BQ354" s="53">
        <f t="shared" si="99"/>
        <v>260.86956521739125</v>
      </c>
      <c r="BR354" s="54">
        <v>1</v>
      </c>
      <c r="BT354" s="54">
        <v>1</v>
      </c>
      <c r="BU354" s="55">
        <v>1</v>
      </c>
    </row>
    <row r="355" spans="1:73">
      <c r="A355" s="41">
        <v>385</v>
      </c>
      <c r="B355" s="42">
        <v>46028</v>
      </c>
      <c r="C355" s="15" t="s">
        <v>97</v>
      </c>
      <c r="D355" s="43" t="str">
        <f t="shared" si="101"/>
        <v>IG</v>
      </c>
      <c r="E355" s="44" t="s">
        <v>131</v>
      </c>
      <c r="F355" s="44" t="s">
        <v>132</v>
      </c>
      <c r="G355" s="45" t="s">
        <v>133</v>
      </c>
      <c r="H355" s="45"/>
      <c r="I355" s="45"/>
      <c r="J355" s="5">
        <v>100299.14</v>
      </c>
      <c r="K355" s="46" t="str">
        <f>VLOOKUP(J355,'[1]Item List (3)'!A$1:B$110000,2,FALSE)</f>
        <v>IR. 9913 C</v>
      </c>
      <c r="L355" s="5">
        <v>251128013</v>
      </c>
      <c r="M355" s="15" t="str">
        <f t="shared" si="100"/>
        <v>IR</v>
      </c>
      <c r="N355" s="15">
        <v>23</v>
      </c>
      <c r="O355" s="47">
        <f t="shared" si="93"/>
        <v>156.52173913043478</v>
      </c>
      <c r="P355" s="15">
        <v>1</v>
      </c>
      <c r="Q355" s="57">
        <v>957</v>
      </c>
      <c r="R355" s="15">
        <v>12</v>
      </c>
      <c r="S355" s="15">
        <v>51</v>
      </c>
      <c r="T355" s="15"/>
      <c r="U355" s="48">
        <f t="shared" si="103"/>
        <v>1008</v>
      </c>
      <c r="V355" s="15">
        <v>430</v>
      </c>
      <c r="W355" s="15"/>
      <c r="X355" s="15"/>
      <c r="Y355" s="15"/>
      <c r="Z355" s="15"/>
      <c r="AA355" s="15"/>
      <c r="AB355" s="15"/>
      <c r="AC355" s="15"/>
      <c r="AD355" s="15"/>
      <c r="AE355" s="15">
        <v>10</v>
      </c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>
        <v>30</v>
      </c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>
        <v>10</v>
      </c>
      <c r="BB355" s="15"/>
      <c r="BC355" s="15"/>
      <c r="BD355" s="15"/>
      <c r="BE355" s="15"/>
      <c r="BF355" s="15"/>
      <c r="BG355" s="48">
        <f t="shared" si="91"/>
        <v>480</v>
      </c>
      <c r="BH355" s="49">
        <f t="shared" si="94"/>
        <v>8</v>
      </c>
      <c r="BI355" s="50">
        <f t="shared" si="92"/>
        <v>7.166666666666667</v>
      </c>
      <c r="BJ355" s="50">
        <f t="shared" si="95"/>
        <v>89.583333333333343</v>
      </c>
      <c r="BK355" s="51">
        <f t="shared" si="104"/>
        <v>89.860465116279059</v>
      </c>
      <c r="BL355" s="51">
        <f t="shared" si="105"/>
        <v>93.75</v>
      </c>
      <c r="BM355" s="51">
        <f t="shared" si="96"/>
        <v>75.46875</v>
      </c>
      <c r="BN355" s="52">
        <f t="shared" si="102"/>
        <v>0.5</v>
      </c>
      <c r="BO355" s="52">
        <f t="shared" si="97"/>
        <v>1173.9130434782608</v>
      </c>
      <c r="BP355" s="52">
        <f t="shared" si="98"/>
        <v>0.33333333333333337</v>
      </c>
      <c r="BQ355" s="53">
        <f t="shared" si="99"/>
        <v>52.173913043478272</v>
      </c>
      <c r="BR355" s="54">
        <v>1</v>
      </c>
      <c r="BT355" s="54">
        <v>1</v>
      </c>
      <c r="BU355" s="55">
        <v>1</v>
      </c>
    </row>
    <row r="356" spans="1:73">
      <c r="A356" s="41">
        <v>386</v>
      </c>
      <c r="B356" s="42">
        <v>46028</v>
      </c>
      <c r="C356" s="15" t="s">
        <v>91</v>
      </c>
      <c r="D356" s="43" t="str">
        <f t="shared" si="101"/>
        <v>IG</v>
      </c>
      <c r="E356" s="44" t="s">
        <v>135</v>
      </c>
      <c r="F356" s="44" t="s">
        <v>132</v>
      </c>
      <c r="G356" s="45" t="s">
        <v>134</v>
      </c>
      <c r="H356" s="45"/>
      <c r="I356" s="45"/>
      <c r="J356" s="5">
        <v>104728</v>
      </c>
      <c r="K356" s="46" t="str">
        <f>VLOOKUP(J356,'[1]Item List (3)'!A$1:B$110000,2,FALSE)</f>
        <v>IR.IRT 2820(28X32X20.5)</v>
      </c>
      <c r="L356" s="5">
        <v>250916003</v>
      </c>
      <c r="M356" s="15" t="str">
        <f t="shared" si="100"/>
        <v>IR</v>
      </c>
      <c r="N356" s="15">
        <v>30</v>
      </c>
      <c r="O356" s="47">
        <f t="shared" si="93"/>
        <v>120</v>
      </c>
      <c r="P356" s="15">
        <v>1</v>
      </c>
      <c r="Q356" s="57">
        <v>391</v>
      </c>
      <c r="R356" s="15">
        <v>34</v>
      </c>
      <c r="S356" s="15">
        <v>73</v>
      </c>
      <c r="T356" s="15"/>
      <c r="U356" s="48">
        <f t="shared" si="103"/>
        <v>464</v>
      </c>
      <c r="V356" s="15">
        <v>265</v>
      </c>
      <c r="W356" s="15"/>
      <c r="X356" s="15"/>
      <c r="Y356" s="15"/>
      <c r="Z356" s="15">
        <v>10</v>
      </c>
      <c r="AA356" s="15"/>
      <c r="AB356" s="15"/>
      <c r="AC356" s="15">
        <v>15</v>
      </c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>
        <v>10</v>
      </c>
      <c r="AQ356" s="15"/>
      <c r="AR356" s="15"/>
      <c r="AS356" s="15"/>
      <c r="AT356" s="15"/>
      <c r="AU356" s="15"/>
      <c r="AV356" s="15"/>
      <c r="AW356" s="15"/>
      <c r="AX356" s="15"/>
      <c r="AY356" s="15"/>
      <c r="AZ356" s="15">
        <v>90</v>
      </c>
      <c r="BA356" s="15"/>
      <c r="BB356" s="15"/>
      <c r="BC356" s="15">
        <v>90</v>
      </c>
      <c r="BD356" s="15"/>
      <c r="BE356" s="15"/>
      <c r="BF356" s="15"/>
      <c r="BG356" s="48">
        <f t="shared" si="91"/>
        <v>480</v>
      </c>
      <c r="BH356" s="49">
        <f t="shared" si="94"/>
        <v>8</v>
      </c>
      <c r="BI356" s="50">
        <f t="shared" si="92"/>
        <v>4.4166666666666661</v>
      </c>
      <c r="BJ356" s="50">
        <f t="shared" si="95"/>
        <v>55.208333333333329</v>
      </c>
      <c r="BK356" s="51">
        <f t="shared" si="104"/>
        <v>87.547169811320771</v>
      </c>
      <c r="BL356" s="51">
        <f t="shared" si="105"/>
        <v>76.939655172413794</v>
      </c>
      <c r="BM356" s="51">
        <f t="shared" si="96"/>
        <v>37.187500000000007</v>
      </c>
      <c r="BN356" s="52">
        <f t="shared" si="102"/>
        <v>0.16666666666666666</v>
      </c>
      <c r="BO356" s="52">
        <f t="shared" si="97"/>
        <v>940</v>
      </c>
      <c r="BP356" s="52">
        <f t="shared" si="98"/>
        <v>3.416666666666667</v>
      </c>
      <c r="BQ356" s="53">
        <f t="shared" si="99"/>
        <v>410.00000000000006</v>
      </c>
      <c r="BR356" s="54">
        <v>1</v>
      </c>
      <c r="BT356" s="54">
        <v>1</v>
      </c>
      <c r="BU356" s="55">
        <v>1</v>
      </c>
    </row>
    <row r="357" spans="1:73" ht="15" customHeight="1">
      <c r="A357" s="41">
        <v>387</v>
      </c>
      <c r="B357" s="42">
        <v>46028</v>
      </c>
      <c r="C357" s="15" t="s">
        <v>97</v>
      </c>
      <c r="D357" s="43" t="str">
        <f t="shared" si="101"/>
        <v>IG</v>
      </c>
      <c r="E357" s="44" t="s">
        <v>135</v>
      </c>
      <c r="F357" s="44" t="s">
        <v>132</v>
      </c>
      <c r="G357" s="45" t="s">
        <v>134</v>
      </c>
      <c r="H357" s="45" t="s">
        <v>138</v>
      </c>
      <c r="I357" s="45"/>
      <c r="J357" s="5">
        <v>104299</v>
      </c>
      <c r="K357" s="46" t="str">
        <f>VLOOKUP(J357,'[1]Item List (3)'!A$1:B$110000,2,FALSE)</f>
        <v>IR.9916</v>
      </c>
      <c r="L357" s="5">
        <v>251207010</v>
      </c>
      <c r="M357" s="15" t="str">
        <f t="shared" si="100"/>
        <v>IR</v>
      </c>
      <c r="N357" s="15">
        <v>23</v>
      </c>
      <c r="O357" s="47">
        <f t="shared" si="93"/>
        <v>156.52173913043478</v>
      </c>
      <c r="P357" s="15">
        <v>1</v>
      </c>
      <c r="Q357" s="57">
        <v>490</v>
      </c>
      <c r="R357" s="15"/>
      <c r="S357" s="15">
        <v>3</v>
      </c>
      <c r="T357" s="15">
        <v>3</v>
      </c>
      <c r="U357" s="48">
        <f t="shared" si="103"/>
        <v>496</v>
      </c>
      <c r="V357" s="15">
        <v>220</v>
      </c>
      <c r="W357" s="15">
        <v>240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>
        <v>10</v>
      </c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>
        <v>10</v>
      </c>
      <c r="BB357" s="15"/>
      <c r="BC357" s="15"/>
      <c r="BD357" s="15"/>
      <c r="BE357" s="15"/>
      <c r="BF357" s="15"/>
      <c r="BG357" s="48">
        <f t="shared" si="91"/>
        <v>480</v>
      </c>
      <c r="BH357" s="49">
        <f t="shared" si="94"/>
        <v>8</v>
      </c>
      <c r="BI357" s="50">
        <f t="shared" si="92"/>
        <v>3.666666666666667</v>
      </c>
      <c r="BJ357" s="50">
        <f t="shared" si="95"/>
        <v>45.833333333333336</v>
      </c>
      <c r="BK357" s="51">
        <f t="shared" si="104"/>
        <v>86.424242424242408</v>
      </c>
      <c r="BL357" s="51">
        <f t="shared" si="105"/>
        <v>98.790322580645167</v>
      </c>
      <c r="BM357" s="51">
        <f t="shared" si="96"/>
        <v>39.131944444444436</v>
      </c>
      <c r="BN357" s="52">
        <f t="shared" si="102"/>
        <v>4.166666666666667</v>
      </c>
      <c r="BO357" s="52">
        <f t="shared" si="97"/>
        <v>599.99999999999989</v>
      </c>
      <c r="BP357" s="52">
        <f t="shared" si="98"/>
        <v>0.16666666666666607</v>
      </c>
      <c r="BQ357" s="53">
        <f t="shared" si="99"/>
        <v>26.086956521739037</v>
      </c>
      <c r="BR357" s="54">
        <v>1</v>
      </c>
    </row>
    <row r="358" spans="1:73" ht="14.1" customHeight="1">
      <c r="A358" s="41">
        <v>388</v>
      </c>
      <c r="B358" s="42">
        <v>46028</v>
      </c>
      <c r="C358" s="15" t="s">
        <v>91</v>
      </c>
      <c r="D358" s="43" t="str">
        <f t="shared" si="101"/>
        <v>IG</v>
      </c>
      <c r="E358" s="44" t="s">
        <v>140</v>
      </c>
      <c r="F358" s="44" t="s">
        <v>132</v>
      </c>
      <c r="G358" s="45" t="s">
        <v>141</v>
      </c>
      <c r="H358" s="45"/>
      <c r="I358" s="45"/>
      <c r="J358" s="5">
        <v>102098.01</v>
      </c>
      <c r="K358" s="46" t="e">
        <f>VLOOKUP(J358,'[1]Item List (3)'!A$1:B$110000,2,FALSE)</f>
        <v>#N/A</v>
      </c>
      <c r="L358" s="5">
        <v>250908008</v>
      </c>
      <c r="M358" s="15" t="str">
        <f t="shared" si="100"/>
        <v>IR</v>
      </c>
      <c r="N358" s="15">
        <v>45</v>
      </c>
      <c r="O358" s="47">
        <f t="shared" si="93"/>
        <v>80</v>
      </c>
      <c r="P358" s="15">
        <v>1</v>
      </c>
      <c r="Q358" s="57">
        <v>286</v>
      </c>
      <c r="R358" s="15">
        <v>25</v>
      </c>
      <c r="S358" s="15">
        <v>11</v>
      </c>
      <c r="T358" s="15"/>
      <c r="U358" s="48">
        <f t="shared" si="103"/>
        <v>297</v>
      </c>
      <c r="V358" s="15">
        <v>350</v>
      </c>
      <c r="W358" s="15"/>
      <c r="X358" s="15"/>
      <c r="Y358" s="15"/>
      <c r="Z358" s="15"/>
      <c r="AA358" s="15"/>
      <c r="AB358" s="15"/>
      <c r="AC358" s="15"/>
      <c r="AD358" s="15"/>
      <c r="AE358" s="15">
        <v>5</v>
      </c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>
        <v>10</v>
      </c>
      <c r="AQ358" s="15"/>
      <c r="AR358" s="15"/>
      <c r="AS358" s="15"/>
      <c r="AT358" s="15"/>
      <c r="AU358" s="15"/>
      <c r="AV358" s="15"/>
      <c r="AW358" s="15"/>
      <c r="AX358" s="15"/>
      <c r="AY358" s="15"/>
      <c r="AZ358" s="15">
        <v>90</v>
      </c>
      <c r="BA358" s="15"/>
      <c r="BB358" s="15"/>
      <c r="BC358" s="15">
        <v>20</v>
      </c>
      <c r="BD358" s="15"/>
      <c r="BE358" s="15">
        <v>5</v>
      </c>
      <c r="BF358" s="15"/>
      <c r="BG358" s="48">
        <f t="shared" si="91"/>
        <v>480</v>
      </c>
      <c r="BH358" s="49">
        <f t="shared" si="94"/>
        <v>8</v>
      </c>
      <c r="BI358" s="50">
        <f t="shared" si="92"/>
        <v>5.8333333333333339</v>
      </c>
      <c r="BJ358" s="50">
        <f t="shared" si="95"/>
        <v>72.916666666666671</v>
      </c>
      <c r="BK358" s="51">
        <f t="shared" si="104"/>
        <v>63.642857142857132</v>
      </c>
      <c r="BL358" s="51">
        <f t="shared" si="105"/>
        <v>87.878787878787875</v>
      </c>
      <c r="BM358" s="51">
        <f t="shared" si="96"/>
        <v>40.781249999999993</v>
      </c>
      <c r="BN358" s="52">
        <f t="shared" si="102"/>
        <v>0.25</v>
      </c>
      <c r="BO358" s="52">
        <f t="shared" si="97"/>
        <v>620</v>
      </c>
      <c r="BP358" s="52">
        <f t="shared" si="98"/>
        <v>1.9166666666666665</v>
      </c>
      <c r="BQ358" s="53">
        <f t="shared" si="99"/>
        <v>153.33333333333331</v>
      </c>
      <c r="BR358" s="54">
        <v>1</v>
      </c>
    </row>
    <row r="359" spans="1:73">
      <c r="A359" s="41">
        <v>389</v>
      </c>
      <c r="B359" s="42">
        <v>46028</v>
      </c>
      <c r="C359" s="15" t="s">
        <v>97</v>
      </c>
      <c r="D359" s="43" t="str">
        <f t="shared" si="101"/>
        <v>IG</v>
      </c>
      <c r="E359" s="44" t="s">
        <v>140</v>
      </c>
      <c r="F359" s="44" t="s">
        <v>132</v>
      </c>
      <c r="G359" s="45" t="s">
        <v>151</v>
      </c>
      <c r="H359" s="45"/>
      <c r="I359" s="45"/>
      <c r="J359" s="5">
        <v>102098.01</v>
      </c>
      <c r="K359" s="46" t="e">
        <f>VLOOKUP(J359,'[1]Item List (3)'!A$1:B$110000,2,FALSE)</f>
        <v>#N/A</v>
      </c>
      <c r="L359" s="5">
        <v>250908008</v>
      </c>
      <c r="M359" s="15" t="str">
        <f t="shared" si="100"/>
        <v>IR</v>
      </c>
      <c r="N359" s="15">
        <v>45</v>
      </c>
      <c r="O359" s="47">
        <f t="shared" si="93"/>
        <v>80</v>
      </c>
      <c r="P359" s="15">
        <v>1</v>
      </c>
      <c r="Q359" s="57">
        <v>169</v>
      </c>
      <c r="R359" s="15">
        <v>4</v>
      </c>
      <c r="S359" s="15">
        <v>6</v>
      </c>
      <c r="T359" s="15"/>
      <c r="U359" s="48">
        <f t="shared" si="103"/>
        <v>175</v>
      </c>
      <c r="V359" s="15">
        <v>220</v>
      </c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>
        <v>300</v>
      </c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>
        <v>20</v>
      </c>
      <c r="BD359" s="15"/>
      <c r="BE359" s="15"/>
      <c r="BF359" s="15"/>
      <c r="BG359" s="48">
        <f t="shared" si="91"/>
        <v>540</v>
      </c>
      <c r="BH359" s="49">
        <f t="shared" si="94"/>
        <v>9</v>
      </c>
      <c r="BI359" s="50">
        <f t="shared" si="92"/>
        <v>3.666666666666667</v>
      </c>
      <c r="BJ359" s="50">
        <f t="shared" si="95"/>
        <v>40.740740740740748</v>
      </c>
      <c r="BK359" s="51">
        <f t="shared" si="104"/>
        <v>59.659090909090907</v>
      </c>
      <c r="BL359" s="51">
        <f t="shared" si="105"/>
        <v>94.285714285714278</v>
      </c>
      <c r="BM359" s="51">
        <f t="shared" si="96"/>
        <v>22.916666666666664</v>
      </c>
      <c r="BN359" s="52">
        <f t="shared" si="102"/>
        <v>0</v>
      </c>
      <c r="BO359" s="52">
        <f t="shared" si="97"/>
        <v>720</v>
      </c>
      <c r="BP359" s="52">
        <f t="shared" si="98"/>
        <v>5.333333333333333</v>
      </c>
      <c r="BQ359" s="53">
        <f t="shared" si="99"/>
        <v>426.66666666666669</v>
      </c>
    </row>
    <row r="360" spans="1:73">
      <c r="A360" s="41">
        <v>390</v>
      </c>
      <c r="B360" s="42">
        <v>46028</v>
      </c>
      <c r="C360" s="15" t="s">
        <v>91</v>
      </c>
      <c r="D360" s="43" t="str">
        <f t="shared" si="101"/>
        <v>IG</v>
      </c>
      <c r="E360" s="44" t="s">
        <v>143</v>
      </c>
      <c r="F360" s="44"/>
      <c r="G360" s="45"/>
      <c r="H360" s="45"/>
      <c r="I360" s="45"/>
      <c r="J360" s="5"/>
      <c r="K360" s="46" t="e">
        <f>VLOOKUP(J360,'[1]Item List (3)'!A$1:B$110000,2,FALSE)</f>
        <v>#N/A</v>
      </c>
      <c r="L360" s="5"/>
      <c r="M360" s="15" t="str">
        <f t="shared" si="100"/>
        <v>IR</v>
      </c>
      <c r="N360" s="15"/>
      <c r="O360" s="47" t="str">
        <f t="shared" si="93"/>
        <v/>
      </c>
      <c r="P360" s="15"/>
      <c r="Q360" s="57"/>
      <c r="R360" s="15"/>
      <c r="S360" s="15"/>
      <c r="T360" s="15"/>
      <c r="U360" s="48">
        <f t="shared" si="103"/>
        <v>0</v>
      </c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>
        <v>480</v>
      </c>
      <c r="BG360" s="48">
        <f t="shared" si="91"/>
        <v>480</v>
      </c>
      <c r="BH360" s="49">
        <f t="shared" si="94"/>
        <v>8</v>
      </c>
      <c r="BI360" s="50">
        <f t="shared" si="92"/>
        <v>0</v>
      </c>
      <c r="BJ360" s="50">
        <f t="shared" si="95"/>
        <v>0</v>
      </c>
      <c r="BK360" s="51">
        <f t="shared" si="104"/>
        <v>0</v>
      </c>
      <c r="BL360" s="51">
        <f t="shared" si="105"/>
        <v>0</v>
      </c>
      <c r="BM360" s="51">
        <f t="shared" si="96"/>
        <v>0</v>
      </c>
      <c r="BN360" s="52">
        <f t="shared" si="102"/>
        <v>8</v>
      </c>
      <c r="BO360" s="52">
        <f t="shared" si="97"/>
        <v>0</v>
      </c>
      <c r="BP360" s="52">
        <f t="shared" si="98"/>
        <v>0</v>
      </c>
      <c r="BQ360" s="53">
        <f t="shared" si="99"/>
        <v>0</v>
      </c>
    </row>
    <row r="361" spans="1:73">
      <c r="A361" s="41">
        <v>391</v>
      </c>
      <c r="B361" s="42">
        <v>46028</v>
      </c>
      <c r="C361" s="15" t="s">
        <v>97</v>
      </c>
      <c r="D361" s="43" t="str">
        <f t="shared" si="101"/>
        <v>IG</v>
      </c>
      <c r="E361" s="44" t="s">
        <v>143</v>
      </c>
      <c r="F361" s="44"/>
      <c r="G361" s="45"/>
      <c r="H361" s="45"/>
      <c r="I361" s="45"/>
      <c r="J361" s="5"/>
      <c r="K361" s="46" t="e">
        <f>VLOOKUP(J361,'[1]Item List (3)'!A$1:B$110000,2,FALSE)</f>
        <v>#N/A</v>
      </c>
      <c r="L361" s="5"/>
      <c r="M361" s="15" t="str">
        <f t="shared" si="100"/>
        <v>IR</v>
      </c>
      <c r="N361" s="15"/>
      <c r="O361" s="47" t="str">
        <f t="shared" si="93"/>
        <v/>
      </c>
      <c r="P361" s="15"/>
      <c r="Q361" s="57"/>
      <c r="R361" s="15"/>
      <c r="S361" s="15"/>
      <c r="T361" s="15"/>
      <c r="U361" s="48">
        <f t="shared" si="103"/>
        <v>0</v>
      </c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48">
        <f t="shared" si="91"/>
        <v>0</v>
      </c>
      <c r="BH361" s="49">
        <f t="shared" si="94"/>
        <v>0</v>
      </c>
      <c r="BI361" s="50">
        <f t="shared" si="92"/>
        <v>0</v>
      </c>
      <c r="BJ361" s="50">
        <f t="shared" si="95"/>
        <v>0</v>
      </c>
      <c r="BK361" s="51">
        <f t="shared" si="104"/>
        <v>0</v>
      </c>
      <c r="BL361" s="51">
        <f t="shared" si="105"/>
        <v>0</v>
      </c>
      <c r="BM361" s="51">
        <f t="shared" si="96"/>
        <v>0</v>
      </c>
      <c r="BN361" s="52">
        <f t="shared" si="102"/>
        <v>0</v>
      </c>
      <c r="BO361" s="52">
        <f t="shared" si="97"/>
        <v>0</v>
      </c>
      <c r="BP361" s="52">
        <f t="shared" si="98"/>
        <v>0</v>
      </c>
      <c r="BQ361" s="53">
        <f t="shared" si="99"/>
        <v>0</v>
      </c>
    </row>
    <row r="362" spans="1:73">
      <c r="A362" s="41">
        <v>392</v>
      </c>
      <c r="B362" s="42">
        <v>46028</v>
      </c>
      <c r="C362" s="15" t="s">
        <v>91</v>
      </c>
      <c r="D362" s="43" t="str">
        <f t="shared" si="101"/>
        <v>IG</v>
      </c>
      <c r="E362" s="44" t="s">
        <v>144</v>
      </c>
      <c r="F362" s="44" t="s">
        <v>132</v>
      </c>
      <c r="G362" s="45" t="s">
        <v>145</v>
      </c>
      <c r="H362" s="45"/>
      <c r="I362" s="45"/>
      <c r="J362" s="5">
        <v>208305.01</v>
      </c>
      <c r="K362" s="46" t="str">
        <f>VLOOKUP(J362,'[1]Item List (3)'!A$1:B$110000,2,FALSE)</f>
        <v>NA/RNA.OR 4905</v>
      </c>
      <c r="L362" s="5">
        <v>251015003</v>
      </c>
      <c r="M362" s="15" t="str">
        <f t="shared" si="100"/>
        <v>OR</v>
      </c>
      <c r="N362" s="15">
        <v>45</v>
      </c>
      <c r="O362" s="47">
        <f t="shared" si="93"/>
        <v>80</v>
      </c>
      <c r="P362" s="15">
        <v>1</v>
      </c>
      <c r="Q362" s="57">
        <v>375</v>
      </c>
      <c r="R362" s="15">
        <v>9</v>
      </c>
      <c r="S362" s="15">
        <v>1</v>
      </c>
      <c r="T362" s="15"/>
      <c r="U362" s="48">
        <f t="shared" si="103"/>
        <v>376</v>
      </c>
      <c r="V362" s="15">
        <v>340</v>
      </c>
      <c r="W362" s="15"/>
      <c r="X362" s="15"/>
      <c r="Y362" s="15"/>
      <c r="Z362" s="15">
        <v>10</v>
      </c>
      <c r="AA362" s="15"/>
      <c r="AB362" s="15"/>
      <c r="AC362" s="15"/>
      <c r="AD362" s="15"/>
      <c r="AE362" s="15"/>
      <c r="AF362" s="15"/>
      <c r="AG362" s="15"/>
      <c r="AH362" s="15"/>
      <c r="AI362" s="15"/>
      <c r="AJ362" s="15">
        <v>10</v>
      </c>
      <c r="AK362" s="15"/>
      <c r="AL362" s="15"/>
      <c r="AM362" s="15"/>
      <c r="AN362" s="15"/>
      <c r="AO362" s="15"/>
      <c r="AP362" s="15">
        <v>10</v>
      </c>
      <c r="AQ362" s="15"/>
      <c r="AR362" s="15"/>
      <c r="AS362" s="15"/>
      <c r="AT362" s="15"/>
      <c r="AU362" s="15"/>
      <c r="AV362" s="15"/>
      <c r="AW362" s="15"/>
      <c r="AX362" s="15"/>
      <c r="AY362" s="15"/>
      <c r="AZ362" s="15">
        <v>90</v>
      </c>
      <c r="BA362" s="15"/>
      <c r="BB362" s="15"/>
      <c r="BC362" s="15">
        <v>20</v>
      </c>
      <c r="BD362" s="15"/>
      <c r="BE362" s="15"/>
      <c r="BF362" s="15"/>
      <c r="BG362" s="48">
        <f t="shared" si="91"/>
        <v>480</v>
      </c>
      <c r="BH362" s="49">
        <f t="shared" si="94"/>
        <v>8</v>
      </c>
      <c r="BI362" s="50">
        <f t="shared" si="92"/>
        <v>5.6666666666666661</v>
      </c>
      <c r="BJ362" s="50">
        <f t="shared" si="95"/>
        <v>70.833333333333329</v>
      </c>
      <c r="BK362" s="51">
        <f t="shared" si="104"/>
        <v>82.941176470588246</v>
      </c>
      <c r="BL362" s="51">
        <f t="shared" si="105"/>
        <v>97.340425531914903</v>
      </c>
      <c r="BM362" s="51">
        <f t="shared" si="96"/>
        <v>57.1875</v>
      </c>
      <c r="BN362" s="52">
        <f t="shared" si="102"/>
        <v>0.16666666666666666</v>
      </c>
      <c r="BO362" s="52">
        <f t="shared" si="97"/>
        <v>626.66666666666663</v>
      </c>
      <c r="BP362" s="52">
        <f t="shared" si="98"/>
        <v>2.166666666666667</v>
      </c>
      <c r="BQ362" s="53">
        <f t="shared" si="99"/>
        <v>173.33333333333334</v>
      </c>
      <c r="BR362" s="54">
        <v>2</v>
      </c>
      <c r="BS362" s="54">
        <v>1</v>
      </c>
      <c r="BT362" s="54">
        <v>1</v>
      </c>
      <c r="BU362" s="55">
        <v>1</v>
      </c>
    </row>
    <row r="363" spans="1:73">
      <c r="A363" s="41">
        <v>393</v>
      </c>
      <c r="B363" s="42">
        <v>46028</v>
      </c>
      <c r="C363" s="15" t="s">
        <v>97</v>
      </c>
      <c r="D363" s="43" t="str">
        <f t="shared" si="101"/>
        <v>IG</v>
      </c>
      <c r="E363" s="44" t="s">
        <v>144</v>
      </c>
      <c r="F363" s="44" t="s">
        <v>132</v>
      </c>
      <c r="G363" s="45" t="s">
        <v>127</v>
      </c>
      <c r="H363" s="45"/>
      <c r="I363" s="45"/>
      <c r="J363" s="5">
        <v>208305.01</v>
      </c>
      <c r="K363" s="46" t="str">
        <f>VLOOKUP(J363,'[1]Item List (3)'!A$1:B$110000,2,FALSE)</f>
        <v>NA/RNA.OR 4905</v>
      </c>
      <c r="L363" s="5">
        <v>251015003</v>
      </c>
      <c r="M363" s="15" t="str">
        <f t="shared" si="100"/>
        <v>OR</v>
      </c>
      <c r="N363" s="15">
        <v>45</v>
      </c>
      <c r="O363" s="47">
        <f t="shared" si="93"/>
        <v>80</v>
      </c>
      <c r="P363" s="15">
        <v>1</v>
      </c>
      <c r="Q363" s="57">
        <v>109</v>
      </c>
      <c r="R363" s="15">
        <v>3</v>
      </c>
      <c r="S363" s="15">
        <v>1</v>
      </c>
      <c r="T363" s="15"/>
      <c r="U363" s="48">
        <f t="shared" si="103"/>
        <v>110</v>
      </c>
      <c r="V363" s="15">
        <v>100</v>
      </c>
      <c r="W363" s="15">
        <v>180</v>
      </c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>
        <v>10</v>
      </c>
      <c r="AK363" s="15"/>
      <c r="AL363" s="15"/>
      <c r="AM363" s="15"/>
      <c r="AN363" s="15">
        <v>180</v>
      </c>
      <c r="AO363" s="15"/>
      <c r="AP363" s="15">
        <v>10</v>
      </c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48">
        <f t="shared" si="91"/>
        <v>480</v>
      </c>
      <c r="BH363" s="49">
        <f t="shared" si="94"/>
        <v>8</v>
      </c>
      <c r="BI363" s="50">
        <f t="shared" ref="BI363:BI426" si="106">IFERROR(BH363-SUM(W363:BF363)/60,0)</f>
        <v>1.666666666666667</v>
      </c>
      <c r="BJ363" s="50">
        <f t="shared" si="95"/>
        <v>20.833333333333336</v>
      </c>
      <c r="BK363" s="51">
        <f t="shared" si="104"/>
        <v>82.499999999999986</v>
      </c>
      <c r="BL363" s="51">
        <f t="shared" si="105"/>
        <v>96.36363636363636</v>
      </c>
      <c r="BM363" s="51">
        <f t="shared" si="96"/>
        <v>16.5625</v>
      </c>
      <c r="BN363" s="52">
        <f t="shared" si="102"/>
        <v>3.1666666666666665</v>
      </c>
      <c r="BO363" s="52">
        <f t="shared" si="97"/>
        <v>386.66666666666674</v>
      </c>
      <c r="BP363" s="52">
        <f t="shared" si="98"/>
        <v>3.1666666666666665</v>
      </c>
      <c r="BQ363" s="53">
        <f t="shared" si="99"/>
        <v>253.33333333333334</v>
      </c>
      <c r="BR363" s="54">
        <v>1</v>
      </c>
      <c r="BS363" s="54">
        <v>1</v>
      </c>
    </row>
    <row r="364" spans="1:73">
      <c r="A364" s="41">
        <v>394</v>
      </c>
      <c r="B364" s="42">
        <v>46028</v>
      </c>
      <c r="C364" s="15" t="s">
        <v>91</v>
      </c>
      <c r="D364" s="43" t="str">
        <f t="shared" si="101"/>
        <v>IG</v>
      </c>
      <c r="E364" s="44" t="s">
        <v>146</v>
      </c>
      <c r="F364" s="44" t="s">
        <v>132</v>
      </c>
      <c r="G364" s="45" t="s">
        <v>154</v>
      </c>
      <c r="H364" s="45"/>
      <c r="I364" s="45"/>
      <c r="J364" s="5">
        <v>200261</v>
      </c>
      <c r="K364" s="46" t="str">
        <f>VLOOKUP(J364,'[1]Item List (3)'!A$1:B$110000,2,FALSE)</f>
        <v>OR.211 YY4</v>
      </c>
      <c r="L364" s="5">
        <v>251230008</v>
      </c>
      <c r="M364" s="15" t="str">
        <f t="shared" si="100"/>
        <v>OR</v>
      </c>
      <c r="N364" s="15">
        <v>25</v>
      </c>
      <c r="O364" s="47">
        <f t="shared" si="93"/>
        <v>144</v>
      </c>
      <c r="P364" s="15">
        <v>1</v>
      </c>
      <c r="Q364" s="57">
        <v>656</v>
      </c>
      <c r="R364" s="15">
        <v>12</v>
      </c>
      <c r="S364" s="15">
        <v>7</v>
      </c>
      <c r="T364" s="15"/>
      <c r="U364" s="48">
        <f t="shared" si="103"/>
        <v>663</v>
      </c>
      <c r="V364" s="15">
        <v>330</v>
      </c>
      <c r="W364" s="15"/>
      <c r="X364" s="15"/>
      <c r="Y364" s="15"/>
      <c r="Z364" s="15">
        <v>20</v>
      </c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>
        <v>20</v>
      </c>
      <c r="AQ364" s="15"/>
      <c r="AR364" s="15"/>
      <c r="AS364" s="15"/>
      <c r="AT364" s="15"/>
      <c r="AU364" s="15"/>
      <c r="AV364" s="15"/>
      <c r="AW364" s="15"/>
      <c r="AX364" s="15"/>
      <c r="AY364" s="15"/>
      <c r="AZ364" s="15">
        <v>90</v>
      </c>
      <c r="BA364" s="15"/>
      <c r="BB364" s="15"/>
      <c r="BC364" s="15">
        <v>20</v>
      </c>
      <c r="BD364" s="15"/>
      <c r="BE364" s="15"/>
      <c r="BF364" s="15"/>
      <c r="BG364" s="48">
        <f t="shared" si="91"/>
        <v>480</v>
      </c>
      <c r="BH364" s="49">
        <f t="shared" si="94"/>
        <v>8</v>
      </c>
      <c r="BI364" s="50">
        <f t="shared" si="106"/>
        <v>5.5</v>
      </c>
      <c r="BJ364" s="50">
        <f t="shared" si="95"/>
        <v>68.75</v>
      </c>
      <c r="BK364" s="51">
        <f t="shared" si="104"/>
        <v>83.712121212121218</v>
      </c>
      <c r="BL364" s="51">
        <f t="shared" si="105"/>
        <v>97.134238310708895</v>
      </c>
      <c r="BM364" s="51">
        <f t="shared" si="96"/>
        <v>55.902777777777793</v>
      </c>
      <c r="BN364" s="52">
        <f t="shared" si="102"/>
        <v>0.33333333333333331</v>
      </c>
      <c r="BO364" s="52">
        <f t="shared" si="97"/>
        <v>1104</v>
      </c>
      <c r="BP364" s="52">
        <f t="shared" si="98"/>
        <v>2.1666666666666665</v>
      </c>
      <c r="BQ364" s="53">
        <f t="shared" si="99"/>
        <v>311.99999999999994</v>
      </c>
      <c r="BR364" s="54">
        <v>1</v>
      </c>
      <c r="BT364" s="54">
        <v>1</v>
      </c>
      <c r="BU364" s="55">
        <v>1</v>
      </c>
    </row>
    <row r="365" spans="1:73">
      <c r="A365" s="41">
        <v>395</v>
      </c>
      <c r="B365" s="42">
        <v>46028</v>
      </c>
      <c r="C365" s="15" t="s">
        <v>97</v>
      </c>
      <c r="D365" s="43" t="str">
        <f t="shared" si="101"/>
        <v>IG</v>
      </c>
      <c r="E365" s="44" t="s">
        <v>146</v>
      </c>
      <c r="F365" s="44" t="s">
        <v>132</v>
      </c>
      <c r="G365" s="45" t="s">
        <v>156</v>
      </c>
      <c r="H365" s="45"/>
      <c r="I365" s="45"/>
      <c r="J365" s="5">
        <v>200261</v>
      </c>
      <c r="K365" s="46" t="str">
        <f>VLOOKUP(J365,'[1]Item List (3)'!A$1:B$110000,2,FALSE)</f>
        <v>OR.211 YY4</v>
      </c>
      <c r="L365" s="5">
        <v>251230008</v>
      </c>
      <c r="M365" s="15" t="str">
        <f t="shared" si="100"/>
        <v>OR</v>
      </c>
      <c r="N365" s="15">
        <v>25</v>
      </c>
      <c r="O365" s="47">
        <f t="shared" si="93"/>
        <v>144</v>
      </c>
      <c r="P365" s="15">
        <v>1</v>
      </c>
      <c r="Q365" s="57">
        <v>616</v>
      </c>
      <c r="R365" s="15">
        <v>81</v>
      </c>
      <c r="S365" s="15">
        <v>3</v>
      </c>
      <c r="T365" s="15"/>
      <c r="U365" s="48">
        <f t="shared" si="103"/>
        <v>619</v>
      </c>
      <c r="V365" s="15">
        <v>420</v>
      </c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>
        <v>20</v>
      </c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>
        <v>20</v>
      </c>
      <c r="BD365" s="15"/>
      <c r="BE365" s="15">
        <v>20</v>
      </c>
      <c r="BF365" s="15"/>
      <c r="BG365" s="48">
        <f t="shared" si="91"/>
        <v>480</v>
      </c>
      <c r="BH365" s="49">
        <f t="shared" si="94"/>
        <v>8</v>
      </c>
      <c r="BI365" s="50">
        <f t="shared" si="106"/>
        <v>7</v>
      </c>
      <c r="BJ365" s="50">
        <f t="shared" si="95"/>
        <v>87.5</v>
      </c>
      <c r="BK365" s="51">
        <f t="shared" si="104"/>
        <v>61.408730158730165</v>
      </c>
      <c r="BL365" s="51">
        <f t="shared" si="105"/>
        <v>86.429725363489496</v>
      </c>
      <c r="BM365" s="51">
        <f t="shared" si="96"/>
        <v>46.440972222222229</v>
      </c>
      <c r="BN365" s="52">
        <f t="shared" si="102"/>
        <v>0.66666666666666663</v>
      </c>
      <c r="BO365" s="52">
        <f t="shared" si="97"/>
        <v>1056</v>
      </c>
      <c r="BP365" s="52">
        <f t="shared" si="98"/>
        <v>0.33333333333333337</v>
      </c>
      <c r="BQ365" s="53">
        <f t="shared" si="99"/>
        <v>48.000000000000007</v>
      </c>
    </row>
    <row r="366" spans="1:73">
      <c r="A366" s="41">
        <v>396</v>
      </c>
      <c r="B366" s="42">
        <v>46028</v>
      </c>
      <c r="C366" s="15" t="s">
        <v>91</v>
      </c>
      <c r="D366" s="43" t="str">
        <f t="shared" si="101"/>
        <v>IG</v>
      </c>
      <c r="E366" s="44" t="s">
        <v>147</v>
      </c>
      <c r="F366" s="44" t="s">
        <v>132</v>
      </c>
      <c r="G366" s="45" t="s">
        <v>178</v>
      </c>
      <c r="H366" s="45"/>
      <c r="I366" s="45"/>
      <c r="J366" s="5">
        <v>104836.01</v>
      </c>
      <c r="K366" s="46" t="str">
        <f>VLOOKUP(J366,'[1]Item List (3)'!A$1:B$110000,2,FALSE)</f>
        <v>NKI.IR 45/35(455035)</v>
      </c>
      <c r="L366" s="5">
        <v>251204012</v>
      </c>
      <c r="M366" s="15" t="str">
        <f t="shared" si="100"/>
        <v>IR</v>
      </c>
      <c r="N366" s="15">
        <v>40</v>
      </c>
      <c r="O366" s="47">
        <f t="shared" si="93"/>
        <v>90</v>
      </c>
      <c r="P366" s="15">
        <v>1</v>
      </c>
      <c r="Q366" s="57">
        <v>418</v>
      </c>
      <c r="R366" s="15">
        <v>10</v>
      </c>
      <c r="S366" s="15">
        <v>4</v>
      </c>
      <c r="T366" s="15">
        <v>3</v>
      </c>
      <c r="U366" s="48">
        <f t="shared" si="103"/>
        <v>425</v>
      </c>
      <c r="V366" s="15">
        <v>360</v>
      </c>
      <c r="W366" s="15"/>
      <c r="X366" s="15"/>
      <c r="Y366" s="15"/>
      <c r="Z366" s="15"/>
      <c r="AA366" s="15"/>
      <c r="AB366" s="15"/>
      <c r="AC366" s="15"/>
      <c r="AD366" s="15"/>
      <c r="AE366" s="15">
        <v>10</v>
      </c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>
        <v>20</v>
      </c>
      <c r="AQ366" s="15"/>
      <c r="AR366" s="15"/>
      <c r="AS366" s="15"/>
      <c r="AT366" s="15"/>
      <c r="AU366" s="15"/>
      <c r="AV366" s="15"/>
      <c r="AW366" s="15"/>
      <c r="AX366" s="15"/>
      <c r="AY366" s="15"/>
      <c r="AZ366" s="15">
        <v>90</v>
      </c>
      <c r="BA366" s="15"/>
      <c r="BB366" s="15"/>
      <c r="BC366" s="15"/>
      <c r="BD366" s="15"/>
      <c r="BE366" s="15"/>
      <c r="BF366" s="15"/>
      <c r="BG366" s="48">
        <f t="shared" si="91"/>
        <v>480</v>
      </c>
      <c r="BH366" s="49">
        <f t="shared" si="94"/>
        <v>8</v>
      </c>
      <c r="BI366" s="50">
        <f t="shared" si="106"/>
        <v>6</v>
      </c>
      <c r="BJ366" s="50">
        <f t="shared" si="95"/>
        <v>75</v>
      </c>
      <c r="BK366" s="51">
        <f t="shared" si="104"/>
        <v>78.703703703703709</v>
      </c>
      <c r="BL366" s="51">
        <f t="shared" si="105"/>
        <v>96</v>
      </c>
      <c r="BM366" s="51">
        <f t="shared" si="96"/>
        <v>56.666666666666679</v>
      </c>
      <c r="BN366" s="52">
        <f t="shared" si="102"/>
        <v>0.33333333333333331</v>
      </c>
      <c r="BO366" s="52">
        <f t="shared" si="97"/>
        <v>690</v>
      </c>
      <c r="BP366" s="52">
        <f t="shared" si="98"/>
        <v>1.6666666666666667</v>
      </c>
      <c r="BQ366" s="53">
        <f t="shared" si="99"/>
        <v>150</v>
      </c>
    </row>
    <row r="367" spans="1:73">
      <c r="A367" s="41">
        <v>397</v>
      </c>
      <c r="B367" s="42">
        <v>46028</v>
      </c>
      <c r="C367" s="15" t="s">
        <v>97</v>
      </c>
      <c r="D367" s="43" t="str">
        <f t="shared" si="101"/>
        <v>IG</v>
      </c>
      <c r="E367" s="44" t="s">
        <v>147</v>
      </c>
      <c r="F367" s="44" t="s">
        <v>132</v>
      </c>
      <c r="G367" s="45" t="s">
        <v>137</v>
      </c>
      <c r="H367" s="45"/>
      <c r="I367" s="45"/>
      <c r="J367" s="5">
        <v>104836.01</v>
      </c>
      <c r="K367" s="46" t="str">
        <f>VLOOKUP(J367,'[1]Item List (3)'!A$1:B$110000,2,FALSE)</f>
        <v>NKI.IR 45/35(455035)</v>
      </c>
      <c r="L367" s="5">
        <v>251204012</v>
      </c>
      <c r="M367" s="15" t="str">
        <f t="shared" si="100"/>
        <v>IR</v>
      </c>
      <c r="N367" s="15">
        <v>40</v>
      </c>
      <c r="O367" s="47">
        <f t="shared" si="93"/>
        <v>90</v>
      </c>
      <c r="P367" s="15">
        <v>1</v>
      </c>
      <c r="Q367" s="57">
        <v>451</v>
      </c>
      <c r="R367" s="15">
        <v>10</v>
      </c>
      <c r="S367" s="15">
        <v>13</v>
      </c>
      <c r="T367" s="15"/>
      <c r="U367" s="48">
        <f t="shared" si="103"/>
        <v>464</v>
      </c>
      <c r="V367" s="15">
        <v>390</v>
      </c>
      <c r="W367" s="15"/>
      <c r="X367" s="15"/>
      <c r="Y367" s="15"/>
      <c r="Z367" s="15"/>
      <c r="AA367" s="15"/>
      <c r="AB367" s="15"/>
      <c r="AC367" s="15">
        <v>15</v>
      </c>
      <c r="AD367" s="15"/>
      <c r="AE367" s="15">
        <v>10</v>
      </c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>
        <v>20</v>
      </c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>
        <v>10</v>
      </c>
      <c r="BB367" s="15"/>
      <c r="BC367" s="15">
        <v>30</v>
      </c>
      <c r="BD367" s="15"/>
      <c r="BE367" s="15">
        <v>5</v>
      </c>
      <c r="BF367" s="15"/>
      <c r="BG367" s="48">
        <f t="shared" si="91"/>
        <v>480</v>
      </c>
      <c r="BH367" s="49">
        <f t="shared" si="94"/>
        <v>8</v>
      </c>
      <c r="BI367" s="50">
        <f t="shared" si="106"/>
        <v>6.5</v>
      </c>
      <c r="BJ367" s="50">
        <f t="shared" si="95"/>
        <v>81.25</v>
      </c>
      <c r="BK367" s="51">
        <f t="shared" si="104"/>
        <v>79.316239316239319</v>
      </c>
      <c r="BL367" s="51">
        <f t="shared" si="105"/>
        <v>95.043103448275872</v>
      </c>
      <c r="BM367" s="51">
        <f t="shared" si="96"/>
        <v>61.250000000000007</v>
      </c>
      <c r="BN367" s="52">
        <f t="shared" si="102"/>
        <v>0.41666666666666669</v>
      </c>
      <c r="BO367" s="52">
        <f t="shared" si="97"/>
        <v>682.5</v>
      </c>
      <c r="BP367" s="52">
        <f t="shared" si="98"/>
        <v>1.0833333333333333</v>
      </c>
      <c r="BQ367" s="53">
        <f t="shared" si="99"/>
        <v>97.499999999999986</v>
      </c>
      <c r="BR367" s="54">
        <v>1</v>
      </c>
    </row>
    <row r="368" spans="1:73">
      <c r="A368" s="41">
        <v>398</v>
      </c>
      <c r="B368" s="42">
        <v>46028</v>
      </c>
      <c r="C368" s="15" t="s">
        <v>91</v>
      </c>
      <c r="D368" s="43" t="str">
        <f t="shared" si="101"/>
        <v>IG</v>
      </c>
      <c r="E368" s="44" t="s">
        <v>150</v>
      </c>
      <c r="F368" s="44" t="s">
        <v>132</v>
      </c>
      <c r="G368" s="45" t="s">
        <v>152</v>
      </c>
      <c r="H368" s="45"/>
      <c r="I368" s="45"/>
      <c r="J368" s="5">
        <v>102091</v>
      </c>
      <c r="K368" s="46" t="e">
        <f>VLOOKUP(J368,'[1]Item List (3)'!A$1:B$110000,2,FALSE)</f>
        <v>#N/A</v>
      </c>
      <c r="L368" s="5">
        <v>251204017</v>
      </c>
      <c r="M368" s="15" t="str">
        <f t="shared" si="100"/>
        <v>IR</v>
      </c>
      <c r="N368" s="15">
        <v>40</v>
      </c>
      <c r="O368" s="47">
        <f t="shared" si="93"/>
        <v>90</v>
      </c>
      <c r="P368" s="15">
        <v>1</v>
      </c>
      <c r="Q368" s="57">
        <v>381</v>
      </c>
      <c r="R368" s="15">
        <v>6</v>
      </c>
      <c r="S368" s="15">
        <v>1</v>
      </c>
      <c r="T368" s="15"/>
      <c r="U368" s="48">
        <f t="shared" si="103"/>
        <v>382</v>
      </c>
      <c r="V368" s="15">
        <v>385</v>
      </c>
      <c r="W368" s="15"/>
      <c r="X368" s="15"/>
      <c r="Y368" s="15"/>
      <c r="Z368" s="15"/>
      <c r="AA368" s="15"/>
      <c r="AB368" s="15"/>
      <c r="AC368" s="15"/>
      <c r="AD368" s="15"/>
      <c r="AE368" s="15">
        <v>15</v>
      </c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>
        <v>30</v>
      </c>
      <c r="AQ368" s="15"/>
      <c r="AR368" s="15"/>
      <c r="AS368" s="15"/>
      <c r="AT368" s="15"/>
      <c r="AU368" s="15"/>
      <c r="AV368" s="15"/>
      <c r="AW368" s="15"/>
      <c r="AX368" s="15"/>
      <c r="AY368" s="15"/>
      <c r="AZ368" s="15">
        <v>50</v>
      </c>
      <c r="BA368" s="15"/>
      <c r="BB368" s="15"/>
      <c r="BC368" s="15"/>
      <c r="BD368" s="15"/>
      <c r="BE368" s="15"/>
      <c r="BF368" s="15"/>
      <c r="BG368" s="48">
        <f t="shared" si="91"/>
        <v>480</v>
      </c>
      <c r="BH368" s="49">
        <f t="shared" si="94"/>
        <v>8</v>
      </c>
      <c r="BI368" s="50">
        <f t="shared" si="106"/>
        <v>6.416666666666667</v>
      </c>
      <c r="BJ368" s="50">
        <f t="shared" si="95"/>
        <v>80.208333333333343</v>
      </c>
      <c r="BK368" s="51">
        <f t="shared" si="104"/>
        <v>66.147186147186147</v>
      </c>
      <c r="BL368" s="51">
        <f t="shared" si="105"/>
        <v>98.167539267015698</v>
      </c>
      <c r="BM368" s="51">
        <f t="shared" si="96"/>
        <v>52.083333333333336</v>
      </c>
      <c r="BN368" s="52">
        <f t="shared" si="102"/>
        <v>0.5</v>
      </c>
      <c r="BO368" s="52">
        <f t="shared" si="97"/>
        <v>675</v>
      </c>
      <c r="BP368" s="52">
        <f t="shared" si="98"/>
        <v>1.0833333333333333</v>
      </c>
      <c r="BQ368" s="53">
        <f t="shared" si="99"/>
        <v>97.499999999999986</v>
      </c>
      <c r="BR368" s="54">
        <v>1</v>
      </c>
    </row>
    <row r="369" spans="1:73">
      <c r="A369" s="41">
        <v>399</v>
      </c>
      <c r="B369" s="42">
        <v>46028</v>
      </c>
      <c r="C369" s="15" t="s">
        <v>97</v>
      </c>
      <c r="D369" s="43" t="str">
        <f t="shared" si="101"/>
        <v>IG</v>
      </c>
      <c r="E369" s="44" t="s">
        <v>150</v>
      </c>
      <c r="F369" s="44" t="s">
        <v>132</v>
      </c>
      <c r="G369" s="45" t="s">
        <v>126</v>
      </c>
      <c r="H369" s="45"/>
      <c r="I369" s="45"/>
      <c r="J369" s="5">
        <v>102091</v>
      </c>
      <c r="K369" s="46" t="e">
        <f>VLOOKUP(J369,'[1]Item List (3)'!A$1:B$110000,2,FALSE)</f>
        <v>#N/A</v>
      </c>
      <c r="L369" s="5">
        <v>251204017</v>
      </c>
      <c r="M369" s="15" t="str">
        <f t="shared" si="100"/>
        <v>IR</v>
      </c>
      <c r="N369" s="15">
        <v>40</v>
      </c>
      <c r="O369" s="47">
        <f t="shared" si="93"/>
        <v>90</v>
      </c>
      <c r="P369" s="15">
        <v>1</v>
      </c>
      <c r="Q369" s="57">
        <v>391</v>
      </c>
      <c r="R369" s="15">
        <v>9</v>
      </c>
      <c r="S369" s="15"/>
      <c r="T369" s="15"/>
      <c r="U369" s="48">
        <f t="shared" si="103"/>
        <v>391</v>
      </c>
      <c r="V369" s="15">
        <v>355</v>
      </c>
      <c r="W369" s="15"/>
      <c r="X369" s="15">
        <v>40</v>
      </c>
      <c r="Y369" s="15"/>
      <c r="Z369" s="15"/>
      <c r="AA369" s="15"/>
      <c r="AB369" s="15"/>
      <c r="AC369" s="15"/>
      <c r="AD369" s="15"/>
      <c r="AE369" s="15">
        <v>10</v>
      </c>
      <c r="AF369" s="15"/>
      <c r="AG369" s="15"/>
      <c r="AH369" s="15"/>
      <c r="AI369" s="15"/>
      <c r="AJ369" s="15">
        <v>25</v>
      </c>
      <c r="AK369" s="15"/>
      <c r="AL369" s="15"/>
      <c r="AM369" s="15"/>
      <c r="AN369" s="15"/>
      <c r="AO369" s="15"/>
      <c r="AP369" s="15">
        <v>30</v>
      </c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>
        <v>20</v>
      </c>
      <c r="BD369" s="15"/>
      <c r="BE369" s="15"/>
      <c r="BF369" s="15"/>
      <c r="BG369" s="48">
        <f t="shared" si="91"/>
        <v>480</v>
      </c>
      <c r="BH369" s="49">
        <f t="shared" si="94"/>
        <v>8</v>
      </c>
      <c r="BI369" s="50">
        <f t="shared" si="106"/>
        <v>5.9166666666666661</v>
      </c>
      <c r="BJ369" s="50">
        <f t="shared" si="95"/>
        <v>73.958333333333329</v>
      </c>
      <c r="BK369" s="51">
        <f t="shared" si="104"/>
        <v>73.427230046948367</v>
      </c>
      <c r="BL369" s="51">
        <f t="shared" si="105"/>
        <v>97.698209718670086</v>
      </c>
      <c r="BM369" s="51">
        <f t="shared" si="96"/>
        <v>53.055555555555564</v>
      </c>
      <c r="BN369" s="52">
        <f t="shared" si="102"/>
        <v>0.5</v>
      </c>
      <c r="BO369" s="52">
        <f t="shared" si="97"/>
        <v>675</v>
      </c>
      <c r="BP369" s="52">
        <f t="shared" si="98"/>
        <v>1.5833333333333335</v>
      </c>
      <c r="BQ369" s="53">
        <f t="shared" si="99"/>
        <v>142.50000000000003</v>
      </c>
      <c r="BR369" s="54">
        <v>1</v>
      </c>
      <c r="BS369" s="54">
        <v>2</v>
      </c>
    </row>
    <row r="370" spans="1:73">
      <c r="A370" s="41">
        <v>400</v>
      </c>
      <c r="B370" s="42">
        <v>46028</v>
      </c>
      <c r="C370" s="15" t="s">
        <v>91</v>
      </c>
      <c r="D370" s="43" t="str">
        <f t="shared" si="101"/>
        <v>IG</v>
      </c>
      <c r="E370" s="44" t="s">
        <v>153</v>
      </c>
      <c r="F370" s="44" t="s">
        <v>132</v>
      </c>
      <c r="G370" s="45" t="s">
        <v>139</v>
      </c>
      <c r="H370" s="45"/>
      <c r="I370" s="45"/>
      <c r="J370" s="5">
        <v>104046</v>
      </c>
      <c r="K370" s="46" t="str">
        <f>VLOOKUP(J370,'[1]Item List (3)'!A$1:B$110000,2,FALSE)</f>
        <v>BR.IR 322224 SPL.</v>
      </c>
      <c r="L370" s="5">
        <v>250925001</v>
      </c>
      <c r="M370" s="15" t="str">
        <f t="shared" si="100"/>
        <v>IR</v>
      </c>
      <c r="N370" s="15">
        <v>35</v>
      </c>
      <c r="O370" s="47">
        <f t="shared" si="93"/>
        <v>102.85714285714286</v>
      </c>
      <c r="P370" s="15">
        <v>1</v>
      </c>
      <c r="Q370" s="57">
        <v>403</v>
      </c>
      <c r="R370" s="15">
        <v>12</v>
      </c>
      <c r="S370" s="15">
        <v>11</v>
      </c>
      <c r="T370" s="15"/>
      <c r="U370" s="48">
        <f t="shared" si="103"/>
        <v>414</v>
      </c>
      <c r="V370" s="15">
        <v>325</v>
      </c>
      <c r="W370" s="15"/>
      <c r="X370" s="15"/>
      <c r="Y370" s="15"/>
      <c r="Z370" s="15"/>
      <c r="AA370" s="15"/>
      <c r="AB370" s="15"/>
      <c r="AC370" s="15"/>
      <c r="AD370" s="15"/>
      <c r="AE370" s="15">
        <v>5</v>
      </c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>
        <v>40</v>
      </c>
      <c r="AQ370" s="15"/>
      <c r="AR370" s="15"/>
      <c r="AS370" s="15"/>
      <c r="AT370" s="15"/>
      <c r="AU370" s="15"/>
      <c r="AV370" s="15"/>
      <c r="AW370" s="15"/>
      <c r="AX370" s="15"/>
      <c r="AY370" s="15"/>
      <c r="AZ370" s="15">
        <v>90</v>
      </c>
      <c r="BA370" s="15"/>
      <c r="BB370" s="15"/>
      <c r="BC370" s="15">
        <v>20</v>
      </c>
      <c r="BD370" s="15"/>
      <c r="BE370" s="15"/>
      <c r="BF370" s="15"/>
      <c r="BG370" s="48">
        <f t="shared" si="91"/>
        <v>480</v>
      </c>
      <c r="BH370" s="49">
        <f t="shared" si="94"/>
        <v>8</v>
      </c>
      <c r="BI370" s="50">
        <f t="shared" si="106"/>
        <v>5.4166666666666661</v>
      </c>
      <c r="BJ370" s="50">
        <f t="shared" si="95"/>
        <v>67.708333333333329</v>
      </c>
      <c r="BK370" s="51">
        <f t="shared" si="104"/>
        <v>74.307692307692321</v>
      </c>
      <c r="BL370" s="51">
        <f t="shared" si="105"/>
        <v>94.444444444444443</v>
      </c>
      <c r="BM370" s="51">
        <f t="shared" si="96"/>
        <v>47.517361111111114</v>
      </c>
      <c r="BN370" s="52">
        <f t="shared" si="102"/>
        <v>0.66666666666666663</v>
      </c>
      <c r="BO370" s="52">
        <f t="shared" si="97"/>
        <v>754.28571428571433</v>
      </c>
      <c r="BP370" s="52">
        <f t="shared" si="98"/>
        <v>1.916666666666667</v>
      </c>
      <c r="BQ370" s="53">
        <f t="shared" si="99"/>
        <v>197.14285714285717</v>
      </c>
      <c r="BS370" s="54">
        <v>1</v>
      </c>
    </row>
    <row r="371" spans="1:73">
      <c r="A371" s="41">
        <v>401</v>
      </c>
      <c r="B371" s="42">
        <v>46028</v>
      </c>
      <c r="C371" s="15" t="s">
        <v>97</v>
      </c>
      <c r="D371" s="43" t="str">
        <f t="shared" si="101"/>
        <v>IG</v>
      </c>
      <c r="E371" s="44" t="s">
        <v>153</v>
      </c>
      <c r="F371" s="44" t="s">
        <v>132</v>
      </c>
      <c r="G371" s="45" t="s">
        <v>148</v>
      </c>
      <c r="H371" s="45"/>
      <c r="I371" s="45"/>
      <c r="J371" s="5">
        <v>104046</v>
      </c>
      <c r="K371" s="46" t="str">
        <f>VLOOKUP(J371,'[1]Item List (3)'!A$1:B$110000,2,FALSE)</f>
        <v>BR.IR 322224 SPL.</v>
      </c>
      <c r="L371" s="5">
        <v>250925001</v>
      </c>
      <c r="M371" s="15" t="str">
        <f t="shared" si="100"/>
        <v>IR</v>
      </c>
      <c r="N371" s="15">
        <v>35</v>
      </c>
      <c r="O371" s="47">
        <f t="shared" si="93"/>
        <v>102.85714285714286</v>
      </c>
      <c r="P371" s="15">
        <v>1</v>
      </c>
      <c r="Q371" s="57">
        <v>629</v>
      </c>
      <c r="R371" s="15">
        <v>7</v>
      </c>
      <c r="S371" s="15">
        <v>4</v>
      </c>
      <c r="T371" s="15">
        <v>1</v>
      </c>
      <c r="U371" s="48">
        <f t="shared" si="103"/>
        <v>634</v>
      </c>
      <c r="V371" s="15">
        <v>415</v>
      </c>
      <c r="W371" s="15"/>
      <c r="X371" s="15">
        <v>20</v>
      </c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>
        <v>30</v>
      </c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>
        <v>10</v>
      </c>
      <c r="BB371" s="15"/>
      <c r="BC371" s="15"/>
      <c r="BD371" s="15"/>
      <c r="BE371" s="15">
        <v>5</v>
      </c>
      <c r="BF371" s="15"/>
      <c r="BG371" s="48">
        <f t="shared" ref="BG371:BG408" si="107">SUM(V371:BF371)</f>
        <v>480</v>
      </c>
      <c r="BH371" s="49">
        <f t="shared" si="94"/>
        <v>8</v>
      </c>
      <c r="BI371" s="50">
        <f t="shared" si="106"/>
        <v>6.916666666666667</v>
      </c>
      <c r="BJ371" s="50">
        <f t="shared" si="95"/>
        <v>86.458333333333343</v>
      </c>
      <c r="BK371" s="51">
        <f t="shared" si="104"/>
        <v>89.116465863453826</v>
      </c>
      <c r="BL371" s="51">
        <f t="shared" si="105"/>
        <v>98.107255520504737</v>
      </c>
      <c r="BM371" s="51">
        <f t="shared" si="96"/>
        <v>75.5902777777778</v>
      </c>
      <c r="BN371" s="52">
        <f t="shared" si="102"/>
        <v>0.58333333333333337</v>
      </c>
      <c r="BO371" s="52">
        <f t="shared" si="97"/>
        <v>762.85714285714289</v>
      </c>
      <c r="BP371" s="52">
        <f t="shared" si="98"/>
        <v>0.49999999999999989</v>
      </c>
      <c r="BQ371" s="53">
        <f t="shared" si="99"/>
        <v>51.428571428571416</v>
      </c>
      <c r="BR371" s="54">
        <v>1</v>
      </c>
    </row>
    <row r="372" spans="1:73">
      <c r="A372" s="41">
        <v>402</v>
      </c>
      <c r="B372" s="42">
        <v>46028</v>
      </c>
      <c r="C372" s="15" t="s">
        <v>91</v>
      </c>
      <c r="D372" s="43" t="str">
        <f t="shared" si="101"/>
        <v>IG</v>
      </c>
      <c r="E372" s="44" t="s">
        <v>155</v>
      </c>
      <c r="F372" s="44" t="s">
        <v>132</v>
      </c>
      <c r="G372" s="45" t="s">
        <v>142</v>
      </c>
      <c r="H372" s="45"/>
      <c r="I372" s="45"/>
      <c r="J372" s="5">
        <v>200497.11</v>
      </c>
      <c r="K372" s="46" t="str">
        <f>VLOOKUP(J372,'[1]Item List (3)'!A$1:B$110000,2,FALSE)</f>
        <v>OR.MNA6718G</v>
      </c>
      <c r="L372" s="5">
        <v>251203006</v>
      </c>
      <c r="M372" s="15" t="str">
        <f t="shared" si="100"/>
        <v>OR</v>
      </c>
      <c r="N372" s="15">
        <v>30</v>
      </c>
      <c r="O372" s="47">
        <f t="shared" si="93"/>
        <v>120</v>
      </c>
      <c r="P372" s="15">
        <v>1</v>
      </c>
      <c r="Q372" s="57">
        <v>130</v>
      </c>
      <c r="R372" s="15">
        <v>2</v>
      </c>
      <c r="S372" s="15">
        <v>30</v>
      </c>
      <c r="T372" s="15"/>
      <c r="U372" s="48">
        <f t="shared" si="103"/>
        <v>160</v>
      </c>
      <c r="V372" s="15">
        <v>250</v>
      </c>
      <c r="W372" s="15"/>
      <c r="X372" s="15">
        <v>60</v>
      </c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>
        <v>20</v>
      </c>
      <c r="AS372" s="15"/>
      <c r="AT372" s="15"/>
      <c r="AU372" s="15"/>
      <c r="AV372" s="15"/>
      <c r="AW372" s="15"/>
      <c r="AX372" s="15"/>
      <c r="AY372" s="15"/>
      <c r="AZ372" s="15">
        <v>90</v>
      </c>
      <c r="BA372" s="15"/>
      <c r="BB372" s="15"/>
      <c r="BC372" s="15"/>
      <c r="BD372" s="15"/>
      <c r="BE372" s="15"/>
      <c r="BF372" s="15"/>
      <c r="BG372" s="48">
        <f t="shared" si="107"/>
        <v>420</v>
      </c>
      <c r="BH372" s="49">
        <f t="shared" si="94"/>
        <v>7</v>
      </c>
      <c r="BI372" s="50">
        <f t="shared" si="106"/>
        <v>4.1666666666666661</v>
      </c>
      <c r="BJ372" s="50">
        <f t="shared" si="95"/>
        <v>59.523809523809511</v>
      </c>
      <c r="BK372" s="51">
        <f t="shared" si="104"/>
        <v>32.000000000000007</v>
      </c>
      <c r="BL372" s="51">
        <f t="shared" si="105"/>
        <v>80</v>
      </c>
      <c r="BM372" s="51">
        <f t="shared" si="96"/>
        <v>15.238095238095239</v>
      </c>
      <c r="BN372" s="52">
        <f t="shared" si="102"/>
        <v>0</v>
      </c>
      <c r="BO372" s="52">
        <f t="shared" si="97"/>
        <v>840</v>
      </c>
      <c r="BP372" s="52">
        <f t="shared" si="98"/>
        <v>2.8333333333333335</v>
      </c>
      <c r="BQ372" s="53">
        <f t="shared" si="99"/>
        <v>340</v>
      </c>
      <c r="BR372" s="54">
        <v>1</v>
      </c>
      <c r="BS372" s="54">
        <v>1</v>
      </c>
      <c r="BT372" s="54">
        <v>1</v>
      </c>
      <c r="BU372" s="55">
        <v>1</v>
      </c>
    </row>
    <row r="373" spans="1:73">
      <c r="A373" s="41">
        <v>403</v>
      </c>
      <c r="B373" s="42">
        <v>46028</v>
      </c>
      <c r="C373" s="15" t="s">
        <v>91</v>
      </c>
      <c r="D373" s="43" t="str">
        <f t="shared" si="101"/>
        <v>IG</v>
      </c>
      <c r="E373" s="44" t="s">
        <v>155</v>
      </c>
      <c r="F373" s="44" t="s">
        <v>132</v>
      </c>
      <c r="G373" s="45" t="s">
        <v>142</v>
      </c>
      <c r="H373" s="45"/>
      <c r="I373" s="45"/>
      <c r="J373" s="5">
        <v>208417</v>
      </c>
      <c r="K373" s="46" t="str">
        <f>VLOOKUP(J373,'[1]Item List (3)'!A$1:B$110000,2,FALSE)</f>
        <v>JC.OR 8008</v>
      </c>
      <c r="L373" s="5">
        <v>251128006</v>
      </c>
      <c r="M373" s="15" t="str">
        <f t="shared" si="100"/>
        <v>OR</v>
      </c>
      <c r="N373" s="15"/>
      <c r="O373" s="47" t="str">
        <f t="shared" si="93"/>
        <v/>
      </c>
      <c r="P373" s="15"/>
      <c r="Q373" s="57"/>
      <c r="R373" s="15"/>
      <c r="S373" s="15"/>
      <c r="T373" s="15"/>
      <c r="U373" s="48">
        <f t="shared" si="103"/>
        <v>0</v>
      </c>
      <c r="V373" s="15"/>
      <c r="W373" s="15">
        <v>60</v>
      </c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48">
        <f t="shared" si="107"/>
        <v>60</v>
      </c>
      <c r="BH373" s="49">
        <f t="shared" si="94"/>
        <v>1</v>
      </c>
      <c r="BI373" s="50">
        <f t="shared" si="106"/>
        <v>0</v>
      </c>
      <c r="BJ373" s="50">
        <f t="shared" si="95"/>
        <v>0</v>
      </c>
      <c r="BK373" s="51">
        <f t="shared" si="104"/>
        <v>0</v>
      </c>
      <c r="BL373" s="51">
        <f t="shared" si="105"/>
        <v>0</v>
      </c>
      <c r="BM373" s="51">
        <f t="shared" si="96"/>
        <v>0</v>
      </c>
      <c r="BN373" s="52">
        <f t="shared" si="102"/>
        <v>1</v>
      </c>
      <c r="BO373" s="52">
        <f t="shared" si="97"/>
        <v>0</v>
      </c>
      <c r="BP373" s="52">
        <f t="shared" si="98"/>
        <v>0</v>
      </c>
      <c r="BQ373" s="53">
        <f t="shared" si="99"/>
        <v>0</v>
      </c>
    </row>
    <row r="374" spans="1:73">
      <c r="A374" s="41">
        <v>404</v>
      </c>
      <c r="B374" s="42">
        <v>46028</v>
      </c>
      <c r="C374" s="15" t="s">
        <v>97</v>
      </c>
      <c r="D374" s="43" t="str">
        <f t="shared" si="101"/>
        <v>IG</v>
      </c>
      <c r="E374" s="44" t="s">
        <v>155</v>
      </c>
      <c r="F374" s="44" t="s">
        <v>132</v>
      </c>
      <c r="G374" s="45" t="s">
        <v>151</v>
      </c>
      <c r="H374" s="45"/>
      <c r="I374" s="45"/>
      <c r="J374" s="5">
        <v>208417</v>
      </c>
      <c r="K374" s="46" t="str">
        <f>VLOOKUP(J374,'[1]Item List (3)'!A$1:B$110000,2,FALSE)</f>
        <v>JC.OR 8008</v>
      </c>
      <c r="L374" s="5">
        <v>251128006</v>
      </c>
      <c r="M374" s="15" t="str">
        <f t="shared" si="100"/>
        <v>OR</v>
      </c>
      <c r="N374" s="15">
        <v>30</v>
      </c>
      <c r="O374" s="47">
        <f t="shared" si="93"/>
        <v>120</v>
      </c>
      <c r="P374" s="15">
        <v>1</v>
      </c>
      <c r="Q374" s="57">
        <v>173</v>
      </c>
      <c r="R374" s="15">
        <v>43</v>
      </c>
      <c r="S374" s="15">
        <v>6</v>
      </c>
      <c r="T374" s="15"/>
      <c r="U374" s="48">
        <f t="shared" si="103"/>
        <v>179</v>
      </c>
      <c r="V374" s="15">
        <v>200</v>
      </c>
      <c r="W374" s="15">
        <v>210</v>
      </c>
      <c r="X374" s="15"/>
      <c r="Y374" s="15"/>
      <c r="Z374" s="15">
        <v>25</v>
      </c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>
        <v>20</v>
      </c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>
        <v>10</v>
      </c>
      <c r="BB374" s="15"/>
      <c r="BC374" s="15">
        <v>10</v>
      </c>
      <c r="BD374" s="15"/>
      <c r="BE374" s="15">
        <v>5</v>
      </c>
      <c r="BF374" s="15"/>
      <c r="BG374" s="48">
        <f t="shared" si="107"/>
        <v>480</v>
      </c>
      <c r="BH374" s="49">
        <f t="shared" si="94"/>
        <v>8</v>
      </c>
      <c r="BI374" s="50">
        <f t="shared" si="106"/>
        <v>3.333333333333333</v>
      </c>
      <c r="BJ374" s="50">
        <f t="shared" si="95"/>
        <v>41.666666666666664</v>
      </c>
      <c r="BK374" s="51">
        <f t="shared" si="104"/>
        <v>44.750000000000007</v>
      </c>
      <c r="BL374" s="51">
        <f t="shared" si="105"/>
        <v>72.625698324022352</v>
      </c>
      <c r="BM374" s="51">
        <f t="shared" si="96"/>
        <v>13.541666666666668</v>
      </c>
      <c r="BN374" s="52">
        <f t="shared" si="102"/>
        <v>3.5833333333333335</v>
      </c>
      <c r="BO374" s="52">
        <f t="shared" si="97"/>
        <v>529.99999999999989</v>
      </c>
      <c r="BP374" s="52">
        <f t="shared" si="98"/>
        <v>1.0833333333333335</v>
      </c>
      <c r="BQ374" s="53">
        <f t="shared" si="99"/>
        <v>130.00000000000003</v>
      </c>
      <c r="BR374" s="54">
        <v>1</v>
      </c>
    </row>
    <row r="375" spans="1:73">
      <c r="A375" s="41">
        <v>405</v>
      </c>
      <c r="B375" s="42">
        <v>46028</v>
      </c>
      <c r="C375" s="15" t="s">
        <v>91</v>
      </c>
      <c r="D375" s="43" t="str">
        <f t="shared" si="101"/>
        <v>IG</v>
      </c>
      <c r="E375" s="44" t="s">
        <v>158</v>
      </c>
      <c r="F375" s="44"/>
      <c r="G375" s="45"/>
      <c r="H375" s="45"/>
      <c r="I375" s="45"/>
      <c r="J375" s="5"/>
      <c r="K375" s="46" t="e">
        <f>VLOOKUP(J375,'[1]Item List (3)'!A$1:B$110000,2,FALSE)</f>
        <v>#N/A</v>
      </c>
      <c r="L375" s="5"/>
      <c r="M375" s="15" t="str">
        <f t="shared" si="100"/>
        <v>IR</v>
      </c>
      <c r="N375" s="15"/>
      <c r="O375" s="47" t="str">
        <f t="shared" si="93"/>
        <v/>
      </c>
      <c r="P375" s="15"/>
      <c r="Q375" s="57"/>
      <c r="R375" s="15"/>
      <c r="S375" s="15"/>
      <c r="T375" s="15"/>
      <c r="U375" s="48">
        <f t="shared" si="103"/>
        <v>0</v>
      </c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48">
        <f t="shared" si="107"/>
        <v>0</v>
      </c>
      <c r="BH375" s="49">
        <f t="shared" si="94"/>
        <v>0</v>
      </c>
      <c r="BI375" s="50">
        <f t="shared" si="106"/>
        <v>0</v>
      </c>
      <c r="BJ375" s="50">
        <f t="shared" si="95"/>
        <v>0</v>
      </c>
      <c r="BK375" s="51">
        <f t="shared" si="104"/>
        <v>0</v>
      </c>
      <c r="BL375" s="51">
        <f t="shared" si="105"/>
        <v>0</v>
      </c>
      <c r="BM375" s="51">
        <f t="shared" si="96"/>
        <v>0</v>
      </c>
      <c r="BN375" s="52">
        <f t="shared" si="102"/>
        <v>0</v>
      </c>
      <c r="BO375" s="52">
        <f t="shared" si="97"/>
        <v>0</v>
      </c>
      <c r="BP375" s="52">
        <f t="shared" si="98"/>
        <v>0</v>
      </c>
      <c r="BQ375" s="53">
        <f t="shared" si="99"/>
        <v>0</v>
      </c>
    </row>
    <row r="376" spans="1:73">
      <c r="A376" s="41">
        <v>406</v>
      </c>
      <c r="B376" s="42">
        <v>46028</v>
      </c>
      <c r="C376" s="15" t="s">
        <v>97</v>
      </c>
      <c r="D376" s="43" t="str">
        <f t="shared" si="101"/>
        <v>IG</v>
      </c>
      <c r="E376" s="44" t="s">
        <v>158</v>
      </c>
      <c r="F376" s="44"/>
      <c r="G376" s="45"/>
      <c r="H376" s="45"/>
      <c r="I376" s="45"/>
      <c r="J376" s="5"/>
      <c r="K376" s="46" t="e">
        <f>VLOOKUP(J376,'[1]Item List (3)'!A$1:B$110000,2,FALSE)</f>
        <v>#N/A</v>
      </c>
      <c r="L376" s="5"/>
      <c r="M376" s="15" t="str">
        <f t="shared" si="100"/>
        <v>IR</v>
      </c>
      <c r="N376" s="15"/>
      <c r="O376" s="47" t="str">
        <f t="shared" si="93"/>
        <v/>
      </c>
      <c r="P376" s="15"/>
      <c r="Q376" s="57"/>
      <c r="R376" s="15"/>
      <c r="S376" s="15"/>
      <c r="T376" s="15"/>
      <c r="U376" s="48">
        <f t="shared" si="103"/>
        <v>0</v>
      </c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48">
        <f t="shared" si="107"/>
        <v>0</v>
      </c>
      <c r="BH376" s="49">
        <f t="shared" si="94"/>
        <v>0</v>
      </c>
      <c r="BI376" s="50">
        <f t="shared" si="106"/>
        <v>0</v>
      </c>
      <c r="BJ376" s="50">
        <f t="shared" si="95"/>
        <v>0</v>
      </c>
      <c r="BK376" s="51">
        <f t="shared" si="104"/>
        <v>0</v>
      </c>
      <c r="BL376" s="51">
        <f t="shared" si="105"/>
        <v>0</v>
      </c>
      <c r="BM376" s="51">
        <f t="shared" si="96"/>
        <v>0</v>
      </c>
      <c r="BN376" s="52">
        <f t="shared" si="102"/>
        <v>0</v>
      </c>
      <c r="BO376" s="52">
        <f t="shared" si="97"/>
        <v>0</v>
      </c>
      <c r="BP376" s="52">
        <f t="shared" si="98"/>
        <v>0</v>
      </c>
      <c r="BQ376" s="53">
        <f t="shared" si="99"/>
        <v>0</v>
      </c>
    </row>
    <row r="377" spans="1:73">
      <c r="A377" s="41">
        <v>407</v>
      </c>
      <c r="B377" s="42">
        <v>46028</v>
      </c>
      <c r="C377" s="15" t="s">
        <v>91</v>
      </c>
      <c r="D377" s="43" t="str">
        <f t="shared" si="101"/>
        <v>IG</v>
      </c>
      <c r="E377" s="44" t="s">
        <v>159</v>
      </c>
      <c r="F377" s="44" t="s">
        <v>132</v>
      </c>
      <c r="G377" s="45" t="s">
        <v>124</v>
      </c>
      <c r="H377" s="45" t="s">
        <v>138</v>
      </c>
      <c r="I377" s="45"/>
      <c r="J377" s="5">
        <v>100261</v>
      </c>
      <c r="K377" s="46" t="str">
        <f>VLOOKUP(J377,'[1]Item List (3)'!A$1:B$110000,2,FALSE)</f>
        <v>IR. 211 YY4</v>
      </c>
      <c r="L377" s="5">
        <v>251216004</v>
      </c>
      <c r="M377" s="15" t="str">
        <f t="shared" si="100"/>
        <v>IR</v>
      </c>
      <c r="N377" s="15">
        <v>40</v>
      </c>
      <c r="O377" s="47">
        <f t="shared" si="93"/>
        <v>90</v>
      </c>
      <c r="P377" s="15">
        <v>1</v>
      </c>
      <c r="Q377" s="57">
        <v>15</v>
      </c>
      <c r="R377" s="15">
        <v>10</v>
      </c>
      <c r="S377" s="15">
        <v>5</v>
      </c>
      <c r="T377" s="15"/>
      <c r="U377" s="48">
        <f t="shared" si="103"/>
        <v>20</v>
      </c>
      <c r="V377" s="15">
        <v>45</v>
      </c>
      <c r="W377" s="15"/>
      <c r="X377" s="15">
        <v>305</v>
      </c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>
        <v>30</v>
      </c>
      <c r="AS377" s="15"/>
      <c r="AT377" s="15"/>
      <c r="AU377" s="15"/>
      <c r="AV377" s="15"/>
      <c r="AW377" s="15"/>
      <c r="AX377" s="15"/>
      <c r="AY377" s="15"/>
      <c r="AZ377" s="15">
        <v>90</v>
      </c>
      <c r="BA377" s="15">
        <v>10</v>
      </c>
      <c r="BB377" s="15"/>
      <c r="BC377" s="15"/>
      <c r="BD377" s="15"/>
      <c r="BE377" s="15"/>
      <c r="BF377" s="15"/>
      <c r="BG377" s="48">
        <f t="shared" si="107"/>
        <v>480</v>
      </c>
      <c r="BH377" s="49">
        <f t="shared" si="94"/>
        <v>8</v>
      </c>
      <c r="BI377" s="50">
        <f t="shared" si="106"/>
        <v>0.75</v>
      </c>
      <c r="BJ377" s="50">
        <f t="shared" si="95"/>
        <v>9.375</v>
      </c>
      <c r="BK377" s="51">
        <f t="shared" si="104"/>
        <v>29.629629629629626</v>
      </c>
      <c r="BL377" s="51">
        <f t="shared" si="105"/>
        <v>25</v>
      </c>
      <c r="BM377" s="51">
        <f t="shared" si="96"/>
        <v>0.69444444444444442</v>
      </c>
      <c r="BN377" s="52">
        <f t="shared" si="102"/>
        <v>0</v>
      </c>
      <c r="BO377" s="52">
        <f t="shared" si="97"/>
        <v>720</v>
      </c>
      <c r="BP377" s="52">
        <f t="shared" si="98"/>
        <v>7.25</v>
      </c>
      <c r="BQ377" s="53">
        <f t="shared" si="99"/>
        <v>652.5</v>
      </c>
    </row>
    <row r="378" spans="1:73">
      <c r="A378" s="41">
        <v>408</v>
      </c>
      <c r="B378" s="42">
        <v>46028</v>
      </c>
      <c r="C378" s="15" t="s">
        <v>97</v>
      </c>
      <c r="D378" s="43" t="str">
        <f t="shared" si="101"/>
        <v>IG</v>
      </c>
      <c r="E378" s="44" t="s">
        <v>159</v>
      </c>
      <c r="F378" s="44" t="s">
        <v>132</v>
      </c>
      <c r="G378" s="45" t="s">
        <v>138</v>
      </c>
      <c r="H378" s="45"/>
      <c r="I378" s="45"/>
      <c r="J378" s="5">
        <v>100261</v>
      </c>
      <c r="K378" s="46" t="str">
        <f>VLOOKUP(J378,'[1]Item List (3)'!A$1:B$110000,2,FALSE)</f>
        <v>IR. 211 YY4</v>
      </c>
      <c r="L378" s="5">
        <v>251216004</v>
      </c>
      <c r="M378" s="15" t="str">
        <f t="shared" si="100"/>
        <v>IR</v>
      </c>
      <c r="N378" s="15">
        <v>40</v>
      </c>
      <c r="O378" s="47">
        <f t="shared" si="93"/>
        <v>90</v>
      </c>
      <c r="P378" s="15">
        <v>1</v>
      </c>
      <c r="Q378" s="57"/>
      <c r="R378" s="15"/>
      <c r="S378" s="15"/>
      <c r="T378" s="15"/>
      <c r="U378" s="48">
        <f t="shared" si="103"/>
        <v>0</v>
      </c>
      <c r="V378" s="15"/>
      <c r="W378" s="15"/>
      <c r="X378" s="15">
        <v>120</v>
      </c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>
        <v>360</v>
      </c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48">
        <f t="shared" si="107"/>
        <v>480</v>
      </c>
      <c r="BH378" s="49">
        <f t="shared" si="94"/>
        <v>8</v>
      </c>
      <c r="BI378" s="50">
        <f t="shared" si="106"/>
        <v>0</v>
      </c>
      <c r="BJ378" s="50">
        <f t="shared" si="95"/>
        <v>0</v>
      </c>
      <c r="BK378" s="51">
        <f t="shared" si="104"/>
        <v>0</v>
      </c>
      <c r="BL378" s="51">
        <f t="shared" si="105"/>
        <v>0</v>
      </c>
      <c r="BM378" s="51">
        <f t="shared" si="96"/>
        <v>0</v>
      </c>
      <c r="BN378" s="52">
        <f t="shared" si="102"/>
        <v>0</v>
      </c>
      <c r="BO378" s="52">
        <f t="shared" si="97"/>
        <v>720</v>
      </c>
      <c r="BP378" s="52">
        <f t="shared" si="98"/>
        <v>8</v>
      </c>
      <c r="BQ378" s="53">
        <f t="shared" si="99"/>
        <v>720</v>
      </c>
    </row>
    <row r="379" spans="1:73">
      <c r="A379" s="41">
        <v>409</v>
      </c>
      <c r="B379" s="42">
        <v>46028</v>
      </c>
      <c r="C379" s="15" t="s">
        <v>91</v>
      </c>
      <c r="D379" s="43" t="str">
        <f t="shared" si="101"/>
        <v>HO</v>
      </c>
      <c r="E379" s="44" t="s">
        <v>160</v>
      </c>
      <c r="F379" s="44"/>
      <c r="G379" s="45"/>
      <c r="H379" s="45"/>
      <c r="I379" s="45"/>
      <c r="J379" s="5"/>
      <c r="K379" s="46" t="e">
        <f>VLOOKUP(J379,'[1]Item List (3)'!A$1:B$110000,2,FALSE)</f>
        <v>#N/A</v>
      </c>
      <c r="L379" s="5"/>
      <c r="M379" s="15" t="str">
        <f t="shared" si="100"/>
        <v>IR</v>
      </c>
      <c r="N379" s="15"/>
      <c r="O379" s="47" t="str">
        <f t="shared" si="93"/>
        <v/>
      </c>
      <c r="P379" s="15"/>
      <c r="Q379" s="57"/>
      <c r="R379" s="15"/>
      <c r="S379" s="15"/>
      <c r="T379" s="15"/>
      <c r="U379" s="48">
        <f t="shared" si="103"/>
        <v>0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62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>
        <v>480</v>
      </c>
      <c r="BG379" s="48">
        <f t="shared" si="107"/>
        <v>480</v>
      </c>
      <c r="BH379" s="49">
        <f t="shared" si="94"/>
        <v>8</v>
      </c>
      <c r="BI379" s="50">
        <f t="shared" si="106"/>
        <v>0</v>
      </c>
      <c r="BJ379" s="50">
        <f t="shared" si="95"/>
        <v>0</v>
      </c>
      <c r="BK379" s="51">
        <f t="shared" si="104"/>
        <v>0</v>
      </c>
      <c r="BL379" s="51">
        <f t="shared" si="105"/>
        <v>0</v>
      </c>
      <c r="BM379" s="51">
        <f t="shared" si="96"/>
        <v>0</v>
      </c>
      <c r="BN379" s="52">
        <f t="shared" si="102"/>
        <v>8</v>
      </c>
      <c r="BO379" s="52">
        <f t="shared" si="97"/>
        <v>0</v>
      </c>
      <c r="BP379" s="52">
        <f t="shared" si="98"/>
        <v>0</v>
      </c>
      <c r="BQ379" s="53">
        <f t="shared" si="99"/>
        <v>0</v>
      </c>
    </row>
    <row r="380" spans="1:73">
      <c r="A380" s="41">
        <v>410</v>
      </c>
      <c r="B380" s="42">
        <v>46028</v>
      </c>
      <c r="C380" s="15" t="s">
        <v>97</v>
      </c>
      <c r="D380" s="43" t="str">
        <f t="shared" si="101"/>
        <v>HO</v>
      </c>
      <c r="E380" s="44" t="s">
        <v>160</v>
      </c>
      <c r="F380" s="44"/>
      <c r="G380" s="45"/>
      <c r="H380" s="45"/>
      <c r="I380" s="45"/>
      <c r="J380" s="5"/>
      <c r="K380" s="46" t="e">
        <f>VLOOKUP(J380,'[1]Item List (3)'!A$1:B$110000,2,FALSE)</f>
        <v>#N/A</v>
      </c>
      <c r="L380" s="5"/>
      <c r="M380" s="15" t="str">
        <f t="shared" si="100"/>
        <v>IR</v>
      </c>
      <c r="N380" s="15"/>
      <c r="O380" s="47" t="str">
        <f t="shared" si="93"/>
        <v/>
      </c>
      <c r="P380" s="15"/>
      <c r="Q380" s="57"/>
      <c r="R380" s="15"/>
      <c r="S380" s="15"/>
      <c r="T380" s="15"/>
      <c r="U380" s="48">
        <f t="shared" si="103"/>
        <v>0</v>
      </c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62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>
        <v>480</v>
      </c>
      <c r="BG380" s="48">
        <f t="shared" si="107"/>
        <v>480</v>
      </c>
      <c r="BH380" s="49">
        <f t="shared" si="94"/>
        <v>8</v>
      </c>
      <c r="BI380" s="50">
        <f t="shared" si="106"/>
        <v>0</v>
      </c>
      <c r="BJ380" s="50">
        <f t="shared" si="95"/>
        <v>0</v>
      </c>
      <c r="BK380" s="51">
        <f t="shared" si="104"/>
        <v>0</v>
      </c>
      <c r="BL380" s="51">
        <f t="shared" si="105"/>
        <v>0</v>
      </c>
      <c r="BM380" s="51">
        <f t="shared" si="96"/>
        <v>0</v>
      </c>
      <c r="BN380" s="52">
        <f t="shared" si="102"/>
        <v>8</v>
      </c>
      <c r="BO380" s="52">
        <f t="shared" si="97"/>
        <v>0</v>
      </c>
      <c r="BP380" s="52">
        <f t="shared" si="98"/>
        <v>0</v>
      </c>
      <c r="BQ380" s="53">
        <f t="shared" si="99"/>
        <v>0</v>
      </c>
    </row>
    <row r="381" spans="1:73">
      <c r="A381" s="41">
        <v>411</v>
      </c>
      <c r="B381" s="42">
        <v>46028</v>
      </c>
      <c r="C381" s="15" t="s">
        <v>91</v>
      </c>
      <c r="D381" s="43" t="str">
        <f t="shared" si="101"/>
        <v>HO</v>
      </c>
      <c r="E381" s="44" t="s">
        <v>164</v>
      </c>
      <c r="F381" s="44" t="s">
        <v>161</v>
      </c>
      <c r="G381" s="45" t="s">
        <v>165</v>
      </c>
      <c r="H381" s="45"/>
      <c r="I381" s="45"/>
      <c r="J381" s="5">
        <v>208836.01</v>
      </c>
      <c r="K381" s="46" t="str">
        <f>VLOOKUP(J381,'[1]Item List (3)'!A$1:B$110000,2,FALSE)</f>
        <v>NK.OR 50/35(NKI 45/35)</v>
      </c>
      <c r="L381" s="5">
        <v>251204013</v>
      </c>
      <c r="M381" s="15" t="str">
        <f t="shared" si="100"/>
        <v>OR</v>
      </c>
      <c r="N381" s="15">
        <v>20</v>
      </c>
      <c r="O381" s="47">
        <f t="shared" si="93"/>
        <v>180</v>
      </c>
      <c r="P381" s="15">
        <v>1</v>
      </c>
      <c r="Q381" s="57">
        <v>243</v>
      </c>
      <c r="R381" s="15"/>
      <c r="S381" s="15"/>
      <c r="T381" s="15"/>
      <c r="U381" s="48">
        <f t="shared" si="103"/>
        <v>243</v>
      </c>
      <c r="V381" s="15">
        <v>120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>
        <v>15</v>
      </c>
      <c r="AQ381" s="15"/>
      <c r="AR381" s="15">
        <v>30</v>
      </c>
      <c r="AS381" s="15"/>
      <c r="AT381" s="15"/>
      <c r="AU381" s="15"/>
      <c r="AV381" s="15"/>
      <c r="AW381" s="15"/>
      <c r="AX381" s="15"/>
      <c r="AY381" s="15"/>
      <c r="AZ381" s="15">
        <v>90</v>
      </c>
      <c r="BA381" s="15"/>
      <c r="BB381" s="15"/>
      <c r="BC381" s="15"/>
      <c r="BD381" s="15"/>
      <c r="BE381" s="15"/>
      <c r="BF381" s="15"/>
      <c r="BG381" s="48">
        <f t="shared" si="107"/>
        <v>255</v>
      </c>
      <c r="BH381" s="49">
        <f t="shared" si="94"/>
        <v>4.25</v>
      </c>
      <c r="BI381" s="50">
        <f t="shared" si="106"/>
        <v>2</v>
      </c>
      <c r="BJ381" s="50">
        <f t="shared" si="95"/>
        <v>47.058823529411761</v>
      </c>
      <c r="BK381" s="51">
        <f t="shared" si="104"/>
        <v>67.5</v>
      </c>
      <c r="BL381" s="51">
        <f t="shared" si="105"/>
        <v>100</v>
      </c>
      <c r="BM381" s="51">
        <f t="shared" si="96"/>
        <v>31.764705882352938</v>
      </c>
      <c r="BN381" s="52">
        <f t="shared" si="102"/>
        <v>0.25</v>
      </c>
      <c r="BO381" s="52">
        <f t="shared" si="97"/>
        <v>720</v>
      </c>
      <c r="BP381" s="52">
        <f t="shared" si="98"/>
        <v>2</v>
      </c>
      <c r="BQ381" s="53">
        <f t="shared" si="99"/>
        <v>360</v>
      </c>
    </row>
    <row r="382" spans="1:73">
      <c r="A382" s="41">
        <v>412</v>
      </c>
      <c r="B382" s="42">
        <v>46028</v>
      </c>
      <c r="C382" s="15" t="s">
        <v>91</v>
      </c>
      <c r="D382" s="43" t="str">
        <f t="shared" si="101"/>
        <v>HO</v>
      </c>
      <c r="E382" s="44" t="s">
        <v>164</v>
      </c>
      <c r="F382" s="44" t="s">
        <v>161</v>
      </c>
      <c r="G382" s="45" t="s">
        <v>165</v>
      </c>
      <c r="H382" s="45"/>
      <c r="I382" s="45"/>
      <c r="J382" s="5">
        <v>208818.01</v>
      </c>
      <c r="K382" s="46" t="str">
        <f>VLOOKUP(J382,'[1]Item List (3)'!A$1:B$110000,2,FALSE)</f>
        <v>NK.OR 26/16(NKI 22/16)</v>
      </c>
      <c r="L382" s="5">
        <v>251204005</v>
      </c>
      <c r="M382" s="15" t="str">
        <f t="shared" si="100"/>
        <v>OR</v>
      </c>
      <c r="N382" s="15">
        <v>20</v>
      </c>
      <c r="O382" s="47">
        <f t="shared" si="93"/>
        <v>180</v>
      </c>
      <c r="P382" s="15">
        <v>1</v>
      </c>
      <c r="Q382" s="57">
        <v>446</v>
      </c>
      <c r="R382" s="15"/>
      <c r="S382" s="15"/>
      <c r="T382" s="15"/>
      <c r="U382" s="48">
        <f t="shared" si="103"/>
        <v>446</v>
      </c>
      <c r="V382" s="15">
        <v>225</v>
      </c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48">
        <f t="shared" si="107"/>
        <v>225</v>
      </c>
      <c r="BH382" s="49">
        <f t="shared" si="94"/>
        <v>3.75</v>
      </c>
      <c r="BI382" s="50">
        <f t="shared" si="106"/>
        <v>3.75</v>
      </c>
      <c r="BJ382" s="50">
        <f t="shared" si="95"/>
        <v>100</v>
      </c>
      <c r="BK382" s="51">
        <f t="shared" si="104"/>
        <v>66.074074074074076</v>
      </c>
      <c r="BL382" s="51">
        <f t="shared" si="105"/>
        <v>100</v>
      </c>
      <c r="BM382" s="51">
        <f t="shared" si="96"/>
        <v>66.074074074074076</v>
      </c>
      <c r="BN382" s="52">
        <f t="shared" si="102"/>
        <v>0</v>
      </c>
      <c r="BO382" s="52">
        <f t="shared" si="97"/>
        <v>675</v>
      </c>
      <c r="BP382" s="52">
        <f t="shared" si="98"/>
        <v>0</v>
      </c>
      <c r="BQ382" s="53">
        <f t="shared" si="99"/>
        <v>0</v>
      </c>
    </row>
    <row r="383" spans="1:73">
      <c r="A383" s="41">
        <v>413</v>
      </c>
      <c r="B383" s="42">
        <v>46028</v>
      </c>
      <c r="C383" s="15" t="s">
        <v>97</v>
      </c>
      <c r="D383" s="43" t="str">
        <f t="shared" si="101"/>
        <v>HO</v>
      </c>
      <c r="E383" s="44" t="s">
        <v>164</v>
      </c>
      <c r="F383" s="44" t="s">
        <v>161</v>
      </c>
      <c r="G383" s="45" t="s">
        <v>165</v>
      </c>
      <c r="H383" s="45"/>
      <c r="I383" s="45"/>
      <c r="J383" s="5">
        <v>208818.01</v>
      </c>
      <c r="K383" s="46" t="str">
        <f>VLOOKUP(J383,'[1]Item List (3)'!A$1:B$110000,2,FALSE)</f>
        <v>NK.OR 26/16(NKI 22/16)</v>
      </c>
      <c r="L383" s="5">
        <v>251204005</v>
      </c>
      <c r="M383" s="15" t="str">
        <f t="shared" si="100"/>
        <v>OR</v>
      </c>
      <c r="N383" s="15">
        <v>20</v>
      </c>
      <c r="O383" s="47">
        <f t="shared" si="93"/>
        <v>180</v>
      </c>
      <c r="P383" s="15">
        <v>1</v>
      </c>
      <c r="Q383" s="57">
        <v>301</v>
      </c>
      <c r="R383" s="15"/>
      <c r="S383" s="15"/>
      <c r="T383" s="15"/>
      <c r="U383" s="48">
        <f t="shared" si="103"/>
        <v>301</v>
      </c>
      <c r="V383" s="15">
        <v>120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>
        <v>360</v>
      </c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48">
        <f t="shared" si="107"/>
        <v>480</v>
      </c>
      <c r="BH383" s="49">
        <f t="shared" si="94"/>
        <v>8</v>
      </c>
      <c r="BI383" s="50">
        <f t="shared" si="106"/>
        <v>2</v>
      </c>
      <c r="BJ383" s="50">
        <f t="shared" si="95"/>
        <v>25</v>
      </c>
      <c r="BK383" s="51">
        <f t="shared" si="104"/>
        <v>83.611111111111114</v>
      </c>
      <c r="BL383" s="51">
        <f t="shared" si="105"/>
        <v>100</v>
      </c>
      <c r="BM383" s="51">
        <f t="shared" si="96"/>
        <v>20.902777777777779</v>
      </c>
      <c r="BN383" s="52">
        <f t="shared" si="102"/>
        <v>0</v>
      </c>
      <c r="BO383" s="52">
        <f t="shared" si="97"/>
        <v>1440</v>
      </c>
      <c r="BP383" s="52">
        <f t="shared" si="98"/>
        <v>6</v>
      </c>
      <c r="BQ383" s="53">
        <f t="shared" si="99"/>
        <v>1080</v>
      </c>
    </row>
    <row r="384" spans="1:73">
      <c r="A384" s="41">
        <v>414</v>
      </c>
      <c r="B384" s="42">
        <v>46028</v>
      </c>
      <c r="C384" s="15" t="s">
        <v>91</v>
      </c>
      <c r="D384" s="43" t="str">
        <f t="shared" si="101"/>
        <v>HO</v>
      </c>
      <c r="E384" s="44" t="s">
        <v>166</v>
      </c>
      <c r="F384" s="44" t="s">
        <v>161</v>
      </c>
      <c r="G384" s="45" t="s">
        <v>168</v>
      </c>
      <c r="H384" s="45"/>
      <c r="I384" s="45"/>
      <c r="J384" s="5">
        <v>1526014.01</v>
      </c>
      <c r="K384" s="46" t="e">
        <f>VLOOKUP(J384,'[1]Item List (3)'!A$1:B$110000,2,FALSE)</f>
        <v>#N/A</v>
      </c>
      <c r="L384" s="5">
        <v>251107004</v>
      </c>
      <c r="M384" s="15" t="str">
        <f t="shared" si="100"/>
        <v>IR</v>
      </c>
      <c r="N384" s="15">
        <v>25</v>
      </c>
      <c r="O384" s="47">
        <f t="shared" si="93"/>
        <v>144</v>
      </c>
      <c r="P384" s="15">
        <v>1</v>
      </c>
      <c r="Q384" s="57">
        <v>570</v>
      </c>
      <c r="R384" s="15"/>
      <c r="S384" s="15"/>
      <c r="T384" s="15"/>
      <c r="U384" s="48">
        <f t="shared" si="103"/>
        <v>570</v>
      </c>
      <c r="V384" s="15">
        <v>340</v>
      </c>
      <c r="W384" s="15"/>
      <c r="X384" s="15">
        <v>45</v>
      </c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>
        <v>30</v>
      </c>
      <c r="AQ384" s="15"/>
      <c r="AR384" s="15"/>
      <c r="AS384" s="15"/>
      <c r="AT384" s="15"/>
      <c r="AU384" s="15"/>
      <c r="AV384" s="15"/>
      <c r="AW384" s="15">
        <v>30</v>
      </c>
      <c r="AX384" s="15"/>
      <c r="AY384" s="15"/>
      <c r="AZ384" s="15">
        <v>90</v>
      </c>
      <c r="BA384" s="15"/>
      <c r="BB384" s="15"/>
      <c r="BC384" s="15"/>
      <c r="BD384" s="15"/>
      <c r="BE384" s="15">
        <v>5</v>
      </c>
      <c r="BF384" s="15"/>
      <c r="BG384" s="48">
        <f t="shared" si="107"/>
        <v>540</v>
      </c>
      <c r="BH384" s="49">
        <f t="shared" si="94"/>
        <v>9</v>
      </c>
      <c r="BI384" s="50">
        <f t="shared" si="106"/>
        <v>5.6666666666666661</v>
      </c>
      <c r="BJ384" s="50">
        <f t="shared" si="95"/>
        <v>62.962962962962955</v>
      </c>
      <c r="BK384" s="51">
        <f t="shared" si="104"/>
        <v>69.852941176470594</v>
      </c>
      <c r="BL384" s="51">
        <f t="shared" si="105"/>
        <v>100</v>
      </c>
      <c r="BM384" s="51">
        <f t="shared" si="96"/>
        <v>43.981481481481474</v>
      </c>
      <c r="BN384" s="52">
        <f t="shared" si="102"/>
        <v>0.58333333333333337</v>
      </c>
      <c r="BO384" s="52">
        <f t="shared" si="97"/>
        <v>1211.9999999999998</v>
      </c>
      <c r="BP384" s="52">
        <f t="shared" si="98"/>
        <v>2.75</v>
      </c>
      <c r="BQ384" s="53">
        <f t="shared" si="99"/>
        <v>396</v>
      </c>
    </row>
    <row r="385" spans="1:70">
      <c r="A385" s="41">
        <v>415</v>
      </c>
      <c r="B385" s="42">
        <v>46028</v>
      </c>
      <c r="C385" s="15" t="s">
        <v>97</v>
      </c>
      <c r="D385" s="43" t="str">
        <f t="shared" si="101"/>
        <v>HO</v>
      </c>
      <c r="E385" s="44" t="s">
        <v>166</v>
      </c>
      <c r="F385" s="44" t="s">
        <v>161</v>
      </c>
      <c r="G385" s="45" t="s">
        <v>138</v>
      </c>
      <c r="H385" s="45"/>
      <c r="I385" s="45"/>
      <c r="J385" s="5">
        <v>1526014.01</v>
      </c>
      <c r="K385" s="46" t="e">
        <f>VLOOKUP(J385,'[1]Item List (3)'!A$1:B$110000,2,FALSE)</f>
        <v>#N/A</v>
      </c>
      <c r="L385" s="5">
        <v>251107004</v>
      </c>
      <c r="M385" s="15" t="str">
        <f t="shared" si="100"/>
        <v>IR</v>
      </c>
      <c r="N385" s="15">
        <v>25</v>
      </c>
      <c r="O385" s="47">
        <f t="shared" si="93"/>
        <v>144</v>
      </c>
      <c r="P385" s="15">
        <v>1</v>
      </c>
      <c r="Q385" s="57">
        <v>571</v>
      </c>
      <c r="R385" s="15"/>
      <c r="S385" s="15"/>
      <c r="T385" s="15"/>
      <c r="U385" s="48">
        <f t="shared" si="103"/>
        <v>571</v>
      </c>
      <c r="V385" s="15">
        <v>260</v>
      </c>
      <c r="W385" s="15"/>
      <c r="X385" s="15">
        <v>175</v>
      </c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>
        <v>15</v>
      </c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>
        <v>10</v>
      </c>
      <c r="BB385" s="15"/>
      <c r="BC385" s="15">
        <v>20</v>
      </c>
      <c r="BD385" s="15"/>
      <c r="BE385" s="15"/>
      <c r="BF385" s="15"/>
      <c r="BG385" s="48">
        <f t="shared" si="107"/>
        <v>480</v>
      </c>
      <c r="BH385" s="49">
        <f t="shared" si="94"/>
        <v>8</v>
      </c>
      <c r="BI385" s="50">
        <f t="shared" si="106"/>
        <v>4.3333333333333339</v>
      </c>
      <c r="BJ385" s="50">
        <f t="shared" si="95"/>
        <v>54.166666666666671</v>
      </c>
      <c r="BK385" s="51">
        <f t="shared" si="104"/>
        <v>91.506410256410248</v>
      </c>
      <c r="BL385" s="51">
        <f t="shared" si="105"/>
        <v>100</v>
      </c>
      <c r="BM385" s="51">
        <f t="shared" si="96"/>
        <v>49.565972222222229</v>
      </c>
      <c r="BN385" s="52">
        <f t="shared" si="102"/>
        <v>0.25</v>
      </c>
      <c r="BO385" s="52">
        <f t="shared" si="97"/>
        <v>1116</v>
      </c>
      <c r="BP385" s="52">
        <f t="shared" si="98"/>
        <v>3.4166666666666665</v>
      </c>
      <c r="BQ385" s="53">
        <f t="shared" si="99"/>
        <v>492</v>
      </c>
      <c r="BR385" s="54">
        <v>10</v>
      </c>
    </row>
    <row r="386" spans="1:70">
      <c r="A386" s="41">
        <v>416</v>
      </c>
      <c r="B386" s="42">
        <v>46028</v>
      </c>
      <c r="C386" s="15" t="s">
        <v>91</v>
      </c>
      <c r="D386" s="43" t="str">
        <f t="shared" si="101"/>
        <v>HO</v>
      </c>
      <c r="E386" s="44" t="s">
        <v>169</v>
      </c>
      <c r="F386" s="44" t="s">
        <v>161</v>
      </c>
      <c r="G386" s="45" t="s">
        <v>171</v>
      </c>
      <c r="H386" s="45"/>
      <c r="I386" s="45"/>
      <c r="J386" s="5">
        <v>100299.14</v>
      </c>
      <c r="K386" s="46" t="str">
        <f>VLOOKUP(J386,'[1]Item List (3)'!A$1:B$110000,2,FALSE)</f>
        <v>IR. 9913 C</v>
      </c>
      <c r="L386" s="5">
        <v>251128013</v>
      </c>
      <c r="M386" s="15" t="str">
        <f t="shared" si="100"/>
        <v>IR</v>
      </c>
      <c r="N386" s="15">
        <v>15</v>
      </c>
      <c r="O386" s="47">
        <f t="shared" si="93"/>
        <v>240</v>
      </c>
      <c r="P386" s="15">
        <v>1</v>
      </c>
      <c r="Q386" s="57">
        <v>1260</v>
      </c>
      <c r="R386" s="15"/>
      <c r="S386" s="15"/>
      <c r="T386" s="15"/>
      <c r="U386" s="48">
        <f t="shared" si="103"/>
        <v>1260</v>
      </c>
      <c r="V386" s="15">
        <v>325</v>
      </c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>
        <v>20</v>
      </c>
      <c r="AQ386" s="15"/>
      <c r="AR386" s="15">
        <v>30</v>
      </c>
      <c r="AS386" s="15"/>
      <c r="AT386" s="15"/>
      <c r="AU386" s="15"/>
      <c r="AV386" s="15"/>
      <c r="AW386" s="15"/>
      <c r="AX386" s="15"/>
      <c r="AY386" s="15"/>
      <c r="AZ386" s="15">
        <v>90</v>
      </c>
      <c r="BA386" s="15"/>
      <c r="BB386" s="15"/>
      <c r="BC386" s="15">
        <v>15</v>
      </c>
      <c r="BD386" s="15"/>
      <c r="BE386" s="15"/>
      <c r="BF386" s="15"/>
      <c r="BG386" s="48">
        <f t="shared" si="107"/>
        <v>480</v>
      </c>
      <c r="BH386" s="49">
        <f t="shared" si="94"/>
        <v>8</v>
      </c>
      <c r="BI386" s="50">
        <f t="shared" si="106"/>
        <v>5.4166666666666661</v>
      </c>
      <c r="BJ386" s="50">
        <f t="shared" si="95"/>
        <v>67.708333333333329</v>
      </c>
      <c r="BK386" s="51">
        <f t="shared" si="104"/>
        <v>96.923076923076948</v>
      </c>
      <c r="BL386" s="51">
        <f t="shared" si="105"/>
        <v>100</v>
      </c>
      <c r="BM386" s="51">
        <f t="shared" si="96"/>
        <v>65.625000000000014</v>
      </c>
      <c r="BN386" s="52">
        <f t="shared" si="102"/>
        <v>0.33333333333333331</v>
      </c>
      <c r="BO386" s="52">
        <f t="shared" si="97"/>
        <v>1840</v>
      </c>
      <c r="BP386" s="52">
        <f t="shared" si="98"/>
        <v>2.25</v>
      </c>
      <c r="BQ386" s="53">
        <f t="shared" si="99"/>
        <v>540</v>
      </c>
    </row>
    <row r="387" spans="1:70">
      <c r="A387" s="41">
        <v>417</v>
      </c>
      <c r="B387" s="42">
        <v>46028</v>
      </c>
      <c r="C387" s="15" t="s">
        <v>97</v>
      </c>
      <c r="D387" s="43" t="str">
        <f t="shared" si="101"/>
        <v>HO</v>
      </c>
      <c r="E387" s="44" t="s">
        <v>169</v>
      </c>
      <c r="F387" s="44" t="s">
        <v>161</v>
      </c>
      <c r="G387" s="45" t="s">
        <v>170</v>
      </c>
      <c r="H387" s="45"/>
      <c r="I387" s="45"/>
      <c r="J387" s="5">
        <v>100299.14</v>
      </c>
      <c r="K387" s="46" t="str">
        <f>VLOOKUP(J387,'[1]Item List (3)'!A$1:B$110000,2,FALSE)</f>
        <v>IR. 9913 C</v>
      </c>
      <c r="L387" s="5">
        <v>251128013</v>
      </c>
      <c r="M387" s="15" t="str">
        <f t="shared" si="100"/>
        <v>IR</v>
      </c>
      <c r="N387" s="15">
        <v>15</v>
      </c>
      <c r="O387" s="47">
        <f t="shared" si="93"/>
        <v>240</v>
      </c>
      <c r="P387" s="15">
        <v>1</v>
      </c>
      <c r="Q387" s="57">
        <v>1615</v>
      </c>
      <c r="R387" s="15"/>
      <c r="S387" s="15"/>
      <c r="T387" s="15"/>
      <c r="U387" s="48">
        <f t="shared" si="103"/>
        <v>1615</v>
      </c>
      <c r="V387" s="15">
        <v>420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>
        <v>30</v>
      </c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>
        <v>30</v>
      </c>
      <c r="BD387" s="15"/>
      <c r="BE387" s="15"/>
      <c r="BF387" s="15"/>
      <c r="BG387" s="48">
        <f t="shared" si="107"/>
        <v>480</v>
      </c>
      <c r="BH387" s="49">
        <f t="shared" si="94"/>
        <v>8</v>
      </c>
      <c r="BI387" s="50">
        <f t="shared" si="106"/>
        <v>7</v>
      </c>
      <c r="BJ387" s="50">
        <f t="shared" si="95"/>
        <v>87.5</v>
      </c>
      <c r="BK387" s="51">
        <f t="shared" si="104"/>
        <v>96.13095238095238</v>
      </c>
      <c r="BL387" s="51">
        <f t="shared" si="105"/>
        <v>100</v>
      </c>
      <c r="BM387" s="51">
        <f t="shared" si="96"/>
        <v>84.114583333333343</v>
      </c>
      <c r="BN387" s="52">
        <f t="shared" si="102"/>
        <v>0.5</v>
      </c>
      <c r="BO387" s="52">
        <f t="shared" si="97"/>
        <v>1800</v>
      </c>
      <c r="BP387" s="52">
        <f t="shared" si="98"/>
        <v>0.5</v>
      </c>
      <c r="BQ387" s="53">
        <f t="shared" si="99"/>
        <v>120</v>
      </c>
    </row>
    <row r="388" spans="1:70">
      <c r="A388" s="41">
        <v>418</v>
      </c>
      <c r="B388" s="42">
        <v>46028</v>
      </c>
      <c r="C388" s="48" t="s">
        <v>91</v>
      </c>
      <c r="D388" s="43" t="str">
        <f t="shared" si="101"/>
        <v>HO</v>
      </c>
      <c r="E388" s="44" t="s">
        <v>172</v>
      </c>
      <c r="F388" s="44" t="s">
        <v>161</v>
      </c>
      <c r="G388" s="45" t="s">
        <v>174</v>
      </c>
      <c r="H388" s="45"/>
      <c r="I388" s="45"/>
      <c r="J388" s="5">
        <v>200299.13</v>
      </c>
      <c r="K388" s="46" t="str">
        <f>VLOOKUP(J388,'[1]Item List (3)'!A$1:B$110000,2,FALSE)</f>
        <v>OR.9913 C</v>
      </c>
      <c r="L388" s="5">
        <v>251119002</v>
      </c>
      <c r="M388" s="15" t="str">
        <f t="shared" si="100"/>
        <v>OR</v>
      </c>
      <c r="N388" s="15">
        <v>15</v>
      </c>
      <c r="O388" s="47">
        <f t="shared" ref="O388:O451" si="108">IFERROR(3600/N388,"")</f>
        <v>240</v>
      </c>
      <c r="P388" s="15">
        <v>1</v>
      </c>
      <c r="Q388" s="57">
        <v>1110</v>
      </c>
      <c r="R388" s="15"/>
      <c r="S388" s="15"/>
      <c r="T388" s="15"/>
      <c r="U388" s="48">
        <f t="shared" si="103"/>
        <v>1110</v>
      </c>
      <c r="V388" s="15">
        <v>290</v>
      </c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>
        <v>20</v>
      </c>
      <c r="AQ388" s="15"/>
      <c r="AR388" s="15">
        <v>30</v>
      </c>
      <c r="AS388" s="15"/>
      <c r="AT388" s="15"/>
      <c r="AU388" s="15"/>
      <c r="AV388" s="15"/>
      <c r="AW388" s="15"/>
      <c r="AX388" s="15"/>
      <c r="AY388" s="15"/>
      <c r="AZ388" s="15">
        <v>90</v>
      </c>
      <c r="BA388" s="15"/>
      <c r="BB388" s="15"/>
      <c r="BC388" s="15">
        <v>50</v>
      </c>
      <c r="BD388" s="15"/>
      <c r="BE388" s="15"/>
      <c r="BF388" s="15"/>
      <c r="BG388" s="48">
        <f t="shared" si="107"/>
        <v>480</v>
      </c>
      <c r="BH388" s="49">
        <f t="shared" ref="BH388:BH451" si="109">BG388/60</f>
        <v>8</v>
      </c>
      <c r="BI388" s="50">
        <f t="shared" si="106"/>
        <v>4.8333333333333339</v>
      </c>
      <c r="BJ388" s="50">
        <f t="shared" ref="BJ388:BJ451" si="110">IFERROR(BI388/BH388*100,0)</f>
        <v>60.416666666666671</v>
      </c>
      <c r="BK388" s="51">
        <f t="shared" si="104"/>
        <v>95.689655172413765</v>
      </c>
      <c r="BL388" s="51">
        <f t="shared" si="105"/>
        <v>100</v>
      </c>
      <c r="BM388" s="51">
        <f t="shared" ref="BM388:BM451" si="111">IFERROR((((BJ388*BK388*BL388)/1000000)*100),0)</f>
        <v>57.812499999999986</v>
      </c>
      <c r="BN388" s="52">
        <f t="shared" si="102"/>
        <v>0.33333333333333331</v>
      </c>
      <c r="BO388" s="52">
        <f t="shared" ref="BO388:BO451" si="112">IFERROR(((BH388-BN388)*3600)/N388,0)</f>
        <v>1840</v>
      </c>
      <c r="BP388" s="52">
        <f t="shared" ref="BP388:BP451" si="113">IFERROR(SUM(W388:BF388)/60-BN388,0)</f>
        <v>2.833333333333333</v>
      </c>
      <c r="BQ388" s="53">
        <f t="shared" ref="BQ388:BQ451" si="114">IFERROR(BP388*3600/N388,0)</f>
        <v>679.99999999999989</v>
      </c>
    </row>
    <row r="389" spans="1:70">
      <c r="A389" s="41">
        <v>419</v>
      </c>
      <c r="B389" s="42">
        <v>46028</v>
      </c>
      <c r="C389" s="48" t="s">
        <v>97</v>
      </c>
      <c r="D389" s="43" t="str">
        <f t="shared" si="101"/>
        <v>HO</v>
      </c>
      <c r="E389" s="44" t="s">
        <v>172</v>
      </c>
      <c r="F389" s="44" t="s">
        <v>161</v>
      </c>
      <c r="G389" s="45" t="s">
        <v>167</v>
      </c>
      <c r="H389" s="45"/>
      <c r="I389" s="45"/>
      <c r="J389" s="5">
        <v>200299.13</v>
      </c>
      <c r="K389" s="46" t="str">
        <f>VLOOKUP(J389,'[1]Item List (3)'!A$1:B$110000,2,FALSE)</f>
        <v>OR.9913 C</v>
      </c>
      <c r="L389" s="5">
        <v>251119002</v>
      </c>
      <c r="M389" s="15" t="str">
        <f t="shared" ref="M389:M452" si="115">IF((LEFT(J389))="2",$L$1,$J$1)</f>
        <v>OR</v>
      </c>
      <c r="N389" s="15">
        <v>15</v>
      </c>
      <c r="O389" s="47">
        <f t="shared" si="108"/>
        <v>240</v>
      </c>
      <c r="P389" s="15">
        <v>1</v>
      </c>
      <c r="Q389" s="57">
        <v>1525</v>
      </c>
      <c r="R389" s="15"/>
      <c r="S389" s="15"/>
      <c r="T389" s="15"/>
      <c r="U389" s="48">
        <f t="shared" si="103"/>
        <v>1525</v>
      </c>
      <c r="V389" s="15">
        <v>400</v>
      </c>
      <c r="W389" s="15"/>
      <c r="X389" s="15">
        <v>20</v>
      </c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>
        <v>30</v>
      </c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>
        <v>10</v>
      </c>
      <c r="BB389" s="15"/>
      <c r="BC389" s="15">
        <v>20</v>
      </c>
      <c r="BD389" s="15"/>
      <c r="BE389" s="15"/>
      <c r="BF389" s="15"/>
      <c r="BG389" s="48">
        <f t="shared" si="107"/>
        <v>480</v>
      </c>
      <c r="BH389" s="49">
        <f t="shared" si="109"/>
        <v>8</v>
      </c>
      <c r="BI389" s="50">
        <f t="shared" si="106"/>
        <v>6.666666666666667</v>
      </c>
      <c r="BJ389" s="50">
        <f t="shared" si="110"/>
        <v>83.333333333333343</v>
      </c>
      <c r="BK389" s="51">
        <f t="shared" si="104"/>
        <v>95.3125</v>
      </c>
      <c r="BL389" s="51">
        <f t="shared" si="105"/>
        <v>100</v>
      </c>
      <c r="BM389" s="51">
        <f t="shared" si="111"/>
        <v>79.427083333333343</v>
      </c>
      <c r="BN389" s="52">
        <f t="shared" si="102"/>
        <v>0.5</v>
      </c>
      <c r="BO389" s="52">
        <f t="shared" si="112"/>
        <v>1800</v>
      </c>
      <c r="BP389" s="52">
        <f t="shared" si="113"/>
        <v>0.83333333333333326</v>
      </c>
      <c r="BQ389" s="53">
        <f t="shared" si="114"/>
        <v>199.99999999999997</v>
      </c>
    </row>
    <row r="390" spans="1:70">
      <c r="A390" s="41">
        <v>420</v>
      </c>
      <c r="B390" s="42">
        <v>46028</v>
      </c>
      <c r="C390" s="48" t="s">
        <v>91</v>
      </c>
      <c r="D390" s="43" t="str">
        <f t="shared" si="101"/>
        <v>HO</v>
      </c>
      <c r="E390" s="44" t="s">
        <v>175</v>
      </c>
      <c r="F390" s="44" t="s">
        <v>184</v>
      </c>
      <c r="G390" s="45" t="s">
        <v>165</v>
      </c>
      <c r="H390" s="45"/>
      <c r="I390" s="45"/>
      <c r="J390" s="5">
        <v>104737</v>
      </c>
      <c r="K390" s="46" t="str">
        <f>VLOOKUP(J390,'[1]Item List (3)'!A$1:B$110000,2,FALSE)</f>
        <v>IR.IR 42X51.5X37</v>
      </c>
      <c r="L390" s="5">
        <v>251001002</v>
      </c>
      <c r="M390" s="15" t="str">
        <f t="shared" si="115"/>
        <v>IR</v>
      </c>
      <c r="N390" s="15">
        <v>25</v>
      </c>
      <c r="O390" s="47">
        <f t="shared" si="108"/>
        <v>144</v>
      </c>
      <c r="P390" s="15">
        <v>1</v>
      </c>
      <c r="Q390" s="57">
        <v>70</v>
      </c>
      <c r="R390" s="15"/>
      <c r="S390" s="15"/>
      <c r="T390" s="15"/>
      <c r="U390" s="48">
        <f t="shared" si="103"/>
        <v>70</v>
      </c>
      <c r="V390" s="15">
        <v>30</v>
      </c>
      <c r="W390" s="15"/>
      <c r="X390" s="15">
        <v>20</v>
      </c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>
        <v>10</v>
      </c>
      <c r="AQ390" s="15"/>
      <c r="AR390" s="15">
        <v>420</v>
      </c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48">
        <f t="shared" si="107"/>
        <v>480</v>
      </c>
      <c r="BH390" s="49">
        <f t="shared" si="109"/>
        <v>8</v>
      </c>
      <c r="BI390" s="50">
        <f t="shared" si="106"/>
        <v>0.5</v>
      </c>
      <c r="BJ390" s="50">
        <f t="shared" si="110"/>
        <v>6.25</v>
      </c>
      <c r="BK390" s="51">
        <f t="shared" si="104"/>
        <v>97.222222222222214</v>
      </c>
      <c r="BL390" s="51">
        <f t="shared" si="105"/>
        <v>100</v>
      </c>
      <c r="BM390" s="51">
        <f t="shared" si="111"/>
        <v>6.0763888888888884</v>
      </c>
      <c r="BN390" s="52">
        <f t="shared" si="102"/>
        <v>0.16666666666666666</v>
      </c>
      <c r="BO390" s="52">
        <f t="shared" si="112"/>
        <v>1128</v>
      </c>
      <c r="BP390" s="52">
        <f t="shared" si="113"/>
        <v>7.333333333333333</v>
      </c>
      <c r="BQ390" s="53">
        <f t="shared" si="114"/>
        <v>1056</v>
      </c>
    </row>
    <row r="391" spans="1:70">
      <c r="A391" s="41">
        <v>421</v>
      </c>
      <c r="B391" s="42">
        <v>46028</v>
      </c>
      <c r="C391" s="48" t="s">
        <v>97</v>
      </c>
      <c r="D391" s="43" t="str">
        <f t="shared" si="101"/>
        <v>HO</v>
      </c>
      <c r="E391" s="44" t="s">
        <v>175</v>
      </c>
      <c r="F391" s="44" t="s">
        <v>161</v>
      </c>
      <c r="G391" s="45" t="s">
        <v>163</v>
      </c>
      <c r="H391" s="45"/>
      <c r="I391" s="45"/>
      <c r="J391" s="5">
        <v>104738</v>
      </c>
      <c r="K391" s="46" t="str">
        <f>VLOOKUP(J391,'[1]Item List (3)'!A$1:B$110000,2,FALSE)</f>
        <v>IR.IR 20X28.6X16</v>
      </c>
      <c r="L391" s="5">
        <v>251207011</v>
      </c>
      <c r="M391" s="15" t="str">
        <f t="shared" si="115"/>
        <v>IR</v>
      </c>
      <c r="N391" s="15">
        <v>15</v>
      </c>
      <c r="O391" s="47">
        <f t="shared" si="108"/>
        <v>240</v>
      </c>
      <c r="P391" s="15">
        <v>1</v>
      </c>
      <c r="Q391" s="57">
        <v>1083</v>
      </c>
      <c r="R391" s="15"/>
      <c r="S391" s="15"/>
      <c r="T391" s="15"/>
      <c r="U391" s="48">
        <f t="shared" si="103"/>
        <v>1083</v>
      </c>
      <c r="V391" s="15">
        <v>280</v>
      </c>
      <c r="W391" s="15">
        <v>120</v>
      </c>
      <c r="X391" s="15">
        <v>60</v>
      </c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>
        <v>10</v>
      </c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>
        <v>10</v>
      </c>
      <c r="BD391" s="15"/>
      <c r="BE391" s="15"/>
      <c r="BF391" s="15"/>
      <c r="BG391" s="48">
        <f t="shared" si="107"/>
        <v>480</v>
      </c>
      <c r="BH391" s="49">
        <f t="shared" si="109"/>
        <v>8</v>
      </c>
      <c r="BI391" s="50">
        <f t="shared" si="106"/>
        <v>4.6666666666666661</v>
      </c>
      <c r="BJ391" s="50">
        <f t="shared" si="110"/>
        <v>58.333333333333329</v>
      </c>
      <c r="BK391" s="51">
        <f t="shared" si="104"/>
        <v>96.696428571428598</v>
      </c>
      <c r="BL391" s="51">
        <f t="shared" si="105"/>
        <v>100</v>
      </c>
      <c r="BM391" s="51">
        <f t="shared" si="111"/>
        <v>56.406250000000014</v>
      </c>
      <c r="BN391" s="52">
        <f t="shared" si="102"/>
        <v>2.1666666666666665</v>
      </c>
      <c r="BO391" s="52">
        <f t="shared" si="112"/>
        <v>1400.0000000000002</v>
      </c>
      <c r="BP391" s="52">
        <f t="shared" si="113"/>
        <v>1.166666666666667</v>
      </c>
      <c r="BQ391" s="53">
        <f t="shared" si="114"/>
        <v>280.00000000000006</v>
      </c>
    </row>
    <row r="392" spans="1:70">
      <c r="A392" s="41">
        <v>422</v>
      </c>
      <c r="B392" s="42">
        <v>46028</v>
      </c>
      <c r="C392" s="48" t="s">
        <v>91</v>
      </c>
      <c r="D392" s="43" t="str">
        <f t="shared" ref="D392:D455" si="116">LEFT(E392,2)</f>
        <v>HO</v>
      </c>
      <c r="E392" s="44" t="s">
        <v>176</v>
      </c>
      <c r="F392" s="44" t="s">
        <v>161</v>
      </c>
      <c r="G392" s="45" t="s">
        <v>174</v>
      </c>
      <c r="H392" s="45"/>
      <c r="I392" s="45"/>
      <c r="J392" s="5">
        <v>200497.11</v>
      </c>
      <c r="K392" s="46" t="str">
        <f>VLOOKUP(J392,'[1]Item List (3)'!A$1:B$110000,2,FALSE)</f>
        <v>OR.MNA6718G</v>
      </c>
      <c r="L392" s="5">
        <v>250908012</v>
      </c>
      <c r="M392" s="15" t="str">
        <f t="shared" si="115"/>
        <v>OR</v>
      </c>
      <c r="N392" s="15">
        <v>25</v>
      </c>
      <c r="O392" s="47">
        <f t="shared" si="108"/>
        <v>144</v>
      </c>
      <c r="P392" s="15">
        <v>1</v>
      </c>
      <c r="Q392" s="57">
        <v>48</v>
      </c>
      <c r="R392" s="15"/>
      <c r="S392" s="15"/>
      <c r="T392" s="15"/>
      <c r="U392" s="48">
        <f t="shared" si="103"/>
        <v>48</v>
      </c>
      <c r="V392" s="15">
        <v>20</v>
      </c>
      <c r="W392" s="15">
        <v>90</v>
      </c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>
        <v>360</v>
      </c>
      <c r="AS392" s="15"/>
      <c r="AT392" s="15"/>
      <c r="AU392" s="15"/>
      <c r="AV392" s="15"/>
      <c r="AW392" s="15"/>
      <c r="AX392" s="15"/>
      <c r="AY392" s="15"/>
      <c r="AZ392" s="15">
        <v>10</v>
      </c>
      <c r="BA392" s="15"/>
      <c r="BB392" s="15"/>
      <c r="BC392" s="15"/>
      <c r="BD392" s="15"/>
      <c r="BE392" s="15"/>
      <c r="BF392" s="15"/>
      <c r="BG392" s="48">
        <f t="shared" si="107"/>
        <v>480</v>
      </c>
      <c r="BH392" s="49">
        <f t="shared" si="109"/>
        <v>8</v>
      </c>
      <c r="BI392" s="50">
        <f t="shared" si="106"/>
        <v>0.33333333333333304</v>
      </c>
      <c r="BJ392" s="50">
        <f t="shared" si="110"/>
        <v>4.1666666666666625</v>
      </c>
      <c r="BK392" s="51">
        <f t="shared" si="104"/>
        <v>100.00000000000009</v>
      </c>
      <c r="BL392" s="51">
        <f t="shared" si="105"/>
        <v>100</v>
      </c>
      <c r="BM392" s="51">
        <f t="shared" si="111"/>
        <v>4.1666666666666661</v>
      </c>
      <c r="BN392" s="52">
        <f t="shared" si="102"/>
        <v>1.5</v>
      </c>
      <c r="BO392" s="52">
        <f t="shared" si="112"/>
        <v>936</v>
      </c>
      <c r="BP392" s="52">
        <f t="shared" si="113"/>
        <v>6.166666666666667</v>
      </c>
      <c r="BQ392" s="53">
        <f t="shared" si="114"/>
        <v>888</v>
      </c>
    </row>
    <row r="393" spans="1:70">
      <c r="A393" s="41">
        <v>423</v>
      </c>
      <c r="B393" s="42">
        <v>46028</v>
      </c>
      <c r="C393" s="48" t="s">
        <v>97</v>
      </c>
      <c r="D393" s="43" t="str">
        <f t="shared" si="116"/>
        <v>HO</v>
      </c>
      <c r="E393" s="44" t="s">
        <v>176</v>
      </c>
      <c r="F393" s="44" t="s">
        <v>161</v>
      </c>
      <c r="G393" s="45" t="s">
        <v>174</v>
      </c>
      <c r="H393" s="45"/>
      <c r="I393" s="45"/>
      <c r="J393" s="5">
        <v>200497.11</v>
      </c>
      <c r="K393" s="46" t="str">
        <f>VLOOKUP(J393,'[1]Item List (3)'!A$1:B$110000,2,FALSE)</f>
        <v>OR.MNA6718G</v>
      </c>
      <c r="L393" s="5">
        <v>250908012</v>
      </c>
      <c r="M393" s="15" t="str">
        <f t="shared" si="115"/>
        <v>OR</v>
      </c>
      <c r="N393" s="15">
        <v>15</v>
      </c>
      <c r="O393" s="47">
        <f t="shared" si="108"/>
        <v>240</v>
      </c>
      <c r="P393" s="15">
        <v>1</v>
      </c>
      <c r="Q393" s="57">
        <v>120</v>
      </c>
      <c r="R393" s="15"/>
      <c r="S393" s="15"/>
      <c r="T393" s="15"/>
      <c r="U393" s="48">
        <f t="shared" si="103"/>
        <v>120</v>
      </c>
      <c r="V393" s="15">
        <v>30</v>
      </c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>
        <v>420</v>
      </c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>
        <v>30</v>
      </c>
      <c r="BD393" s="15"/>
      <c r="BE393" s="15"/>
      <c r="BF393" s="15"/>
      <c r="BG393" s="48">
        <f t="shared" si="107"/>
        <v>480</v>
      </c>
      <c r="BH393" s="49">
        <f t="shared" si="109"/>
        <v>8</v>
      </c>
      <c r="BI393" s="50">
        <f t="shared" si="106"/>
        <v>0.5</v>
      </c>
      <c r="BJ393" s="50">
        <f t="shared" si="110"/>
        <v>6.25</v>
      </c>
      <c r="BK393" s="51">
        <f t="shared" si="104"/>
        <v>100</v>
      </c>
      <c r="BL393" s="51">
        <f t="shared" si="105"/>
        <v>100</v>
      </c>
      <c r="BM393" s="51">
        <f t="shared" si="111"/>
        <v>6.25</v>
      </c>
      <c r="BN393" s="52">
        <f t="shared" si="102"/>
        <v>0</v>
      </c>
      <c r="BO393" s="52">
        <f t="shared" si="112"/>
        <v>1920</v>
      </c>
      <c r="BP393" s="52">
        <f t="shared" si="113"/>
        <v>7.5</v>
      </c>
      <c r="BQ393" s="53">
        <f t="shared" si="114"/>
        <v>1800</v>
      </c>
    </row>
    <row r="394" spans="1:70">
      <c r="A394" s="41">
        <v>424</v>
      </c>
      <c r="B394" s="42">
        <v>46028</v>
      </c>
      <c r="C394" s="48" t="s">
        <v>91</v>
      </c>
      <c r="D394" s="43" t="str">
        <f t="shared" si="116"/>
        <v>HO</v>
      </c>
      <c r="E394" s="44" t="s">
        <v>177</v>
      </c>
      <c r="F394" s="44"/>
      <c r="G394" s="45"/>
      <c r="H394" s="45"/>
      <c r="I394" s="45"/>
      <c r="J394" s="5"/>
      <c r="K394" s="46" t="e">
        <f>VLOOKUP(J394,'[1]Item List (3)'!A$1:B$110000,2,FALSE)</f>
        <v>#N/A</v>
      </c>
      <c r="L394" s="5"/>
      <c r="M394" s="15" t="str">
        <f t="shared" si="115"/>
        <v>IR</v>
      </c>
      <c r="N394" s="15"/>
      <c r="O394" s="47" t="str">
        <f t="shared" si="108"/>
        <v/>
      </c>
      <c r="P394" s="15"/>
      <c r="Q394" s="57"/>
      <c r="R394" s="15"/>
      <c r="S394" s="15"/>
      <c r="T394" s="15"/>
      <c r="U394" s="48">
        <f t="shared" si="103"/>
        <v>0</v>
      </c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>
        <v>480</v>
      </c>
      <c r="BG394" s="48">
        <f t="shared" si="107"/>
        <v>480</v>
      </c>
      <c r="BH394" s="49">
        <f t="shared" si="109"/>
        <v>8</v>
      </c>
      <c r="BI394" s="50">
        <f t="shared" si="106"/>
        <v>0</v>
      </c>
      <c r="BJ394" s="50">
        <f t="shared" si="110"/>
        <v>0</v>
      </c>
      <c r="BK394" s="51">
        <f t="shared" si="104"/>
        <v>0</v>
      </c>
      <c r="BL394" s="51">
        <f t="shared" si="105"/>
        <v>0</v>
      </c>
      <c r="BM394" s="51">
        <f t="shared" si="111"/>
        <v>0</v>
      </c>
      <c r="BN394" s="52">
        <f t="shared" si="102"/>
        <v>8</v>
      </c>
      <c r="BO394" s="52">
        <f t="shared" si="112"/>
        <v>0</v>
      </c>
      <c r="BP394" s="52">
        <f t="shared" si="113"/>
        <v>0</v>
      </c>
      <c r="BQ394" s="53">
        <f t="shared" si="114"/>
        <v>0</v>
      </c>
    </row>
    <row r="395" spans="1:70">
      <c r="A395" s="41">
        <v>425</v>
      </c>
      <c r="B395" s="42">
        <v>46028</v>
      </c>
      <c r="C395" s="48" t="s">
        <v>97</v>
      </c>
      <c r="D395" s="43" t="str">
        <f t="shared" si="116"/>
        <v>HO</v>
      </c>
      <c r="E395" s="44" t="s">
        <v>177</v>
      </c>
      <c r="F395" s="44"/>
      <c r="G395" s="45"/>
      <c r="H395" s="45"/>
      <c r="I395" s="45"/>
      <c r="J395" s="5"/>
      <c r="K395" s="46" t="e">
        <f>VLOOKUP(J395,'[1]Item List (3)'!A$1:B$110000,2,FALSE)</f>
        <v>#N/A</v>
      </c>
      <c r="L395" s="5"/>
      <c r="M395" s="15" t="str">
        <f t="shared" si="115"/>
        <v>IR</v>
      </c>
      <c r="N395" s="15"/>
      <c r="O395" s="47" t="str">
        <f t="shared" si="108"/>
        <v/>
      </c>
      <c r="P395" s="15"/>
      <c r="Q395" s="57"/>
      <c r="R395" s="15"/>
      <c r="S395" s="15"/>
      <c r="T395" s="15"/>
      <c r="U395" s="48">
        <f t="shared" si="103"/>
        <v>0</v>
      </c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>
        <v>480</v>
      </c>
      <c r="BG395" s="48">
        <f t="shared" si="107"/>
        <v>480</v>
      </c>
      <c r="BH395" s="49">
        <f t="shared" si="109"/>
        <v>8</v>
      </c>
      <c r="BI395" s="50">
        <f t="shared" si="106"/>
        <v>0</v>
      </c>
      <c r="BJ395" s="50">
        <f t="shared" si="110"/>
        <v>0</v>
      </c>
      <c r="BK395" s="51">
        <f t="shared" si="104"/>
        <v>0</v>
      </c>
      <c r="BL395" s="51">
        <f t="shared" si="105"/>
        <v>0</v>
      </c>
      <c r="BM395" s="51">
        <f t="shared" si="111"/>
        <v>0</v>
      </c>
      <c r="BN395" s="52">
        <f t="shared" si="102"/>
        <v>8</v>
      </c>
      <c r="BO395" s="52">
        <f t="shared" si="112"/>
        <v>0</v>
      </c>
      <c r="BP395" s="52">
        <f t="shared" si="113"/>
        <v>0</v>
      </c>
      <c r="BQ395" s="53">
        <f t="shared" si="114"/>
        <v>0</v>
      </c>
    </row>
    <row r="396" spans="1:70">
      <c r="A396" s="41">
        <v>426</v>
      </c>
      <c r="B396" s="42">
        <v>46028</v>
      </c>
      <c r="C396" s="48" t="s">
        <v>91</v>
      </c>
      <c r="D396" s="43" t="str">
        <f t="shared" si="116"/>
        <v>HO</v>
      </c>
      <c r="E396" s="44" t="s">
        <v>179</v>
      </c>
      <c r="F396" s="44"/>
      <c r="G396" s="45"/>
      <c r="H396" s="45"/>
      <c r="I396" s="45"/>
      <c r="J396" s="5"/>
      <c r="K396" s="46" t="e">
        <f>VLOOKUP(J396,'[1]Item List (3)'!A$1:B$110000,2,FALSE)</f>
        <v>#N/A</v>
      </c>
      <c r="L396" s="5"/>
      <c r="M396" s="15" t="str">
        <f t="shared" si="115"/>
        <v>IR</v>
      </c>
      <c r="N396" s="15"/>
      <c r="O396" s="47" t="str">
        <f t="shared" si="108"/>
        <v/>
      </c>
      <c r="P396" s="15"/>
      <c r="Q396" s="57"/>
      <c r="R396" s="15"/>
      <c r="S396" s="15"/>
      <c r="T396" s="15"/>
      <c r="U396" s="48">
        <f t="shared" si="103"/>
        <v>0</v>
      </c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>
        <v>480</v>
      </c>
      <c r="BG396" s="48">
        <f t="shared" si="107"/>
        <v>480</v>
      </c>
      <c r="BH396" s="49">
        <f t="shared" si="109"/>
        <v>8</v>
      </c>
      <c r="BI396" s="50">
        <f t="shared" si="106"/>
        <v>0</v>
      </c>
      <c r="BJ396" s="50">
        <f t="shared" si="110"/>
        <v>0</v>
      </c>
      <c r="BK396" s="51">
        <f t="shared" si="104"/>
        <v>0</v>
      </c>
      <c r="BL396" s="51">
        <f t="shared" si="105"/>
        <v>0</v>
      </c>
      <c r="BM396" s="51">
        <f t="shared" si="111"/>
        <v>0</v>
      </c>
      <c r="BN396" s="52">
        <f t="shared" si="102"/>
        <v>8</v>
      </c>
      <c r="BO396" s="52">
        <f t="shared" si="112"/>
        <v>0</v>
      </c>
      <c r="BP396" s="52">
        <f t="shared" si="113"/>
        <v>0</v>
      </c>
      <c r="BQ396" s="53">
        <f t="shared" si="114"/>
        <v>0</v>
      </c>
    </row>
    <row r="397" spans="1:70">
      <c r="A397" s="41">
        <v>427</v>
      </c>
      <c r="B397" s="42">
        <v>46028</v>
      </c>
      <c r="C397" s="48" t="s">
        <v>97</v>
      </c>
      <c r="D397" s="43" t="str">
        <f t="shared" si="116"/>
        <v>HO</v>
      </c>
      <c r="E397" s="44" t="s">
        <v>179</v>
      </c>
      <c r="F397" s="44"/>
      <c r="G397" s="45"/>
      <c r="H397" s="45"/>
      <c r="I397" s="45"/>
      <c r="J397" s="5"/>
      <c r="K397" s="46" t="e">
        <f>VLOOKUP(J397,'[1]Item List (3)'!A$1:B$110000,2,FALSE)</f>
        <v>#N/A</v>
      </c>
      <c r="L397" s="5"/>
      <c r="M397" s="15" t="str">
        <f t="shared" si="115"/>
        <v>IR</v>
      </c>
      <c r="N397" s="15"/>
      <c r="O397" s="47" t="str">
        <f t="shared" si="108"/>
        <v/>
      </c>
      <c r="P397" s="15"/>
      <c r="Q397" s="57"/>
      <c r="R397" s="15"/>
      <c r="S397" s="15"/>
      <c r="T397" s="15"/>
      <c r="U397" s="48">
        <f t="shared" si="103"/>
        <v>0</v>
      </c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>
        <v>480</v>
      </c>
      <c r="BG397" s="48">
        <f t="shared" si="107"/>
        <v>480</v>
      </c>
      <c r="BH397" s="49">
        <f t="shared" si="109"/>
        <v>8</v>
      </c>
      <c r="BI397" s="50">
        <f t="shared" si="106"/>
        <v>0</v>
      </c>
      <c r="BJ397" s="50">
        <f t="shared" si="110"/>
        <v>0</v>
      </c>
      <c r="BK397" s="51">
        <f t="shared" si="104"/>
        <v>0</v>
      </c>
      <c r="BL397" s="51">
        <f t="shared" si="105"/>
        <v>0</v>
      </c>
      <c r="BM397" s="51">
        <f t="shared" si="111"/>
        <v>0</v>
      </c>
      <c r="BN397" s="52">
        <f t="shared" si="102"/>
        <v>8</v>
      </c>
      <c r="BO397" s="52">
        <f t="shared" si="112"/>
        <v>0</v>
      </c>
      <c r="BP397" s="52">
        <f t="shared" si="113"/>
        <v>0</v>
      </c>
      <c r="BQ397" s="53">
        <f t="shared" si="114"/>
        <v>0</v>
      </c>
    </row>
    <row r="398" spans="1:70">
      <c r="A398" s="41"/>
      <c r="B398" s="42">
        <v>46028</v>
      </c>
      <c r="C398" s="48" t="s">
        <v>91</v>
      </c>
      <c r="D398" s="43" t="str">
        <f t="shared" si="116"/>
        <v>HO</v>
      </c>
      <c r="E398" s="44" t="s">
        <v>187</v>
      </c>
      <c r="F398" s="44"/>
      <c r="G398" s="45"/>
      <c r="H398" s="45"/>
      <c r="I398" s="45"/>
      <c r="J398" s="5"/>
      <c r="K398" s="46" t="e">
        <f>VLOOKUP(J398,'[1]Item List (3)'!A$1:B$110000,2,FALSE)</f>
        <v>#N/A</v>
      </c>
      <c r="L398" s="5"/>
      <c r="M398" s="15" t="str">
        <f t="shared" si="115"/>
        <v>IR</v>
      </c>
      <c r="N398" s="15"/>
      <c r="O398" s="47" t="str">
        <f t="shared" si="108"/>
        <v/>
      </c>
      <c r="P398" s="15"/>
      <c r="Q398" s="57"/>
      <c r="R398" s="15"/>
      <c r="S398" s="15"/>
      <c r="T398" s="15"/>
      <c r="U398" s="48">
        <f t="shared" si="103"/>
        <v>0</v>
      </c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>
        <v>480</v>
      </c>
      <c r="BG398" s="48">
        <f t="shared" si="107"/>
        <v>480</v>
      </c>
      <c r="BH398" s="49">
        <f t="shared" si="109"/>
        <v>8</v>
      </c>
      <c r="BI398" s="50">
        <f t="shared" si="106"/>
        <v>0</v>
      </c>
      <c r="BJ398" s="50">
        <f t="shared" si="110"/>
        <v>0</v>
      </c>
      <c r="BK398" s="51">
        <f t="shared" si="104"/>
        <v>0</v>
      </c>
      <c r="BL398" s="51">
        <f t="shared" si="105"/>
        <v>0</v>
      </c>
      <c r="BM398" s="51">
        <f t="shared" si="111"/>
        <v>0</v>
      </c>
      <c r="BN398" s="52">
        <f t="shared" si="102"/>
        <v>8</v>
      </c>
      <c r="BO398" s="52">
        <f t="shared" si="112"/>
        <v>0</v>
      </c>
      <c r="BP398" s="52">
        <f t="shared" si="113"/>
        <v>0</v>
      </c>
      <c r="BQ398" s="53">
        <f t="shared" si="114"/>
        <v>0</v>
      </c>
    </row>
    <row r="399" spans="1:70">
      <c r="A399" s="41">
        <v>428</v>
      </c>
      <c r="B399" s="42">
        <v>46028</v>
      </c>
      <c r="C399" s="48" t="s">
        <v>97</v>
      </c>
      <c r="D399" s="43" t="str">
        <f t="shared" si="116"/>
        <v>HO</v>
      </c>
      <c r="E399" s="44" t="s">
        <v>187</v>
      </c>
      <c r="F399" s="44" t="s">
        <v>161</v>
      </c>
      <c r="G399" s="45" t="s">
        <v>174</v>
      </c>
      <c r="H399" s="45"/>
      <c r="I399" s="45"/>
      <c r="J399" s="5">
        <v>102096</v>
      </c>
      <c r="K399" s="46" t="e">
        <f>VLOOKUP(J399,'[1]Item List (3)'!A$1:B$110000,2,FALSE)</f>
        <v>#N/A</v>
      </c>
      <c r="L399" s="5">
        <v>250908012</v>
      </c>
      <c r="M399" s="15" t="str">
        <f t="shared" si="115"/>
        <v>IR</v>
      </c>
      <c r="N399" s="15">
        <v>25</v>
      </c>
      <c r="O399" s="47">
        <f t="shared" si="108"/>
        <v>144</v>
      </c>
      <c r="P399" s="15">
        <v>1</v>
      </c>
      <c r="Q399" s="57">
        <v>35</v>
      </c>
      <c r="R399" s="15"/>
      <c r="S399" s="15"/>
      <c r="T399" s="15"/>
      <c r="U399" s="48">
        <f t="shared" si="103"/>
        <v>35</v>
      </c>
      <c r="V399" s="15">
        <v>15</v>
      </c>
      <c r="W399" s="15">
        <v>80</v>
      </c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>
        <v>360</v>
      </c>
      <c r="AS399" s="15"/>
      <c r="AT399" s="15"/>
      <c r="AU399" s="15"/>
      <c r="AV399" s="15"/>
      <c r="AW399" s="15"/>
      <c r="AX399" s="15"/>
      <c r="AY399" s="15"/>
      <c r="AZ399" s="15">
        <v>25</v>
      </c>
      <c r="BA399" s="15"/>
      <c r="BB399" s="15"/>
      <c r="BC399" s="15"/>
      <c r="BD399" s="15"/>
      <c r="BE399" s="15"/>
      <c r="BF399" s="15"/>
      <c r="BG399" s="48">
        <f t="shared" si="107"/>
        <v>480</v>
      </c>
      <c r="BH399" s="49">
        <f t="shared" si="109"/>
        <v>8</v>
      </c>
      <c r="BI399" s="50">
        <f t="shared" si="106"/>
        <v>0.25</v>
      </c>
      <c r="BJ399" s="50">
        <f t="shared" si="110"/>
        <v>3.125</v>
      </c>
      <c r="BK399" s="51">
        <f t="shared" si="104"/>
        <v>97.222222222222214</v>
      </c>
      <c r="BL399" s="51">
        <f t="shared" si="105"/>
        <v>100</v>
      </c>
      <c r="BM399" s="51">
        <f t="shared" si="111"/>
        <v>3.0381944444444442</v>
      </c>
      <c r="BN399" s="52">
        <f t="shared" si="102"/>
        <v>1.3333333333333333</v>
      </c>
      <c r="BO399" s="52">
        <f t="shared" si="112"/>
        <v>960</v>
      </c>
      <c r="BP399" s="52">
        <f t="shared" si="113"/>
        <v>6.416666666666667</v>
      </c>
      <c r="BQ399" s="53">
        <f t="shared" si="114"/>
        <v>924</v>
      </c>
    </row>
    <row r="400" spans="1:70">
      <c r="A400" s="41">
        <v>429</v>
      </c>
      <c r="B400" s="42">
        <v>46029</v>
      </c>
      <c r="C400" s="48" t="s">
        <v>91</v>
      </c>
      <c r="D400" s="43" t="str">
        <f t="shared" si="116"/>
        <v>FG</v>
      </c>
      <c r="E400" s="44" t="s">
        <v>93</v>
      </c>
      <c r="F400" s="44" t="s">
        <v>92</v>
      </c>
      <c r="G400" s="45" t="s">
        <v>103</v>
      </c>
      <c r="H400" s="45" t="s">
        <v>104</v>
      </c>
      <c r="I400" s="45"/>
      <c r="J400" s="5">
        <v>208247</v>
      </c>
      <c r="K400" s="46" t="str">
        <f>VLOOKUP(J400,'[1]Item List (3)'!A$1:B$110000,2,FALSE)</f>
        <v>OR.209 YY2</v>
      </c>
      <c r="L400" s="5">
        <v>251221003</v>
      </c>
      <c r="M400" s="15" t="str">
        <f t="shared" si="115"/>
        <v>OR</v>
      </c>
      <c r="N400" s="15"/>
      <c r="O400" s="47" t="str">
        <f t="shared" si="108"/>
        <v/>
      </c>
      <c r="P400" s="15">
        <v>2</v>
      </c>
      <c r="Q400" s="57">
        <v>2400</v>
      </c>
      <c r="R400" s="15"/>
      <c r="S400" s="15"/>
      <c r="T400" s="15"/>
      <c r="U400" s="48">
        <f t="shared" si="103"/>
        <v>2400</v>
      </c>
      <c r="V400" s="15">
        <v>240</v>
      </c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>
        <v>30</v>
      </c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48">
        <f t="shared" si="107"/>
        <v>270</v>
      </c>
      <c r="BH400" s="49">
        <f t="shared" si="109"/>
        <v>4.5</v>
      </c>
      <c r="BI400" s="50">
        <f t="shared" si="106"/>
        <v>4</v>
      </c>
      <c r="BJ400" s="50">
        <f t="shared" si="110"/>
        <v>88.888888888888886</v>
      </c>
      <c r="BK400" s="51">
        <f t="shared" si="104"/>
        <v>0</v>
      </c>
      <c r="BL400" s="51">
        <f t="shared" si="105"/>
        <v>100</v>
      </c>
      <c r="BM400" s="51">
        <f t="shared" si="111"/>
        <v>0</v>
      </c>
      <c r="BN400" s="52">
        <f t="shared" si="102"/>
        <v>0</v>
      </c>
      <c r="BO400" s="52">
        <f t="shared" si="112"/>
        <v>0</v>
      </c>
      <c r="BP400" s="52">
        <f t="shared" si="113"/>
        <v>0.5</v>
      </c>
      <c r="BQ400" s="53">
        <f t="shared" si="114"/>
        <v>0</v>
      </c>
    </row>
    <row r="401" spans="1:69">
      <c r="A401" s="41">
        <v>430</v>
      </c>
      <c r="B401" s="42">
        <v>46029</v>
      </c>
      <c r="C401" s="48" t="s">
        <v>91</v>
      </c>
      <c r="D401" s="43" t="str">
        <f t="shared" si="116"/>
        <v>FG</v>
      </c>
      <c r="E401" s="44" t="s">
        <v>93</v>
      </c>
      <c r="F401" s="44" t="s">
        <v>92</v>
      </c>
      <c r="G401" s="45" t="s">
        <v>103</v>
      </c>
      <c r="H401" s="45" t="s">
        <v>104</v>
      </c>
      <c r="I401" s="45"/>
      <c r="J401" s="5">
        <v>208557.1</v>
      </c>
      <c r="K401" s="46" t="str">
        <f>VLOOKUP(J401,'[1]Item List (3)'!A$1:B$110000,2,FALSE)</f>
        <v>OR 22211 SPL</v>
      </c>
      <c r="L401" s="5">
        <v>250928012</v>
      </c>
      <c r="M401" s="15" t="str">
        <f t="shared" si="115"/>
        <v>OR</v>
      </c>
      <c r="N401" s="15"/>
      <c r="O401" s="47" t="str">
        <f t="shared" si="108"/>
        <v/>
      </c>
      <c r="P401" s="15">
        <v>1</v>
      </c>
      <c r="Q401" s="57">
        <v>864</v>
      </c>
      <c r="R401" s="15"/>
      <c r="S401" s="15"/>
      <c r="T401" s="15"/>
      <c r="U401" s="48">
        <f t="shared" si="103"/>
        <v>864</v>
      </c>
      <c r="V401" s="15">
        <v>30</v>
      </c>
      <c r="W401" s="15">
        <v>180</v>
      </c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48">
        <f t="shared" si="107"/>
        <v>210</v>
      </c>
      <c r="BH401" s="49">
        <f t="shared" si="109"/>
        <v>3.5</v>
      </c>
      <c r="BI401" s="50">
        <f t="shared" si="106"/>
        <v>0.5</v>
      </c>
      <c r="BJ401" s="50">
        <f t="shared" si="110"/>
        <v>14.285714285714285</v>
      </c>
      <c r="BK401" s="51">
        <f t="shared" si="104"/>
        <v>0</v>
      </c>
      <c r="BL401" s="51">
        <f t="shared" si="105"/>
        <v>100</v>
      </c>
      <c r="BM401" s="51">
        <f t="shared" si="111"/>
        <v>0</v>
      </c>
      <c r="BN401" s="52">
        <f t="shared" si="102"/>
        <v>3</v>
      </c>
      <c r="BO401" s="52">
        <f t="shared" si="112"/>
        <v>0</v>
      </c>
      <c r="BP401" s="52">
        <f t="shared" si="113"/>
        <v>0</v>
      </c>
      <c r="BQ401" s="53">
        <f t="shared" si="114"/>
        <v>0</v>
      </c>
    </row>
    <row r="402" spans="1:69">
      <c r="A402" s="41">
        <v>431</v>
      </c>
      <c r="B402" s="42">
        <v>46029</v>
      </c>
      <c r="C402" s="48" t="s">
        <v>97</v>
      </c>
      <c r="D402" s="43" t="str">
        <f t="shared" si="116"/>
        <v>FG</v>
      </c>
      <c r="E402" s="44" t="s">
        <v>93</v>
      </c>
      <c r="F402" s="44" t="s">
        <v>92</v>
      </c>
      <c r="G402" s="45" t="s">
        <v>94</v>
      </c>
      <c r="H402" s="45" t="s">
        <v>95</v>
      </c>
      <c r="I402" s="45"/>
      <c r="J402" s="5">
        <v>208557.1</v>
      </c>
      <c r="K402" s="46" t="str">
        <f>VLOOKUP(J402,'[1]Item List (3)'!A$1:B$110000,2,FALSE)</f>
        <v>OR 22211 SPL</v>
      </c>
      <c r="L402" s="5">
        <v>250928012</v>
      </c>
      <c r="M402" s="15" t="str">
        <f t="shared" si="115"/>
        <v>OR</v>
      </c>
      <c r="N402" s="15"/>
      <c r="O402" s="47" t="str">
        <f t="shared" si="108"/>
        <v/>
      </c>
      <c r="P402" s="15">
        <v>2</v>
      </c>
      <c r="Q402" s="57">
        <v>500</v>
      </c>
      <c r="R402" s="15"/>
      <c r="S402" s="15"/>
      <c r="T402" s="15"/>
      <c r="U402" s="48">
        <f t="shared" si="103"/>
        <v>500</v>
      </c>
      <c r="V402" s="15">
        <v>60</v>
      </c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>
        <v>390</v>
      </c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48">
        <f t="shared" si="107"/>
        <v>450</v>
      </c>
      <c r="BH402" s="49">
        <f t="shared" si="109"/>
        <v>7.5</v>
      </c>
      <c r="BI402" s="50">
        <f t="shared" si="106"/>
        <v>1</v>
      </c>
      <c r="BJ402" s="50">
        <f t="shared" si="110"/>
        <v>13.333333333333334</v>
      </c>
      <c r="BK402" s="51">
        <f t="shared" si="104"/>
        <v>0</v>
      </c>
      <c r="BL402" s="51">
        <f t="shared" si="105"/>
        <v>100</v>
      </c>
      <c r="BM402" s="51">
        <f t="shared" si="111"/>
        <v>0</v>
      </c>
      <c r="BN402" s="52">
        <f t="shared" si="102"/>
        <v>0</v>
      </c>
      <c r="BO402" s="52">
        <f t="shared" si="112"/>
        <v>0</v>
      </c>
      <c r="BP402" s="52">
        <f t="shared" si="113"/>
        <v>6.5</v>
      </c>
      <c r="BQ402" s="53">
        <f t="shared" si="114"/>
        <v>0</v>
      </c>
    </row>
    <row r="403" spans="1:69">
      <c r="A403" s="41">
        <v>432</v>
      </c>
      <c r="B403" s="42">
        <v>46029</v>
      </c>
      <c r="C403" s="48" t="s">
        <v>97</v>
      </c>
      <c r="D403" s="43" t="str">
        <f t="shared" si="116"/>
        <v>FG</v>
      </c>
      <c r="E403" s="44" t="s">
        <v>93</v>
      </c>
      <c r="F403" s="44" t="s">
        <v>96</v>
      </c>
      <c r="G403" s="45" t="s">
        <v>94</v>
      </c>
      <c r="H403" s="45" t="s">
        <v>95</v>
      </c>
      <c r="I403" s="45"/>
      <c r="J403" s="5">
        <v>208557.1</v>
      </c>
      <c r="K403" s="46" t="str">
        <f>VLOOKUP(J403,'[1]Item List (3)'!A$1:B$110000,2,FALSE)</f>
        <v>OR 22211 SPL</v>
      </c>
      <c r="L403" s="5">
        <v>250928012</v>
      </c>
      <c r="M403" s="15" t="str">
        <f t="shared" si="115"/>
        <v>OR</v>
      </c>
      <c r="N403" s="15"/>
      <c r="O403" s="47" t="str">
        <f t="shared" si="108"/>
        <v/>
      </c>
      <c r="P403" s="15">
        <v>1</v>
      </c>
      <c r="Q403" s="57">
        <v>500</v>
      </c>
      <c r="R403" s="15"/>
      <c r="S403" s="15"/>
      <c r="T403" s="15"/>
      <c r="U403" s="48">
        <f t="shared" si="103"/>
        <v>500</v>
      </c>
      <c r="V403" s="15">
        <v>30</v>
      </c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48">
        <f t="shared" si="107"/>
        <v>30</v>
      </c>
      <c r="BH403" s="49">
        <f t="shared" si="109"/>
        <v>0.5</v>
      </c>
      <c r="BI403" s="50">
        <f t="shared" si="106"/>
        <v>0.5</v>
      </c>
      <c r="BJ403" s="50">
        <f t="shared" si="110"/>
        <v>100</v>
      </c>
      <c r="BK403" s="51">
        <f t="shared" si="104"/>
        <v>0</v>
      </c>
      <c r="BL403" s="51">
        <f t="shared" si="105"/>
        <v>100</v>
      </c>
      <c r="BM403" s="51">
        <f t="shared" si="111"/>
        <v>0</v>
      </c>
      <c r="BN403" s="52">
        <f t="shared" si="102"/>
        <v>0</v>
      </c>
      <c r="BO403" s="52">
        <f t="shared" si="112"/>
        <v>0</v>
      </c>
      <c r="BP403" s="52">
        <f t="shared" si="113"/>
        <v>0</v>
      </c>
      <c r="BQ403" s="53">
        <f t="shared" si="114"/>
        <v>0</v>
      </c>
    </row>
    <row r="404" spans="1:69">
      <c r="A404" s="41">
        <v>433</v>
      </c>
      <c r="B404" s="42">
        <v>46029</v>
      </c>
      <c r="C404" s="48" t="s">
        <v>91</v>
      </c>
      <c r="D404" s="43" t="str">
        <f t="shared" si="116"/>
        <v>FG</v>
      </c>
      <c r="E404" s="44" t="s">
        <v>100</v>
      </c>
      <c r="F404" s="44" t="s">
        <v>92</v>
      </c>
      <c r="G404" s="45" t="s">
        <v>98</v>
      </c>
      <c r="H404" s="45" t="s">
        <v>99</v>
      </c>
      <c r="I404" s="45"/>
      <c r="J404" s="5">
        <v>100282.4</v>
      </c>
      <c r="K404" s="46" t="str">
        <f>VLOOKUP(J404,'[1]Item List (3)'!A$1:B$110000,2,FALSE)</f>
        <v>D.IR 14537 SPL</v>
      </c>
      <c r="L404" s="5">
        <v>251225005</v>
      </c>
      <c r="M404" s="15" t="str">
        <f t="shared" si="115"/>
        <v>IR</v>
      </c>
      <c r="N404" s="15"/>
      <c r="O404" s="47" t="str">
        <f t="shared" si="108"/>
        <v/>
      </c>
      <c r="P404" s="15">
        <v>3</v>
      </c>
      <c r="Q404" s="57">
        <v>1428</v>
      </c>
      <c r="R404" s="15"/>
      <c r="S404" s="15"/>
      <c r="T404" s="15"/>
      <c r="U404" s="48">
        <f t="shared" si="103"/>
        <v>1428</v>
      </c>
      <c r="V404" s="15">
        <v>330</v>
      </c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>
        <v>60</v>
      </c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>
        <v>30</v>
      </c>
      <c r="BD404" s="15"/>
      <c r="BE404" s="15"/>
      <c r="BF404" s="15"/>
      <c r="BG404" s="48">
        <f t="shared" si="107"/>
        <v>420</v>
      </c>
      <c r="BH404" s="49">
        <f t="shared" si="109"/>
        <v>7</v>
      </c>
      <c r="BI404" s="50">
        <f t="shared" si="106"/>
        <v>5.5</v>
      </c>
      <c r="BJ404" s="50">
        <f t="shared" si="110"/>
        <v>78.571428571428569</v>
      </c>
      <c r="BK404" s="51">
        <f t="shared" si="104"/>
        <v>0</v>
      </c>
      <c r="BL404" s="51">
        <f t="shared" si="105"/>
        <v>100</v>
      </c>
      <c r="BM404" s="51">
        <f t="shared" si="111"/>
        <v>0</v>
      </c>
      <c r="BN404" s="52">
        <f t="shared" si="102"/>
        <v>0</v>
      </c>
      <c r="BO404" s="52">
        <f t="shared" si="112"/>
        <v>0</v>
      </c>
      <c r="BP404" s="52">
        <f t="shared" si="113"/>
        <v>1.5</v>
      </c>
      <c r="BQ404" s="53">
        <f t="shared" si="114"/>
        <v>0</v>
      </c>
    </row>
    <row r="405" spans="1:69">
      <c r="A405" s="41">
        <v>434</v>
      </c>
      <c r="B405" s="42">
        <v>46029</v>
      </c>
      <c r="C405" s="48" t="s">
        <v>91</v>
      </c>
      <c r="D405" s="43" t="str">
        <f t="shared" si="116"/>
        <v>FG</v>
      </c>
      <c r="E405" s="44" t="s">
        <v>100</v>
      </c>
      <c r="F405" s="44" t="s">
        <v>96</v>
      </c>
      <c r="G405" s="45" t="s">
        <v>98</v>
      </c>
      <c r="H405" s="45" t="s">
        <v>99</v>
      </c>
      <c r="I405" s="45"/>
      <c r="J405" s="5">
        <v>100282.4</v>
      </c>
      <c r="K405" s="46" t="str">
        <f>VLOOKUP(J405,'[1]Item List (3)'!A$1:B$110000,2,FALSE)</f>
        <v>D.IR 14537 SPL</v>
      </c>
      <c r="L405" s="5">
        <v>251225005</v>
      </c>
      <c r="M405" s="15" t="str">
        <f t="shared" si="115"/>
        <v>IR</v>
      </c>
      <c r="N405" s="15"/>
      <c r="O405" s="47" t="str">
        <f t="shared" si="108"/>
        <v/>
      </c>
      <c r="P405" s="15">
        <v>1</v>
      </c>
      <c r="Q405" s="57">
        <v>616</v>
      </c>
      <c r="R405" s="15"/>
      <c r="S405" s="15"/>
      <c r="T405" s="15"/>
      <c r="U405" s="48">
        <f t="shared" si="103"/>
        <v>616</v>
      </c>
      <c r="V405" s="15">
        <v>60</v>
      </c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48">
        <f t="shared" si="107"/>
        <v>60</v>
      </c>
      <c r="BH405" s="49">
        <f t="shared" si="109"/>
        <v>1</v>
      </c>
      <c r="BI405" s="50">
        <f t="shared" si="106"/>
        <v>1</v>
      </c>
      <c r="BJ405" s="50">
        <f t="shared" si="110"/>
        <v>100</v>
      </c>
      <c r="BK405" s="51">
        <f t="shared" si="104"/>
        <v>0</v>
      </c>
      <c r="BL405" s="51">
        <f t="shared" si="105"/>
        <v>100</v>
      </c>
      <c r="BM405" s="51">
        <f t="shared" si="111"/>
        <v>0</v>
      </c>
      <c r="BN405" s="52">
        <f t="shared" ref="BN405:BN468" si="117">(W405+AP405+BE405+BF405)/60</f>
        <v>0</v>
      </c>
      <c r="BO405" s="52">
        <f t="shared" si="112"/>
        <v>0</v>
      </c>
      <c r="BP405" s="52">
        <f t="shared" si="113"/>
        <v>0</v>
      </c>
      <c r="BQ405" s="53">
        <f t="shared" si="114"/>
        <v>0</v>
      </c>
    </row>
    <row r="406" spans="1:69">
      <c r="A406" s="41">
        <v>435</v>
      </c>
      <c r="B406" s="42">
        <v>46029</v>
      </c>
      <c r="C406" s="48" t="s">
        <v>97</v>
      </c>
      <c r="D406" s="43" t="str">
        <f t="shared" si="116"/>
        <v>FG</v>
      </c>
      <c r="E406" s="44" t="s">
        <v>100</v>
      </c>
      <c r="F406" s="44" t="s">
        <v>92</v>
      </c>
      <c r="G406" s="45" t="s">
        <v>101</v>
      </c>
      <c r="H406" s="45" t="s">
        <v>102</v>
      </c>
      <c r="I406" s="45" t="s">
        <v>170</v>
      </c>
      <c r="J406" s="5">
        <v>100282.4</v>
      </c>
      <c r="K406" s="46" t="str">
        <f>VLOOKUP(J406,'[1]Item List (3)'!A$1:B$110000,2,FALSE)</f>
        <v>D.IR 14537 SPL</v>
      </c>
      <c r="L406" s="5">
        <v>251225005</v>
      </c>
      <c r="M406" s="15" t="str">
        <f t="shared" si="115"/>
        <v>IR</v>
      </c>
      <c r="N406" s="15"/>
      <c r="O406" s="47" t="str">
        <f t="shared" si="108"/>
        <v/>
      </c>
      <c r="P406" s="15">
        <v>2</v>
      </c>
      <c r="Q406" s="57">
        <v>672</v>
      </c>
      <c r="R406" s="15"/>
      <c r="S406" s="15"/>
      <c r="T406" s="15"/>
      <c r="U406" s="48">
        <f t="shared" ref="U406:U469" si="118">Q406+S406+T406</f>
        <v>672</v>
      </c>
      <c r="V406" s="15">
        <v>120</v>
      </c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>
        <v>120</v>
      </c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48">
        <f t="shared" si="107"/>
        <v>240</v>
      </c>
      <c r="BH406" s="49">
        <f t="shared" si="109"/>
        <v>4</v>
      </c>
      <c r="BI406" s="50">
        <f t="shared" si="106"/>
        <v>2</v>
      </c>
      <c r="BJ406" s="50">
        <f t="shared" si="110"/>
        <v>50</v>
      </c>
      <c r="BK406" s="51">
        <f t="shared" ref="BK406:BK469" si="119">IFERROR(((U406*N406)/(BI406*3600)*100),0)</f>
        <v>0</v>
      </c>
      <c r="BL406" s="51">
        <f t="shared" ref="BL406:BL469" si="120">IFERROR(((U406-(R406+S406+T406))/U406*100),0)</f>
        <v>100</v>
      </c>
      <c r="BM406" s="51">
        <f t="shared" si="111"/>
        <v>0</v>
      </c>
      <c r="BN406" s="52">
        <f t="shared" si="117"/>
        <v>0</v>
      </c>
      <c r="BO406" s="52">
        <f t="shared" si="112"/>
        <v>0</v>
      </c>
      <c r="BP406" s="52">
        <f t="shared" si="113"/>
        <v>2</v>
      </c>
      <c r="BQ406" s="53">
        <f t="shared" si="114"/>
        <v>0</v>
      </c>
    </row>
    <row r="407" spans="1:69">
      <c r="A407" s="41">
        <v>436</v>
      </c>
      <c r="B407" s="42">
        <v>46029</v>
      </c>
      <c r="C407" s="48" t="s">
        <v>97</v>
      </c>
      <c r="D407" s="43" t="str">
        <f t="shared" si="116"/>
        <v>FG</v>
      </c>
      <c r="E407" s="44" t="s">
        <v>100</v>
      </c>
      <c r="F407" s="44" t="s">
        <v>92</v>
      </c>
      <c r="G407" s="45" t="s">
        <v>101</v>
      </c>
      <c r="H407" s="45" t="s">
        <v>102</v>
      </c>
      <c r="I407" s="45" t="s">
        <v>170</v>
      </c>
      <c r="J407" s="5">
        <v>100603.3</v>
      </c>
      <c r="K407" s="46" t="e">
        <f>VLOOKUP(J407,'[1]Item List (3)'!A$1:B$110000,2,FALSE)</f>
        <v>#N/A</v>
      </c>
      <c r="L407" s="5"/>
      <c r="M407" s="15" t="str">
        <f t="shared" si="115"/>
        <v>IR</v>
      </c>
      <c r="N407" s="15"/>
      <c r="O407" s="47" t="str">
        <f t="shared" si="108"/>
        <v/>
      </c>
      <c r="P407" s="15">
        <v>2</v>
      </c>
      <c r="Q407" s="57">
        <v>503</v>
      </c>
      <c r="R407" s="15"/>
      <c r="S407" s="15"/>
      <c r="T407" s="15"/>
      <c r="U407" s="48">
        <f t="shared" si="118"/>
        <v>503</v>
      </c>
      <c r="V407" s="15">
        <v>60</v>
      </c>
      <c r="W407" s="15">
        <v>60</v>
      </c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48">
        <f t="shared" si="107"/>
        <v>120</v>
      </c>
      <c r="BH407" s="49">
        <f t="shared" si="109"/>
        <v>2</v>
      </c>
      <c r="BI407" s="50">
        <f t="shared" si="106"/>
        <v>1</v>
      </c>
      <c r="BJ407" s="50">
        <f t="shared" si="110"/>
        <v>50</v>
      </c>
      <c r="BK407" s="51">
        <f t="shared" si="119"/>
        <v>0</v>
      </c>
      <c r="BL407" s="51">
        <f t="shared" si="120"/>
        <v>100</v>
      </c>
      <c r="BM407" s="51">
        <f t="shared" si="111"/>
        <v>0</v>
      </c>
      <c r="BN407" s="52">
        <f t="shared" si="117"/>
        <v>1</v>
      </c>
      <c r="BO407" s="52">
        <f t="shared" si="112"/>
        <v>0</v>
      </c>
      <c r="BP407" s="52">
        <f t="shared" si="113"/>
        <v>0</v>
      </c>
      <c r="BQ407" s="53">
        <f t="shared" si="114"/>
        <v>0</v>
      </c>
    </row>
    <row r="408" spans="1:69">
      <c r="A408" s="41">
        <v>437</v>
      </c>
      <c r="B408" s="42">
        <v>46029</v>
      </c>
      <c r="C408" s="48" t="s">
        <v>97</v>
      </c>
      <c r="D408" s="43" t="str">
        <f t="shared" si="116"/>
        <v>FG</v>
      </c>
      <c r="E408" s="44" t="s">
        <v>100</v>
      </c>
      <c r="F408" s="44" t="s">
        <v>96</v>
      </c>
      <c r="G408" s="45" t="s">
        <v>101</v>
      </c>
      <c r="H408" s="45" t="s">
        <v>102</v>
      </c>
      <c r="I408" s="45" t="s">
        <v>170</v>
      </c>
      <c r="J408" s="5">
        <v>200299.13</v>
      </c>
      <c r="K408" s="46" t="str">
        <f>VLOOKUP(J408,'[1]Item List (3)'!A$1:B$110000,2,FALSE)</f>
        <v>OR.9913 C</v>
      </c>
      <c r="L408" s="5">
        <v>251123003</v>
      </c>
      <c r="M408" s="15" t="str">
        <f t="shared" si="115"/>
        <v>OR</v>
      </c>
      <c r="N408" s="15"/>
      <c r="O408" s="47" t="str">
        <f t="shared" si="108"/>
        <v/>
      </c>
      <c r="P408" s="15">
        <v>1</v>
      </c>
      <c r="Q408" s="57">
        <v>1100</v>
      </c>
      <c r="R408" s="15"/>
      <c r="S408" s="15"/>
      <c r="T408" s="15"/>
      <c r="U408" s="48">
        <f t="shared" si="118"/>
        <v>1100</v>
      </c>
      <c r="V408" s="15">
        <v>60</v>
      </c>
      <c r="W408" s="15">
        <v>60</v>
      </c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48">
        <f t="shared" si="107"/>
        <v>120</v>
      </c>
      <c r="BH408" s="49">
        <f t="shared" si="109"/>
        <v>2</v>
      </c>
      <c r="BI408" s="50">
        <f t="shared" si="106"/>
        <v>1</v>
      </c>
      <c r="BJ408" s="50">
        <f t="shared" si="110"/>
        <v>50</v>
      </c>
      <c r="BK408" s="51">
        <f t="shared" si="119"/>
        <v>0</v>
      </c>
      <c r="BL408" s="51">
        <f t="shared" si="120"/>
        <v>100</v>
      </c>
      <c r="BM408" s="51">
        <f t="shared" si="111"/>
        <v>0</v>
      </c>
      <c r="BN408" s="52">
        <f t="shared" si="117"/>
        <v>1</v>
      </c>
      <c r="BO408" s="52">
        <f t="shared" si="112"/>
        <v>0</v>
      </c>
      <c r="BP408" s="52">
        <f t="shared" si="113"/>
        <v>0</v>
      </c>
      <c r="BQ408" s="53">
        <f t="shared" si="114"/>
        <v>0</v>
      </c>
    </row>
    <row r="409" spans="1:69">
      <c r="A409" s="41">
        <v>438</v>
      </c>
      <c r="B409" s="42">
        <v>46029</v>
      </c>
      <c r="C409" s="48" t="s">
        <v>91</v>
      </c>
      <c r="D409" s="43" t="str">
        <f t="shared" si="116"/>
        <v>CG</v>
      </c>
      <c r="E409" s="44" t="s">
        <v>105</v>
      </c>
      <c r="F409" s="44"/>
      <c r="G409" s="45"/>
      <c r="H409" s="45"/>
      <c r="I409" s="45"/>
      <c r="J409" s="5"/>
      <c r="K409" s="46" t="e">
        <f>VLOOKUP(J409,'[1]Item List (3)'!A$1:B$110000,2,FALSE)</f>
        <v>#N/A</v>
      </c>
      <c r="L409" s="5"/>
      <c r="M409" s="15" t="str">
        <f t="shared" si="115"/>
        <v>IR</v>
      </c>
      <c r="N409" s="15"/>
      <c r="O409" s="47" t="str">
        <f t="shared" si="108"/>
        <v/>
      </c>
      <c r="P409" s="15"/>
      <c r="Q409" s="57"/>
      <c r="R409" s="15"/>
      <c r="S409" s="15"/>
      <c r="T409" s="15"/>
      <c r="U409" s="48">
        <f t="shared" si="118"/>
        <v>0</v>
      </c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>
        <v>480</v>
      </c>
      <c r="BG409" s="48">
        <f t="shared" ref="BG409:BG433" si="121">SUM(V409:BF409)</f>
        <v>480</v>
      </c>
      <c r="BH409" s="49">
        <f t="shared" si="109"/>
        <v>8</v>
      </c>
      <c r="BI409" s="50">
        <f t="shared" si="106"/>
        <v>0</v>
      </c>
      <c r="BJ409" s="50">
        <f t="shared" si="110"/>
        <v>0</v>
      </c>
      <c r="BK409" s="51">
        <f t="shared" si="119"/>
        <v>0</v>
      </c>
      <c r="BL409" s="51">
        <f t="shared" si="120"/>
        <v>0</v>
      </c>
      <c r="BM409" s="51">
        <f t="shared" si="111"/>
        <v>0</v>
      </c>
      <c r="BN409" s="52">
        <f t="shared" si="117"/>
        <v>8</v>
      </c>
      <c r="BO409" s="52">
        <f t="shared" si="112"/>
        <v>0</v>
      </c>
      <c r="BP409" s="52">
        <f t="shared" si="113"/>
        <v>0</v>
      </c>
      <c r="BQ409" s="53">
        <f t="shared" si="114"/>
        <v>0</v>
      </c>
    </row>
    <row r="410" spans="1:69">
      <c r="A410" s="41">
        <v>439</v>
      </c>
      <c r="B410" s="42">
        <v>46029</v>
      </c>
      <c r="C410" s="48" t="s">
        <v>97</v>
      </c>
      <c r="D410" s="43" t="str">
        <f t="shared" si="116"/>
        <v>CG</v>
      </c>
      <c r="E410" s="44" t="s">
        <v>105</v>
      </c>
      <c r="F410" s="44"/>
      <c r="G410" s="45"/>
      <c r="H410" s="45"/>
      <c r="I410" s="45"/>
      <c r="J410" s="5"/>
      <c r="K410" s="46" t="e">
        <f>VLOOKUP(J410,'[1]Item List (3)'!A$1:B$110000,2,FALSE)</f>
        <v>#N/A</v>
      </c>
      <c r="L410" s="5"/>
      <c r="M410" s="15" t="str">
        <f t="shared" si="115"/>
        <v>IR</v>
      </c>
      <c r="N410" s="15"/>
      <c r="O410" s="47" t="str">
        <f t="shared" si="108"/>
        <v/>
      </c>
      <c r="P410" s="15"/>
      <c r="Q410" s="57"/>
      <c r="R410" s="15"/>
      <c r="S410" s="15"/>
      <c r="T410" s="15"/>
      <c r="U410" s="48">
        <f t="shared" si="118"/>
        <v>0</v>
      </c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>
        <v>480</v>
      </c>
      <c r="BG410" s="48">
        <f t="shared" si="121"/>
        <v>480</v>
      </c>
      <c r="BH410" s="49">
        <f t="shared" si="109"/>
        <v>8</v>
      </c>
      <c r="BI410" s="50">
        <f t="shared" si="106"/>
        <v>0</v>
      </c>
      <c r="BJ410" s="50">
        <f t="shared" si="110"/>
        <v>0</v>
      </c>
      <c r="BK410" s="51">
        <f t="shared" si="119"/>
        <v>0</v>
      </c>
      <c r="BL410" s="51">
        <f t="shared" si="120"/>
        <v>0</v>
      </c>
      <c r="BM410" s="51">
        <f t="shared" si="111"/>
        <v>0</v>
      </c>
      <c r="BN410" s="52">
        <f t="shared" si="117"/>
        <v>8</v>
      </c>
      <c r="BO410" s="52">
        <f t="shared" si="112"/>
        <v>0</v>
      </c>
      <c r="BP410" s="52">
        <f t="shared" si="113"/>
        <v>0</v>
      </c>
      <c r="BQ410" s="53">
        <f t="shared" si="114"/>
        <v>0</v>
      </c>
    </row>
    <row r="411" spans="1:69">
      <c r="A411" s="41">
        <v>440</v>
      </c>
      <c r="B411" s="42">
        <v>46029</v>
      </c>
      <c r="C411" s="48" t="s">
        <v>91</v>
      </c>
      <c r="D411" s="43" t="str">
        <f t="shared" si="116"/>
        <v>CG</v>
      </c>
      <c r="E411" s="44" t="s">
        <v>108</v>
      </c>
      <c r="F411" s="44" t="s">
        <v>120</v>
      </c>
      <c r="G411" s="45" t="s">
        <v>112</v>
      </c>
      <c r="H411" s="45" t="s">
        <v>114</v>
      </c>
      <c r="I411" s="45" t="s">
        <v>157</v>
      </c>
      <c r="J411" s="5">
        <v>208497</v>
      </c>
      <c r="K411" s="46" t="str">
        <f>VLOOKUP(J411,'[1]Item List (3)'!A$1:B$110000,2,FALSE)</f>
        <v>NB.OR 95076</v>
      </c>
      <c r="L411" s="5">
        <v>251208001</v>
      </c>
      <c r="M411" s="15" t="str">
        <f t="shared" si="115"/>
        <v>OR</v>
      </c>
      <c r="N411" s="15"/>
      <c r="O411" s="47" t="str">
        <f t="shared" si="108"/>
        <v/>
      </c>
      <c r="P411" s="15">
        <v>2</v>
      </c>
      <c r="Q411" s="57">
        <v>3690</v>
      </c>
      <c r="R411" s="15"/>
      <c r="S411" s="15">
        <v>1</v>
      </c>
      <c r="T411" s="15"/>
      <c r="U411" s="48">
        <f t="shared" si="118"/>
        <v>3691</v>
      </c>
      <c r="V411" s="15">
        <v>330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>
        <v>90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48">
        <f t="shared" si="121"/>
        <v>420</v>
      </c>
      <c r="BH411" s="49">
        <f t="shared" si="109"/>
        <v>7</v>
      </c>
      <c r="BI411" s="50">
        <f t="shared" si="106"/>
        <v>5.5</v>
      </c>
      <c r="BJ411" s="50">
        <f t="shared" si="110"/>
        <v>78.571428571428569</v>
      </c>
      <c r="BK411" s="51">
        <f t="shared" si="119"/>
        <v>0</v>
      </c>
      <c r="BL411" s="51">
        <f t="shared" si="120"/>
        <v>99.972907071254397</v>
      </c>
      <c r="BM411" s="51">
        <f t="shared" si="111"/>
        <v>0</v>
      </c>
      <c r="BN411" s="52">
        <f t="shared" si="117"/>
        <v>0</v>
      </c>
      <c r="BO411" s="52">
        <f t="shared" si="112"/>
        <v>0</v>
      </c>
      <c r="BP411" s="52">
        <f t="shared" si="113"/>
        <v>1.5</v>
      </c>
      <c r="BQ411" s="53">
        <f t="shared" si="114"/>
        <v>0</v>
      </c>
    </row>
    <row r="412" spans="1:69">
      <c r="A412" s="41">
        <v>441</v>
      </c>
      <c r="B412" s="42">
        <v>46029</v>
      </c>
      <c r="C412" s="48" t="s">
        <v>91</v>
      </c>
      <c r="D412" s="43" t="str">
        <f t="shared" si="116"/>
        <v>CG</v>
      </c>
      <c r="E412" s="44" t="s">
        <v>108</v>
      </c>
      <c r="F412" s="44"/>
      <c r="G412" s="45" t="s">
        <v>112</v>
      </c>
      <c r="H412" s="45" t="s">
        <v>114</v>
      </c>
      <c r="I412" s="45" t="s">
        <v>157</v>
      </c>
      <c r="J412" s="5">
        <v>208247</v>
      </c>
      <c r="K412" s="46" t="str">
        <f>VLOOKUP(J412,'[1]Item List (3)'!A$1:B$110000,2,FALSE)</f>
        <v>OR.209 YY2</v>
      </c>
      <c r="L412" s="5"/>
      <c r="M412" s="15" t="str">
        <f t="shared" si="115"/>
        <v>OR</v>
      </c>
      <c r="N412" s="15"/>
      <c r="O412" s="47" t="str">
        <f t="shared" si="108"/>
        <v/>
      </c>
      <c r="P412" s="15"/>
      <c r="Q412" s="57"/>
      <c r="R412" s="15"/>
      <c r="S412" s="15"/>
      <c r="T412" s="15"/>
      <c r="U412" s="48">
        <f t="shared" si="118"/>
        <v>0</v>
      </c>
      <c r="V412" s="15"/>
      <c r="W412" s="15">
        <v>120</v>
      </c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48">
        <f t="shared" si="121"/>
        <v>120</v>
      </c>
      <c r="BH412" s="49">
        <f t="shared" si="109"/>
        <v>2</v>
      </c>
      <c r="BI412" s="50">
        <f t="shared" si="106"/>
        <v>0</v>
      </c>
      <c r="BJ412" s="50">
        <f t="shared" si="110"/>
        <v>0</v>
      </c>
      <c r="BK412" s="51">
        <f t="shared" si="119"/>
        <v>0</v>
      </c>
      <c r="BL412" s="51">
        <f t="shared" si="120"/>
        <v>0</v>
      </c>
      <c r="BM412" s="51">
        <f t="shared" si="111"/>
        <v>0</v>
      </c>
      <c r="BN412" s="52">
        <f t="shared" si="117"/>
        <v>2</v>
      </c>
      <c r="BO412" s="52">
        <f t="shared" si="112"/>
        <v>0</v>
      </c>
      <c r="BP412" s="52">
        <f t="shared" si="113"/>
        <v>0</v>
      </c>
      <c r="BQ412" s="53">
        <f t="shared" si="114"/>
        <v>0</v>
      </c>
    </row>
    <row r="413" spans="1:69">
      <c r="A413" s="41">
        <v>442</v>
      </c>
      <c r="B413" s="42">
        <v>46029</v>
      </c>
      <c r="C413" s="48" t="s">
        <v>97</v>
      </c>
      <c r="D413" s="43" t="str">
        <f t="shared" si="116"/>
        <v>CG</v>
      </c>
      <c r="E413" s="44" t="s">
        <v>108</v>
      </c>
      <c r="F413" s="44" t="s">
        <v>120</v>
      </c>
      <c r="G413" s="45" t="s">
        <v>112</v>
      </c>
      <c r="H413" s="45" t="s">
        <v>103</v>
      </c>
      <c r="I413" s="45" t="s">
        <v>170</v>
      </c>
      <c r="J413" s="5">
        <v>208247</v>
      </c>
      <c r="K413" s="46" t="str">
        <f>VLOOKUP(J413,'[1]Item List (3)'!A$1:B$110000,2,FALSE)</f>
        <v>OR.209 YY2</v>
      </c>
      <c r="L413" s="5">
        <v>251221003</v>
      </c>
      <c r="M413" s="15" t="str">
        <f t="shared" si="115"/>
        <v>OR</v>
      </c>
      <c r="N413" s="15"/>
      <c r="O413" s="47" t="str">
        <f t="shared" si="108"/>
        <v/>
      </c>
      <c r="P413" s="15">
        <v>4</v>
      </c>
      <c r="Q413" s="57">
        <v>2503</v>
      </c>
      <c r="R413" s="15"/>
      <c r="S413" s="15"/>
      <c r="T413" s="15"/>
      <c r="U413" s="48">
        <f t="shared" si="118"/>
        <v>2503</v>
      </c>
      <c r="V413" s="15">
        <v>390</v>
      </c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>
        <v>90</v>
      </c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48">
        <f t="shared" si="121"/>
        <v>480</v>
      </c>
      <c r="BH413" s="49">
        <f t="shared" si="109"/>
        <v>8</v>
      </c>
      <c r="BI413" s="50">
        <f t="shared" si="106"/>
        <v>6.5</v>
      </c>
      <c r="BJ413" s="50">
        <f t="shared" si="110"/>
        <v>81.25</v>
      </c>
      <c r="BK413" s="51">
        <f t="shared" si="119"/>
        <v>0</v>
      </c>
      <c r="BL413" s="51">
        <f t="shared" si="120"/>
        <v>100</v>
      </c>
      <c r="BM413" s="51">
        <f t="shared" si="111"/>
        <v>0</v>
      </c>
      <c r="BN413" s="52">
        <f t="shared" si="117"/>
        <v>0</v>
      </c>
      <c r="BO413" s="52">
        <f t="shared" si="112"/>
        <v>0</v>
      </c>
      <c r="BP413" s="52">
        <f t="shared" si="113"/>
        <v>1.5</v>
      </c>
      <c r="BQ413" s="53">
        <f t="shared" si="114"/>
        <v>0</v>
      </c>
    </row>
    <row r="414" spans="1:69">
      <c r="A414" s="41">
        <v>443</v>
      </c>
      <c r="B414" s="42">
        <v>46029</v>
      </c>
      <c r="C414" s="48" t="s">
        <v>91</v>
      </c>
      <c r="D414" s="43" t="str">
        <f t="shared" si="116"/>
        <v>CG</v>
      </c>
      <c r="E414" s="44" t="s">
        <v>115</v>
      </c>
      <c r="F414" s="44" t="s">
        <v>120</v>
      </c>
      <c r="G414" s="45" t="s">
        <v>181</v>
      </c>
      <c r="H414" s="45" t="s">
        <v>113</v>
      </c>
      <c r="I414" s="45" t="s">
        <v>186</v>
      </c>
      <c r="J414" s="5">
        <v>208308.01</v>
      </c>
      <c r="K414" s="46" t="str">
        <f>VLOOKUP(J414,'[1]Item List (3)'!A$1:B$110000,2,FALSE)</f>
        <v>NA/RNA.OR 4908</v>
      </c>
      <c r="L414" s="5">
        <v>251015010</v>
      </c>
      <c r="M414" s="15" t="str">
        <f t="shared" si="115"/>
        <v>OR</v>
      </c>
      <c r="N414" s="15"/>
      <c r="O414" s="47" t="str">
        <f t="shared" si="108"/>
        <v/>
      </c>
      <c r="P414" s="15">
        <v>1</v>
      </c>
      <c r="Q414" s="57">
        <v>697</v>
      </c>
      <c r="R414" s="15"/>
      <c r="S414" s="15"/>
      <c r="T414" s="15"/>
      <c r="U414" s="48">
        <f t="shared" si="118"/>
        <v>697</v>
      </c>
      <c r="V414" s="15">
        <v>60</v>
      </c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>
        <v>90</v>
      </c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48">
        <f t="shared" si="121"/>
        <v>150</v>
      </c>
      <c r="BH414" s="49">
        <f t="shared" si="109"/>
        <v>2.5</v>
      </c>
      <c r="BI414" s="50">
        <f t="shared" si="106"/>
        <v>1</v>
      </c>
      <c r="BJ414" s="50">
        <f t="shared" si="110"/>
        <v>40</v>
      </c>
      <c r="BK414" s="51">
        <f t="shared" si="119"/>
        <v>0</v>
      </c>
      <c r="BL414" s="51">
        <f t="shared" si="120"/>
        <v>100</v>
      </c>
      <c r="BM414" s="51">
        <f t="shared" si="111"/>
        <v>0</v>
      </c>
      <c r="BN414" s="52">
        <f t="shared" si="117"/>
        <v>0</v>
      </c>
      <c r="BO414" s="52">
        <f t="shared" si="112"/>
        <v>0</v>
      </c>
      <c r="BP414" s="52">
        <f t="shared" si="113"/>
        <v>1.5</v>
      </c>
      <c r="BQ414" s="53">
        <f t="shared" si="114"/>
        <v>0</v>
      </c>
    </row>
    <row r="415" spans="1:69">
      <c r="A415" s="41">
        <v>444</v>
      </c>
      <c r="B415" s="42">
        <v>46029</v>
      </c>
      <c r="C415" s="48" t="s">
        <v>91</v>
      </c>
      <c r="D415" s="43" t="str">
        <f t="shared" si="116"/>
        <v>CG</v>
      </c>
      <c r="E415" s="44" t="s">
        <v>115</v>
      </c>
      <c r="F415" s="44" t="s">
        <v>106</v>
      </c>
      <c r="G415" s="45" t="s">
        <v>181</v>
      </c>
      <c r="H415" s="45" t="s">
        <v>113</v>
      </c>
      <c r="I415" s="45" t="s">
        <v>186</v>
      </c>
      <c r="J415" s="5">
        <v>208306.01</v>
      </c>
      <c r="K415" s="46" t="str">
        <f>VLOOKUP(J415,'[1]Item List (3)'!A$1:B$110000,2,FALSE)</f>
        <v>NA/RNA.OR 4906</v>
      </c>
      <c r="L415" s="5"/>
      <c r="M415" s="15" t="str">
        <f t="shared" si="115"/>
        <v>OR</v>
      </c>
      <c r="N415" s="15"/>
      <c r="O415" s="47" t="str">
        <f t="shared" si="108"/>
        <v/>
      </c>
      <c r="P415" s="15">
        <v>4</v>
      </c>
      <c r="Q415" s="57">
        <v>975</v>
      </c>
      <c r="R415" s="15"/>
      <c r="S415" s="15"/>
      <c r="T415" s="15"/>
      <c r="U415" s="48">
        <f t="shared" si="118"/>
        <v>975</v>
      </c>
      <c r="V415" s="15">
        <v>150</v>
      </c>
      <c r="W415" s="15">
        <v>60</v>
      </c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48">
        <f t="shared" si="121"/>
        <v>210</v>
      </c>
      <c r="BH415" s="49">
        <f t="shared" si="109"/>
        <v>3.5</v>
      </c>
      <c r="BI415" s="50">
        <f t="shared" si="106"/>
        <v>2.5</v>
      </c>
      <c r="BJ415" s="50">
        <f t="shared" si="110"/>
        <v>71.428571428571431</v>
      </c>
      <c r="BK415" s="51">
        <f t="shared" si="119"/>
        <v>0</v>
      </c>
      <c r="BL415" s="51">
        <f t="shared" si="120"/>
        <v>100</v>
      </c>
      <c r="BM415" s="51">
        <f t="shared" si="111"/>
        <v>0</v>
      </c>
      <c r="BN415" s="52">
        <f t="shared" si="117"/>
        <v>1</v>
      </c>
      <c r="BO415" s="52">
        <f t="shared" si="112"/>
        <v>0</v>
      </c>
      <c r="BP415" s="52">
        <f t="shared" si="113"/>
        <v>0</v>
      </c>
      <c r="BQ415" s="53">
        <f t="shared" si="114"/>
        <v>0</v>
      </c>
    </row>
    <row r="416" spans="1:69">
      <c r="A416" s="41">
        <v>445</v>
      </c>
      <c r="B416" s="42">
        <v>46029</v>
      </c>
      <c r="C416" s="48" t="s">
        <v>91</v>
      </c>
      <c r="D416" s="43" t="str">
        <f t="shared" si="116"/>
        <v>CG</v>
      </c>
      <c r="E416" s="44" t="s">
        <v>115</v>
      </c>
      <c r="F416" s="44" t="s">
        <v>120</v>
      </c>
      <c r="G416" s="45" t="s">
        <v>181</v>
      </c>
      <c r="H416" s="45" t="s">
        <v>113</v>
      </c>
      <c r="I416" s="45" t="s">
        <v>186</v>
      </c>
      <c r="J416" s="5">
        <v>208836.01</v>
      </c>
      <c r="K416" s="46" t="str">
        <f>VLOOKUP(J416,'[1]Item List (3)'!A$1:B$110000,2,FALSE)</f>
        <v>NK.OR 50/35(NKI 45/35)</v>
      </c>
      <c r="L416" s="5"/>
      <c r="M416" s="15" t="str">
        <f t="shared" si="115"/>
        <v>OR</v>
      </c>
      <c r="N416" s="15"/>
      <c r="O416" s="47" t="str">
        <f t="shared" si="108"/>
        <v/>
      </c>
      <c r="P416" s="15">
        <v>1</v>
      </c>
      <c r="Q416" s="57">
        <v>761</v>
      </c>
      <c r="R416" s="15"/>
      <c r="S416" s="15"/>
      <c r="T416" s="15"/>
      <c r="U416" s="48">
        <f t="shared" si="118"/>
        <v>761</v>
      </c>
      <c r="V416" s="15">
        <v>60</v>
      </c>
      <c r="W416" s="15">
        <v>60</v>
      </c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48">
        <f t="shared" si="121"/>
        <v>120</v>
      </c>
      <c r="BH416" s="49">
        <f t="shared" si="109"/>
        <v>2</v>
      </c>
      <c r="BI416" s="50">
        <f t="shared" si="106"/>
        <v>1</v>
      </c>
      <c r="BJ416" s="50">
        <f t="shared" si="110"/>
        <v>50</v>
      </c>
      <c r="BK416" s="51">
        <f t="shared" si="119"/>
        <v>0</v>
      </c>
      <c r="BL416" s="51">
        <f t="shared" si="120"/>
        <v>100</v>
      </c>
      <c r="BM416" s="51">
        <f t="shared" si="111"/>
        <v>0</v>
      </c>
      <c r="BN416" s="52">
        <f t="shared" si="117"/>
        <v>1</v>
      </c>
      <c r="BO416" s="52">
        <f t="shared" si="112"/>
        <v>0</v>
      </c>
      <c r="BP416" s="52">
        <f t="shared" si="113"/>
        <v>0</v>
      </c>
      <c r="BQ416" s="53">
        <f t="shared" si="114"/>
        <v>0</v>
      </c>
    </row>
    <row r="417" spans="1:74">
      <c r="A417" s="41">
        <v>446</v>
      </c>
      <c r="B417" s="42">
        <v>46029</v>
      </c>
      <c r="C417" s="48" t="s">
        <v>97</v>
      </c>
      <c r="D417" s="43" t="str">
        <f t="shared" si="116"/>
        <v>CG</v>
      </c>
      <c r="E417" s="44" t="s">
        <v>115</v>
      </c>
      <c r="F417" s="44" t="s">
        <v>120</v>
      </c>
      <c r="G417" s="63" t="s">
        <v>117</v>
      </c>
      <c r="H417" s="45" t="s">
        <v>118</v>
      </c>
      <c r="I417" s="45" t="s">
        <v>119</v>
      </c>
      <c r="J417" s="5">
        <v>208836.01</v>
      </c>
      <c r="K417" s="46" t="str">
        <f>VLOOKUP(J417,'[1]Item List (3)'!A$1:B$110000,2,FALSE)</f>
        <v>NK.OR 50/35(NKI 45/35)</v>
      </c>
      <c r="L417" s="5"/>
      <c r="M417" s="15" t="str">
        <f t="shared" si="115"/>
        <v>OR</v>
      </c>
      <c r="N417" s="15"/>
      <c r="O417" s="47" t="str">
        <f t="shared" si="108"/>
        <v/>
      </c>
      <c r="P417" s="15">
        <v>1</v>
      </c>
      <c r="Q417" s="57">
        <v>1735</v>
      </c>
      <c r="R417" s="15"/>
      <c r="S417" s="15"/>
      <c r="T417" s="15"/>
      <c r="U417" s="48">
        <f t="shared" si="118"/>
        <v>1735</v>
      </c>
      <c r="V417" s="15">
        <v>120</v>
      </c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>
        <v>120</v>
      </c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48">
        <f t="shared" si="121"/>
        <v>240</v>
      </c>
      <c r="BH417" s="49">
        <f t="shared" si="109"/>
        <v>4</v>
      </c>
      <c r="BI417" s="50">
        <f t="shared" si="106"/>
        <v>2</v>
      </c>
      <c r="BJ417" s="50">
        <f t="shared" si="110"/>
        <v>50</v>
      </c>
      <c r="BK417" s="51">
        <f t="shared" si="119"/>
        <v>0</v>
      </c>
      <c r="BL417" s="51">
        <f t="shared" si="120"/>
        <v>100</v>
      </c>
      <c r="BM417" s="51">
        <f t="shared" si="111"/>
        <v>0</v>
      </c>
      <c r="BN417" s="52">
        <f t="shared" si="117"/>
        <v>0</v>
      </c>
      <c r="BO417" s="52">
        <f t="shared" si="112"/>
        <v>0</v>
      </c>
      <c r="BP417" s="52">
        <f t="shared" si="113"/>
        <v>2</v>
      </c>
      <c r="BQ417" s="53">
        <f t="shared" si="114"/>
        <v>0</v>
      </c>
      <c r="BR417" s="54">
        <v>2</v>
      </c>
    </row>
    <row r="418" spans="1:74">
      <c r="A418" s="41">
        <v>447</v>
      </c>
      <c r="B418" s="42">
        <v>46029</v>
      </c>
      <c r="C418" s="48" t="s">
        <v>97</v>
      </c>
      <c r="D418" s="43" t="str">
        <f t="shared" si="116"/>
        <v>CG</v>
      </c>
      <c r="E418" s="44" t="s">
        <v>115</v>
      </c>
      <c r="F418" s="44" t="s">
        <v>120</v>
      </c>
      <c r="G418" s="63" t="s">
        <v>117</v>
      </c>
      <c r="H418" s="45" t="s">
        <v>118</v>
      </c>
      <c r="I418" s="45" t="s">
        <v>119</v>
      </c>
      <c r="J418" s="5">
        <v>104728</v>
      </c>
      <c r="K418" s="46" t="str">
        <f>VLOOKUP(J418,'[1]Item List (3)'!A$1:B$110000,2,FALSE)</f>
        <v>IR.IRT 2820(28X32X20.5)</v>
      </c>
      <c r="L418" s="5"/>
      <c r="M418" s="15" t="str">
        <f t="shared" si="115"/>
        <v>IR</v>
      </c>
      <c r="N418" s="15"/>
      <c r="O418" s="47" t="str">
        <f t="shared" si="108"/>
        <v/>
      </c>
      <c r="P418" s="15">
        <v>1</v>
      </c>
      <c r="Q418" s="57">
        <v>4945</v>
      </c>
      <c r="R418" s="15"/>
      <c r="S418" s="15"/>
      <c r="T418" s="15"/>
      <c r="U418" s="48">
        <f t="shared" si="118"/>
        <v>4945</v>
      </c>
      <c r="V418" s="15">
        <v>120</v>
      </c>
      <c r="W418" s="15">
        <v>90</v>
      </c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48">
        <f t="shared" si="121"/>
        <v>210</v>
      </c>
      <c r="BH418" s="49">
        <f t="shared" si="109"/>
        <v>3.5</v>
      </c>
      <c r="BI418" s="50">
        <f t="shared" si="106"/>
        <v>2</v>
      </c>
      <c r="BJ418" s="50">
        <f t="shared" si="110"/>
        <v>57.142857142857139</v>
      </c>
      <c r="BK418" s="51">
        <f t="shared" si="119"/>
        <v>0</v>
      </c>
      <c r="BL418" s="51">
        <f t="shared" si="120"/>
        <v>100</v>
      </c>
      <c r="BM418" s="51">
        <f t="shared" si="111"/>
        <v>0</v>
      </c>
      <c r="BN418" s="52">
        <f t="shared" si="117"/>
        <v>1.5</v>
      </c>
      <c r="BO418" s="52">
        <f t="shared" si="112"/>
        <v>0</v>
      </c>
      <c r="BP418" s="52">
        <f t="shared" si="113"/>
        <v>0</v>
      </c>
      <c r="BQ418" s="53">
        <f t="shared" si="114"/>
        <v>0</v>
      </c>
    </row>
    <row r="419" spans="1:74">
      <c r="A419" s="41">
        <v>448</v>
      </c>
      <c r="B419" s="42">
        <v>46029</v>
      </c>
      <c r="C419" s="48" t="s">
        <v>91</v>
      </c>
      <c r="D419" s="43" t="str">
        <f t="shared" si="116"/>
        <v>CG</v>
      </c>
      <c r="E419" s="44" t="s">
        <v>188</v>
      </c>
      <c r="F419" s="44" t="s">
        <v>111</v>
      </c>
      <c r="G419" s="45" t="s">
        <v>181</v>
      </c>
      <c r="H419" s="45" t="s">
        <v>113</v>
      </c>
      <c r="I419" s="45" t="s">
        <v>189</v>
      </c>
      <c r="J419" s="5">
        <v>208497</v>
      </c>
      <c r="K419" s="46" t="str">
        <f>VLOOKUP(J419,'[1]Item List (3)'!A$1:B$110000,2,FALSE)</f>
        <v>NB.OR 95076</v>
      </c>
      <c r="L419" s="5">
        <v>251208001</v>
      </c>
      <c r="M419" s="15" t="str">
        <f t="shared" si="115"/>
        <v>OR</v>
      </c>
      <c r="N419" s="15"/>
      <c r="O419" s="47" t="str">
        <f t="shared" si="108"/>
        <v/>
      </c>
      <c r="P419" s="15">
        <v>1</v>
      </c>
      <c r="Q419" s="57">
        <v>3000</v>
      </c>
      <c r="R419" s="15"/>
      <c r="S419" s="15"/>
      <c r="T419" s="15"/>
      <c r="U419" s="48">
        <f t="shared" si="118"/>
        <v>3000</v>
      </c>
      <c r="V419" s="15">
        <v>210</v>
      </c>
      <c r="W419" s="15">
        <v>210</v>
      </c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>
        <v>60</v>
      </c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48">
        <f t="shared" si="121"/>
        <v>480</v>
      </c>
      <c r="BH419" s="49">
        <f t="shared" si="109"/>
        <v>8</v>
      </c>
      <c r="BI419" s="50">
        <f t="shared" si="106"/>
        <v>3.5</v>
      </c>
      <c r="BJ419" s="50">
        <f t="shared" si="110"/>
        <v>43.75</v>
      </c>
      <c r="BK419" s="51">
        <f t="shared" si="119"/>
        <v>0</v>
      </c>
      <c r="BL419" s="51">
        <f t="shared" si="120"/>
        <v>100</v>
      </c>
      <c r="BM419" s="51">
        <f t="shared" si="111"/>
        <v>0</v>
      </c>
      <c r="BN419" s="52">
        <f t="shared" si="117"/>
        <v>3.5</v>
      </c>
      <c r="BO419" s="52">
        <f t="shared" si="112"/>
        <v>0</v>
      </c>
      <c r="BP419" s="52">
        <f t="shared" si="113"/>
        <v>1</v>
      </c>
      <c r="BQ419" s="53">
        <f t="shared" si="114"/>
        <v>0</v>
      </c>
    </row>
    <row r="420" spans="1:74">
      <c r="A420" s="41">
        <v>449</v>
      </c>
      <c r="B420" s="42">
        <v>46029</v>
      </c>
      <c r="C420" s="48" t="s">
        <v>97</v>
      </c>
      <c r="D420" s="43" t="str">
        <f t="shared" si="116"/>
        <v>CG</v>
      </c>
      <c r="E420" s="44" t="s">
        <v>188</v>
      </c>
      <c r="F420" s="44" t="s">
        <v>111</v>
      </c>
      <c r="G420" s="45" t="s">
        <v>181</v>
      </c>
      <c r="H420" s="45" t="s">
        <v>113</v>
      </c>
      <c r="I420" s="45" t="s">
        <v>99</v>
      </c>
      <c r="J420" s="5">
        <v>208497</v>
      </c>
      <c r="K420" s="46" t="str">
        <f>VLOOKUP(J420,'[1]Item List (3)'!A$1:B$110000,2,FALSE)</f>
        <v>NB.OR 95076</v>
      </c>
      <c r="L420" s="5">
        <v>251208001</v>
      </c>
      <c r="M420" s="15" t="str">
        <f t="shared" si="115"/>
        <v>OR</v>
      </c>
      <c r="N420" s="15"/>
      <c r="O420" s="47" t="str">
        <f t="shared" si="108"/>
        <v/>
      </c>
      <c r="P420" s="15">
        <v>1</v>
      </c>
      <c r="Q420" s="57">
        <v>1300</v>
      </c>
      <c r="R420" s="15"/>
      <c r="S420" s="15"/>
      <c r="T420" s="15"/>
      <c r="U420" s="48">
        <f t="shared" si="118"/>
        <v>1300</v>
      </c>
      <c r="V420" s="15">
        <v>120</v>
      </c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>
        <v>360</v>
      </c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48">
        <f t="shared" si="121"/>
        <v>480</v>
      </c>
      <c r="BH420" s="49">
        <f t="shared" si="109"/>
        <v>8</v>
      </c>
      <c r="BI420" s="50">
        <f t="shared" si="106"/>
        <v>2</v>
      </c>
      <c r="BJ420" s="50">
        <f t="shared" si="110"/>
        <v>25</v>
      </c>
      <c r="BK420" s="51">
        <f t="shared" si="119"/>
        <v>0</v>
      </c>
      <c r="BL420" s="51">
        <f t="shared" si="120"/>
        <v>100</v>
      </c>
      <c r="BM420" s="51">
        <f t="shared" si="111"/>
        <v>0</v>
      </c>
      <c r="BN420" s="52">
        <f t="shared" si="117"/>
        <v>0</v>
      </c>
      <c r="BO420" s="52">
        <f t="shared" si="112"/>
        <v>0</v>
      </c>
      <c r="BP420" s="52">
        <f t="shared" si="113"/>
        <v>6</v>
      </c>
      <c r="BQ420" s="53">
        <f t="shared" si="114"/>
        <v>0</v>
      </c>
    </row>
    <row r="421" spans="1:74">
      <c r="A421" s="41">
        <v>450</v>
      </c>
      <c r="B421" s="42">
        <v>46029</v>
      </c>
      <c r="C421" s="48" t="s">
        <v>91</v>
      </c>
      <c r="D421" s="43" t="str">
        <f t="shared" si="116"/>
        <v>EG</v>
      </c>
      <c r="E421" s="44" t="s">
        <v>121</v>
      </c>
      <c r="F421" s="44" t="s">
        <v>122</v>
      </c>
      <c r="G421" s="45" t="s">
        <v>124</v>
      </c>
      <c r="H421" s="45" t="s">
        <v>123</v>
      </c>
      <c r="I421" s="45"/>
      <c r="J421" s="5">
        <v>104046</v>
      </c>
      <c r="K421" s="46" t="str">
        <f>VLOOKUP(J421,'[1]Item List (3)'!A$1:B$110000,2,FALSE)</f>
        <v>BR.IR 322224 SPL.</v>
      </c>
      <c r="L421" s="5">
        <v>250925001</v>
      </c>
      <c r="M421" s="15" t="str">
        <f t="shared" si="115"/>
        <v>IR</v>
      </c>
      <c r="N421" s="15">
        <v>10</v>
      </c>
      <c r="O421" s="47">
        <f t="shared" si="108"/>
        <v>360</v>
      </c>
      <c r="P421" s="15">
        <v>1</v>
      </c>
      <c r="Q421" s="57">
        <v>1124</v>
      </c>
      <c r="R421" s="15"/>
      <c r="S421" s="15"/>
      <c r="T421" s="15"/>
      <c r="U421" s="48">
        <f t="shared" si="118"/>
        <v>1124</v>
      </c>
      <c r="V421" s="15">
        <v>200</v>
      </c>
      <c r="W421" s="15">
        <v>180</v>
      </c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>
        <v>90</v>
      </c>
      <c r="AS421" s="15"/>
      <c r="AT421" s="15"/>
      <c r="AU421" s="15"/>
      <c r="AV421" s="15"/>
      <c r="AW421" s="15"/>
      <c r="AX421" s="15"/>
      <c r="AY421" s="15"/>
      <c r="AZ421" s="15">
        <v>10</v>
      </c>
      <c r="BA421" s="15"/>
      <c r="BB421" s="15"/>
      <c r="BC421" s="15"/>
      <c r="BD421" s="15"/>
      <c r="BE421" s="15"/>
      <c r="BF421" s="15"/>
      <c r="BG421" s="48">
        <f t="shared" si="121"/>
        <v>480</v>
      </c>
      <c r="BH421" s="49">
        <f t="shared" si="109"/>
        <v>8</v>
      </c>
      <c r="BI421" s="50">
        <f t="shared" si="106"/>
        <v>3.333333333333333</v>
      </c>
      <c r="BJ421" s="50">
        <f t="shared" si="110"/>
        <v>41.666666666666664</v>
      </c>
      <c r="BK421" s="51">
        <f t="shared" si="119"/>
        <v>93.666666666666671</v>
      </c>
      <c r="BL421" s="51">
        <f t="shared" si="120"/>
        <v>100</v>
      </c>
      <c r="BM421" s="51">
        <f t="shared" si="111"/>
        <v>39.027777777777786</v>
      </c>
      <c r="BN421" s="52">
        <f t="shared" si="117"/>
        <v>3</v>
      </c>
      <c r="BO421" s="52">
        <f t="shared" si="112"/>
        <v>1800</v>
      </c>
      <c r="BP421" s="52">
        <f t="shared" si="113"/>
        <v>1.666666666666667</v>
      </c>
      <c r="BQ421" s="53">
        <f t="shared" si="114"/>
        <v>600.00000000000011</v>
      </c>
    </row>
    <row r="422" spans="1:74">
      <c r="A422" s="41"/>
      <c r="B422" s="42">
        <v>46029</v>
      </c>
      <c r="C422" s="48" t="s">
        <v>97</v>
      </c>
      <c r="D422" s="43" t="str">
        <f t="shared" si="116"/>
        <v>EG</v>
      </c>
      <c r="E422" s="44" t="s">
        <v>121</v>
      </c>
      <c r="F422" s="44" t="s">
        <v>122</v>
      </c>
      <c r="G422" s="45" t="s">
        <v>123</v>
      </c>
      <c r="H422" s="45"/>
      <c r="I422" s="45"/>
      <c r="J422" s="5">
        <v>104046</v>
      </c>
      <c r="K422" s="46" t="str">
        <f>VLOOKUP(J422,'[1]Item List (3)'!A$1:B$110000,2,FALSE)</f>
        <v>BR.IR 322224 SPL.</v>
      </c>
      <c r="L422" s="5">
        <v>250925001</v>
      </c>
      <c r="M422" s="15" t="str">
        <f t="shared" si="115"/>
        <v>IR</v>
      </c>
      <c r="N422" s="15">
        <v>10</v>
      </c>
      <c r="O422" s="47">
        <f t="shared" si="108"/>
        <v>360</v>
      </c>
      <c r="P422" s="15">
        <v>1</v>
      </c>
      <c r="Q422" s="57">
        <v>661</v>
      </c>
      <c r="R422" s="15"/>
      <c r="S422" s="15"/>
      <c r="T422" s="15"/>
      <c r="U422" s="48">
        <f t="shared" si="118"/>
        <v>661</v>
      </c>
      <c r="V422" s="15">
        <v>120</v>
      </c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>
        <v>360</v>
      </c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48">
        <f t="shared" si="121"/>
        <v>480</v>
      </c>
      <c r="BH422" s="49">
        <f t="shared" si="109"/>
        <v>8</v>
      </c>
      <c r="BI422" s="50">
        <f t="shared" si="106"/>
        <v>2</v>
      </c>
      <c r="BJ422" s="50">
        <f t="shared" si="110"/>
        <v>25</v>
      </c>
      <c r="BK422" s="51">
        <f t="shared" si="119"/>
        <v>91.805555555555557</v>
      </c>
      <c r="BL422" s="51">
        <f t="shared" si="120"/>
        <v>100</v>
      </c>
      <c r="BM422" s="51">
        <f t="shared" si="111"/>
        <v>22.951388888888889</v>
      </c>
      <c r="BN422" s="52">
        <f t="shared" si="117"/>
        <v>0</v>
      </c>
      <c r="BO422" s="52">
        <f t="shared" si="112"/>
        <v>2880</v>
      </c>
      <c r="BP422" s="52">
        <f t="shared" si="113"/>
        <v>6</v>
      </c>
      <c r="BQ422" s="53">
        <f t="shared" si="114"/>
        <v>2160</v>
      </c>
    </row>
    <row r="423" spans="1:74">
      <c r="A423" s="41">
        <v>487</v>
      </c>
      <c r="B423" s="42">
        <v>46029</v>
      </c>
      <c r="C423" s="48" t="s">
        <v>91</v>
      </c>
      <c r="D423" s="43" t="str">
        <f t="shared" si="116"/>
        <v>EG</v>
      </c>
      <c r="E423" s="44" t="s">
        <v>125</v>
      </c>
      <c r="F423" s="44"/>
      <c r="G423" s="45"/>
      <c r="H423" s="45"/>
      <c r="I423" s="45"/>
      <c r="J423" s="5"/>
      <c r="K423" s="46" t="e">
        <f>VLOOKUP(J423,'[1]Item List (3)'!A$1:B$110000,2,FALSE)</f>
        <v>#N/A</v>
      </c>
      <c r="L423" s="5"/>
      <c r="M423" s="15" t="str">
        <f t="shared" si="115"/>
        <v>IR</v>
      </c>
      <c r="N423" s="15"/>
      <c r="O423" s="47" t="str">
        <f t="shared" si="108"/>
        <v/>
      </c>
      <c r="P423" s="15"/>
      <c r="Q423" s="57"/>
      <c r="R423" s="15"/>
      <c r="S423" s="15"/>
      <c r="T423" s="15"/>
      <c r="U423" s="48">
        <f t="shared" si="118"/>
        <v>0</v>
      </c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>
        <v>480</v>
      </c>
      <c r="BG423" s="48">
        <f t="shared" si="121"/>
        <v>480</v>
      </c>
      <c r="BH423" s="49">
        <f t="shared" si="109"/>
        <v>8</v>
      </c>
      <c r="BI423" s="50">
        <f t="shared" si="106"/>
        <v>0</v>
      </c>
      <c r="BJ423" s="50">
        <f t="shared" si="110"/>
        <v>0</v>
      </c>
      <c r="BK423" s="51">
        <f t="shared" si="119"/>
        <v>0</v>
      </c>
      <c r="BL423" s="51">
        <f t="shared" si="120"/>
        <v>0</v>
      </c>
      <c r="BM423" s="51">
        <f t="shared" si="111"/>
        <v>0</v>
      </c>
      <c r="BN423" s="52">
        <f t="shared" si="117"/>
        <v>8</v>
      </c>
      <c r="BO423" s="52">
        <f t="shared" si="112"/>
        <v>0</v>
      </c>
      <c r="BP423" s="52">
        <f t="shared" si="113"/>
        <v>0</v>
      </c>
      <c r="BQ423" s="53">
        <f t="shared" si="114"/>
        <v>0</v>
      </c>
    </row>
    <row r="424" spans="1:74">
      <c r="A424" s="41">
        <v>488</v>
      </c>
      <c r="B424" s="42">
        <v>46029</v>
      </c>
      <c r="C424" s="48" t="s">
        <v>97</v>
      </c>
      <c r="D424" s="43" t="str">
        <f t="shared" si="116"/>
        <v>EG</v>
      </c>
      <c r="E424" s="44" t="s">
        <v>125</v>
      </c>
      <c r="F424" s="44"/>
      <c r="G424" s="45"/>
      <c r="H424" s="45"/>
      <c r="I424" s="45"/>
      <c r="J424" s="5"/>
      <c r="K424" s="46" t="e">
        <f>VLOOKUP(J424,'[1]Item List (3)'!A$1:B$110000,2,FALSE)</f>
        <v>#N/A</v>
      </c>
      <c r="L424" s="5"/>
      <c r="M424" s="15" t="str">
        <f t="shared" si="115"/>
        <v>IR</v>
      </c>
      <c r="N424" s="15"/>
      <c r="O424" s="47" t="str">
        <f t="shared" si="108"/>
        <v/>
      </c>
      <c r="P424" s="15"/>
      <c r="Q424" s="57"/>
      <c r="R424" s="15"/>
      <c r="S424" s="15"/>
      <c r="T424" s="15"/>
      <c r="U424" s="48">
        <f t="shared" si="118"/>
        <v>0</v>
      </c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>
        <v>480</v>
      </c>
      <c r="BG424" s="48">
        <f t="shared" si="121"/>
        <v>480</v>
      </c>
      <c r="BH424" s="49">
        <f t="shared" si="109"/>
        <v>8</v>
      </c>
      <c r="BI424" s="50">
        <f t="shared" si="106"/>
        <v>0</v>
      </c>
      <c r="BJ424" s="50">
        <f t="shared" si="110"/>
        <v>0</v>
      </c>
      <c r="BK424" s="51">
        <f t="shared" si="119"/>
        <v>0</v>
      </c>
      <c r="BL424" s="51">
        <f t="shared" si="120"/>
        <v>0</v>
      </c>
      <c r="BM424" s="51">
        <f t="shared" si="111"/>
        <v>0</v>
      </c>
      <c r="BN424" s="52">
        <f t="shared" si="117"/>
        <v>8</v>
      </c>
      <c r="BO424" s="52">
        <f t="shared" si="112"/>
        <v>0</v>
      </c>
      <c r="BP424" s="52">
        <f t="shared" si="113"/>
        <v>0</v>
      </c>
      <c r="BQ424" s="53">
        <f t="shared" si="114"/>
        <v>0</v>
      </c>
    </row>
    <row r="425" spans="1:74">
      <c r="A425" s="41">
        <v>489</v>
      </c>
      <c r="B425" s="42">
        <v>46029</v>
      </c>
      <c r="C425" s="48" t="s">
        <v>91</v>
      </c>
      <c r="D425" s="43" t="str">
        <f t="shared" si="116"/>
        <v>EG</v>
      </c>
      <c r="E425" s="44" t="s">
        <v>128</v>
      </c>
      <c r="F425" s="44" t="s">
        <v>183</v>
      </c>
      <c r="G425" s="45" t="s">
        <v>162</v>
      </c>
      <c r="H425" s="45"/>
      <c r="I425" s="45"/>
      <c r="J425" s="5">
        <v>208040.4</v>
      </c>
      <c r="K425" s="46" t="str">
        <f>VLOOKUP(J425,'[1]Item List (3)'!A$1:B$110000,2,FALSE)</f>
        <v>BR.OR 3222 LMW</v>
      </c>
      <c r="L425" s="5">
        <v>250928004</v>
      </c>
      <c r="M425" s="15" t="str">
        <f t="shared" si="115"/>
        <v>OR</v>
      </c>
      <c r="N425" s="15">
        <v>40</v>
      </c>
      <c r="O425" s="47">
        <f t="shared" si="108"/>
        <v>90</v>
      </c>
      <c r="P425" s="15">
        <v>1</v>
      </c>
      <c r="Q425" s="57">
        <v>403</v>
      </c>
      <c r="R425" s="15">
        <v>12</v>
      </c>
      <c r="S425" s="15">
        <v>2</v>
      </c>
      <c r="T425" s="15"/>
      <c r="U425" s="48">
        <f t="shared" si="118"/>
        <v>405</v>
      </c>
      <c r="V425" s="15">
        <v>330</v>
      </c>
      <c r="W425" s="15">
        <v>90</v>
      </c>
      <c r="X425" s="15">
        <v>15</v>
      </c>
      <c r="Y425" s="15"/>
      <c r="Z425" s="15">
        <v>15</v>
      </c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>
        <v>20</v>
      </c>
      <c r="AS425" s="15"/>
      <c r="AT425" s="15"/>
      <c r="AU425" s="15"/>
      <c r="AV425" s="15"/>
      <c r="AW425" s="15"/>
      <c r="AX425" s="15"/>
      <c r="AY425" s="15"/>
      <c r="AZ425" s="15">
        <v>10</v>
      </c>
      <c r="BA425" s="15"/>
      <c r="BB425" s="15"/>
      <c r="BC425" s="15"/>
      <c r="BD425" s="15"/>
      <c r="BE425" s="15"/>
      <c r="BF425" s="15"/>
      <c r="BG425" s="48">
        <f t="shared" si="121"/>
        <v>480</v>
      </c>
      <c r="BH425" s="49">
        <f t="shared" si="109"/>
        <v>8</v>
      </c>
      <c r="BI425" s="50">
        <f t="shared" si="106"/>
        <v>5.5</v>
      </c>
      <c r="BJ425" s="50">
        <f t="shared" si="110"/>
        <v>68.75</v>
      </c>
      <c r="BK425" s="51">
        <f t="shared" si="119"/>
        <v>81.818181818181827</v>
      </c>
      <c r="BL425" s="51">
        <f t="shared" si="120"/>
        <v>96.543209876543216</v>
      </c>
      <c r="BM425" s="51">
        <f t="shared" si="111"/>
        <v>54.305555555555564</v>
      </c>
      <c r="BN425" s="52">
        <f t="shared" si="117"/>
        <v>1.5</v>
      </c>
      <c r="BO425" s="52">
        <f t="shared" si="112"/>
        <v>585</v>
      </c>
      <c r="BP425" s="52">
        <f t="shared" si="113"/>
        <v>1</v>
      </c>
      <c r="BQ425" s="53">
        <f t="shared" si="114"/>
        <v>90</v>
      </c>
    </row>
    <row r="426" spans="1:74">
      <c r="A426" s="41">
        <v>490</v>
      </c>
      <c r="B426" s="42">
        <v>46029</v>
      </c>
      <c r="C426" s="48" t="s">
        <v>97</v>
      </c>
      <c r="D426" s="43" t="str">
        <f t="shared" si="116"/>
        <v>EG</v>
      </c>
      <c r="E426" s="44" t="s">
        <v>128</v>
      </c>
      <c r="F426" s="44"/>
      <c r="G426" s="45"/>
      <c r="H426" s="45"/>
      <c r="I426" s="45"/>
      <c r="J426" s="5"/>
      <c r="K426" s="46" t="e">
        <f>VLOOKUP(J426,'[1]Item List (3)'!A$1:B$110000,2,FALSE)</f>
        <v>#N/A</v>
      </c>
      <c r="L426" s="5"/>
      <c r="M426" s="15" t="str">
        <f t="shared" si="115"/>
        <v>IR</v>
      </c>
      <c r="N426" s="15"/>
      <c r="O426" s="47" t="str">
        <f t="shared" si="108"/>
        <v/>
      </c>
      <c r="P426" s="15"/>
      <c r="Q426" s="57"/>
      <c r="R426" s="15"/>
      <c r="S426" s="15"/>
      <c r="T426" s="15"/>
      <c r="U426" s="48">
        <f t="shared" si="118"/>
        <v>0</v>
      </c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>
        <v>480</v>
      </c>
      <c r="BG426" s="48">
        <f t="shared" si="121"/>
        <v>480</v>
      </c>
      <c r="BH426" s="49">
        <f t="shared" si="109"/>
        <v>8</v>
      </c>
      <c r="BI426" s="50">
        <f t="shared" si="106"/>
        <v>0</v>
      </c>
      <c r="BJ426" s="50">
        <f t="shared" si="110"/>
        <v>0</v>
      </c>
      <c r="BK426" s="51">
        <f t="shared" si="119"/>
        <v>0</v>
      </c>
      <c r="BL426" s="51">
        <f t="shared" si="120"/>
        <v>0</v>
      </c>
      <c r="BM426" s="51">
        <f t="shared" si="111"/>
        <v>0</v>
      </c>
      <c r="BN426" s="52">
        <f t="shared" si="117"/>
        <v>8</v>
      </c>
      <c r="BO426" s="52">
        <f t="shared" si="112"/>
        <v>0</v>
      </c>
      <c r="BP426" s="52">
        <f t="shared" si="113"/>
        <v>0</v>
      </c>
      <c r="BQ426" s="53">
        <f t="shared" si="114"/>
        <v>0</v>
      </c>
    </row>
    <row r="427" spans="1:74">
      <c r="A427" s="41">
        <v>491</v>
      </c>
      <c r="B427" s="42">
        <v>46029</v>
      </c>
      <c r="C427" s="48" t="s">
        <v>91</v>
      </c>
      <c r="D427" s="43" t="str">
        <f t="shared" si="116"/>
        <v>EG</v>
      </c>
      <c r="E427" s="44" t="s">
        <v>129</v>
      </c>
      <c r="F427" s="44"/>
      <c r="G427" s="45"/>
      <c r="H427" s="45"/>
      <c r="I427" s="45"/>
      <c r="J427" s="5"/>
      <c r="K427" s="46" t="e">
        <f>VLOOKUP(J427,'[1]Item List (3)'!A$1:B$110000,2,FALSE)</f>
        <v>#N/A</v>
      </c>
      <c r="L427" s="5"/>
      <c r="M427" s="15" t="str">
        <f t="shared" si="115"/>
        <v>IR</v>
      </c>
      <c r="N427" s="15"/>
      <c r="O427" s="47" t="str">
        <f t="shared" si="108"/>
        <v/>
      </c>
      <c r="P427" s="15"/>
      <c r="Q427" s="57"/>
      <c r="R427" s="15"/>
      <c r="S427" s="15"/>
      <c r="T427" s="15"/>
      <c r="U427" s="48">
        <f t="shared" si="118"/>
        <v>0</v>
      </c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48">
        <f t="shared" si="121"/>
        <v>0</v>
      </c>
      <c r="BH427" s="49">
        <f t="shared" si="109"/>
        <v>0</v>
      </c>
      <c r="BI427" s="50">
        <f t="shared" ref="BI427:BI431" si="122">IFERROR(BH427-SUM(W427:BF427)/60,0)</f>
        <v>0</v>
      </c>
      <c r="BJ427" s="50">
        <f t="shared" si="110"/>
        <v>0</v>
      </c>
      <c r="BK427" s="51">
        <f t="shared" si="119"/>
        <v>0</v>
      </c>
      <c r="BL427" s="51">
        <f t="shared" si="120"/>
        <v>0</v>
      </c>
      <c r="BM427" s="51">
        <f t="shared" si="111"/>
        <v>0</v>
      </c>
      <c r="BN427" s="52">
        <f t="shared" si="117"/>
        <v>0</v>
      </c>
      <c r="BO427" s="52">
        <f t="shared" si="112"/>
        <v>0</v>
      </c>
      <c r="BP427" s="52">
        <f t="shared" si="113"/>
        <v>0</v>
      </c>
      <c r="BQ427" s="53">
        <f t="shared" si="114"/>
        <v>0</v>
      </c>
    </row>
    <row r="428" spans="1:74">
      <c r="A428" s="41">
        <v>492</v>
      </c>
      <c r="B428" s="42">
        <v>46029</v>
      </c>
      <c r="C428" s="48" t="s">
        <v>97</v>
      </c>
      <c r="D428" s="43" t="str">
        <f t="shared" si="116"/>
        <v>EG</v>
      </c>
      <c r="E428" s="44" t="s">
        <v>129</v>
      </c>
      <c r="F428" s="44" t="s">
        <v>122</v>
      </c>
      <c r="G428" s="45" t="s">
        <v>138</v>
      </c>
      <c r="H428" s="45"/>
      <c r="I428" s="45"/>
      <c r="J428" s="5">
        <v>100261</v>
      </c>
      <c r="K428" s="46" t="str">
        <f>VLOOKUP(J428,'[1]Item List (3)'!A$1:B$110000,2,FALSE)</f>
        <v>IR. 211 YY4</v>
      </c>
      <c r="L428" s="5">
        <v>251216004</v>
      </c>
      <c r="M428" s="15" t="str">
        <f t="shared" si="115"/>
        <v>IR</v>
      </c>
      <c r="N428" s="15">
        <v>20</v>
      </c>
      <c r="O428" s="47">
        <f t="shared" si="108"/>
        <v>180</v>
      </c>
      <c r="P428" s="15">
        <v>1</v>
      </c>
      <c r="Q428" s="57">
        <v>291</v>
      </c>
      <c r="R428" s="15"/>
      <c r="S428" s="15"/>
      <c r="T428" s="15"/>
      <c r="U428" s="48">
        <f t="shared" si="118"/>
        <v>291</v>
      </c>
      <c r="V428" s="15">
        <v>100</v>
      </c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>
        <v>380</v>
      </c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48">
        <f t="shared" si="121"/>
        <v>480</v>
      </c>
      <c r="BH428" s="49">
        <f t="shared" si="109"/>
        <v>8</v>
      </c>
      <c r="BI428" s="50">
        <f t="shared" si="122"/>
        <v>1.666666666666667</v>
      </c>
      <c r="BJ428" s="50">
        <f t="shared" si="110"/>
        <v>20.833333333333336</v>
      </c>
      <c r="BK428" s="51">
        <f t="shared" si="119"/>
        <v>96.999999999999986</v>
      </c>
      <c r="BL428" s="51">
        <f t="shared" si="120"/>
        <v>100</v>
      </c>
      <c r="BM428" s="51">
        <f t="shared" si="111"/>
        <v>20.208333333333332</v>
      </c>
      <c r="BN428" s="52">
        <f t="shared" si="117"/>
        <v>0</v>
      </c>
      <c r="BO428" s="52">
        <f t="shared" si="112"/>
        <v>1440</v>
      </c>
      <c r="BP428" s="52">
        <f t="shared" si="113"/>
        <v>6.333333333333333</v>
      </c>
      <c r="BQ428" s="53">
        <f t="shared" si="114"/>
        <v>1140</v>
      </c>
    </row>
    <row r="429" spans="1:74">
      <c r="A429" s="41">
        <v>493</v>
      </c>
      <c r="B429" s="42">
        <v>46029</v>
      </c>
      <c r="C429" s="48" t="s">
        <v>91</v>
      </c>
      <c r="D429" s="43" t="str">
        <f t="shared" si="116"/>
        <v>EG</v>
      </c>
      <c r="E429" s="44" t="s">
        <v>130</v>
      </c>
      <c r="F429" s="44"/>
      <c r="G429" s="45"/>
      <c r="H429" s="45"/>
      <c r="I429" s="45"/>
      <c r="J429" s="5"/>
      <c r="K429" s="46" t="e">
        <f>VLOOKUP(J429,'[1]Item List (3)'!A$1:B$110000,2,FALSE)</f>
        <v>#N/A</v>
      </c>
      <c r="L429" s="5"/>
      <c r="M429" s="15" t="str">
        <f t="shared" si="115"/>
        <v>IR</v>
      </c>
      <c r="N429" s="15"/>
      <c r="O429" s="47" t="str">
        <f t="shared" si="108"/>
        <v/>
      </c>
      <c r="P429" s="15"/>
      <c r="Q429" s="57"/>
      <c r="R429" s="15"/>
      <c r="S429" s="15"/>
      <c r="T429" s="15"/>
      <c r="U429" s="48">
        <f t="shared" si="118"/>
        <v>0</v>
      </c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>
        <v>480</v>
      </c>
      <c r="BG429" s="48">
        <f t="shared" si="121"/>
        <v>480</v>
      </c>
      <c r="BH429" s="49">
        <f t="shared" si="109"/>
        <v>8</v>
      </c>
      <c r="BI429" s="50">
        <f t="shared" si="122"/>
        <v>0</v>
      </c>
      <c r="BJ429" s="50">
        <f t="shared" si="110"/>
        <v>0</v>
      </c>
      <c r="BK429" s="51">
        <f t="shared" si="119"/>
        <v>0</v>
      </c>
      <c r="BL429" s="51">
        <f t="shared" si="120"/>
        <v>0</v>
      </c>
      <c r="BM429" s="51">
        <f t="shared" si="111"/>
        <v>0</v>
      </c>
      <c r="BN429" s="52">
        <f t="shared" si="117"/>
        <v>8</v>
      </c>
      <c r="BO429" s="52">
        <f t="shared" si="112"/>
        <v>0</v>
      </c>
      <c r="BP429" s="52">
        <f t="shared" si="113"/>
        <v>0</v>
      </c>
      <c r="BQ429" s="53">
        <f t="shared" si="114"/>
        <v>0</v>
      </c>
    </row>
    <row r="430" spans="1:74" customFormat="1" ht="15">
      <c r="A430" s="41">
        <v>494</v>
      </c>
      <c r="B430" s="42">
        <v>46029</v>
      </c>
      <c r="C430" s="48" t="s">
        <v>97</v>
      </c>
      <c r="D430" s="43" t="str">
        <f t="shared" si="116"/>
        <v>EG</v>
      </c>
      <c r="E430" s="44" t="s">
        <v>130</v>
      </c>
      <c r="F430" s="44"/>
      <c r="G430" s="45"/>
      <c r="H430" s="45"/>
      <c r="I430" s="45"/>
      <c r="J430" s="5"/>
      <c r="K430" s="46" t="e">
        <f>VLOOKUP(J430,'[1]Item List (3)'!A$1:B$110000,2,FALSE)</f>
        <v>#N/A</v>
      </c>
      <c r="L430" s="5"/>
      <c r="M430" s="15" t="str">
        <f t="shared" si="115"/>
        <v>IR</v>
      </c>
      <c r="N430" s="15"/>
      <c r="O430" s="47" t="str">
        <f t="shared" si="108"/>
        <v/>
      </c>
      <c r="P430" s="15"/>
      <c r="Q430" s="57"/>
      <c r="R430" s="15"/>
      <c r="S430" s="15"/>
      <c r="T430" s="15"/>
      <c r="U430" s="48">
        <f t="shared" si="118"/>
        <v>0</v>
      </c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>
        <v>480</v>
      </c>
      <c r="BG430" s="48">
        <f t="shared" si="121"/>
        <v>480</v>
      </c>
      <c r="BH430" s="49">
        <f t="shared" si="109"/>
        <v>8</v>
      </c>
      <c r="BI430" s="50">
        <f t="shared" si="122"/>
        <v>0</v>
      </c>
      <c r="BJ430" s="50">
        <f t="shared" si="110"/>
        <v>0</v>
      </c>
      <c r="BK430" s="51">
        <f t="shared" si="119"/>
        <v>0</v>
      </c>
      <c r="BL430" s="51">
        <f t="shared" si="120"/>
        <v>0</v>
      </c>
      <c r="BM430" s="51">
        <f t="shared" si="111"/>
        <v>0</v>
      </c>
      <c r="BN430" s="52">
        <f t="shared" si="117"/>
        <v>8</v>
      </c>
      <c r="BO430" s="52">
        <f t="shared" si="112"/>
        <v>0</v>
      </c>
      <c r="BP430" s="52">
        <f t="shared" si="113"/>
        <v>0</v>
      </c>
      <c r="BQ430" s="53">
        <f t="shared" si="114"/>
        <v>0</v>
      </c>
      <c r="BR430" s="54"/>
      <c r="BS430" s="54"/>
      <c r="BT430" s="64"/>
      <c r="BU430" s="65"/>
      <c r="BV430" s="64"/>
    </row>
    <row r="431" spans="1:74" customFormat="1" ht="15">
      <c r="A431" s="41">
        <v>495</v>
      </c>
      <c r="B431" s="42">
        <v>46029</v>
      </c>
      <c r="C431" s="48" t="s">
        <v>91</v>
      </c>
      <c r="D431" s="43" t="str">
        <f t="shared" si="116"/>
        <v>IG</v>
      </c>
      <c r="E431" s="44" t="s">
        <v>131</v>
      </c>
      <c r="F431" s="44" t="s">
        <v>132</v>
      </c>
      <c r="G431" s="45" t="s">
        <v>139</v>
      </c>
      <c r="H431" s="45" t="s">
        <v>185</v>
      </c>
      <c r="I431" s="45"/>
      <c r="J431" s="5">
        <v>100299.14</v>
      </c>
      <c r="K431" s="46" t="str">
        <f>VLOOKUP(J431,'[1]Item List (3)'!A$1:B$110000,2,FALSE)</f>
        <v>IR. 9913 C</v>
      </c>
      <c r="L431" s="5">
        <v>251128013</v>
      </c>
      <c r="M431" s="15" t="str">
        <f t="shared" si="115"/>
        <v>IR</v>
      </c>
      <c r="N431" s="15">
        <v>23</v>
      </c>
      <c r="O431" s="47">
        <f t="shared" si="108"/>
        <v>156.52173913043478</v>
      </c>
      <c r="P431" s="15">
        <v>1</v>
      </c>
      <c r="Q431" s="57">
        <v>789</v>
      </c>
      <c r="R431" s="15">
        <v>110</v>
      </c>
      <c r="S431" s="15">
        <v>87</v>
      </c>
      <c r="T431" s="15"/>
      <c r="U431" s="48">
        <f t="shared" si="118"/>
        <v>876</v>
      </c>
      <c r="V431" s="15">
        <v>415</v>
      </c>
      <c r="W431" s="15"/>
      <c r="X431" s="15"/>
      <c r="Y431" s="15"/>
      <c r="Z431" s="15"/>
      <c r="AA431" s="15"/>
      <c r="AB431" s="15"/>
      <c r="AC431" s="15">
        <v>15</v>
      </c>
      <c r="AD431" s="15"/>
      <c r="AE431" s="15">
        <v>10</v>
      </c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>
        <v>30</v>
      </c>
      <c r="AQ431" s="15"/>
      <c r="AR431" s="15"/>
      <c r="AS431" s="15"/>
      <c r="AT431" s="15"/>
      <c r="AU431" s="15"/>
      <c r="AV431" s="15"/>
      <c r="AW431" s="15"/>
      <c r="AX431" s="15"/>
      <c r="AY431" s="15"/>
      <c r="AZ431" s="15">
        <v>10</v>
      </c>
      <c r="BA431" s="15"/>
      <c r="BB431" s="15"/>
      <c r="BC431" s="15"/>
      <c r="BD431" s="15"/>
      <c r="BE431" s="15"/>
      <c r="BF431" s="15"/>
      <c r="BG431" s="48">
        <f t="shared" si="121"/>
        <v>480</v>
      </c>
      <c r="BH431" s="49">
        <f t="shared" si="109"/>
        <v>8</v>
      </c>
      <c r="BI431" s="50">
        <f t="shared" si="122"/>
        <v>6.916666666666667</v>
      </c>
      <c r="BJ431" s="50">
        <f t="shared" si="110"/>
        <v>86.458333333333343</v>
      </c>
      <c r="BK431" s="51">
        <f t="shared" si="119"/>
        <v>80.9156626506024</v>
      </c>
      <c r="BL431" s="51">
        <f t="shared" si="120"/>
        <v>77.51141552511416</v>
      </c>
      <c r="BM431" s="51">
        <f t="shared" si="111"/>
        <v>54.22569444444445</v>
      </c>
      <c r="BN431" s="52">
        <f t="shared" si="117"/>
        <v>0.5</v>
      </c>
      <c r="BO431" s="52">
        <f t="shared" si="112"/>
        <v>1173.9130434782608</v>
      </c>
      <c r="BP431" s="52">
        <f t="shared" si="113"/>
        <v>0.58333333333333326</v>
      </c>
      <c r="BQ431" s="53">
        <f t="shared" si="114"/>
        <v>91.304347826086939</v>
      </c>
      <c r="BR431" s="54">
        <v>1</v>
      </c>
      <c r="BS431" s="54"/>
      <c r="BT431" s="64">
        <v>1</v>
      </c>
      <c r="BU431" s="65">
        <v>1</v>
      </c>
      <c r="BV431" s="64"/>
    </row>
    <row r="432" spans="1:74">
      <c r="A432" s="41">
        <v>496</v>
      </c>
      <c r="B432" s="42">
        <v>46029</v>
      </c>
      <c r="C432" s="48" t="s">
        <v>97</v>
      </c>
      <c r="D432" s="43" t="str">
        <f t="shared" si="116"/>
        <v>IG</v>
      </c>
      <c r="E432" s="44" t="s">
        <v>131</v>
      </c>
      <c r="F432" s="44" t="s">
        <v>132</v>
      </c>
      <c r="G432" s="45" t="s">
        <v>139</v>
      </c>
      <c r="H432" s="45" t="s">
        <v>133</v>
      </c>
      <c r="I432" s="45"/>
      <c r="J432" s="5">
        <v>100299.14</v>
      </c>
      <c r="K432" s="46" t="str">
        <f>VLOOKUP(J432,'[1]Item List (3)'!A$1:B$110000,2,FALSE)</f>
        <v>IR. 9913 C</v>
      </c>
      <c r="L432" s="5">
        <v>251128013</v>
      </c>
      <c r="M432" s="15" t="str">
        <f t="shared" si="115"/>
        <v>IR</v>
      </c>
      <c r="N432" s="15">
        <v>23</v>
      </c>
      <c r="O432" s="47">
        <f t="shared" si="108"/>
        <v>156.52173913043478</v>
      </c>
      <c r="P432" s="15">
        <v>1</v>
      </c>
      <c r="Q432" s="57">
        <v>791</v>
      </c>
      <c r="R432" s="15">
        <v>64</v>
      </c>
      <c r="S432" s="15">
        <v>114</v>
      </c>
      <c r="T432" s="15"/>
      <c r="U432" s="48">
        <f t="shared" si="118"/>
        <v>905</v>
      </c>
      <c r="V432" s="15">
        <v>420</v>
      </c>
      <c r="W432" s="15"/>
      <c r="X432" s="15"/>
      <c r="Y432" s="15"/>
      <c r="Z432" s="15"/>
      <c r="AA432" s="15"/>
      <c r="AB432" s="15"/>
      <c r="AC432" s="15">
        <v>15</v>
      </c>
      <c r="AD432" s="15"/>
      <c r="AE432" s="15">
        <v>5</v>
      </c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>
        <v>40</v>
      </c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48">
        <f t="shared" si="121"/>
        <v>480</v>
      </c>
      <c r="BH432" s="49">
        <f t="shared" si="109"/>
        <v>8</v>
      </c>
      <c r="BI432" s="50">
        <f t="shared" ref="BI432:BI453" si="123">IFERROR(BH432-SUM(W432:BF432)/60,0)</f>
        <v>7</v>
      </c>
      <c r="BJ432" s="50">
        <f t="shared" si="110"/>
        <v>87.5</v>
      </c>
      <c r="BK432" s="51">
        <f t="shared" si="119"/>
        <v>82.599206349206341</v>
      </c>
      <c r="BL432" s="51">
        <f t="shared" si="120"/>
        <v>80.331491712707177</v>
      </c>
      <c r="BM432" s="51">
        <f t="shared" si="111"/>
        <v>58.059027777777757</v>
      </c>
      <c r="BN432" s="52">
        <f t="shared" si="117"/>
        <v>0.66666666666666663</v>
      </c>
      <c r="BO432" s="52">
        <f t="shared" si="112"/>
        <v>1147.8260869565217</v>
      </c>
      <c r="BP432" s="52">
        <f t="shared" si="113"/>
        <v>0.33333333333333337</v>
      </c>
      <c r="BQ432" s="53">
        <f t="shared" si="114"/>
        <v>52.173913043478272</v>
      </c>
      <c r="BR432" s="54">
        <v>1</v>
      </c>
      <c r="BT432" s="54">
        <v>1</v>
      </c>
      <c r="BU432" s="55">
        <v>1</v>
      </c>
    </row>
    <row r="433" spans="1:73">
      <c r="A433" s="41">
        <v>497</v>
      </c>
      <c r="B433" s="42">
        <v>46029</v>
      </c>
      <c r="C433" s="48" t="s">
        <v>91</v>
      </c>
      <c r="D433" s="43" t="str">
        <f t="shared" si="116"/>
        <v>IG</v>
      </c>
      <c r="E433" s="44" t="s">
        <v>135</v>
      </c>
      <c r="F433" s="44" t="s">
        <v>132</v>
      </c>
      <c r="G433" s="45" t="s">
        <v>149</v>
      </c>
      <c r="H433" s="45"/>
      <c r="I433" s="45"/>
      <c r="J433" s="5">
        <v>104299</v>
      </c>
      <c r="K433" s="46" t="str">
        <f>VLOOKUP(J433,'[1]Item List (3)'!A$1:B$110000,2,FALSE)</f>
        <v>IR.9916</v>
      </c>
      <c r="L433" s="5">
        <v>251207010</v>
      </c>
      <c r="M433" s="15" t="str">
        <f t="shared" si="115"/>
        <v>IR</v>
      </c>
      <c r="N433" s="15">
        <v>23</v>
      </c>
      <c r="O433" s="47">
        <f t="shared" si="108"/>
        <v>156.52173913043478</v>
      </c>
      <c r="P433" s="15">
        <v>1</v>
      </c>
      <c r="Q433" s="57">
        <v>1045</v>
      </c>
      <c r="R433" s="15"/>
      <c r="S433" s="15"/>
      <c r="T433" s="15">
        <v>12</v>
      </c>
      <c r="U433" s="48">
        <f t="shared" si="118"/>
        <v>1057</v>
      </c>
      <c r="V433" s="15">
        <v>440</v>
      </c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>
        <v>30</v>
      </c>
      <c r="AQ433" s="15"/>
      <c r="AR433" s="15"/>
      <c r="AS433" s="15"/>
      <c r="AT433" s="15"/>
      <c r="AU433" s="15"/>
      <c r="AV433" s="15"/>
      <c r="AW433" s="15"/>
      <c r="AX433" s="15"/>
      <c r="AY433" s="15"/>
      <c r="AZ433" s="15">
        <v>10</v>
      </c>
      <c r="BA433" s="15"/>
      <c r="BB433" s="15"/>
      <c r="BC433" s="15"/>
      <c r="BD433" s="15"/>
      <c r="BE433" s="15"/>
      <c r="BF433" s="15"/>
      <c r="BG433" s="48">
        <f t="shared" si="121"/>
        <v>480</v>
      </c>
      <c r="BH433" s="49">
        <f t="shared" si="109"/>
        <v>8</v>
      </c>
      <c r="BI433" s="50">
        <f t="shared" si="123"/>
        <v>7.333333333333333</v>
      </c>
      <c r="BJ433" s="50">
        <f t="shared" si="110"/>
        <v>91.666666666666657</v>
      </c>
      <c r="BK433" s="51">
        <f t="shared" si="119"/>
        <v>92.087121212121218</v>
      </c>
      <c r="BL433" s="51">
        <f t="shared" si="120"/>
        <v>98.864711447492908</v>
      </c>
      <c r="BM433" s="51">
        <f t="shared" si="111"/>
        <v>83.4548611111111</v>
      </c>
      <c r="BN433" s="52">
        <f t="shared" si="117"/>
        <v>0.5</v>
      </c>
      <c r="BO433" s="52">
        <f t="shared" si="112"/>
        <v>1173.9130434782608</v>
      </c>
      <c r="BP433" s="52">
        <f t="shared" si="113"/>
        <v>0.16666666666666663</v>
      </c>
      <c r="BQ433" s="53">
        <f t="shared" si="114"/>
        <v>26.086956521739125</v>
      </c>
      <c r="BR433" s="54">
        <v>1</v>
      </c>
      <c r="BT433" s="54">
        <v>1</v>
      </c>
      <c r="BU433" s="55">
        <v>1</v>
      </c>
    </row>
    <row r="434" spans="1:73">
      <c r="A434" s="41">
        <v>498</v>
      </c>
      <c r="B434" s="42">
        <v>46029</v>
      </c>
      <c r="C434" s="48" t="s">
        <v>97</v>
      </c>
      <c r="D434" s="43" t="str">
        <f t="shared" si="116"/>
        <v>IG</v>
      </c>
      <c r="E434" s="44" t="s">
        <v>135</v>
      </c>
      <c r="F434" s="44" t="s">
        <v>132</v>
      </c>
      <c r="G434" s="45" t="s">
        <v>126</v>
      </c>
      <c r="H434" s="45"/>
      <c r="I434" s="45"/>
      <c r="J434" s="5">
        <v>104299</v>
      </c>
      <c r="K434" s="46" t="str">
        <f>VLOOKUP(J434,'[1]Item List (3)'!A$1:B$110000,2,FALSE)</f>
        <v>IR.9916</v>
      </c>
      <c r="L434" s="5">
        <v>251207010</v>
      </c>
      <c r="M434" s="15" t="str">
        <f t="shared" si="115"/>
        <v>IR</v>
      </c>
      <c r="N434" s="15">
        <v>23</v>
      </c>
      <c r="O434" s="47">
        <f t="shared" si="108"/>
        <v>156.52173913043478</v>
      </c>
      <c r="P434" s="15">
        <v>1</v>
      </c>
      <c r="Q434" s="57">
        <v>1070</v>
      </c>
      <c r="R434" s="15">
        <v>2</v>
      </c>
      <c r="S434" s="15">
        <v>6</v>
      </c>
      <c r="T434" s="15"/>
      <c r="U434" s="48">
        <f t="shared" si="118"/>
        <v>1076</v>
      </c>
      <c r="V434" s="15">
        <v>450</v>
      </c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>
        <v>30</v>
      </c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48">
        <f t="shared" ref="BG434:BG497" si="124">SUM(V434:BF434)</f>
        <v>480</v>
      </c>
      <c r="BH434" s="49">
        <f t="shared" si="109"/>
        <v>8</v>
      </c>
      <c r="BI434" s="50">
        <f t="shared" si="123"/>
        <v>7.5</v>
      </c>
      <c r="BJ434" s="50">
        <f t="shared" si="110"/>
        <v>93.75</v>
      </c>
      <c r="BK434" s="51">
        <f t="shared" si="119"/>
        <v>91.659259259259258</v>
      </c>
      <c r="BL434" s="51">
        <f t="shared" si="120"/>
        <v>99.25650557620817</v>
      </c>
      <c r="BM434" s="51">
        <f t="shared" si="111"/>
        <v>85.291666666666657</v>
      </c>
      <c r="BN434" s="52">
        <f t="shared" si="117"/>
        <v>0.5</v>
      </c>
      <c r="BO434" s="52">
        <f t="shared" si="112"/>
        <v>1173.9130434782608</v>
      </c>
      <c r="BP434" s="52">
        <f t="shared" si="113"/>
        <v>0</v>
      </c>
      <c r="BQ434" s="53">
        <f t="shared" si="114"/>
        <v>0</v>
      </c>
      <c r="BR434" s="54">
        <v>2</v>
      </c>
      <c r="BT434" s="54">
        <v>1</v>
      </c>
      <c r="BU434" s="55">
        <v>1</v>
      </c>
    </row>
    <row r="435" spans="1:73">
      <c r="A435" s="41">
        <v>499</v>
      </c>
      <c r="B435" s="42">
        <v>46029</v>
      </c>
      <c r="C435" s="48" t="s">
        <v>91</v>
      </c>
      <c r="D435" s="43" t="str">
        <f t="shared" si="116"/>
        <v>IG</v>
      </c>
      <c r="E435" s="44" t="s">
        <v>140</v>
      </c>
      <c r="F435" s="44"/>
      <c r="G435" s="45"/>
      <c r="H435" s="45"/>
      <c r="I435" s="45"/>
      <c r="J435" s="5"/>
      <c r="K435" s="46" t="e">
        <f>VLOOKUP(J435,'[1]Item List (3)'!A$1:B$110000,2,FALSE)</f>
        <v>#N/A</v>
      </c>
      <c r="L435" s="5"/>
      <c r="M435" s="15" t="str">
        <f t="shared" si="115"/>
        <v>IR</v>
      </c>
      <c r="N435" s="15"/>
      <c r="O435" s="47" t="str">
        <f t="shared" si="108"/>
        <v/>
      </c>
      <c r="P435" s="15"/>
      <c r="Q435" s="57"/>
      <c r="R435" s="15"/>
      <c r="S435" s="15"/>
      <c r="T435" s="15"/>
      <c r="U435" s="48">
        <f t="shared" si="118"/>
        <v>0</v>
      </c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>
        <v>480</v>
      </c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48">
        <f t="shared" si="124"/>
        <v>480</v>
      </c>
      <c r="BH435" s="49">
        <f t="shared" si="109"/>
        <v>8</v>
      </c>
      <c r="BI435" s="50">
        <f t="shared" si="123"/>
        <v>0</v>
      </c>
      <c r="BJ435" s="50">
        <f t="shared" si="110"/>
        <v>0</v>
      </c>
      <c r="BK435" s="51">
        <f t="shared" si="119"/>
        <v>0</v>
      </c>
      <c r="BL435" s="51">
        <f t="shared" si="120"/>
        <v>0</v>
      </c>
      <c r="BM435" s="51">
        <f t="shared" si="111"/>
        <v>0</v>
      </c>
      <c r="BN435" s="52">
        <f t="shared" si="117"/>
        <v>0</v>
      </c>
      <c r="BO435" s="52">
        <f t="shared" si="112"/>
        <v>0</v>
      </c>
      <c r="BP435" s="52">
        <f t="shared" si="113"/>
        <v>8</v>
      </c>
      <c r="BQ435" s="53">
        <f t="shared" si="114"/>
        <v>0</v>
      </c>
    </row>
    <row r="436" spans="1:73">
      <c r="A436" s="41">
        <v>500</v>
      </c>
      <c r="B436" s="42">
        <v>46029</v>
      </c>
      <c r="C436" s="48" t="s">
        <v>97</v>
      </c>
      <c r="D436" s="43" t="str">
        <f t="shared" si="116"/>
        <v>IG</v>
      </c>
      <c r="E436" s="44" t="s">
        <v>140</v>
      </c>
      <c r="F436" s="44"/>
      <c r="G436" s="45"/>
      <c r="H436" s="45"/>
      <c r="I436" s="45"/>
      <c r="J436" s="5"/>
      <c r="K436" s="46" t="e">
        <f>VLOOKUP(J436,'[1]Item List (3)'!A$1:B$110000,2,FALSE)</f>
        <v>#N/A</v>
      </c>
      <c r="L436" s="5"/>
      <c r="M436" s="15" t="str">
        <f t="shared" si="115"/>
        <v>IR</v>
      </c>
      <c r="N436" s="15"/>
      <c r="O436" s="47" t="str">
        <f t="shared" si="108"/>
        <v/>
      </c>
      <c r="P436" s="15"/>
      <c r="Q436" s="57"/>
      <c r="R436" s="15"/>
      <c r="S436" s="15"/>
      <c r="T436" s="15"/>
      <c r="U436" s="48">
        <f t="shared" si="118"/>
        <v>0</v>
      </c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>
        <v>480</v>
      </c>
      <c r="BG436" s="48">
        <f t="shared" si="124"/>
        <v>480</v>
      </c>
      <c r="BH436" s="49">
        <f t="shared" si="109"/>
        <v>8</v>
      </c>
      <c r="BI436" s="50">
        <f t="shared" si="123"/>
        <v>0</v>
      </c>
      <c r="BJ436" s="50">
        <f t="shared" si="110"/>
        <v>0</v>
      </c>
      <c r="BK436" s="51">
        <f t="shared" si="119"/>
        <v>0</v>
      </c>
      <c r="BL436" s="51">
        <f t="shared" si="120"/>
        <v>0</v>
      </c>
      <c r="BM436" s="51">
        <f t="shared" si="111"/>
        <v>0</v>
      </c>
      <c r="BN436" s="52">
        <f t="shared" si="117"/>
        <v>8</v>
      </c>
      <c r="BO436" s="52">
        <f t="shared" si="112"/>
        <v>0</v>
      </c>
      <c r="BP436" s="52">
        <f t="shared" si="113"/>
        <v>0</v>
      </c>
      <c r="BQ436" s="53">
        <f t="shared" si="114"/>
        <v>0</v>
      </c>
    </row>
    <row r="437" spans="1:73">
      <c r="A437" s="41">
        <v>501</v>
      </c>
      <c r="B437" s="42">
        <v>46029</v>
      </c>
      <c r="C437" s="48" t="s">
        <v>91</v>
      </c>
      <c r="D437" s="43" t="str">
        <f t="shared" si="116"/>
        <v>IG</v>
      </c>
      <c r="E437" s="44" t="s">
        <v>143</v>
      </c>
      <c r="F437" s="44"/>
      <c r="G437" s="45"/>
      <c r="H437" s="45"/>
      <c r="I437" s="45"/>
      <c r="J437" s="5"/>
      <c r="K437" s="46" t="e">
        <f>VLOOKUP(J437,'[1]Item List (3)'!A$1:B$110000,2,FALSE)</f>
        <v>#N/A</v>
      </c>
      <c r="L437" s="5"/>
      <c r="M437" s="15" t="str">
        <f t="shared" si="115"/>
        <v>IR</v>
      </c>
      <c r="N437" s="15"/>
      <c r="O437" s="47" t="str">
        <f t="shared" si="108"/>
        <v/>
      </c>
      <c r="P437" s="15"/>
      <c r="Q437" s="57"/>
      <c r="R437" s="15"/>
      <c r="S437" s="15"/>
      <c r="T437" s="15"/>
      <c r="U437" s="48">
        <f t="shared" si="118"/>
        <v>0</v>
      </c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>
        <v>480</v>
      </c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48">
        <f t="shared" si="124"/>
        <v>480</v>
      </c>
      <c r="BH437" s="49">
        <f t="shared" si="109"/>
        <v>8</v>
      </c>
      <c r="BI437" s="50">
        <f t="shared" si="123"/>
        <v>0</v>
      </c>
      <c r="BJ437" s="50">
        <f t="shared" si="110"/>
        <v>0</v>
      </c>
      <c r="BK437" s="51">
        <f t="shared" si="119"/>
        <v>0</v>
      </c>
      <c r="BL437" s="51">
        <f t="shared" si="120"/>
        <v>0</v>
      </c>
      <c r="BM437" s="51">
        <f t="shared" si="111"/>
        <v>0</v>
      </c>
      <c r="BN437" s="52">
        <f t="shared" si="117"/>
        <v>0</v>
      </c>
      <c r="BO437" s="52">
        <f t="shared" si="112"/>
        <v>0</v>
      </c>
      <c r="BP437" s="52">
        <f t="shared" si="113"/>
        <v>8</v>
      </c>
      <c r="BQ437" s="53">
        <f t="shared" si="114"/>
        <v>0</v>
      </c>
    </row>
    <row r="438" spans="1:73">
      <c r="A438" s="41">
        <v>502</v>
      </c>
      <c r="B438" s="42">
        <v>46029</v>
      </c>
      <c r="C438" s="48" t="s">
        <v>97</v>
      </c>
      <c r="D438" s="43" t="str">
        <f t="shared" si="116"/>
        <v>IG</v>
      </c>
      <c r="E438" s="44" t="s">
        <v>143</v>
      </c>
      <c r="F438" s="44" t="s">
        <v>132</v>
      </c>
      <c r="G438" s="45" t="s">
        <v>133</v>
      </c>
      <c r="H438" s="45"/>
      <c r="I438" s="45"/>
      <c r="J438" s="5">
        <v>208451</v>
      </c>
      <c r="K438" s="46" t="str">
        <f>VLOOKUP(J438,'[1]Item List (3)'!A$1:B$110000,2,FALSE)</f>
        <v>R.OR 451 (NK 50/20)</v>
      </c>
      <c r="L438" s="5"/>
      <c r="M438" s="15" t="str">
        <f t="shared" si="115"/>
        <v>OR</v>
      </c>
      <c r="N438" s="15">
        <v>45</v>
      </c>
      <c r="O438" s="47">
        <f t="shared" si="108"/>
        <v>80</v>
      </c>
      <c r="P438" s="15">
        <v>1</v>
      </c>
      <c r="Q438" s="57">
        <v>36</v>
      </c>
      <c r="R438" s="15">
        <v>12</v>
      </c>
      <c r="S438" s="15">
        <v>28</v>
      </c>
      <c r="T438" s="15"/>
      <c r="U438" s="48">
        <f t="shared" si="118"/>
        <v>64</v>
      </c>
      <c r="V438" s="15">
        <v>120</v>
      </c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>
        <v>300</v>
      </c>
      <c r="AO438" s="15"/>
      <c r="AP438" s="15"/>
      <c r="AQ438" s="15"/>
      <c r="AR438" s="15">
        <v>60</v>
      </c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48">
        <f t="shared" si="124"/>
        <v>480</v>
      </c>
      <c r="BH438" s="49">
        <f t="shared" si="109"/>
        <v>8</v>
      </c>
      <c r="BI438" s="50">
        <f t="shared" si="123"/>
        <v>2</v>
      </c>
      <c r="BJ438" s="50">
        <f t="shared" si="110"/>
        <v>25</v>
      </c>
      <c r="BK438" s="51">
        <f t="shared" si="119"/>
        <v>40</v>
      </c>
      <c r="BL438" s="51">
        <f t="shared" si="120"/>
        <v>37.5</v>
      </c>
      <c r="BM438" s="51">
        <f t="shared" si="111"/>
        <v>3.75</v>
      </c>
      <c r="BN438" s="52">
        <f t="shared" si="117"/>
        <v>0</v>
      </c>
      <c r="BO438" s="52">
        <f t="shared" si="112"/>
        <v>640</v>
      </c>
      <c r="BP438" s="52">
        <f t="shared" si="113"/>
        <v>6</v>
      </c>
      <c r="BQ438" s="53">
        <f t="shared" si="114"/>
        <v>480</v>
      </c>
    </row>
    <row r="439" spans="1:73">
      <c r="A439" s="41">
        <v>503</v>
      </c>
      <c r="B439" s="42">
        <v>46029</v>
      </c>
      <c r="C439" s="48" t="s">
        <v>91</v>
      </c>
      <c r="D439" s="43" t="str">
        <f t="shared" si="116"/>
        <v>IG</v>
      </c>
      <c r="E439" s="44" t="s">
        <v>144</v>
      </c>
      <c r="F439" s="44" t="s">
        <v>132</v>
      </c>
      <c r="G439" s="45" t="s">
        <v>145</v>
      </c>
      <c r="H439" s="45"/>
      <c r="I439" s="45"/>
      <c r="J439" s="5">
        <v>208308.01</v>
      </c>
      <c r="K439" s="46" t="str">
        <f>VLOOKUP(J439,'[1]Item List (3)'!A$1:B$110000,2,FALSE)</f>
        <v>NA/RNA.OR 4908</v>
      </c>
      <c r="L439" s="5">
        <v>251015010</v>
      </c>
      <c r="M439" s="15" t="str">
        <f t="shared" si="115"/>
        <v>OR</v>
      </c>
      <c r="N439" s="15">
        <v>45</v>
      </c>
      <c r="O439" s="47">
        <f t="shared" si="108"/>
        <v>80</v>
      </c>
      <c r="P439" s="15">
        <v>1</v>
      </c>
      <c r="Q439" s="57">
        <v>353</v>
      </c>
      <c r="R439" s="15">
        <v>29</v>
      </c>
      <c r="S439" s="15">
        <v>8</v>
      </c>
      <c r="T439" s="15"/>
      <c r="U439" s="48">
        <f t="shared" si="118"/>
        <v>361</v>
      </c>
      <c r="V439" s="15">
        <v>340</v>
      </c>
      <c r="W439" s="15">
        <v>45</v>
      </c>
      <c r="X439" s="15">
        <v>40</v>
      </c>
      <c r="Y439" s="15"/>
      <c r="Z439" s="15">
        <v>25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>
        <v>10</v>
      </c>
      <c r="AK439" s="15"/>
      <c r="AL439" s="15"/>
      <c r="AM439" s="15"/>
      <c r="AN439" s="15"/>
      <c r="AO439" s="15"/>
      <c r="AP439" s="15">
        <v>10</v>
      </c>
      <c r="AQ439" s="15"/>
      <c r="AR439" s="15"/>
      <c r="AS439" s="15"/>
      <c r="AT439" s="15"/>
      <c r="AU439" s="15"/>
      <c r="AV439" s="15"/>
      <c r="AW439" s="15"/>
      <c r="AX439" s="15"/>
      <c r="AY439" s="15"/>
      <c r="AZ439" s="15">
        <v>10</v>
      </c>
      <c r="BA439" s="15"/>
      <c r="BB439" s="15"/>
      <c r="BC439" s="15"/>
      <c r="BD439" s="15"/>
      <c r="BE439" s="15"/>
      <c r="BF439" s="15"/>
      <c r="BG439" s="48">
        <f t="shared" si="124"/>
        <v>480</v>
      </c>
      <c r="BH439" s="49">
        <f t="shared" si="109"/>
        <v>8</v>
      </c>
      <c r="BI439" s="50">
        <f t="shared" si="123"/>
        <v>5.6666666666666661</v>
      </c>
      <c r="BJ439" s="50">
        <f t="shared" si="110"/>
        <v>70.833333333333329</v>
      </c>
      <c r="BK439" s="51">
        <f t="shared" si="119"/>
        <v>79.632352941176492</v>
      </c>
      <c r="BL439" s="51">
        <f t="shared" si="120"/>
        <v>89.750692520775615</v>
      </c>
      <c r="BM439" s="51">
        <f t="shared" si="111"/>
        <v>50.625000000000007</v>
      </c>
      <c r="BN439" s="52">
        <f t="shared" si="117"/>
        <v>0.91666666666666663</v>
      </c>
      <c r="BO439" s="52">
        <f t="shared" si="112"/>
        <v>566.66666666666663</v>
      </c>
      <c r="BP439" s="52">
        <f t="shared" si="113"/>
        <v>1.416666666666667</v>
      </c>
      <c r="BQ439" s="53">
        <f t="shared" si="114"/>
        <v>113.33333333333336</v>
      </c>
      <c r="BR439" s="54">
        <v>1</v>
      </c>
      <c r="BS439" s="54">
        <v>2</v>
      </c>
      <c r="BT439" s="54">
        <v>1</v>
      </c>
      <c r="BU439" s="55">
        <v>1</v>
      </c>
    </row>
    <row r="440" spans="1:73">
      <c r="A440" s="41">
        <v>504</v>
      </c>
      <c r="B440" s="42">
        <v>46029</v>
      </c>
      <c r="C440" s="48" t="s">
        <v>97</v>
      </c>
      <c r="D440" s="43" t="str">
        <f t="shared" si="116"/>
        <v>IG</v>
      </c>
      <c r="E440" s="44" t="s">
        <v>144</v>
      </c>
      <c r="F440" s="44" t="s">
        <v>132</v>
      </c>
      <c r="G440" s="45" t="s">
        <v>127</v>
      </c>
      <c r="H440" s="45"/>
      <c r="I440" s="45"/>
      <c r="J440" s="5">
        <v>208308.01</v>
      </c>
      <c r="K440" s="46" t="str">
        <f>VLOOKUP(J440,'[1]Item List (3)'!A$1:B$110000,2,FALSE)</f>
        <v>NA/RNA.OR 4908</v>
      </c>
      <c r="L440" s="5">
        <v>251015010</v>
      </c>
      <c r="M440" s="15" t="str">
        <f t="shared" si="115"/>
        <v>OR</v>
      </c>
      <c r="N440" s="15">
        <v>45</v>
      </c>
      <c r="O440" s="47">
        <f t="shared" si="108"/>
        <v>80</v>
      </c>
      <c r="P440" s="15">
        <v>1</v>
      </c>
      <c r="Q440" s="57">
        <v>333</v>
      </c>
      <c r="R440" s="15">
        <v>24</v>
      </c>
      <c r="S440" s="15">
        <v>8</v>
      </c>
      <c r="T440" s="15"/>
      <c r="U440" s="48">
        <f t="shared" si="118"/>
        <v>341</v>
      </c>
      <c r="V440" s="15">
        <v>365</v>
      </c>
      <c r="W440" s="15"/>
      <c r="X440" s="15"/>
      <c r="Y440" s="15">
        <v>45</v>
      </c>
      <c r="Z440" s="15">
        <v>30</v>
      </c>
      <c r="AA440" s="15"/>
      <c r="AB440" s="15"/>
      <c r="AC440" s="15"/>
      <c r="AD440" s="15"/>
      <c r="AE440" s="15"/>
      <c r="AF440" s="15"/>
      <c r="AG440" s="15"/>
      <c r="AH440" s="15"/>
      <c r="AI440" s="15"/>
      <c r="AJ440" s="15">
        <v>20</v>
      </c>
      <c r="AK440" s="15"/>
      <c r="AL440" s="15"/>
      <c r="AM440" s="15"/>
      <c r="AN440" s="15"/>
      <c r="AO440" s="15"/>
      <c r="AP440" s="15">
        <v>20</v>
      </c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48">
        <f t="shared" si="124"/>
        <v>480</v>
      </c>
      <c r="BH440" s="49">
        <f t="shared" si="109"/>
        <v>8</v>
      </c>
      <c r="BI440" s="50">
        <f t="shared" si="123"/>
        <v>6.083333333333333</v>
      </c>
      <c r="BJ440" s="50">
        <f t="shared" si="110"/>
        <v>76.041666666666657</v>
      </c>
      <c r="BK440" s="51">
        <f t="shared" si="119"/>
        <v>70.06849315068493</v>
      </c>
      <c r="BL440" s="51">
        <f t="shared" si="120"/>
        <v>90.615835777126094</v>
      </c>
      <c r="BM440" s="51">
        <f t="shared" si="111"/>
        <v>48.281249999999986</v>
      </c>
      <c r="BN440" s="52">
        <f t="shared" si="117"/>
        <v>0.33333333333333331</v>
      </c>
      <c r="BO440" s="52">
        <f t="shared" si="112"/>
        <v>613.33333333333337</v>
      </c>
      <c r="BP440" s="52">
        <f t="shared" si="113"/>
        <v>1.5833333333333335</v>
      </c>
      <c r="BQ440" s="53">
        <f t="shared" si="114"/>
        <v>126.66666666666669</v>
      </c>
      <c r="BR440" s="54">
        <v>1</v>
      </c>
      <c r="BS440" s="54">
        <v>2</v>
      </c>
    </row>
    <row r="441" spans="1:73">
      <c r="A441" s="41">
        <v>505</v>
      </c>
      <c r="B441" s="42">
        <v>46029</v>
      </c>
      <c r="C441" s="48" t="s">
        <v>91</v>
      </c>
      <c r="D441" s="43" t="str">
        <f t="shared" si="116"/>
        <v>IG</v>
      </c>
      <c r="E441" s="44" t="s">
        <v>146</v>
      </c>
      <c r="F441" s="44" t="s">
        <v>132</v>
      </c>
      <c r="G441" s="45" t="s">
        <v>154</v>
      </c>
      <c r="H441" s="45"/>
      <c r="I441" s="45"/>
      <c r="J441" s="5">
        <v>200261</v>
      </c>
      <c r="K441" s="46" t="str">
        <f>VLOOKUP(J441,'[1]Item List (3)'!A$1:B$110000,2,FALSE)</f>
        <v>OR.211 YY4</v>
      </c>
      <c r="L441" s="5">
        <v>251230008</v>
      </c>
      <c r="M441" s="15" t="str">
        <f t="shared" si="115"/>
        <v>OR</v>
      </c>
      <c r="N441" s="15">
        <v>25</v>
      </c>
      <c r="O441" s="47">
        <f t="shared" si="108"/>
        <v>144</v>
      </c>
      <c r="P441" s="15">
        <v>1</v>
      </c>
      <c r="Q441" s="57">
        <v>860</v>
      </c>
      <c r="R441" s="15">
        <v>58</v>
      </c>
      <c r="S441" s="15">
        <v>11</v>
      </c>
      <c r="T441" s="15"/>
      <c r="U441" s="48">
        <f t="shared" si="118"/>
        <v>871</v>
      </c>
      <c r="V441" s="15">
        <v>430</v>
      </c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>
        <v>40</v>
      </c>
      <c r="AQ441" s="15"/>
      <c r="AR441" s="15"/>
      <c r="AS441" s="15"/>
      <c r="AT441" s="15"/>
      <c r="AU441" s="15"/>
      <c r="AV441" s="15"/>
      <c r="AW441" s="15"/>
      <c r="AX441" s="15"/>
      <c r="AY441" s="15"/>
      <c r="AZ441" s="15">
        <v>10</v>
      </c>
      <c r="BA441" s="15"/>
      <c r="BB441" s="15"/>
      <c r="BC441" s="15"/>
      <c r="BD441" s="15"/>
      <c r="BE441" s="15"/>
      <c r="BF441" s="15"/>
      <c r="BG441" s="48">
        <f t="shared" si="124"/>
        <v>480</v>
      </c>
      <c r="BH441" s="49">
        <f t="shared" si="109"/>
        <v>8</v>
      </c>
      <c r="BI441" s="50">
        <f t="shared" si="123"/>
        <v>7.166666666666667</v>
      </c>
      <c r="BJ441" s="50">
        <f t="shared" si="110"/>
        <v>89.583333333333343</v>
      </c>
      <c r="BK441" s="51">
        <f t="shared" si="119"/>
        <v>84.399224806201545</v>
      </c>
      <c r="BL441" s="51">
        <f t="shared" si="120"/>
        <v>92.078071182548797</v>
      </c>
      <c r="BM441" s="51">
        <f t="shared" si="111"/>
        <v>69.618055555555557</v>
      </c>
      <c r="BN441" s="52">
        <f t="shared" si="117"/>
        <v>0.66666666666666663</v>
      </c>
      <c r="BO441" s="52">
        <f t="shared" si="112"/>
        <v>1056</v>
      </c>
      <c r="BP441" s="52">
        <f t="shared" si="113"/>
        <v>0.16666666666666674</v>
      </c>
      <c r="BQ441" s="53">
        <f t="shared" si="114"/>
        <v>24.000000000000011</v>
      </c>
      <c r="BR441" s="54">
        <v>1</v>
      </c>
      <c r="BT441" s="54">
        <v>1</v>
      </c>
      <c r="BU441" s="55">
        <v>1</v>
      </c>
    </row>
    <row r="442" spans="1:73">
      <c r="A442" s="41">
        <v>506</v>
      </c>
      <c r="B442" s="42">
        <v>46029</v>
      </c>
      <c r="C442" s="48" t="s">
        <v>97</v>
      </c>
      <c r="D442" s="43" t="str">
        <f t="shared" si="116"/>
        <v>IG</v>
      </c>
      <c r="E442" s="44" t="s">
        <v>146</v>
      </c>
      <c r="F442" s="44" t="s">
        <v>132</v>
      </c>
      <c r="G442" s="45" t="s">
        <v>156</v>
      </c>
      <c r="H442" s="45"/>
      <c r="I442" s="45"/>
      <c r="J442" s="5">
        <v>200261</v>
      </c>
      <c r="K442" s="46" t="str">
        <f>VLOOKUP(J442,'[1]Item List (3)'!A$1:B$110000,2,FALSE)</f>
        <v>OR.211 YY4</v>
      </c>
      <c r="L442" s="5">
        <v>251230008</v>
      </c>
      <c r="M442" s="15" t="str">
        <f t="shared" si="115"/>
        <v>OR</v>
      </c>
      <c r="N442" s="15">
        <v>25</v>
      </c>
      <c r="O442" s="47">
        <f t="shared" si="108"/>
        <v>144</v>
      </c>
      <c r="P442" s="15">
        <v>1</v>
      </c>
      <c r="Q442" s="57">
        <v>743</v>
      </c>
      <c r="R442" s="15">
        <v>100</v>
      </c>
      <c r="S442" s="15"/>
      <c r="T442" s="15"/>
      <c r="U442" s="48">
        <f t="shared" si="118"/>
        <v>743</v>
      </c>
      <c r="V442" s="15">
        <v>440</v>
      </c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>
        <v>40</v>
      </c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48">
        <f t="shared" si="124"/>
        <v>480</v>
      </c>
      <c r="BH442" s="49">
        <f t="shared" si="109"/>
        <v>8</v>
      </c>
      <c r="BI442" s="50">
        <f t="shared" si="123"/>
        <v>7.333333333333333</v>
      </c>
      <c r="BJ442" s="50">
        <f t="shared" si="110"/>
        <v>91.666666666666657</v>
      </c>
      <c r="BK442" s="51">
        <f t="shared" si="119"/>
        <v>70.359848484848484</v>
      </c>
      <c r="BL442" s="51">
        <f t="shared" si="120"/>
        <v>86.54104979811575</v>
      </c>
      <c r="BM442" s="51">
        <f t="shared" si="111"/>
        <v>55.815972222222221</v>
      </c>
      <c r="BN442" s="52">
        <f t="shared" si="117"/>
        <v>0.66666666666666663</v>
      </c>
      <c r="BO442" s="52">
        <f t="shared" si="112"/>
        <v>1056</v>
      </c>
      <c r="BP442" s="52">
        <f t="shared" si="113"/>
        <v>0</v>
      </c>
      <c r="BQ442" s="53">
        <f t="shared" si="114"/>
        <v>0</v>
      </c>
      <c r="BR442" s="54">
        <v>1</v>
      </c>
    </row>
    <row r="443" spans="1:73">
      <c r="A443" s="41">
        <v>507</v>
      </c>
      <c r="B443" s="42">
        <v>46029</v>
      </c>
      <c r="C443" s="48" t="s">
        <v>91</v>
      </c>
      <c r="D443" s="43" t="str">
        <f t="shared" si="116"/>
        <v>IG</v>
      </c>
      <c r="E443" s="44" t="s">
        <v>147</v>
      </c>
      <c r="F443" s="44" t="s">
        <v>132</v>
      </c>
      <c r="G443" s="45" t="s">
        <v>152</v>
      </c>
      <c r="H443" s="45" t="s">
        <v>186</v>
      </c>
      <c r="I443" s="45"/>
      <c r="J443" s="5">
        <v>104836.01</v>
      </c>
      <c r="K443" s="46" t="str">
        <f>VLOOKUP(J443,'[1]Item List (3)'!A$1:B$110000,2,FALSE)</f>
        <v>NKI.IR 45/35(455035)</v>
      </c>
      <c r="L443" s="5">
        <v>251204012</v>
      </c>
      <c r="M443" s="15" t="str">
        <f t="shared" si="115"/>
        <v>IR</v>
      </c>
      <c r="N443" s="15">
        <v>40</v>
      </c>
      <c r="O443" s="47">
        <f t="shared" si="108"/>
        <v>90</v>
      </c>
      <c r="P443" s="15">
        <v>1</v>
      </c>
      <c r="Q443" s="57">
        <v>433</v>
      </c>
      <c r="R443" s="15">
        <v>30</v>
      </c>
      <c r="S443" s="15">
        <v>12</v>
      </c>
      <c r="T443" s="15"/>
      <c r="U443" s="48">
        <f t="shared" si="118"/>
        <v>445</v>
      </c>
      <c r="V443" s="15">
        <v>405</v>
      </c>
      <c r="W443" s="15"/>
      <c r="X443" s="15"/>
      <c r="Y443" s="15"/>
      <c r="Z443" s="15">
        <v>10</v>
      </c>
      <c r="AA443" s="15"/>
      <c r="AB443" s="15"/>
      <c r="AC443" s="15">
        <v>15</v>
      </c>
      <c r="AD443" s="15"/>
      <c r="AE443" s="15">
        <v>15</v>
      </c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>
        <v>20</v>
      </c>
      <c r="AQ443" s="15"/>
      <c r="AR443" s="15"/>
      <c r="AS443" s="15"/>
      <c r="AT443" s="15"/>
      <c r="AU443" s="15"/>
      <c r="AV443" s="15"/>
      <c r="AW443" s="15"/>
      <c r="AX443" s="15"/>
      <c r="AY443" s="15"/>
      <c r="AZ443" s="15">
        <v>10</v>
      </c>
      <c r="BA443" s="15"/>
      <c r="BB443" s="15"/>
      <c r="BC443" s="15"/>
      <c r="BD443" s="15"/>
      <c r="BE443" s="15">
        <v>5</v>
      </c>
      <c r="BF443" s="15"/>
      <c r="BG443" s="48">
        <f t="shared" si="124"/>
        <v>480</v>
      </c>
      <c r="BH443" s="49">
        <f t="shared" si="109"/>
        <v>8</v>
      </c>
      <c r="BI443" s="50">
        <f t="shared" si="123"/>
        <v>6.75</v>
      </c>
      <c r="BJ443" s="50">
        <f t="shared" si="110"/>
        <v>84.375</v>
      </c>
      <c r="BK443" s="51">
        <f t="shared" si="119"/>
        <v>73.251028806584358</v>
      </c>
      <c r="BL443" s="51">
        <f t="shared" si="120"/>
        <v>90.561797752808985</v>
      </c>
      <c r="BM443" s="51">
        <f t="shared" si="111"/>
        <v>55.972222222222221</v>
      </c>
      <c r="BN443" s="52">
        <f t="shared" si="117"/>
        <v>0.41666666666666669</v>
      </c>
      <c r="BO443" s="52">
        <f t="shared" si="112"/>
        <v>682.5</v>
      </c>
      <c r="BP443" s="52">
        <f t="shared" si="113"/>
        <v>0.83333333333333326</v>
      </c>
      <c r="BQ443" s="53">
        <f t="shared" si="114"/>
        <v>74.999999999999986</v>
      </c>
      <c r="BR443" s="54">
        <v>1</v>
      </c>
      <c r="BT443" s="54">
        <v>1</v>
      </c>
      <c r="BU443" s="55">
        <v>1</v>
      </c>
    </row>
    <row r="444" spans="1:73">
      <c r="A444" s="41">
        <v>508</v>
      </c>
      <c r="B444" s="42">
        <v>46029</v>
      </c>
      <c r="C444" s="48" t="s">
        <v>97</v>
      </c>
      <c r="D444" s="43" t="str">
        <f t="shared" si="116"/>
        <v>IG</v>
      </c>
      <c r="E444" s="44" t="s">
        <v>147</v>
      </c>
      <c r="F444" s="44" t="s">
        <v>132</v>
      </c>
      <c r="G444" s="45" t="s">
        <v>137</v>
      </c>
      <c r="H444" s="45"/>
      <c r="I444" s="45"/>
      <c r="J444" s="5">
        <v>104836.01</v>
      </c>
      <c r="K444" s="46" t="str">
        <f>VLOOKUP(J444,'[1]Item List (3)'!A$1:B$110000,2,FALSE)</f>
        <v>NKI.IR 45/35(455035)</v>
      </c>
      <c r="L444" s="5">
        <v>251204012</v>
      </c>
      <c r="M444" s="15" t="str">
        <f t="shared" si="115"/>
        <v>IR</v>
      </c>
      <c r="N444" s="15">
        <v>40</v>
      </c>
      <c r="O444" s="47">
        <f t="shared" si="108"/>
        <v>90</v>
      </c>
      <c r="P444" s="15">
        <v>1</v>
      </c>
      <c r="Q444" s="57">
        <v>488</v>
      </c>
      <c r="R444" s="15">
        <v>13</v>
      </c>
      <c r="S444" s="15">
        <v>15</v>
      </c>
      <c r="T444" s="15">
        <v>6</v>
      </c>
      <c r="U444" s="48">
        <f t="shared" si="118"/>
        <v>509</v>
      </c>
      <c r="V444" s="15">
        <v>440</v>
      </c>
      <c r="W444" s="15"/>
      <c r="X444" s="15"/>
      <c r="Y444" s="15"/>
      <c r="Z444" s="15">
        <v>15</v>
      </c>
      <c r="AA444" s="15"/>
      <c r="AB444" s="15"/>
      <c r="AC444" s="15"/>
      <c r="AD444" s="15"/>
      <c r="AE444" s="15">
        <v>5</v>
      </c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>
        <v>20</v>
      </c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48">
        <f t="shared" si="124"/>
        <v>480</v>
      </c>
      <c r="BH444" s="49">
        <f t="shared" si="109"/>
        <v>8</v>
      </c>
      <c r="BI444" s="50">
        <f t="shared" si="123"/>
        <v>7.333333333333333</v>
      </c>
      <c r="BJ444" s="50">
        <f t="shared" si="110"/>
        <v>91.666666666666657</v>
      </c>
      <c r="BK444" s="51">
        <f t="shared" si="119"/>
        <v>77.121212121212125</v>
      </c>
      <c r="BL444" s="51">
        <f t="shared" si="120"/>
        <v>93.320235756385074</v>
      </c>
      <c r="BM444" s="51">
        <f t="shared" si="111"/>
        <v>65.972222222222214</v>
      </c>
      <c r="BN444" s="52">
        <f t="shared" si="117"/>
        <v>0.33333333333333331</v>
      </c>
      <c r="BO444" s="52">
        <f t="shared" si="112"/>
        <v>690</v>
      </c>
      <c r="BP444" s="52">
        <f t="shared" si="113"/>
        <v>0.33333333333333331</v>
      </c>
      <c r="BQ444" s="53">
        <f t="shared" si="114"/>
        <v>30</v>
      </c>
      <c r="BR444" s="54">
        <v>1</v>
      </c>
    </row>
    <row r="445" spans="1:73">
      <c r="A445" s="41">
        <v>509</v>
      </c>
      <c r="B445" s="42">
        <v>46029</v>
      </c>
      <c r="C445" s="48" t="s">
        <v>91</v>
      </c>
      <c r="D445" s="43" t="str">
        <f t="shared" si="116"/>
        <v>IG</v>
      </c>
      <c r="E445" s="44" t="s">
        <v>150</v>
      </c>
      <c r="F445" s="44" t="s">
        <v>132</v>
      </c>
      <c r="G445" s="45" t="s">
        <v>134</v>
      </c>
      <c r="H445" s="45"/>
      <c r="I445" s="45"/>
      <c r="J445" s="5">
        <v>102091</v>
      </c>
      <c r="K445" s="46" t="e">
        <f>VLOOKUP(J445,'[1]Item List (3)'!A$1:B$110000,2,FALSE)</f>
        <v>#N/A</v>
      </c>
      <c r="L445" s="5">
        <v>251204017</v>
      </c>
      <c r="M445" s="15" t="str">
        <f t="shared" si="115"/>
        <v>IR</v>
      </c>
      <c r="N445" s="15">
        <v>40</v>
      </c>
      <c r="O445" s="47">
        <f t="shared" si="108"/>
        <v>90</v>
      </c>
      <c r="P445" s="15">
        <v>1</v>
      </c>
      <c r="Q445" s="57">
        <v>130</v>
      </c>
      <c r="R445" s="15">
        <v>18</v>
      </c>
      <c r="S445" s="15">
        <v>5</v>
      </c>
      <c r="T445" s="15"/>
      <c r="U445" s="48">
        <f t="shared" si="118"/>
        <v>135</v>
      </c>
      <c r="V445" s="15">
        <v>145</v>
      </c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>
        <v>15</v>
      </c>
      <c r="AQ445" s="15"/>
      <c r="AR445" s="15"/>
      <c r="AS445" s="15"/>
      <c r="AT445" s="15"/>
      <c r="AU445" s="15"/>
      <c r="AV445" s="15"/>
      <c r="AW445" s="15"/>
      <c r="AX445" s="15"/>
      <c r="AY445" s="15"/>
      <c r="AZ445" s="15">
        <v>10</v>
      </c>
      <c r="BA445" s="15"/>
      <c r="BB445" s="15"/>
      <c r="BC445" s="15">
        <v>10</v>
      </c>
      <c r="BD445" s="15"/>
      <c r="BE445" s="15"/>
      <c r="BF445" s="15"/>
      <c r="BG445" s="48">
        <f t="shared" si="124"/>
        <v>180</v>
      </c>
      <c r="BH445" s="49">
        <f t="shared" si="109"/>
        <v>3</v>
      </c>
      <c r="BI445" s="50">
        <f t="shared" si="123"/>
        <v>2.4166666666666665</v>
      </c>
      <c r="BJ445" s="50">
        <f t="shared" si="110"/>
        <v>80.555555555555543</v>
      </c>
      <c r="BK445" s="51">
        <f t="shared" si="119"/>
        <v>62.068965517241381</v>
      </c>
      <c r="BL445" s="51">
        <f t="shared" si="120"/>
        <v>82.962962962962962</v>
      </c>
      <c r="BM445" s="51">
        <f t="shared" si="111"/>
        <v>41.481481481481467</v>
      </c>
      <c r="BN445" s="52">
        <f t="shared" si="117"/>
        <v>0.25</v>
      </c>
      <c r="BO445" s="52">
        <f t="shared" si="112"/>
        <v>247.5</v>
      </c>
      <c r="BP445" s="52">
        <f t="shared" si="113"/>
        <v>0.33333333333333337</v>
      </c>
      <c r="BQ445" s="53">
        <f t="shared" si="114"/>
        <v>30.000000000000007</v>
      </c>
      <c r="BR445" s="54">
        <v>1</v>
      </c>
      <c r="BT445" s="54">
        <v>1</v>
      </c>
      <c r="BU445" s="55">
        <v>1</v>
      </c>
    </row>
    <row r="446" spans="1:73">
      <c r="A446" s="41">
        <v>510</v>
      </c>
      <c r="B446" s="42">
        <v>46029</v>
      </c>
      <c r="C446" s="48" t="s">
        <v>91</v>
      </c>
      <c r="D446" s="43" t="str">
        <f t="shared" si="116"/>
        <v>IG</v>
      </c>
      <c r="E446" s="44" t="s">
        <v>150</v>
      </c>
      <c r="F446" s="44" t="s">
        <v>184</v>
      </c>
      <c r="G446" s="45" t="s">
        <v>134</v>
      </c>
      <c r="H446" s="45"/>
      <c r="I446" s="45"/>
      <c r="J446" s="5">
        <v>102091</v>
      </c>
      <c r="K446" s="46" t="e">
        <f>VLOOKUP(J446,'[1]Item List (3)'!A$1:B$110000,2,FALSE)</f>
        <v>#N/A</v>
      </c>
      <c r="L446" s="5">
        <v>251204017</v>
      </c>
      <c r="M446" s="15" t="str">
        <f t="shared" si="115"/>
        <v>IR</v>
      </c>
      <c r="N446" s="15">
        <v>40</v>
      </c>
      <c r="O446" s="47">
        <f t="shared" si="108"/>
        <v>90</v>
      </c>
      <c r="P446" s="15">
        <v>1</v>
      </c>
      <c r="Q446" s="57">
        <v>32</v>
      </c>
      <c r="R446" s="15"/>
      <c r="S446" s="15"/>
      <c r="T446" s="15"/>
      <c r="U446" s="48">
        <f t="shared" si="118"/>
        <v>32</v>
      </c>
      <c r="V446" s="15">
        <v>60</v>
      </c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48">
        <f t="shared" si="124"/>
        <v>60</v>
      </c>
      <c r="BH446" s="49">
        <f t="shared" si="109"/>
        <v>1</v>
      </c>
      <c r="BI446" s="50">
        <f t="shared" si="123"/>
        <v>1</v>
      </c>
      <c r="BJ446" s="50">
        <f t="shared" si="110"/>
        <v>100</v>
      </c>
      <c r="BK446" s="51">
        <f t="shared" si="119"/>
        <v>35.555555555555557</v>
      </c>
      <c r="BL446" s="51">
        <f t="shared" si="120"/>
        <v>100</v>
      </c>
      <c r="BM446" s="51">
        <f t="shared" si="111"/>
        <v>35.555555555555557</v>
      </c>
      <c r="BN446" s="52">
        <f t="shared" si="117"/>
        <v>0</v>
      </c>
      <c r="BO446" s="52">
        <f t="shared" si="112"/>
        <v>90</v>
      </c>
      <c r="BP446" s="52">
        <f t="shared" si="113"/>
        <v>0</v>
      </c>
      <c r="BQ446" s="53">
        <f t="shared" si="114"/>
        <v>0</v>
      </c>
    </row>
    <row r="447" spans="1:73">
      <c r="A447" s="41">
        <v>511</v>
      </c>
      <c r="B447" s="42">
        <v>46029</v>
      </c>
      <c r="C447" s="48" t="s">
        <v>91</v>
      </c>
      <c r="D447" s="43" t="str">
        <f t="shared" si="116"/>
        <v>IG</v>
      </c>
      <c r="E447" s="44" t="s">
        <v>150</v>
      </c>
      <c r="F447" s="44" t="s">
        <v>132</v>
      </c>
      <c r="G447" s="45" t="s">
        <v>134</v>
      </c>
      <c r="H447" s="45"/>
      <c r="I447" s="45"/>
      <c r="J447" s="5">
        <v>208497</v>
      </c>
      <c r="K447" s="46" t="str">
        <f>VLOOKUP(J447,'[1]Item List (3)'!A$1:B$110000,2,FALSE)</f>
        <v>NB.OR 95076</v>
      </c>
      <c r="L447" s="5">
        <v>251208001</v>
      </c>
      <c r="M447" s="15" t="str">
        <f t="shared" si="115"/>
        <v>OR</v>
      </c>
      <c r="N447" s="15">
        <v>30</v>
      </c>
      <c r="O447" s="47">
        <f t="shared" si="108"/>
        <v>120</v>
      </c>
      <c r="P447" s="15">
        <v>1</v>
      </c>
      <c r="Q447" s="57">
        <v>92</v>
      </c>
      <c r="R447" s="15">
        <v>5</v>
      </c>
      <c r="S447" s="15"/>
      <c r="T447" s="15"/>
      <c r="U447" s="48">
        <f t="shared" si="118"/>
        <v>92</v>
      </c>
      <c r="V447" s="15">
        <v>60</v>
      </c>
      <c r="W447" s="15">
        <v>240</v>
      </c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48">
        <f t="shared" si="124"/>
        <v>300</v>
      </c>
      <c r="BH447" s="49">
        <f t="shared" si="109"/>
        <v>5</v>
      </c>
      <c r="BI447" s="50">
        <f t="shared" si="123"/>
        <v>1</v>
      </c>
      <c r="BJ447" s="50">
        <f t="shared" si="110"/>
        <v>20</v>
      </c>
      <c r="BK447" s="51">
        <f t="shared" si="119"/>
        <v>76.666666666666671</v>
      </c>
      <c r="BL447" s="51">
        <f t="shared" si="120"/>
        <v>94.565217391304344</v>
      </c>
      <c r="BM447" s="51">
        <f t="shared" si="111"/>
        <v>14.499999999999998</v>
      </c>
      <c r="BN447" s="52">
        <f t="shared" si="117"/>
        <v>4</v>
      </c>
      <c r="BO447" s="52">
        <f t="shared" si="112"/>
        <v>120</v>
      </c>
      <c r="BP447" s="52">
        <f t="shared" si="113"/>
        <v>0</v>
      </c>
      <c r="BQ447" s="53">
        <f t="shared" si="114"/>
        <v>0</v>
      </c>
    </row>
    <row r="448" spans="1:73">
      <c r="A448" s="41"/>
      <c r="B448" s="42">
        <v>46029</v>
      </c>
      <c r="C448" s="48" t="s">
        <v>97</v>
      </c>
      <c r="D448" s="43" t="str">
        <f t="shared" si="116"/>
        <v>IG</v>
      </c>
      <c r="E448" s="44" t="s">
        <v>150</v>
      </c>
      <c r="F448" s="44" t="s">
        <v>132</v>
      </c>
      <c r="G448" s="45" t="s">
        <v>151</v>
      </c>
      <c r="H448" s="45"/>
      <c r="I448" s="45"/>
      <c r="J448" s="5">
        <v>208497</v>
      </c>
      <c r="K448" s="46" t="str">
        <f>VLOOKUP(J448,'[1]Item List (3)'!A$1:B$110000,2,FALSE)</f>
        <v>NB.OR 95076</v>
      </c>
      <c r="L448" s="5">
        <v>251208001</v>
      </c>
      <c r="M448" s="15" t="str">
        <f t="shared" si="115"/>
        <v>OR</v>
      </c>
      <c r="N448" s="15">
        <v>30</v>
      </c>
      <c r="O448" s="47">
        <f t="shared" si="108"/>
        <v>120</v>
      </c>
      <c r="P448" s="15">
        <v>1</v>
      </c>
      <c r="Q448" s="57">
        <v>835</v>
      </c>
      <c r="R448" s="15"/>
      <c r="S448" s="15"/>
      <c r="T448" s="15">
        <v>1</v>
      </c>
      <c r="U448" s="48">
        <f t="shared" si="118"/>
        <v>836</v>
      </c>
      <c r="V448" s="15">
        <v>465</v>
      </c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>
        <v>10</v>
      </c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>
        <v>5</v>
      </c>
      <c r="BF448" s="15"/>
      <c r="BG448" s="48">
        <f t="shared" si="124"/>
        <v>480</v>
      </c>
      <c r="BH448" s="49">
        <f t="shared" si="109"/>
        <v>8</v>
      </c>
      <c r="BI448" s="50">
        <f t="shared" si="123"/>
        <v>7.75</v>
      </c>
      <c r="BJ448" s="50">
        <f t="shared" si="110"/>
        <v>96.875</v>
      </c>
      <c r="BK448" s="51">
        <f t="shared" si="119"/>
        <v>89.892473118279568</v>
      </c>
      <c r="BL448" s="51">
        <f t="shared" si="120"/>
        <v>99.880382775119614</v>
      </c>
      <c r="BM448" s="51">
        <f t="shared" si="111"/>
        <v>86.979166666666671</v>
      </c>
      <c r="BN448" s="52">
        <f t="shared" si="117"/>
        <v>0.25</v>
      </c>
      <c r="BO448" s="52">
        <f t="shared" si="112"/>
        <v>930</v>
      </c>
      <c r="BP448" s="52">
        <f t="shared" si="113"/>
        <v>0</v>
      </c>
      <c r="BQ448" s="53">
        <f t="shared" si="114"/>
        <v>0</v>
      </c>
      <c r="BR448" s="54">
        <v>1</v>
      </c>
    </row>
    <row r="449" spans="1:73">
      <c r="A449" s="41"/>
      <c r="B449" s="42">
        <v>46029</v>
      </c>
      <c r="C449" s="48" t="s">
        <v>91</v>
      </c>
      <c r="D449" s="43" t="str">
        <f t="shared" si="116"/>
        <v>IG</v>
      </c>
      <c r="E449" s="44" t="s">
        <v>153</v>
      </c>
      <c r="F449" s="44" t="s">
        <v>132</v>
      </c>
      <c r="G449" s="45" t="s">
        <v>178</v>
      </c>
      <c r="H449" s="45" t="s">
        <v>133</v>
      </c>
      <c r="I449" s="45"/>
      <c r="J449" s="5">
        <v>104046</v>
      </c>
      <c r="K449" s="46" t="str">
        <f>VLOOKUP(J449,'[1]Item List (3)'!A$1:B$110000,2,FALSE)</f>
        <v>BR.IR 322224 SPL.</v>
      </c>
      <c r="L449" s="5">
        <v>250925001</v>
      </c>
      <c r="M449" s="15" t="str">
        <f t="shared" si="115"/>
        <v>IR</v>
      </c>
      <c r="N449" s="15">
        <v>35</v>
      </c>
      <c r="O449" s="47">
        <f t="shared" si="108"/>
        <v>102.85714285714286</v>
      </c>
      <c r="P449" s="15">
        <v>1</v>
      </c>
      <c r="Q449" s="57">
        <v>585</v>
      </c>
      <c r="R449" s="15">
        <v>18</v>
      </c>
      <c r="S449" s="15">
        <v>10</v>
      </c>
      <c r="T449" s="15"/>
      <c r="U449" s="48">
        <f t="shared" si="118"/>
        <v>595</v>
      </c>
      <c r="V449" s="15">
        <v>405</v>
      </c>
      <c r="W449" s="15"/>
      <c r="X449" s="15"/>
      <c r="Y449" s="15"/>
      <c r="Z449" s="15"/>
      <c r="AA449" s="15"/>
      <c r="AB449" s="15"/>
      <c r="AC449" s="15"/>
      <c r="AD449" s="15"/>
      <c r="AE449" s="15">
        <v>15</v>
      </c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>
        <v>40</v>
      </c>
      <c r="AQ449" s="15"/>
      <c r="AR449" s="15"/>
      <c r="AS449" s="15"/>
      <c r="AT449" s="15"/>
      <c r="AU449" s="15"/>
      <c r="AV449" s="15"/>
      <c r="AW449" s="15"/>
      <c r="AX449" s="15"/>
      <c r="AY449" s="15"/>
      <c r="AZ449" s="15">
        <v>10</v>
      </c>
      <c r="BA449" s="15"/>
      <c r="BB449" s="15"/>
      <c r="BC449" s="15">
        <v>10</v>
      </c>
      <c r="BD449" s="15"/>
      <c r="BE449" s="15"/>
      <c r="BF449" s="15"/>
      <c r="BG449" s="48">
        <f t="shared" si="124"/>
        <v>480</v>
      </c>
      <c r="BH449" s="49">
        <f t="shared" si="109"/>
        <v>8</v>
      </c>
      <c r="BI449" s="50">
        <f t="shared" si="123"/>
        <v>6.75</v>
      </c>
      <c r="BJ449" s="50">
        <f t="shared" si="110"/>
        <v>84.375</v>
      </c>
      <c r="BK449" s="51">
        <f t="shared" si="119"/>
        <v>85.699588477366248</v>
      </c>
      <c r="BL449" s="51">
        <f t="shared" si="120"/>
        <v>95.294117647058812</v>
      </c>
      <c r="BM449" s="51">
        <f t="shared" si="111"/>
        <v>68.906249999999986</v>
      </c>
      <c r="BN449" s="52">
        <f t="shared" si="117"/>
        <v>0.66666666666666663</v>
      </c>
      <c r="BO449" s="52">
        <f t="shared" si="112"/>
        <v>754.28571428571433</v>
      </c>
      <c r="BP449" s="52">
        <f t="shared" si="113"/>
        <v>0.58333333333333337</v>
      </c>
      <c r="BQ449" s="53">
        <f t="shared" si="114"/>
        <v>60</v>
      </c>
      <c r="BR449" s="54">
        <v>1</v>
      </c>
      <c r="BT449" s="54">
        <v>1</v>
      </c>
      <c r="BU449" s="55">
        <v>1</v>
      </c>
    </row>
    <row r="450" spans="1:73">
      <c r="A450" s="41">
        <v>512</v>
      </c>
      <c r="B450" s="42">
        <v>46029</v>
      </c>
      <c r="C450" s="48" t="s">
        <v>97</v>
      </c>
      <c r="D450" s="43" t="str">
        <f t="shared" si="116"/>
        <v>IG</v>
      </c>
      <c r="E450" s="44" t="s">
        <v>153</v>
      </c>
      <c r="F450" s="44" t="s">
        <v>132</v>
      </c>
      <c r="G450" s="45" t="s">
        <v>148</v>
      </c>
      <c r="H450" s="45"/>
      <c r="I450" s="45"/>
      <c r="J450" s="5">
        <v>104046</v>
      </c>
      <c r="K450" s="46" t="str">
        <f>VLOOKUP(J450,'[1]Item List (3)'!A$1:B$110000,2,FALSE)</f>
        <v>BR.IR 322224 SPL.</v>
      </c>
      <c r="L450" s="5">
        <v>250925001</v>
      </c>
      <c r="M450" s="15" t="str">
        <f t="shared" si="115"/>
        <v>IR</v>
      </c>
      <c r="N450" s="15">
        <v>35</v>
      </c>
      <c r="O450" s="47">
        <f t="shared" si="108"/>
        <v>102.85714285714286</v>
      </c>
      <c r="P450" s="15">
        <v>1</v>
      </c>
      <c r="Q450" s="57">
        <v>646</v>
      </c>
      <c r="R450" s="15">
        <v>7</v>
      </c>
      <c r="S450" s="15"/>
      <c r="T450" s="15"/>
      <c r="U450" s="48">
        <f t="shared" si="118"/>
        <v>646</v>
      </c>
      <c r="V450" s="15">
        <v>430</v>
      </c>
      <c r="W450" s="15"/>
      <c r="X450" s="15"/>
      <c r="Y450" s="15"/>
      <c r="Z450" s="15">
        <v>10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>
        <v>40</v>
      </c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48">
        <f t="shared" si="124"/>
        <v>480</v>
      </c>
      <c r="BH450" s="49">
        <f t="shared" si="109"/>
        <v>8</v>
      </c>
      <c r="BI450" s="50">
        <f t="shared" si="123"/>
        <v>7.166666666666667</v>
      </c>
      <c r="BJ450" s="50">
        <f t="shared" si="110"/>
        <v>89.583333333333343</v>
      </c>
      <c r="BK450" s="51">
        <f t="shared" si="119"/>
        <v>87.63565891472868</v>
      </c>
      <c r="BL450" s="51">
        <f t="shared" si="120"/>
        <v>98.916408668730654</v>
      </c>
      <c r="BM450" s="51">
        <f t="shared" si="111"/>
        <v>77.656250000000014</v>
      </c>
      <c r="BN450" s="52">
        <f t="shared" si="117"/>
        <v>0.66666666666666663</v>
      </c>
      <c r="BO450" s="52">
        <f t="shared" si="112"/>
        <v>754.28571428571433</v>
      </c>
      <c r="BP450" s="52">
        <f t="shared" si="113"/>
        <v>0.16666666666666674</v>
      </c>
      <c r="BQ450" s="53">
        <f t="shared" si="114"/>
        <v>17.142857142857149</v>
      </c>
      <c r="BR450" s="54">
        <v>3</v>
      </c>
    </row>
    <row r="451" spans="1:73">
      <c r="A451" s="41">
        <v>513</v>
      </c>
      <c r="B451" s="42">
        <v>46029</v>
      </c>
      <c r="C451" s="48" t="s">
        <v>91</v>
      </c>
      <c r="D451" s="43" t="str">
        <f t="shared" si="116"/>
        <v>IG</v>
      </c>
      <c r="E451" s="44" t="s">
        <v>155</v>
      </c>
      <c r="F451" s="44" t="s">
        <v>132</v>
      </c>
      <c r="G451" s="45" t="s">
        <v>142</v>
      </c>
      <c r="H451" s="45"/>
      <c r="I451" s="45"/>
      <c r="J451" s="5">
        <v>208417</v>
      </c>
      <c r="K451" s="46" t="str">
        <f>VLOOKUP(J451,'[1]Item List (3)'!A$1:B$110000,2,FALSE)</f>
        <v>JC.OR 8008</v>
      </c>
      <c r="L451" s="5">
        <v>251128006</v>
      </c>
      <c r="M451" s="15" t="str">
        <f t="shared" si="115"/>
        <v>OR</v>
      </c>
      <c r="N451" s="15">
        <v>30</v>
      </c>
      <c r="O451" s="47">
        <f t="shared" si="108"/>
        <v>120</v>
      </c>
      <c r="P451" s="15">
        <v>1</v>
      </c>
      <c r="Q451" s="57">
        <v>677</v>
      </c>
      <c r="R451" s="15">
        <v>25</v>
      </c>
      <c r="S451" s="15">
        <v>19</v>
      </c>
      <c r="T451" s="15"/>
      <c r="U451" s="48">
        <f t="shared" si="118"/>
        <v>696</v>
      </c>
      <c r="V451" s="15">
        <v>410</v>
      </c>
      <c r="W451" s="15"/>
      <c r="X451" s="15"/>
      <c r="Y451" s="15"/>
      <c r="Z451" s="15">
        <v>10</v>
      </c>
      <c r="AA451" s="15"/>
      <c r="AB451" s="15"/>
      <c r="AC451" s="15"/>
      <c r="AD451" s="15"/>
      <c r="AE451" s="15">
        <v>5</v>
      </c>
      <c r="AF451" s="15"/>
      <c r="AG451" s="15">
        <v>10</v>
      </c>
      <c r="AH451" s="15"/>
      <c r="AI451" s="15"/>
      <c r="AJ451" s="15"/>
      <c r="AK451" s="15"/>
      <c r="AL451" s="15"/>
      <c r="AM451" s="15"/>
      <c r="AN451" s="15"/>
      <c r="AO451" s="15"/>
      <c r="AP451" s="15">
        <v>10</v>
      </c>
      <c r="AQ451" s="15"/>
      <c r="AR451" s="15"/>
      <c r="AS451" s="15"/>
      <c r="AT451" s="15"/>
      <c r="AU451" s="15"/>
      <c r="AV451" s="15"/>
      <c r="AW451" s="15">
        <v>10</v>
      </c>
      <c r="AX451" s="15"/>
      <c r="AY451" s="15"/>
      <c r="AZ451" s="15">
        <v>10</v>
      </c>
      <c r="BA451" s="15"/>
      <c r="BB451" s="15"/>
      <c r="BC451" s="15">
        <v>10</v>
      </c>
      <c r="BD451" s="15"/>
      <c r="BE451" s="15">
        <v>5</v>
      </c>
      <c r="BF451" s="15"/>
      <c r="BG451" s="48">
        <f t="shared" si="124"/>
        <v>480</v>
      </c>
      <c r="BH451" s="49">
        <f t="shared" si="109"/>
        <v>8</v>
      </c>
      <c r="BI451" s="50">
        <f t="shared" si="123"/>
        <v>6.833333333333333</v>
      </c>
      <c r="BJ451" s="50">
        <f t="shared" si="110"/>
        <v>85.416666666666657</v>
      </c>
      <c r="BK451" s="51">
        <f t="shared" si="119"/>
        <v>84.878048780487802</v>
      </c>
      <c r="BL451" s="51">
        <f t="shared" si="120"/>
        <v>93.678160919540232</v>
      </c>
      <c r="BM451" s="51">
        <f t="shared" si="111"/>
        <v>67.916666666666657</v>
      </c>
      <c r="BN451" s="52">
        <f t="shared" si="117"/>
        <v>0.25</v>
      </c>
      <c r="BO451" s="52">
        <f t="shared" si="112"/>
        <v>930</v>
      </c>
      <c r="BP451" s="52">
        <f t="shared" si="113"/>
        <v>0.91666666666666674</v>
      </c>
      <c r="BQ451" s="53">
        <f t="shared" si="114"/>
        <v>110.00000000000001</v>
      </c>
      <c r="BR451" s="54">
        <v>1</v>
      </c>
      <c r="BS451" s="54">
        <v>2</v>
      </c>
      <c r="BT451" s="54">
        <v>1</v>
      </c>
      <c r="BU451" s="55">
        <v>1</v>
      </c>
    </row>
    <row r="452" spans="1:73">
      <c r="A452" s="41">
        <v>514</v>
      </c>
      <c r="B452" s="42">
        <v>46029</v>
      </c>
      <c r="C452" s="48" t="s">
        <v>97</v>
      </c>
      <c r="D452" s="43" t="str">
        <f t="shared" si="116"/>
        <v>IG</v>
      </c>
      <c r="E452" s="44" t="s">
        <v>155</v>
      </c>
      <c r="F452" s="44" t="s">
        <v>132</v>
      </c>
      <c r="G452" s="45" t="s">
        <v>134</v>
      </c>
      <c r="H452" s="45" t="s">
        <v>123</v>
      </c>
      <c r="I452" s="45"/>
      <c r="J452" s="5">
        <v>208417</v>
      </c>
      <c r="K452" s="46" t="str">
        <f>VLOOKUP(J452,'[1]Item List (3)'!A$1:B$110000,2,FALSE)</f>
        <v>JC.OR 8008</v>
      </c>
      <c r="L452" s="5">
        <v>251128006</v>
      </c>
      <c r="M452" s="15" t="str">
        <f t="shared" si="115"/>
        <v>OR</v>
      </c>
      <c r="N452" s="15">
        <v>30</v>
      </c>
      <c r="O452" s="47">
        <f t="shared" ref="O452:O515" si="125">IFERROR(3600/N452,"")</f>
        <v>120</v>
      </c>
      <c r="P452" s="15">
        <v>1</v>
      </c>
      <c r="Q452" s="57">
        <v>588</v>
      </c>
      <c r="R452" s="15">
        <v>48</v>
      </c>
      <c r="S452" s="15">
        <v>8</v>
      </c>
      <c r="T452" s="15"/>
      <c r="U452" s="48">
        <f t="shared" si="118"/>
        <v>596</v>
      </c>
      <c r="V452" s="15">
        <v>420</v>
      </c>
      <c r="W452" s="15"/>
      <c r="X452" s="15">
        <v>15</v>
      </c>
      <c r="Y452" s="15">
        <v>30</v>
      </c>
      <c r="Z452" s="15"/>
      <c r="AA452" s="15"/>
      <c r="AB452" s="15"/>
      <c r="AC452" s="15"/>
      <c r="AD452" s="15"/>
      <c r="AE452" s="15"/>
      <c r="AF452" s="15">
        <v>5</v>
      </c>
      <c r="AG452" s="15"/>
      <c r="AH452" s="15"/>
      <c r="AI452" s="15"/>
      <c r="AJ452" s="15"/>
      <c r="AK452" s="15"/>
      <c r="AL452" s="15"/>
      <c r="AM452" s="15"/>
      <c r="AN452" s="15"/>
      <c r="AO452" s="15"/>
      <c r="AP452" s="15">
        <v>10</v>
      </c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48">
        <f t="shared" si="124"/>
        <v>480</v>
      </c>
      <c r="BH452" s="49">
        <f t="shared" ref="BH452:BH515" si="126">BG452/60</f>
        <v>8</v>
      </c>
      <c r="BI452" s="50">
        <f t="shared" si="123"/>
        <v>7</v>
      </c>
      <c r="BJ452" s="50">
        <f t="shared" ref="BJ452:BJ515" si="127">IFERROR(BI452/BH452*100,0)</f>
        <v>87.5</v>
      </c>
      <c r="BK452" s="51">
        <f t="shared" si="119"/>
        <v>70.952380952380949</v>
      </c>
      <c r="BL452" s="51">
        <f t="shared" si="120"/>
        <v>90.604026845637591</v>
      </c>
      <c r="BM452" s="51">
        <f t="shared" ref="BM452:BM515" si="128">IFERROR((((BJ452*BK452*BL452)/1000000)*100),0)</f>
        <v>56.25</v>
      </c>
      <c r="BN452" s="52">
        <f t="shared" si="117"/>
        <v>0.16666666666666666</v>
      </c>
      <c r="BO452" s="52">
        <f t="shared" ref="BO452:BO515" si="129">IFERROR(((BH452-BN452)*3600)/N452,0)</f>
        <v>940</v>
      </c>
      <c r="BP452" s="52">
        <f t="shared" ref="BP452:BP515" si="130">IFERROR(SUM(W452:BF452)/60-BN452,0)</f>
        <v>0.83333333333333337</v>
      </c>
      <c r="BQ452" s="53">
        <f t="shared" ref="BQ452:BQ515" si="131">IFERROR(BP452*3600/N452,0)</f>
        <v>100</v>
      </c>
      <c r="BR452" s="54">
        <v>1</v>
      </c>
    </row>
    <row r="453" spans="1:73">
      <c r="A453" s="41">
        <v>515</v>
      </c>
      <c r="B453" s="42">
        <v>46029</v>
      </c>
      <c r="C453" s="48" t="s">
        <v>91</v>
      </c>
      <c r="D453" s="43" t="str">
        <f t="shared" si="116"/>
        <v>IG</v>
      </c>
      <c r="E453" s="44" t="s">
        <v>158</v>
      </c>
      <c r="F453" s="44"/>
      <c r="G453" s="45"/>
      <c r="H453" s="45"/>
      <c r="I453" s="45"/>
      <c r="J453" s="5"/>
      <c r="K453" s="46" t="e">
        <f>VLOOKUP(J453,'[1]Item List (3)'!A$1:B$110000,2,FALSE)</f>
        <v>#N/A</v>
      </c>
      <c r="L453" s="5"/>
      <c r="M453" s="15" t="str">
        <f t="shared" ref="M453:M516" si="132">IF((LEFT(J453))="2",$L$1,$J$1)</f>
        <v>IR</v>
      </c>
      <c r="N453" s="15"/>
      <c r="O453" s="47" t="str">
        <f t="shared" si="125"/>
        <v/>
      </c>
      <c r="P453" s="15"/>
      <c r="Q453" s="57"/>
      <c r="R453" s="15"/>
      <c r="S453" s="15"/>
      <c r="T453" s="15"/>
      <c r="U453" s="48">
        <f t="shared" si="118"/>
        <v>0</v>
      </c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>
        <v>480</v>
      </c>
      <c r="BG453" s="48">
        <f t="shared" si="124"/>
        <v>480</v>
      </c>
      <c r="BH453" s="49">
        <f t="shared" si="126"/>
        <v>8</v>
      </c>
      <c r="BI453" s="50">
        <f t="shared" si="123"/>
        <v>0</v>
      </c>
      <c r="BJ453" s="50">
        <f t="shared" si="127"/>
        <v>0</v>
      </c>
      <c r="BK453" s="51">
        <f t="shared" si="119"/>
        <v>0</v>
      </c>
      <c r="BL453" s="51">
        <f t="shared" si="120"/>
        <v>0</v>
      </c>
      <c r="BM453" s="51">
        <f t="shared" si="128"/>
        <v>0</v>
      </c>
      <c r="BN453" s="52">
        <f t="shared" si="117"/>
        <v>8</v>
      </c>
      <c r="BO453" s="52">
        <f t="shared" si="129"/>
        <v>0</v>
      </c>
      <c r="BP453" s="52">
        <f t="shared" si="130"/>
        <v>0</v>
      </c>
      <c r="BQ453" s="53">
        <f t="shared" si="131"/>
        <v>0</v>
      </c>
    </row>
    <row r="454" spans="1:73">
      <c r="A454" s="41">
        <v>516</v>
      </c>
      <c r="B454" s="42">
        <v>46029</v>
      </c>
      <c r="C454" s="48" t="s">
        <v>97</v>
      </c>
      <c r="D454" s="43" t="str">
        <f t="shared" si="116"/>
        <v>IG</v>
      </c>
      <c r="E454" s="44" t="s">
        <v>158</v>
      </c>
      <c r="F454" s="44"/>
      <c r="G454" s="45"/>
      <c r="H454" s="45"/>
      <c r="I454" s="45"/>
      <c r="J454" s="5"/>
      <c r="K454" s="46" t="e">
        <f>VLOOKUP(J454,'[1]Item List (3)'!A$1:B$110000,2,FALSE)</f>
        <v>#N/A</v>
      </c>
      <c r="L454" s="5"/>
      <c r="M454" s="15" t="str">
        <f t="shared" si="132"/>
        <v>IR</v>
      </c>
      <c r="N454" s="15"/>
      <c r="O454" s="47" t="str">
        <f t="shared" si="125"/>
        <v/>
      </c>
      <c r="P454" s="15"/>
      <c r="Q454" s="57"/>
      <c r="R454" s="15"/>
      <c r="S454" s="15"/>
      <c r="T454" s="15"/>
      <c r="U454" s="48">
        <f t="shared" si="118"/>
        <v>0</v>
      </c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>
        <v>480</v>
      </c>
      <c r="BG454" s="48">
        <f t="shared" si="124"/>
        <v>480</v>
      </c>
      <c r="BH454" s="49">
        <f t="shared" si="126"/>
        <v>8</v>
      </c>
      <c r="BI454" s="50">
        <f t="shared" ref="BI454:BI517" si="133">IFERROR(BH454-SUM(W454:BF454)/60,0)</f>
        <v>0</v>
      </c>
      <c r="BJ454" s="50">
        <f t="shared" si="127"/>
        <v>0</v>
      </c>
      <c r="BK454" s="51">
        <f t="shared" si="119"/>
        <v>0</v>
      </c>
      <c r="BL454" s="51">
        <f t="shared" si="120"/>
        <v>0</v>
      </c>
      <c r="BM454" s="51">
        <f t="shared" si="128"/>
        <v>0</v>
      </c>
      <c r="BN454" s="52">
        <f t="shared" si="117"/>
        <v>8</v>
      </c>
      <c r="BO454" s="52">
        <f t="shared" si="129"/>
        <v>0</v>
      </c>
      <c r="BP454" s="52">
        <f t="shared" si="130"/>
        <v>0</v>
      </c>
      <c r="BQ454" s="53">
        <f t="shared" si="131"/>
        <v>0</v>
      </c>
    </row>
    <row r="455" spans="1:73">
      <c r="A455" s="41">
        <v>517</v>
      </c>
      <c r="B455" s="42">
        <v>46029</v>
      </c>
      <c r="C455" s="48" t="s">
        <v>91</v>
      </c>
      <c r="D455" s="43" t="str">
        <f t="shared" si="116"/>
        <v>IG</v>
      </c>
      <c r="E455" s="44" t="s">
        <v>159</v>
      </c>
      <c r="F455" s="44" t="s">
        <v>132</v>
      </c>
      <c r="G455" s="45" t="s">
        <v>138</v>
      </c>
      <c r="H455" s="45"/>
      <c r="I455" s="45"/>
      <c r="J455" s="5">
        <v>100261</v>
      </c>
      <c r="K455" s="46" t="str">
        <f>VLOOKUP(J455,'[1]Item List (3)'!A$1:B$110000,2,FALSE)</f>
        <v>IR. 211 YY4</v>
      </c>
      <c r="L455" s="5">
        <v>251216004</v>
      </c>
      <c r="M455" s="15" t="str">
        <f t="shared" si="132"/>
        <v>IR</v>
      </c>
      <c r="N455" s="15">
        <v>40</v>
      </c>
      <c r="O455" s="47">
        <f t="shared" si="125"/>
        <v>90</v>
      </c>
      <c r="P455" s="15">
        <v>1</v>
      </c>
      <c r="Q455" s="57">
        <v>9</v>
      </c>
      <c r="R455" s="15">
        <v>35</v>
      </c>
      <c r="S455" s="15">
        <v>5</v>
      </c>
      <c r="T455" s="15">
        <v>1</v>
      </c>
      <c r="U455" s="48">
        <f t="shared" si="118"/>
        <v>15</v>
      </c>
      <c r="V455" s="15">
        <v>30</v>
      </c>
      <c r="W455" s="15"/>
      <c r="X455" s="15">
        <v>80</v>
      </c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>
        <v>360</v>
      </c>
      <c r="AS455" s="15"/>
      <c r="AT455" s="15"/>
      <c r="AU455" s="15"/>
      <c r="AV455" s="15"/>
      <c r="AW455" s="15"/>
      <c r="AX455" s="15"/>
      <c r="AY455" s="15"/>
      <c r="AZ455" s="15">
        <v>10</v>
      </c>
      <c r="BA455" s="15"/>
      <c r="BB455" s="15"/>
      <c r="BC455" s="15"/>
      <c r="BD455" s="15"/>
      <c r="BE455" s="15"/>
      <c r="BF455" s="15"/>
      <c r="BG455" s="48">
        <f t="shared" si="124"/>
        <v>480</v>
      </c>
      <c r="BH455" s="49">
        <f t="shared" si="126"/>
        <v>8</v>
      </c>
      <c r="BI455" s="50">
        <f t="shared" si="133"/>
        <v>0.5</v>
      </c>
      <c r="BJ455" s="50">
        <f t="shared" si="127"/>
        <v>6.25</v>
      </c>
      <c r="BK455" s="51">
        <f t="shared" si="119"/>
        <v>33.333333333333329</v>
      </c>
      <c r="BL455" s="51">
        <f t="shared" si="120"/>
        <v>-173.33333333333334</v>
      </c>
      <c r="BM455" s="51">
        <f t="shared" si="128"/>
        <v>-3.6111111111111107</v>
      </c>
      <c r="BN455" s="52">
        <f t="shared" si="117"/>
        <v>0</v>
      </c>
      <c r="BO455" s="52">
        <f t="shared" si="129"/>
        <v>720</v>
      </c>
      <c r="BP455" s="52">
        <f t="shared" si="130"/>
        <v>7.5</v>
      </c>
      <c r="BQ455" s="53">
        <f t="shared" si="131"/>
        <v>675</v>
      </c>
    </row>
    <row r="456" spans="1:73">
      <c r="A456" s="41">
        <v>518</v>
      </c>
      <c r="B456" s="42">
        <v>46029</v>
      </c>
      <c r="C456" s="48" t="s">
        <v>97</v>
      </c>
      <c r="D456" s="43" t="str">
        <f t="shared" ref="D456:D519" si="134">LEFT(E456,2)</f>
        <v>IG</v>
      </c>
      <c r="E456" s="44" t="s">
        <v>159</v>
      </c>
      <c r="F456" s="44" t="s">
        <v>132</v>
      </c>
      <c r="G456" s="45" t="s">
        <v>138</v>
      </c>
      <c r="H456" s="45"/>
      <c r="I456" s="45"/>
      <c r="J456" s="5">
        <v>100261</v>
      </c>
      <c r="K456" s="46" t="str">
        <f>VLOOKUP(J456,'[1]Item List (3)'!A$1:B$110000,2,FALSE)</f>
        <v>IR. 211 YY4</v>
      </c>
      <c r="L456" s="5">
        <v>251216004</v>
      </c>
      <c r="M456" s="15" t="str">
        <f t="shared" si="132"/>
        <v>IR</v>
      </c>
      <c r="N456" s="15">
        <v>40</v>
      </c>
      <c r="O456" s="47">
        <f t="shared" si="125"/>
        <v>90</v>
      </c>
      <c r="P456" s="15">
        <v>1</v>
      </c>
      <c r="Q456" s="57">
        <v>41</v>
      </c>
      <c r="R456" s="15">
        <v>60</v>
      </c>
      <c r="S456" s="15">
        <v>13</v>
      </c>
      <c r="T456" s="15"/>
      <c r="U456" s="48">
        <f t="shared" si="118"/>
        <v>54</v>
      </c>
      <c r="V456" s="15">
        <v>120</v>
      </c>
      <c r="W456" s="15"/>
      <c r="X456" s="15">
        <v>150</v>
      </c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>
        <v>180</v>
      </c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>
        <v>30</v>
      </c>
      <c r="BD456" s="15"/>
      <c r="BE456" s="15"/>
      <c r="BF456" s="15"/>
      <c r="BG456" s="48">
        <f t="shared" si="124"/>
        <v>480</v>
      </c>
      <c r="BH456" s="49">
        <f t="shared" si="126"/>
        <v>8</v>
      </c>
      <c r="BI456" s="50">
        <f t="shared" si="133"/>
        <v>2</v>
      </c>
      <c r="BJ456" s="50">
        <f t="shared" si="127"/>
        <v>25</v>
      </c>
      <c r="BK456" s="51">
        <f t="shared" si="119"/>
        <v>30</v>
      </c>
      <c r="BL456" s="51">
        <f t="shared" si="120"/>
        <v>-35.185185185185183</v>
      </c>
      <c r="BM456" s="51">
        <f t="shared" si="128"/>
        <v>-2.6388888888888884</v>
      </c>
      <c r="BN456" s="52">
        <f t="shared" si="117"/>
        <v>0</v>
      </c>
      <c r="BO456" s="52">
        <f t="shared" si="129"/>
        <v>720</v>
      </c>
      <c r="BP456" s="52">
        <f t="shared" si="130"/>
        <v>6</v>
      </c>
      <c r="BQ456" s="53">
        <f t="shared" si="131"/>
        <v>540</v>
      </c>
    </row>
    <row r="457" spans="1:73">
      <c r="A457" s="41">
        <v>519</v>
      </c>
      <c r="B457" s="42">
        <v>46029</v>
      </c>
      <c r="C457" s="48" t="s">
        <v>91</v>
      </c>
      <c r="D457" s="43" t="str">
        <f t="shared" si="134"/>
        <v>HO</v>
      </c>
      <c r="E457" s="44" t="s">
        <v>160</v>
      </c>
      <c r="F457" s="44"/>
      <c r="G457" s="45"/>
      <c r="H457" s="45"/>
      <c r="I457" s="45"/>
      <c r="J457" s="5"/>
      <c r="K457" s="46" t="e">
        <f>VLOOKUP(J457,'[1]Item List (3)'!A$1:B$110000,2,FALSE)</f>
        <v>#N/A</v>
      </c>
      <c r="L457" s="5"/>
      <c r="M457" s="15" t="str">
        <f t="shared" si="132"/>
        <v>IR</v>
      </c>
      <c r="N457" s="15"/>
      <c r="O457" s="47" t="str">
        <f t="shared" si="125"/>
        <v/>
      </c>
      <c r="P457" s="15"/>
      <c r="Q457" s="57"/>
      <c r="R457" s="15"/>
      <c r="S457" s="15"/>
      <c r="T457" s="15"/>
      <c r="U457" s="48">
        <f t="shared" si="118"/>
        <v>0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>
        <v>480</v>
      </c>
      <c r="BG457" s="48">
        <f t="shared" si="124"/>
        <v>480</v>
      </c>
      <c r="BH457" s="49">
        <f t="shared" si="126"/>
        <v>8</v>
      </c>
      <c r="BI457" s="50">
        <f t="shared" si="133"/>
        <v>0</v>
      </c>
      <c r="BJ457" s="50">
        <f t="shared" si="127"/>
        <v>0</v>
      </c>
      <c r="BK457" s="51">
        <f t="shared" si="119"/>
        <v>0</v>
      </c>
      <c r="BL457" s="51">
        <f t="shared" si="120"/>
        <v>0</v>
      </c>
      <c r="BM457" s="51">
        <f t="shared" si="128"/>
        <v>0</v>
      </c>
      <c r="BN457" s="52">
        <f t="shared" si="117"/>
        <v>8</v>
      </c>
      <c r="BO457" s="52">
        <f t="shared" si="129"/>
        <v>0</v>
      </c>
      <c r="BP457" s="52">
        <f t="shared" si="130"/>
        <v>0</v>
      </c>
      <c r="BQ457" s="53">
        <f t="shared" si="131"/>
        <v>0</v>
      </c>
    </row>
    <row r="458" spans="1:73">
      <c r="A458" s="41">
        <v>520</v>
      </c>
      <c r="B458" s="42">
        <v>46029</v>
      </c>
      <c r="C458" s="48" t="s">
        <v>97</v>
      </c>
      <c r="D458" s="43" t="str">
        <f t="shared" si="134"/>
        <v>HO</v>
      </c>
      <c r="E458" s="44" t="s">
        <v>160</v>
      </c>
      <c r="F458" s="44"/>
      <c r="G458" s="45"/>
      <c r="H458" s="45"/>
      <c r="I458" s="45"/>
      <c r="J458" s="5"/>
      <c r="K458" s="46" t="e">
        <f>VLOOKUP(J458,'[1]Item List (3)'!A$1:B$110000,2,FALSE)</f>
        <v>#N/A</v>
      </c>
      <c r="L458" s="5"/>
      <c r="M458" s="15" t="str">
        <f t="shared" si="132"/>
        <v>IR</v>
      </c>
      <c r="N458" s="15"/>
      <c r="O458" s="47" t="str">
        <f t="shared" si="125"/>
        <v/>
      </c>
      <c r="P458" s="15"/>
      <c r="Q458" s="57"/>
      <c r="R458" s="15"/>
      <c r="S458" s="15"/>
      <c r="T458" s="15"/>
      <c r="U458" s="48">
        <f t="shared" si="118"/>
        <v>0</v>
      </c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>
        <v>480</v>
      </c>
      <c r="BG458" s="48">
        <f t="shared" si="124"/>
        <v>480</v>
      </c>
      <c r="BH458" s="49">
        <f t="shared" si="126"/>
        <v>8</v>
      </c>
      <c r="BI458" s="50">
        <f t="shared" si="133"/>
        <v>0</v>
      </c>
      <c r="BJ458" s="50">
        <f t="shared" si="127"/>
        <v>0</v>
      </c>
      <c r="BK458" s="51">
        <f t="shared" si="119"/>
        <v>0</v>
      </c>
      <c r="BL458" s="51">
        <f t="shared" si="120"/>
        <v>0</v>
      </c>
      <c r="BM458" s="51">
        <f t="shared" si="128"/>
        <v>0</v>
      </c>
      <c r="BN458" s="52">
        <f t="shared" si="117"/>
        <v>8</v>
      </c>
      <c r="BO458" s="52">
        <f t="shared" si="129"/>
        <v>0</v>
      </c>
      <c r="BP458" s="52">
        <f t="shared" si="130"/>
        <v>0</v>
      </c>
      <c r="BQ458" s="53">
        <f t="shared" si="131"/>
        <v>0</v>
      </c>
    </row>
    <row r="459" spans="1:73">
      <c r="A459" s="41">
        <v>521</v>
      </c>
      <c r="B459" s="42">
        <v>46029</v>
      </c>
      <c r="C459" s="48" t="s">
        <v>91</v>
      </c>
      <c r="D459" s="43" t="str">
        <f t="shared" si="134"/>
        <v>HO</v>
      </c>
      <c r="E459" s="44" t="s">
        <v>164</v>
      </c>
      <c r="F459" s="44" t="s">
        <v>161</v>
      </c>
      <c r="G459" s="45" t="s">
        <v>165</v>
      </c>
      <c r="H459" s="45"/>
      <c r="I459" s="45"/>
      <c r="J459" s="5">
        <v>208818.01</v>
      </c>
      <c r="K459" s="46" t="str">
        <f>VLOOKUP(J459,'[1]Item List (3)'!A$1:B$110000,2,FALSE)</f>
        <v>NK.OR 26/16(NKI 22/16)</v>
      </c>
      <c r="L459" s="5">
        <v>251204005</v>
      </c>
      <c r="M459" s="15" t="str">
        <f t="shared" si="132"/>
        <v>OR</v>
      </c>
      <c r="N459" s="15">
        <v>20</v>
      </c>
      <c r="O459" s="47">
        <f t="shared" si="125"/>
        <v>180</v>
      </c>
      <c r="P459" s="15">
        <v>1</v>
      </c>
      <c r="Q459" s="57">
        <v>1200</v>
      </c>
      <c r="R459" s="15"/>
      <c r="S459" s="15"/>
      <c r="T459" s="15"/>
      <c r="U459" s="48">
        <f t="shared" si="118"/>
        <v>1200</v>
      </c>
      <c r="V459" s="15">
        <v>440</v>
      </c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>
        <v>30</v>
      </c>
      <c r="AQ459" s="15"/>
      <c r="AR459" s="15"/>
      <c r="AS459" s="15"/>
      <c r="AT459" s="15"/>
      <c r="AU459" s="15"/>
      <c r="AV459" s="15"/>
      <c r="AW459" s="15"/>
      <c r="AX459" s="15"/>
      <c r="AY459" s="15"/>
      <c r="AZ459" s="15">
        <v>10</v>
      </c>
      <c r="BA459" s="15"/>
      <c r="BB459" s="15"/>
      <c r="BC459" s="15"/>
      <c r="BD459" s="15"/>
      <c r="BE459" s="15"/>
      <c r="BF459" s="15"/>
      <c r="BG459" s="48">
        <f t="shared" si="124"/>
        <v>480</v>
      </c>
      <c r="BH459" s="49">
        <f t="shared" si="126"/>
        <v>8</v>
      </c>
      <c r="BI459" s="50">
        <f t="shared" si="133"/>
        <v>7.333333333333333</v>
      </c>
      <c r="BJ459" s="50">
        <f t="shared" si="127"/>
        <v>91.666666666666657</v>
      </c>
      <c r="BK459" s="51">
        <f t="shared" si="119"/>
        <v>90.909090909090907</v>
      </c>
      <c r="BL459" s="51">
        <f t="shared" si="120"/>
        <v>100</v>
      </c>
      <c r="BM459" s="51">
        <f t="shared" si="128"/>
        <v>83.333333333333329</v>
      </c>
      <c r="BN459" s="52">
        <f t="shared" si="117"/>
        <v>0.5</v>
      </c>
      <c r="BO459" s="52">
        <f t="shared" si="129"/>
        <v>1350</v>
      </c>
      <c r="BP459" s="52">
        <f t="shared" si="130"/>
        <v>0.16666666666666663</v>
      </c>
      <c r="BQ459" s="53">
        <f t="shared" si="131"/>
        <v>29.999999999999993</v>
      </c>
      <c r="BR459" s="54">
        <v>1</v>
      </c>
    </row>
    <row r="460" spans="1:73">
      <c r="A460" s="41">
        <v>522</v>
      </c>
      <c r="B460" s="42">
        <v>46029</v>
      </c>
      <c r="C460" s="48" t="s">
        <v>97</v>
      </c>
      <c r="D460" s="43" t="str">
        <f t="shared" si="134"/>
        <v>HO</v>
      </c>
      <c r="E460" s="44" t="s">
        <v>164</v>
      </c>
      <c r="F460" s="44" t="s">
        <v>161</v>
      </c>
      <c r="G460" s="45" t="s">
        <v>165</v>
      </c>
      <c r="H460" s="45"/>
      <c r="I460" s="45"/>
      <c r="J460" s="5">
        <v>208818.01</v>
      </c>
      <c r="K460" s="46" t="str">
        <f>VLOOKUP(J460,'[1]Item List (3)'!A$1:B$110000,2,FALSE)</f>
        <v>NK.OR 26/16(NKI 22/16)</v>
      </c>
      <c r="L460" s="5">
        <v>251204005</v>
      </c>
      <c r="M460" s="15" t="str">
        <f t="shared" si="132"/>
        <v>OR</v>
      </c>
      <c r="N460" s="15">
        <v>20</v>
      </c>
      <c r="O460" s="47">
        <f t="shared" si="125"/>
        <v>180</v>
      </c>
      <c r="P460" s="15">
        <v>1</v>
      </c>
      <c r="Q460" s="57">
        <v>280</v>
      </c>
      <c r="R460" s="15"/>
      <c r="S460" s="15"/>
      <c r="T460" s="15"/>
      <c r="U460" s="48">
        <f t="shared" si="118"/>
        <v>280</v>
      </c>
      <c r="V460" s="15">
        <v>105</v>
      </c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>
        <v>15</v>
      </c>
      <c r="AQ460" s="15"/>
      <c r="AR460" s="15">
        <v>360</v>
      </c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48">
        <f t="shared" si="124"/>
        <v>480</v>
      </c>
      <c r="BH460" s="49">
        <f t="shared" si="126"/>
        <v>8</v>
      </c>
      <c r="BI460" s="50">
        <f t="shared" si="133"/>
        <v>1.75</v>
      </c>
      <c r="BJ460" s="50">
        <f t="shared" si="127"/>
        <v>21.875</v>
      </c>
      <c r="BK460" s="51">
        <f t="shared" si="119"/>
        <v>88.888888888888886</v>
      </c>
      <c r="BL460" s="51">
        <f t="shared" si="120"/>
        <v>100</v>
      </c>
      <c r="BM460" s="51">
        <f t="shared" si="128"/>
        <v>19.444444444444446</v>
      </c>
      <c r="BN460" s="52">
        <f t="shared" si="117"/>
        <v>0.25</v>
      </c>
      <c r="BO460" s="52">
        <f t="shared" si="129"/>
        <v>1395</v>
      </c>
      <c r="BP460" s="52">
        <f t="shared" si="130"/>
        <v>6</v>
      </c>
      <c r="BQ460" s="53">
        <f t="shared" si="131"/>
        <v>1080</v>
      </c>
    </row>
    <row r="461" spans="1:73">
      <c r="A461" s="41">
        <v>523</v>
      </c>
      <c r="B461" s="42">
        <v>46029</v>
      </c>
      <c r="C461" s="48" t="s">
        <v>91</v>
      </c>
      <c r="D461" s="43" t="str">
        <f t="shared" si="134"/>
        <v>HO</v>
      </c>
      <c r="E461" s="44" t="s">
        <v>166</v>
      </c>
      <c r="F461" s="44" t="s">
        <v>161</v>
      </c>
      <c r="G461" s="45" t="s">
        <v>168</v>
      </c>
      <c r="H461" s="45"/>
      <c r="I461" s="45"/>
      <c r="J461" s="5">
        <v>1526014.01</v>
      </c>
      <c r="K461" s="46" t="e">
        <f>VLOOKUP(J461,'[1]Item List (3)'!A$1:B$110000,2,FALSE)</f>
        <v>#N/A</v>
      </c>
      <c r="L461" s="5">
        <v>251107004</v>
      </c>
      <c r="M461" s="15" t="str">
        <f t="shared" si="132"/>
        <v>IR</v>
      </c>
      <c r="N461" s="15">
        <v>25</v>
      </c>
      <c r="O461" s="47">
        <f t="shared" si="125"/>
        <v>144</v>
      </c>
      <c r="P461" s="15">
        <v>1</v>
      </c>
      <c r="Q461" s="57">
        <v>750</v>
      </c>
      <c r="R461" s="15"/>
      <c r="S461" s="15"/>
      <c r="T461" s="15"/>
      <c r="U461" s="48">
        <f t="shared" si="118"/>
        <v>750</v>
      </c>
      <c r="V461" s="15">
        <v>345</v>
      </c>
      <c r="W461" s="15"/>
      <c r="X461" s="15">
        <v>60</v>
      </c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>
        <v>15</v>
      </c>
      <c r="AO461" s="15"/>
      <c r="AP461" s="15">
        <v>45</v>
      </c>
      <c r="AQ461" s="15"/>
      <c r="AR461" s="15"/>
      <c r="AS461" s="15"/>
      <c r="AT461" s="15"/>
      <c r="AU461" s="15"/>
      <c r="AV461" s="15"/>
      <c r="AW461" s="15"/>
      <c r="AX461" s="15"/>
      <c r="AY461" s="15"/>
      <c r="AZ461" s="15">
        <v>10</v>
      </c>
      <c r="BA461" s="15"/>
      <c r="BB461" s="15"/>
      <c r="BC461" s="15"/>
      <c r="BD461" s="15"/>
      <c r="BE461" s="15">
        <v>5</v>
      </c>
      <c r="BF461" s="15"/>
      <c r="BG461" s="48">
        <f t="shared" si="124"/>
        <v>480</v>
      </c>
      <c r="BH461" s="49">
        <f t="shared" si="126"/>
        <v>8</v>
      </c>
      <c r="BI461" s="50">
        <f t="shared" si="133"/>
        <v>5.75</v>
      </c>
      <c r="BJ461" s="50">
        <f t="shared" si="127"/>
        <v>71.875</v>
      </c>
      <c r="BK461" s="51">
        <f t="shared" si="119"/>
        <v>90.579710144927532</v>
      </c>
      <c r="BL461" s="51">
        <f t="shared" si="120"/>
        <v>100</v>
      </c>
      <c r="BM461" s="51">
        <f t="shared" si="128"/>
        <v>65.104166666666657</v>
      </c>
      <c r="BN461" s="52">
        <f t="shared" si="117"/>
        <v>0.83333333333333337</v>
      </c>
      <c r="BO461" s="52">
        <f t="shared" si="129"/>
        <v>1032</v>
      </c>
      <c r="BP461" s="52">
        <f t="shared" si="130"/>
        <v>1.4166666666666665</v>
      </c>
      <c r="BQ461" s="53">
        <f t="shared" si="131"/>
        <v>203.99999999999997</v>
      </c>
      <c r="BR461" s="54">
        <v>5</v>
      </c>
    </row>
    <row r="462" spans="1:73">
      <c r="A462" s="41">
        <v>524</v>
      </c>
      <c r="B462" s="42">
        <v>46029</v>
      </c>
      <c r="C462" s="48" t="s">
        <v>97</v>
      </c>
      <c r="D462" s="43" t="str">
        <f t="shared" si="134"/>
        <v>HO</v>
      </c>
      <c r="E462" s="44" t="s">
        <v>166</v>
      </c>
      <c r="F462" s="44" t="s">
        <v>161</v>
      </c>
      <c r="G462" s="45" t="s">
        <v>163</v>
      </c>
      <c r="H462" s="45"/>
      <c r="I462" s="45"/>
      <c r="J462" s="5">
        <v>1526014.01</v>
      </c>
      <c r="K462" s="46" t="e">
        <f>VLOOKUP(J462,'[1]Item List (3)'!A$1:B$110000,2,FALSE)</f>
        <v>#N/A</v>
      </c>
      <c r="L462" s="5">
        <v>251107004</v>
      </c>
      <c r="M462" s="15" t="str">
        <f t="shared" si="132"/>
        <v>IR</v>
      </c>
      <c r="N462" s="15">
        <v>25</v>
      </c>
      <c r="O462" s="47">
        <f t="shared" si="125"/>
        <v>144</v>
      </c>
      <c r="P462" s="15">
        <v>1</v>
      </c>
      <c r="Q462" s="57">
        <v>625</v>
      </c>
      <c r="R462" s="15"/>
      <c r="S462" s="15"/>
      <c r="T462" s="15"/>
      <c r="U462" s="48">
        <f t="shared" si="118"/>
        <v>625</v>
      </c>
      <c r="V462" s="15">
        <v>255</v>
      </c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>
        <v>105</v>
      </c>
      <c r="AO462" s="15"/>
      <c r="AP462" s="15">
        <v>30</v>
      </c>
      <c r="AQ462" s="15"/>
      <c r="AR462" s="15">
        <v>30</v>
      </c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48">
        <f t="shared" si="124"/>
        <v>420</v>
      </c>
      <c r="BH462" s="49">
        <f t="shared" si="126"/>
        <v>7</v>
      </c>
      <c r="BI462" s="50">
        <f t="shared" si="133"/>
        <v>4.25</v>
      </c>
      <c r="BJ462" s="50">
        <f t="shared" si="127"/>
        <v>60.714285714285708</v>
      </c>
      <c r="BK462" s="51">
        <f t="shared" si="119"/>
        <v>102.12418300653594</v>
      </c>
      <c r="BL462" s="51">
        <f t="shared" si="120"/>
        <v>100</v>
      </c>
      <c r="BM462" s="51">
        <f t="shared" si="128"/>
        <v>62.003968253968232</v>
      </c>
      <c r="BN462" s="52">
        <f t="shared" si="117"/>
        <v>0.5</v>
      </c>
      <c r="BO462" s="52">
        <f t="shared" si="129"/>
        <v>936</v>
      </c>
      <c r="BP462" s="52">
        <f t="shared" si="130"/>
        <v>2.25</v>
      </c>
      <c r="BQ462" s="53">
        <f t="shared" si="131"/>
        <v>324</v>
      </c>
    </row>
    <row r="463" spans="1:73">
      <c r="A463" s="41">
        <v>525</v>
      </c>
      <c r="B463" s="42">
        <v>46029</v>
      </c>
      <c r="C463" s="48" t="s">
        <v>97</v>
      </c>
      <c r="D463" s="43" t="str">
        <f t="shared" si="134"/>
        <v>HO</v>
      </c>
      <c r="E463" s="44" t="s">
        <v>166</v>
      </c>
      <c r="F463" s="44" t="s">
        <v>184</v>
      </c>
      <c r="G463" s="45" t="s">
        <v>163</v>
      </c>
      <c r="H463" s="45"/>
      <c r="I463" s="45"/>
      <c r="J463" s="5">
        <v>1526014.01</v>
      </c>
      <c r="K463" s="46" t="e">
        <f>VLOOKUP(J463,'[1]Item List (3)'!A$1:B$110000,2,FALSE)</f>
        <v>#N/A</v>
      </c>
      <c r="L463" s="5">
        <v>251107004</v>
      </c>
      <c r="M463" s="15" t="str">
        <f t="shared" si="132"/>
        <v>IR</v>
      </c>
      <c r="N463" s="15">
        <v>25</v>
      </c>
      <c r="O463" s="47">
        <f t="shared" si="125"/>
        <v>144</v>
      </c>
      <c r="P463" s="15">
        <v>1</v>
      </c>
      <c r="Q463" s="15">
        <v>64</v>
      </c>
      <c r="R463" s="15"/>
      <c r="S463" s="15"/>
      <c r="T463" s="15"/>
      <c r="U463" s="48">
        <f t="shared" si="118"/>
        <v>64</v>
      </c>
      <c r="V463" s="15">
        <v>60</v>
      </c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48">
        <f t="shared" si="124"/>
        <v>60</v>
      </c>
      <c r="BH463" s="49">
        <f t="shared" si="126"/>
        <v>1</v>
      </c>
      <c r="BI463" s="50">
        <f t="shared" si="133"/>
        <v>1</v>
      </c>
      <c r="BJ463" s="50">
        <f t="shared" si="127"/>
        <v>100</v>
      </c>
      <c r="BK463" s="51">
        <f t="shared" si="119"/>
        <v>44.444444444444443</v>
      </c>
      <c r="BL463" s="51">
        <f t="shared" si="120"/>
        <v>100</v>
      </c>
      <c r="BM463" s="51">
        <f t="shared" si="128"/>
        <v>44.444444444444443</v>
      </c>
      <c r="BN463" s="52">
        <f t="shared" si="117"/>
        <v>0</v>
      </c>
      <c r="BO463" s="52">
        <f t="shared" si="129"/>
        <v>144</v>
      </c>
      <c r="BP463" s="52">
        <f t="shared" si="130"/>
        <v>0</v>
      </c>
      <c r="BQ463" s="53">
        <f t="shared" si="131"/>
        <v>0</v>
      </c>
    </row>
    <row r="464" spans="1:73">
      <c r="A464" s="41">
        <v>526</v>
      </c>
      <c r="B464" s="42">
        <v>46029</v>
      </c>
      <c r="C464" s="48" t="s">
        <v>91</v>
      </c>
      <c r="D464" s="43" t="str">
        <f t="shared" si="134"/>
        <v>HO</v>
      </c>
      <c r="E464" s="44" t="s">
        <v>169</v>
      </c>
      <c r="F464" s="44" t="s">
        <v>161</v>
      </c>
      <c r="G464" s="45" t="s">
        <v>107</v>
      </c>
      <c r="H464" s="45"/>
      <c r="I464" s="45"/>
      <c r="J464" s="5">
        <v>200299.13</v>
      </c>
      <c r="K464" s="46" t="str">
        <f>VLOOKUP(J464,'[1]Item List (3)'!A$1:B$110000,2,FALSE)</f>
        <v>OR.9913 C</v>
      </c>
      <c r="L464" s="5">
        <v>251119002</v>
      </c>
      <c r="M464" s="15" t="str">
        <f t="shared" si="132"/>
        <v>OR</v>
      </c>
      <c r="N464" s="15">
        <v>15</v>
      </c>
      <c r="O464" s="47">
        <f t="shared" si="125"/>
        <v>240</v>
      </c>
      <c r="P464" s="15">
        <v>1</v>
      </c>
      <c r="Q464" s="15">
        <v>1703</v>
      </c>
      <c r="R464" s="15"/>
      <c r="S464" s="15"/>
      <c r="T464" s="15"/>
      <c r="U464" s="48">
        <f t="shared" si="118"/>
        <v>1703</v>
      </c>
      <c r="V464" s="15">
        <v>440</v>
      </c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>
        <v>30</v>
      </c>
      <c r="AQ464" s="15"/>
      <c r="AR464" s="15"/>
      <c r="AS464" s="15"/>
      <c r="AT464" s="15"/>
      <c r="AU464" s="15"/>
      <c r="AV464" s="15"/>
      <c r="AW464" s="15"/>
      <c r="AX464" s="15"/>
      <c r="AY464" s="15"/>
      <c r="AZ464" s="15">
        <v>10</v>
      </c>
      <c r="BA464" s="15"/>
      <c r="BB464" s="15"/>
      <c r="BC464" s="15"/>
      <c r="BD464" s="15"/>
      <c r="BE464" s="15"/>
      <c r="BF464" s="15"/>
      <c r="BG464" s="48">
        <f t="shared" si="124"/>
        <v>480</v>
      </c>
      <c r="BH464" s="49">
        <f t="shared" si="126"/>
        <v>8</v>
      </c>
      <c r="BI464" s="50">
        <f t="shared" si="133"/>
        <v>7.333333333333333</v>
      </c>
      <c r="BJ464" s="50">
        <f t="shared" si="127"/>
        <v>91.666666666666657</v>
      </c>
      <c r="BK464" s="51">
        <f t="shared" si="119"/>
        <v>96.76136363636364</v>
      </c>
      <c r="BL464" s="51">
        <f t="shared" si="120"/>
        <v>100</v>
      </c>
      <c r="BM464" s="51">
        <f t="shared" si="128"/>
        <v>88.697916666666671</v>
      </c>
      <c r="BN464" s="52">
        <f t="shared" si="117"/>
        <v>0.5</v>
      </c>
      <c r="BO464" s="52">
        <f t="shared" si="129"/>
        <v>1800</v>
      </c>
      <c r="BP464" s="52">
        <f t="shared" si="130"/>
        <v>0.16666666666666663</v>
      </c>
      <c r="BQ464" s="53">
        <f t="shared" si="131"/>
        <v>39.999999999999993</v>
      </c>
      <c r="BR464" s="54">
        <v>1</v>
      </c>
    </row>
    <row r="465" spans="1:70">
      <c r="A465" s="41">
        <v>527</v>
      </c>
      <c r="B465" s="42">
        <v>46029</v>
      </c>
      <c r="C465" s="48" t="s">
        <v>97</v>
      </c>
      <c r="D465" s="43" t="str">
        <f t="shared" si="134"/>
        <v>HO</v>
      </c>
      <c r="E465" s="44" t="s">
        <v>169</v>
      </c>
      <c r="F465" s="44" t="s">
        <v>161</v>
      </c>
      <c r="G465" s="45" t="s">
        <v>173</v>
      </c>
      <c r="H465" s="45" t="s">
        <v>167</v>
      </c>
      <c r="I465" s="45"/>
      <c r="J465" s="5">
        <v>200299.13</v>
      </c>
      <c r="K465" s="46" t="str">
        <f>VLOOKUP(J465,'[1]Item List (3)'!A$1:B$110000,2,FALSE)</f>
        <v>OR.9913 C</v>
      </c>
      <c r="L465" s="5">
        <v>251119002</v>
      </c>
      <c r="M465" s="15" t="str">
        <f t="shared" si="132"/>
        <v>OR</v>
      </c>
      <c r="N465" s="15">
        <v>15</v>
      </c>
      <c r="O465" s="47">
        <f t="shared" si="125"/>
        <v>240</v>
      </c>
      <c r="P465" s="15">
        <v>1</v>
      </c>
      <c r="Q465" s="15">
        <v>1234</v>
      </c>
      <c r="R465" s="15"/>
      <c r="S465" s="15"/>
      <c r="T465" s="15"/>
      <c r="U465" s="48">
        <f t="shared" si="118"/>
        <v>1234</v>
      </c>
      <c r="V465" s="15">
        <v>320</v>
      </c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>
        <v>20</v>
      </c>
      <c r="AQ465" s="15"/>
      <c r="AR465" s="15"/>
      <c r="AS465" s="15"/>
      <c r="AT465" s="15"/>
      <c r="AU465" s="15"/>
      <c r="AV465" s="15"/>
      <c r="AW465" s="15"/>
      <c r="AX465" s="15">
        <v>140</v>
      </c>
      <c r="AY465" s="15"/>
      <c r="AZ465" s="15"/>
      <c r="BA465" s="15"/>
      <c r="BB465" s="15"/>
      <c r="BC465" s="15"/>
      <c r="BD465" s="15"/>
      <c r="BE465" s="15"/>
      <c r="BF465" s="15"/>
      <c r="BG465" s="48">
        <f t="shared" si="124"/>
        <v>480</v>
      </c>
      <c r="BH465" s="49">
        <f t="shared" si="126"/>
        <v>8</v>
      </c>
      <c r="BI465" s="50">
        <f t="shared" si="133"/>
        <v>5.3333333333333339</v>
      </c>
      <c r="BJ465" s="50">
        <f t="shared" si="127"/>
        <v>66.666666666666671</v>
      </c>
      <c r="BK465" s="51">
        <f t="shared" si="119"/>
        <v>96.406249999999986</v>
      </c>
      <c r="BL465" s="51">
        <f t="shared" si="120"/>
        <v>100</v>
      </c>
      <c r="BM465" s="51">
        <f t="shared" si="128"/>
        <v>64.270833333333314</v>
      </c>
      <c r="BN465" s="52">
        <f t="shared" si="117"/>
        <v>0.33333333333333331</v>
      </c>
      <c r="BO465" s="52">
        <f t="shared" si="129"/>
        <v>1840</v>
      </c>
      <c r="BP465" s="52">
        <f t="shared" si="130"/>
        <v>2.333333333333333</v>
      </c>
      <c r="BQ465" s="53">
        <f t="shared" si="131"/>
        <v>559.99999999999989</v>
      </c>
    </row>
    <row r="466" spans="1:70">
      <c r="A466" s="41">
        <v>528</v>
      </c>
      <c r="B466" s="42">
        <v>46029</v>
      </c>
      <c r="C466" s="48" t="s">
        <v>91</v>
      </c>
      <c r="D466" s="43" t="str">
        <f t="shared" si="134"/>
        <v>HO</v>
      </c>
      <c r="E466" s="44" t="s">
        <v>172</v>
      </c>
      <c r="F466" s="44" t="s">
        <v>161</v>
      </c>
      <c r="G466" s="45" t="s">
        <v>171</v>
      </c>
      <c r="H466" s="45"/>
      <c r="I466" s="45"/>
      <c r="J466" s="5">
        <v>100299.14</v>
      </c>
      <c r="K466" s="46" t="str">
        <f>VLOOKUP(J466,'[1]Item List (3)'!A$1:B$110000,2,FALSE)</f>
        <v>IR. 9913 C</v>
      </c>
      <c r="L466" s="5">
        <v>251128013</v>
      </c>
      <c r="M466" s="15" t="str">
        <f t="shared" si="132"/>
        <v>IR</v>
      </c>
      <c r="N466" s="15">
        <v>15</v>
      </c>
      <c r="O466" s="47">
        <f t="shared" si="125"/>
        <v>240</v>
      </c>
      <c r="P466" s="15">
        <v>1</v>
      </c>
      <c r="Q466" s="15">
        <v>1696</v>
      </c>
      <c r="R466" s="15"/>
      <c r="S466" s="15"/>
      <c r="T466" s="15"/>
      <c r="U466" s="48">
        <f t="shared" si="118"/>
        <v>1696</v>
      </c>
      <c r="V466" s="15">
        <v>440</v>
      </c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>
        <v>30</v>
      </c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>
        <v>10</v>
      </c>
      <c r="BF466" s="15"/>
      <c r="BG466" s="48">
        <f t="shared" si="124"/>
        <v>480</v>
      </c>
      <c r="BH466" s="49">
        <f t="shared" si="126"/>
        <v>8</v>
      </c>
      <c r="BI466" s="50">
        <f t="shared" si="133"/>
        <v>7.333333333333333</v>
      </c>
      <c r="BJ466" s="50">
        <f t="shared" si="127"/>
        <v>91.666666666666657</v>
      </c>
      <c r="BK466" s="51">
        <f t="shared" si="119"/>
        <v>96.36363636363636</v>
      </c>
      <c r="BL466" s="51">
        <f t="shared" si="120"/>
        <v>100</v>
      </c>
      <c r="BM466" s="51">
        <f t="shared" si="128"/>
        <v>88.333333333333329</v>
      </c>
      <c r="BN466" s="52">
        <f t="shared" si="117"/>
        <v>0.66666666666666663</v>
      </c>
      <c r="BO466" s="52">
        <f t="shared" si="129"/>
        <v>1760</v>
      </c>
      <c r="BP466" s="52">
        <f t="shared" si="130"/>
        <v>0</v>
      </c>
      <c r="BQ466" s="53">
        <f t="shared" si="131"/>
        <v>0</v>
      </c>
      <c r="BR466" s="54">
        <v>1</v>
      </c>
    </row>
    <row r="467" spans="1:70">
      <c r="A467" s="41">
        <v>529</v>
      </c>
      <c r="B467" s="42">
        <v>46029</v>
      </c>
      <c r="C467" s="48" t="s">
        <v>97</v>
      </c>
      <c r="D467" s="43" t="str">
        <f t="shared" si="134"/>
        <v>HO</v>
      </c>
      <c r="E467" s="44" t="s">
        <v>172</v>
      </c>
      <c r="F467" s="44" t="s">
        <v>161</v>
      </c>
      <c r="G467" s="45" t="s">
        <v>167</v>
      </c>
      <c r="H467" s="45"/>
      <c r="I467" s="45"/>
      <c r="J467" s="5">
        <v>100299.14</v>
      </c>
      <c r="K467" s="46" t="str">
        <f>VLOOKUP(J467,'[1]Item List (3)'!A$1:B$110000,2,FALSE)</f>
        <v>IR. 9913 C</v>
      </c>
      <c r="L467" s="5">
        <v>251128013</v>
      </c>
      <c r="M467" s="15" t="str">
        <f t="shared" si="132"/>
        <v>IR</v>
      </c>
      <c r="N467" s="15">
        <v>15</v>
      </c>
      <c r="O467" s="47">
        <f t="shared" si="125"/>
        <v>240</v>
      </c>
      <c r="P467" s="15">
        <v>1</v>
      </c>
      <c r="Q467" s="15">
        <v>1444</v>
      </c>
      <c r="R467" s="15"/>
      <c r="S467" s="15"/>
      <c r="T467" s="15"/>
      <c r="U467" s="48">
        <f t="shared" si="118"/>
        <v>1444</v>
      </c>
      <c r="V467" s="15">
        <v>375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>
        <v>20</v>
      </c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>
        <v>85</v>
      </c>
      <c r="BD467" s="15"/>
      <c r="BE467" s="15"/>
      <c r="BF467" s="15"/>
      <c r="BG467" s="48">
        <f t="shared" si="124"/>
        <v>480</v>
      </c>
      <c r="BH467" s="49">
        <f t="shared" si="126"/>
        <v>8</v>
      </c>
      <c r="BI467" s="50">
        <f t="shared" si="133"/>
        <v>6.25</v>
      </c>
      <c r="BJ467" s="50">
        <f t="shared" si="127"/>
        <v>78.125</v>
      </c>
      <c r="BK467" s="51">
        <f t="shared" si="119"/>
        <v>96.266666666666666</v>
      </c>
      <c r="BL467" s="51">
        <f t="shared" si="120"/>
        <v>100</v>
      </c>
      <c r="BM467" s="51">
        <f t="shared" si="128"/>
        <v>75.208333333333314</v>
      </c>
      <c r="BN467" s="52">
        <f t="shared" si="117"/>
        <v>0.33333333333333331</v>
      </c>
      <c r="BO467" s="52">
        <f t="shared" si="129"/>
        <v>1840</v>
      </c>
      <c r="BP467" s="52">
        <f t="shared" si="130"/>
        <v>1.4166666666666667</v>
      </c>
      <c r="BQ467" s="53">
        <f t="shared" si="131"/>
        <v>340</v>
      </c>
    </row>
    <row r="468" spans="1:70">
      <c r="A468" s="41">
        <v>530</v>
      </c>
      <c r="B468" s="42">
        <v>46029</v>
      </c>
      <c r="C468" s="48" t="s">
        <v>91</v>
      </c>
      <c r="D468" s="43" t="str">
        <f t="shared" si="134"/>
        <v>HO</v>
      </c>
      <c r="E468" s="44" t="s">
        <v>175</v>
      </c>
      <c r="F468" s="44" t="s">
        <v>161</v>
      </c>
      <c r="G468" s="45" t="s">
        <v>174</v>
      </c>
      <c r="H468" s="45"/>
      <c r="I468" s="45"/>
      <c r="J468" s="5">
        <v>104738</v>
      </c>
      <c r="K468" s="46" t="str">
        <f>VLOOKUP(J468,'[1]Item List (3)'!A$1:B$110000,2,FALSE)</f>
        <v>IR.IR 20X28.6X16</v>
      </c>
      <c r="L468" s="5">
        <v>251207011</v>
      </c>
      <c r="M468" s="15" t="str">
        <f t="shared" si="132"/>
        <v>IR</v>
      </c>
      <c r="N468" s="15">
        <v>15</v>
      </c>
      <c r="O468" s="47">
        <f t="shared" si="125"/>
        <v>240</v>
      </c>
      <c r="P468" s="15">
        <v>1</v>
      </c>
      <c r="Q468" s="15">
        <v>1189</v>
      </c>
      <c r="R468" s="15"/>
      <c r="S468" s="15"/>
      <c r="T468" s="15"/>
      <c r="U468" s="48">
        <f t="shared" si="118"/>
        <v>1189</v>
      </c>
      <c r="V468" s="15">
        <v>310</v>
      </c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>
        <v>10</v>
      </c>
      <c r="AQ468" s="15"/>
      <c r="AR468" s="15">
        <v>150</v>
      </c>
      <c r="AS468" s="15"/>
      <c r="AT468" s="15"/>
      <c r="AU468" s="15"/>
      <c r="AV468" s="15"/>
      <c r="AW468" s="15"/>
      <c r="AX468" s="15"/>
      <c r="AY468" s="15"/>
      <c r="AZ468" s="15">
        <v>10</v>
      </c>
      <c r="BA468" s="15"/>
      <c r="BB468" s="15"/>
      <c r="BC468" s="15"/>
      <c r="BD468" s="15"/>
      <c r="BE468" s="15"/>
      <c r="BF468" s="15"/>
      <c r="BG468" s="48">
        <f t="shared" si="124"/>
        <v>480</v>
      </c>
      <c r="BH468" s="49">
        <f t="shared" si="126"/>
        <v>8</v>
      </c>
      <c r="BI468" s="50">
        <f t="shared" si="133"/>
        <v>5.1666666666666661</v>
      </c>
      <c r="BJ468" s="50">
        <f t="shared" si="127"/>
        <v>64.583333333333329</v>
      </c>
      <c r="BK468" s="51">
        <f t="shared" si="119"/>
        <v>95.887096774193566</v>
      </c>
      <c r="BL468" s="51">
        <f t="shared" si="120"/>
        <v>100</v>
      </c>
      <c r="BM468" s="51">
        <f t="shared" si="128"/>
        <v>61.927083333333336</v>
      </c>
      <c r="BN468" s="52">
        <f t="shared" si="117"/>
        <v>0.16666666666666666</v>
      </c>
      <c r="BO468" s="52">
        <f t="shared" si="129"/>
        <v>1880</v>
      </c>
      <c r="BP468" s="52">
        <f t="shared" si="130"/>
        <v>2.666666666666667</v>
      </c>
      <c r="BQ468" s="53">
        <f t="shared" si="131"/>
        <v>640.00000000000011</v>
      </c>
    </row>
    <row r="469" spans="1:70">
      <c r="A469" s="41">
        <v>530</v>
      </c>
      <c r="B469" s="42">
        <v>46029</v>
      </c>
      <c r="C469" s="48" t="s">
        <v>97</v>
      </c>
      <c r="D469" s="43" t="str">
        <f t="shared" si="134"/>
        <v>HO</v>
      </c>
      <c r="E469" s="44" t="s">
        <v>175</v>
      </c>
      <c r="F469" s="44" t="s">
        <v>161</v>
      </c>
      <c r="G469" s="45" t="s">
        <v>171</v>
      </c>
      <c r="H469" s="45"/>
      <c r="I469" s="45"/>
      <c r="J469" s="5">
        <v>104738</v>
      </c>
      <c r="K469" s="46" t="str">
        <f>VLOOKUP(J469,'[1]Item List (3)'!A$1:B$110000,2,FALSE)</f>
        <v>IR.IR 20X28.6X16</v>
      </c>
      <c r="L469" s="5">
        <v>251207011</v>
      </c>
      <c r="M469" s="15" t="str">
        <f t="shared" si="132"/>
        <v>IR</v>
      </c>
      <c r="N469" s="15">
        <v>15</v>
      </c>
      <c r="O469" s="47">
        <f t="shared" si="125"/>
        <v>240</v>
      </c>
      <c r="P469" s="15">
        <v>1</v>
      </c>
      <c r="Q469" s="15">
        <v>319</v>
      </c>
      <c r="R469" s="15"/>
      <c r="S469" s="15"/>
      <c r="T469" s="15"/>
      <c r="U469" s="48">
        <f t="shared" si="118"/>
        <v>319</v>
      </c>
      <c r="V469" s="15">
        <v>120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>
        <v>360</v>
      </c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48">
        <f t="shared" si="124"/>
        <v>480</v>
      </c>
      <c r="BH469" s="49">
        <f t="shared" si="126"/>
        <v>8</v>
      </c>
      <c r="BI469" s="50">
        <f t="shared" si="133"/>
        <v>2</v>
      </c>
      <c r="BJ469" s="50">
        <f t="shared" si="127"/>
        <v>25</v>
      </c>
      <c r="BK469" s="51">
        <f t="shared" si="119"/>
        <v>66.458333333333329</v>
      </c>
      <c r="BL469" s="51">
        <f t="shared" si="120"/>
        <v>100</v>
      </c>
      <c r="BM469" s="51">
        <f t="shared" si="128"/>
        <v>16.614583333333332</v>
      </c>
      <c r="BN469" s="52">
        <f t="shared" ref="BN469:BN532" si="135">(W469+AP469+BE469+BF469)/60</f>
        <v>0</v>
      </c>
      <c r="BO469" s="52">
        <f t="shared" si="129"/>
        <v>1920</v>
      </c>
      <c r="BP469" s="52">
        <f t="shared" si="130"/>
        <v>6</v>
      </c>
      <c r="BQ469" s="53">
        <f t="shared" si="131"/>
        <v>1440</v>
      </c>
    </row>
    <row r="470" spans="1:70">
      <c r="A470" s="41">
        <v>531</v>
      </c>
      <c r="B470" s="42">
        <v>46029</v>
      </c>
      <c r="C470" s="48" t="s">
        <v>91</v>
      </c>
      <c r="D470" s="43" t="str">
        <f t="shared" si="134"/>
        <v>HO</v>
      </c>
      <c r="E470" s="44" t="s">
        <v>176</v>
      </c>
      <c r="F470" s="44" t="s">
        <v>161</v>
      </c>
      <c r="G470" s="45" t="s">
        <v>174</v>
      </c>
      <c r="H470" s="45"/>
      <c r="I470" s="45"/>
      <c r="J470" s="5">
        <v>200497.11</v>
      </c>
      <c r="K470" s="46" t="str">
        <f>VLOOKUP(J470,'[1]Item List (3)'!A$1:B$110000,2,FALSE)</f>
        <v>OR.MNA6718G</v>
      </c>
      <c r="L470" s="5">
        <v>251203006</v>
      </c>
      <c r="M470" s="15" t="str">
        <f t="shared" si="132"/>
        <v>OR</v>
      </c>
      <c r="N470" s="15">
        <v>15</v>
      </c>
      <c r="O470" s="47">
        <f t="shared" si="125"/>
        <v>240</v>
      </c>
      <c r="P470" s="15">
        <v>1</v>
      </c>
      <c r="Q470" s="15">
        <v>902</v>
      </c>
      <c r="R470" s="15"/>
      <c r="S470" s="15"/>
      <c r="T470" s="15"/>
      <c r="U470" s="48">
        <f t="shared" ref="U470:U533" si="136">Q470+S470+T470</f>
        <v>902</v>
      </c>
      <c r="V470" s="15">
        <v>235</v>
      </c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>
        <v>225</v>
      </c>
      <c r="AO470" s="15"/>
      <c r="AP470" s="15">
        <v>20</v>
      </c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48">
        <f t="shared" si="124"/>
        <v>480</v>
      </c>
      <c r="BH470" s="49">
        <f t="shared" si="126"/>
        <v>8</v>
      </c>
      <c r="BI470" s="50">
        <f t="shared" si="133"/>
        <v>3.916666666666667</v>
      </c>
      <c r="BJ470" s="50">
        <f t="shared" si="127"/>
        <v>48.958333333333336</v>
      </c>
      <c r="BK470" s="51">
        <f t="shared" ref="BK470:BK533" si="137">IFERROR(((U470*N470)/(BI470*3600)*100),0)</f>
        <v>95.957446808510625</v>
      </c>
      <c r="BL470" s="51">
        <f t="shared" ref="BL470:BL533" si="138">IFERROR(((U470-(R470+S470+T470))/U470*100),0)</f>
        <v>100</v>
      </c>
      <c r="BM470" s="51">
        <f t="shared" si="128"/>
        <v>46.979166666666657</v>
      </c>
      <c r="BN470" s="52">
        <f t="shared" si="135"/>
        <v>0.33333333333333331</v>
      </c>
      <c r="BO470" s="52">
        <f t="shared" si="129"/>
        <v>1840</v>
      </c>
      <c r="BP470" s="52">
        <f t="shared" si="130"/>
        <v>3.7499999999999996</v>
      </c>
      <c r="BQ470" s="53">
        <f t="shared" si="131"/>
        <v>899.99999999999989</v>
      </c>
    </row>
    <row r="471" spans="1:70">
      <c r="A471" s="41">
        <v>532</v>
      </c>
      <c r="B471" s="42">
        <v>46029</v>
      </c>
      <c r="C471" s="48" t="s">
        <v>97</v>
      </c>
      <c r="D471" s="43" t="str">
        <f t="shared" si="134"/>
        <v>HO</v>
      </c>
      <c r="E471" s="44" t="s">
        <v>176</v>
      </c>
      <c r="F471" s="44"/>
      <c r="G471" s="45"/>
      <c r="H471" s="45"/>
      <c r="I471" s="45"/>
      <c r="J471" s="5"/>
      <c r="K471" s="46" t="e">
        <f>VLOOKUP(J471,'[1]Item List (3)'!A$1:B$110000,2,FALSE)</f>
        <v>#N/A</v>
      </c>
      <c r="L471" s="5"/>
      <c r="M471" s="15" t="str">
        <f t="shared" si="132"/>
        <v>IR</v>
      </c>
      <c r="N471" s="15"/>
      <c r="O471" s="47" t="str">
        <f t="shared" si="125"/>
        <v/>
      </c>
      <c r="P471" s="15"/>
      <c r="Q471" s="15"/>
      <c r="R471" s="15"/>
      <c r="S471" s="15"/>
      <c r="T471" s="15"/>
      <c r="U471" s="48">
        <f t="shared" si="136"/>
        <v>0</v>
      </c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>
        <v>480</v>
      </c>
      <c r="BG471" s="48">
        <f t="shared" si="124"/>
        <v>480</v>
      </c>
      <c r="BH471" s="49">
        <f t="shared" si="126"/>
        <v>8</v>
      </c>
      <c r="BI471" s="50">
        <f t="shared" si="133"/>
        <v>0</v>
      </c>
      <c r="BJ471" s="50">
        <f t="shared" si="127"/>
        <v>0</v>
      </c>
      <c r="BK471" s="51">
        <f t="shared" si="137"/>
        <v>0</v>
      </c>
      <c r="BL471" s="51">
        <f t="shared" si="138"/>
        <v>0</v>
      </c>
      <c r="BM471" s="51">
        <f t="shared" si="128"/>
        <v>0</v>
      </c>
      <c r="BN471" s="52">
        <f t="shared" si="135"/>
        <v>8</v>
      </c>
      <c r="BO471" s="52">
        <f t="shared" si="129"/>
        <v>0</v>
      </c>
      <c r="BP471" s="52">
        <f t="shared" si="130"/>
        <v>0</v>
      </c>
      <c r="BQ471" s="53">
        <f t="shared" si="131"/>
        <v>0</v>
      </c>
    </row>
    <row r="472" spans="1:70">
      <c r="A472" s="41">
        <v>533</v>
      </c>
      <c r="B472" s="42">
        <v>46029</v>
      </c>
      <c r="C472" s="48" t="s">
        <v>91</v>
      </c>
      <c r="D472" s="43" t="str">
        <f t="shared" si="134"/>
        <v>HO</v>
      </c>
      <c r="E472" s="44" t="s">
        <v>177</v>
      </c>
      <c r="F472" s="44"/>
      <c r="G472" s="45"/>
      <c r="H472" s="45"/>
      <c r="I472" s="45"/>
      <c r="J472" s="5"/>
      <c r="K472" s="46" t="e">
        <f>VLOOKUP(J472,'[1]Item List (3)'!A$1:B$110000,2,FALSE)</f>
        <v>#N/A</v>
      </c>
      <c r="L472" s="5"/>
      <c r="M472" s="15" t="str">
        <f t="shared" si="132"/>
        <v>IR</v>
      </c>
      <c r="N472" s="15"/>
      <c r="O472" s="47" t="str">
        <f t="shared" si="125"/>
        <v/>
      </c>
      <c r="P472" s="15"/>
      <c r="Q472" s="15"/>
      <c r="R472" s="15"/>
      <c r="S472" s="15"/>
      <c r="T472" s="15"/>
      <c r="U472" s="48">
        <f t="shared" si="136"/>
        <v>0</v>
      </c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>
        <v>480</v>
      </c>
      <c r="BG472" s="48">
        <f t="shared" si="124"/>
        <v>480</v>
      </c>
      <c r="BH472" s="49">
        <f t="shared" si="126"/>
        <v>8</v>
      </c>
      <c r="BI472" s="50">
        <f t="shared" si="133"/>
        <v>0</v>
      </c>
      <c r="BJ472" s="50">
        <f t="shared" si="127"/>
        <v>0</v>
      </c>
      <c r="BK472" s="51">
        <f t="shared" si="137"/>
        <v>0</v>
      </c>
      <c r="BL472" s="51">
        <f t="shared" si="138"/>
        <v>0</v>
      </c>
      <c r="BM472" s="51">
        <f t="shared" si="128"/>
        <v>0</v>
      </c>
      <c r="BN472" s="52">
        <f t="shared" si="135"/>
        <v>8</v>
      </c>
      <c r="BO472" s="52">
        <f t="shared" si="129"/>
        <v>0</v>
      </c>
      <c r="BP472" s="52">
        <f t="shared" si="130"/>
        <v>0</v>
      </c>
      <c r="BQ472" s="53">
        <f t="shared" si="131"/>
        <v>0</v>
      </c>
    </row>
    <row r="473" spans="1:70">
      <c r="A473" s="41">
        <v>534</v>
      </c>
      <c r="B473" s="42">
        <v>46029</v>
      </c>
      <c r="C473" s="48" t="s">
        <v>97</v>
      </c>
      <c r="D473" s="43" t="str">
        <f t="shared" si="134"/>
        <v>HO</v>
      </c>
      <c r="E473" s="44" t="s">
        <v>177</v>
      </c>
      <c r="F473" s="44" t="s">
        <v>161</v>
      </c>
      <c r="G473" s="45" t="s">
        <v>174</v>
      </c>
      <c r="H473" s="45" t="s">
        <v>173</v>
      </c>
      <c r="I473" s="45" t="s">
        <v>163</v>
      </c>
      <c r="J473" s="5">
        <v>104293</v>
      </c>
      <c r="K473" s="46" t="str">
        <f>VLOOKUP(J473,'[1]Item List (3)'!A$1:B$110000,2,FALSE)</f>
        <v>IR.210 YY2</v>
      </c>
      <c r="L473" s="5">
        <v>251130004</v>
      </c>
      <c r="M473" s="15" t="str">
        <f t="shared" si="132"/>
        <v>IR</v>
      </c>
      <c r="N473" s="15">
        <v>20</v>
      </c>
      <c r="O473" s="47">
        <f t="shared" si="125"/>
        <v>180</v>
      </c>
      <c r="P473" s="15">
        <v>1</v>
      </c>
      <c r="Q473" s="15">
        <v>355</v>
      </c>
      <c r="R473" s="15"/>
      <c r="S473" s="15"/>
      <c r="T473" s="15"/>
      <c r="U473" s="48">
        <f t="shared" si="136"/>
        <v>355</v>
      </c>
      <c r="V473" s="15">
        <v>130</v>
      </c>
      <c r="W473" s="15">
        <v>190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>
        <v>10</v>
      </c>
      <c r="AQ473" s="15"/>
      <c r="AR473" s="15">
        <v>150</v>
      </c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48">
        <f t="shared" si="124"/>
        <v>480</v>
      </c>
      <c r="BH473" s="49">
        <f t="shared" si="126"/>
        <v>8</v>
      </c>
      <c r="BI473" s="50">
        <f t="shared" si="133"/>
        <v>2.166666666666667</v>
      </c>
      <c r="BJ473" s="50">
        <f t="shared" si="127"/>
        <v>27.083333333333336</v>
      </c>
      <c r="BK473" s="51">
        <f t="shared" si="137"/>
        <v>91.025641025641008</v>
      </c>
      <c r="BL473" s="51">
        <f t="shared" si="138"/>
        <v>100</v>
      </c>
      <c r="BM473" s="51">
        <f t="shared" si="128"/>
        <v>24.652777777777775</v>
      </c>
      <c r="BN473" s="52">
        <f t="shared" si="135"/>
        <v>3.3333333333333335</v>
      </c>
      <c r="BO473" s="52">
        <f t="shared" si="129"/>
        <v>839.99999999999977</v>
      </c>
      <c r="BP473" s="52">
        <f t="shared" si="130"/>
        <v>2.4999999999999996</v>
      </c>
      <c r="BQ473" s="53">
        <f t="shared" si="131"/>
        <v>449.99999999999989</v>
      </c>
    </row>
    <row r="474" spans="1:70">
      <c r="A474" s="41">
        <v>535</v>
      </c>
      <c r="B474" s="42">
        <v>46029</v>
      </c>
      <c r="C474" s="48" t="s">
        <v>91</v>
      </c>
      <c r="D474" s="43" t="str">
        <f t="shared" si="134"/>
        <v>HO</v>
      </c>
      <c r="E474" s="44" t="s">
        <v>179</v>
      </c>
      <c r="F474" s="44"/>
      <c r="G474" s="45"/>
      <c r="H474" s="45"/>
      <c r="I474" s="45"/>
      <c r="J474" s="5"/>
      <c r="K474" s="46" t="e">
        <f>VLOOKUP(J474,'[1]Item List (3)'!A$1:B$110000,2,FALSE)</f>
        <v>#N/A</v>
      </c>
      <c r="L474" s="5"/>
      <c r="M474" s="15" t="str">
        <f t="shared" si="132"/>
        <v>IR</v>
      </c>
      <c r="N474" s="15"/>
      <c r="O474" s="47" t="str">
        <f t="shared" si="125"/>
        <v/>
      </c>
      <c r="P474" s="15"/>
      <c r="Q474" s="15"/>
      <c r="R474" s="15"/>
      <c r="S474" s="15"/>
      <c r="T474" s="15"/>
      <c r="U474" s="48">
        <f t="shared" si="136"/>
        <v>0</v>
      </c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>
        <v>480</v>
      </c>
      <c r="BG474" s="48">
        <f t="shared" si="124"/>
        <v>480</v>
      </c>
      <c r="BH474" s="49">
        <f t="shared" si="126"/>
        <v>8</v>
      </c>
      <c r="BI474" s="50">
        <f t="shared" si="133"/>
        <v>0</v>
      </c>
      <c r="BJ474" s="50">
        <f t="shared" si="127"/>
        <v>0</v>
      </c>
      <c r="BK474" s="51">
        <f t="shared" si="137"/>
        <v>0</v>
      </c>
      <c r="BL474" s="51">
        <f t="shared" si="138"/>
        <v>0</v>
      </c>
      <c r="BM474" s="51">
        <f t="shared" si="128"/>
        <v>0</v>
      </c>
      <c r="BN474" s="52">
        <f t="shared" si="135"/>
        <v>8</v>
      </c>
      <c r="BO474" s="52">
        <f t="shared" si="129"/>
        <v>0</v>
      </c>
      <c r="BP474" s="52">
        <f t="shared" si="130"/>
        <v>0</v>
      </c>
      <c r="BQ474" s="53">
        <f t="shared" si="131"/>
        <v>0</v>
      </c>
    </row>
    <row r="475" spans="1:70">
      <c r="A475" s="41">
        <v>536</v>
      </c>
      <c r="B475" s="42">
        <v>46029</v>
      </c>
      <c r="C475" s="48" t="s">
        <v>97</v>
      </c>
      <c r="D475" s="43" t="str">
        <f t="shared" si="134"/>
        <v>HO</v>
      </c>
      <c r="E475" s="44" t="s">
        <v>179</v>
      </c>
      <c r="F475" s="44"/>
      <c r="G475" s="45"/>
      <c r="H475" s="45"/>
      <c r="I475" s="45"/>
      <c r="J475" s="5"/>
      <c r="K475" s="46" t="e">
        <f>VLOOKUP(J475,'[1]Item List (3)'!A$1:B$110000,2,FALSE)</f>
        <v>#N/A</v>
      </c>
      <c r="L475" s="5"/>
      <c r="M475" s="15" t="str">
        <f t="shared" si="132"/>
        <v>IR</v>
      </c>
      <c r="N475" s="15"/>
      <c r="O475" s="47" t="str">
        <f t="shared" si="125"/>
        <v/>
      </c>
      <c r="P475" s="15"/>
      <c r="Q475" s="15"/>
      <c r="R475" s="15"/>
      <c r="S475" s="15"/>
      <c r="T475" s="15"/>
      <c r="U475" s="48">
        <f t="shared" si="136"/>
        <v>0</v>
      </c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>
        <v>480</v>
      </c>
      <c r="BG475" s="48">
        <f t="shared" si="124"/>
        <v>480</v>
      </c>
      <c r="BH475" s="49">
        <f t="shared" si="126"/>
        <v>8</v>
      </c>
      <c r="BI475" s="50">
        <f t="shared" si="133"/>
        <v>0</v>
      </c>
      <c r="BJ475" s="50">
        <f t="shared" si="127"/>
        <v>0</v>
      </c>
      <c r="BK475" s="51">
        <f t="shared" si="137"/>
        <v>0</v>
      </c>
      <c r="BL475" s="51">
        <f t="shared" si="138"/>
        <v>0</v>
      </c>
      <c r="BM475" s="51">
        <f t="shared" si="128"/>
        <v>0</v>
      </c>
      <c r="BN475" s="52">
        <f t="shared" si="135"/>
        <v>8</v>
      </c>
      <c r="BO475" s="52">
        <f t="shared" si="129"/>
        <v>0</v>
      </c>
      <c r="BP475" s="52">
        <f t="shared" si="130"/>
        <v>0</v>
      </c>
      <c r="BQ475" s="53">
        <f t="shared" si="131"/>
        <v>0</v>
      </c>
    </row>
    <row r="476" spans="1:70">
      <c r="A476" s="41">
        <v>537</v>
      </c>
      <c r="B476" s="42">
        <v>46030</v>
      </c>
      <c r="C476" s="48" t="s">
        <v>91</v>
      </c>
      <c r="D476" s="43" t="str">
        <f t="shared" si="134"/>
        <v>FG</v>
      </c>
      <c r="E476" s="44" t="s">
        <v>93</v>
      </c>
      <c r="F476" s="44" t="s">
        <v>92</v>
      </c>
      <c r="G476" s="45" t="s">
        <v>103</v>
      </c>
      <c r="H476" s="45" t="s">
        <v>104</v>
      </c>
      <c r="I476" s="45"/>
      <c r="J476" s="5">
        <v>208557.1</v>
      </c>
      <c r="K476" s="46" t="str">
        <f>VLOOKUP(J476,'[1]Item List (3)'!A$1:B$110000,2,FALSE)</f>
        <v>OR 22211 SPL</v>
      </c>
      <c r="L476" s="5">
        <v>250928012</v>
      </c>
      <c r="M476" s="15" t="str">
        <f t="shared" si="132"/>
        <v>OR</v>
      </c>
      <c r="N476" s="15"/>
      <c r="O476" s="47" t="str">
        <f t="shared" si="125"/>
        <v/>
      </c>
      <c r="P476" s="15">
        <v>1</v>
      </c>
      <c r="Q476" s="15">
        <v>679</v>
      </c>
      <c r="R476" s="15"/>
      <c r="S476" s="15">
        <v>1</v>
      </c>
      <c r="T476" s="15"/>
      <c r="U476" s="48">
        <f t="shared" si="136"/>
        <v>680</v>
      </c>
      <c r="V476" s="15">
        <v>120</v>
      </c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>
        <v>60</v>
      </c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48">
        <f t="shared" si="124"/>
        <v>180</v>
      </c>
      <c r="BH476" s="49">
        <f t="shared" si="126"/>
        <v>3</v>
      </c>
      <c r="BI476" s="50">
        <f t="shared" si="133"/>
        <v>2</v>
      </c>
      <c r="BJ476" s="50">
        <f t="shared" si="127"/>
        <v>66.666666666666657</v>
      </c>
      <c r="BK476" s="51">
        <f t="shared" si="137"/>
        <v>0</v>
      </c>
      <c r="BL476" s="51">
        <f t="shared" si="138"/>
        <v>99.852941176470594</v>
      </c>
      <c r="BM476" s="51">
        <f t="shared" si="128"/>
        <v>0</v>
      </c>
      <c r="BN476" s="52">
        <f t="shared" si="135"/>
        <v>0</v>
      </c>
      <c r="BO476" s="52">
        <f t="shared" si="129"/>
        <v>0</v>
      </c>
      <c r="BP476" s="52">
        <f t="shared" si="130"/>
        <v>1</v>
      </c>
      <c r="BQ476" s="53">
        <f t="shared" si="131"/>
        <v>0</v>
      </c>
    </row>
    <row r="477" spans="1:70">
      <c r="A477" s="41">
        <v>538</v>
      </c>
      <c r="B477" s="42">
        <v>46030</v>
      </c>
      <c r="C477" s="48" t="s">
        <v>91</v>
      </c>
      <c r="D477" s="43" t="str">
        <f t="shared" si="134"/>
        <v>FG</v>
      </c>
      <c r="E477" s="44" t="s">
        <v>93</v>
      </c>
      <c r="F477" s="44" t="s">
        <v>92</v>
      </c>
      <c r="G477" s="45" t="s">
        <v>103</v>
      </c>
      <c r="H477" s="45" t="s">
        <v>104</v>
      </c>
      <c r="I477" s="45"/>
      <c r="J477" s="5">
        <v>104247</v>
      </c>
      <c r="K477" s="46" t="str">
        <f>VLOOKUP(J477,'[1]Item List (3)'!A$1:B$110000,2,FALSE)</f>
        <v>IR.209</v>
      </c>
      <c r="L477" s="5">
        <v>251207012</v>
      </c>
      <c r="M477" s="15" t="str">
        <f t="shared" si="132"/>
        <v>IR</v>
      </c>
      <c r="N477" s="15"/>
      <c r="O477" s="47" t="str">
        <f t="shared" si="125"/>
        <v/>
      </c>
      <c r="P477" s="15">
        <v>1</v>
      </c>
      <c r="Q477" s="15">
        <v>2000</v>
      </c>
      <c r="R477" s="15"/>
      <c r="S477" s="15"/>
      <c r="T477" s="15"/>
      <c r="U477" s="48">
        <f t="shared" si="136"/>
        <v>2000</v>
      </c>
      <c r="V477" s="15">
        <v>120</v>
      </c>
      <c r="W477" s="15">
        <v>180</v>
      </c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48">
        <f t="shared" si="124"/>
        <v>300</v>
      </c>
      <c r="BH477" s="49">
        <f t="shared" si="126"/>
        <v>5</v>
      </c>
      <c r="BI477" s="50">
        <f t="shared" si="133"/>
        <v>2</v>
      </c>
      <c r="BJ477" s="50">
        <f t="shared" si="127"/>
        <v>40</v>
      </c>
      <c r="BK477" s="51">
        <f t="shared" si="137"/>
        <v>0</v>
      </c>
      <c r="BL477" s="51">
        <f t="shared" si="138"/>
        <v>100</v>
      </c>
      <c r="BM477" s="51">
        <f t="shared" si="128"/>
        <v>0</v>
      </c>
      <c r="BN477" s="52">
        <f t="shared" si="135"/>
        <v>3</v>
      </c>
      <c r="BO477" s="52">
        <f t="shared" si="129"/>
        <v>0</v>
      </c>
      <c r="BP477" s="52">
        <f t="shared" si="130"/>
        <v>0</v>
      </c>
      <c r="BQ477" s="53">
        <f t="shared" si="131"/>
        <v>0</v>
      </c>
    </row>
    <row r="478" spans="1:70">
      <c r="A478" s="41">
        <v>539</v>
      </c>
      <c r="B478" s="42">
        <v>46030</v>
      </c>
      <c r="C478" s="48" t="s">
        <v>97</v>
      </c>
      <c r="D478" s="43" t="str">
        <f t="shared" si="134"/>
        <v>FG</v>
      </c>
      <c r="E478" s="44" t="s">
        <v>93</v>
      </c>
      <c r="F478" s="44" t="s">
        <v>96</v>
      </c>
      <c r="G478" s="45" t="s">
        <v>94</v>
      </c>
      <c r="H478" s="45" t="s">
        <v>95</v>
      </c>
      <c r="I478" s="45"/>
      <c r="J478" s="5">
        <v>104247</v>
      </c>
      <c r="K478" s="46" t="str">
        <f>VLOOKUP(J478,'[1]Item List (3)'!A$1:B$110000,2,FALSE)</f>
        <v>IR.209</v>
      </c>
      <c r="L478" s="5">
        <v>251207012</v>
      </c>
      <c r="M478" s="15" t="str">
        <f t="shared" si="132"/>
        <v>IR</v>
      </c>
      <c r="N478" s="15"/>
      <c r="O478" s="47" t="str">
        <f t="shared" si="125"/>
        <v/>
      </c>
      <c r="P478" s="15">
        <v>1</v>
      </c>
      <c r="Q478" s="15">
        <v>3500</v>
      </c>
      <c r="R478" s="15"/>
      <c r="S478" s="15"/>
      <c r="T478" s="15"/>
      <c r="U478" s="48">
        <f t="shared" si="136"/>
        <v>3500</v>
      </c>
      <c r="V478" s="15">
        <v>150</v>
      </c>
      <c r="W478" s="15">
        <v>60</v>
      </c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>
        <v>30</v>
      </c>
      <c r="AR478" s="15">
        <v>240</v>
      </c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48">
        <f t="shared" si="124"/>
        <v>480</v>
      </c>
      <c r="BH478" s="49">
        <f t="shared" si="126"/>
        <v>8</v>
      </c>
      <c r="BI478" s="50">
        <f t="shared" si="133"/>
        <v>2.5</v>
      </c>
      <c r="BJ478" s="50">
        <f t="shared" si="127"/>
        <v>31.25</v>
      </c>
      <c r="BK478" s="51">
        <f t="shared" si="137"/>
        <v>0</v>
      </c>
      <c r="BL478" s="51">
        <f t="shared" si="138"/>
        <v>100</v>
      </c>
      <c r="BM478" s="51">
        <f t="shared" si="128"/>
        <v>0</v>
      </c>
      <c r="BN478" s="52">
        <f t="shared" si="135"/>
        <v>1</v>
      </c>
      <c r="BO478" s="52">
        <f t="shared" si="129"/>
        <v>0</v>
      </c>
      <c r="BP478" s="52">
        <f t="shared" si="130"/>
        <v>4.5</v>
      </c>
      <c r="BQ478" s="53">
        <f t="shared" si="131"/>
        <v>0</v>
      </c>
    </row>
    <row r="479" spans="1:70">
      <c r="A479" s="41">
        <v>540</v>
      </c>
      <c r="B479" s="42">
        <v>46030</v>
      </c>
      <c r="C479" s="48" t="s">
        <v>91</v>
      </c>
      <c r="D479" s="43" t="str">
        <f t="shared" si="134"/>
        <v>FG</v>
      </c>
      <c r="E479" s="44" t="s">
        <v>100</v>
      </c>
      <c r="F479" s="44" t="s">
        <v>92</v>
      </c>
      <c r="G479" s="45" t="s">
        <v>98</v>
      </c>
      <c r="H479" s="45" t="s">
        <v>99</v>
      </c>
      <c r="I479" s="45"/>
      <c r="J479" s="5">
        <v>200299.13</v>
      </c>
      <c r="K479" s="46" t="str">
        <f>VLOOKUP(J479,'[1]Item List (3)'!A$1:B$110000,2,FALSE)</f>
        <v>OR.9913 C</v>
      </c>
      <c r="L479" s="5">
        <v>251123003</v>
      </c>
      <c r="M479" s="15" t="str">
        <f t="shared" si="132"/>
        <v>OR</v>
      </c>
      <c r="N479" s="15"/>
      <c r="O479" s="47" t="str">
        <f t="shared" si="125"/>
        <v/>
      </c>
      <c r="P479" s="15">
        <v>3</v>
      </c>
      <c r="Q479" s="15">
        <v>5976</v>
      </c>
      <c r="R479" s="15"/>
      <c r="S479" s="15"/>
      <c r="T479" s="15"/>
      <c r="U479" s="48">
        <f t="shared" si="136"/>
        <v>5976</v>
      </c>
      <c r="V479" s="15">
        <v>240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>
        <v>120</v>
      </c>
      <c r="AR479" s="15"/>
      <c r="AS479" s="15"/>
      <c r="AT479" s="15"/>
      <c r="AU479" s="15"/>
      <c r="AV479" s="15"/>
      <c r="AW479" s="15"/>
      <c r="AX479" s="15"/>
      <c r="AY479" s="15"/>
      <c r="AZ479" s="15">
        <v>15</v>
      </c>
      <c r="BA479" s="15"/>
      <c r="BB479" s="15"/>
      <c r="BC479" s="15"/>
      <c r="BD479" s="15"/>
      <c r="BE479" s="15"/>
      <c r="BF479" s="15"/>
      <c r="BG479" s="48">
        <f t="shared" si="124"/>
        <v>375</v>
      </c>
      <c r="BH479" s="49">
        <f t="shared" si="126"/>
        <v>6.25</v>
      </c>
      <c r="BI479" s="50">
        <f t="shared" si="133"/>
        <v>4</v>
      </c>
      <c r="BJ479" s="50">
        <f t="shared" si="127"/>
        <v>64</v>
      </c>
      <c r="BK479" s="51">
        <f t="shared" si="137"/>
        <v>0</v>
      </c>
      <c r="BL479" s="51">
        <f t="shared" si="138"/>
        <v>100</v>
      </c>
      <c r="BM479" s="51">
        <f t="shared" si="128"/>
        <v>0</v>
      </c>
      <c r="BN479" s="52">
        <f t="shared" si="135"/>
        <v>0</v>
      </c>
      <c r="BO479" s="52">
        <f t="shared" si="129"/>
        <v>0</v>
      </c>
      <c r="BP479" s="52">
        <f t="shared" si="130"/>
        <v>2.25</v>
      </c>
      <c r="BQ479" s="53">
        <f t="shared" si="131"/>
        <v>0</v>
      </c>
    </row>
    <row r="480" spans="1:70">
      <c r="A480" s="41">
        <v>541</v>
      </c>
      <c r="B480" s="42">
        <v>46030</v>
      </c>
      <c r="C480" s="48" t="s">
        <v>91</v>
      </c>
      <c r="D480" s="43" t="str">
        <f t="shared" si="134"/>
        <v>FG</v>
      </c>
      <c r="E480" s="44" t="s">
        <v>100</v>
      </c>
      <c r="F480" s="44" t="s">
        <v>96</v>
      </c>
      <c r="G480" s="45" t="s">
        <v>98</v>
      </c>
      <c r="H480" s="45" t="s">
        <v>99</v>
      </c>
      <c r="I480" s="45"/>
      <c r="J480" s="5">
        <v>200299.13</v>
      </c>
      <c r="K480" s="46" t="str">
        <f>VLOOKUP(J480,'[1]Item List (3)'!A$1:B$110000,2,FALSE)</f>
        <v>OR.9913 C</v>
      </c>
      <c r="L480" s="5">
        <v>251123003</v>
      </c>
      <c r="M480" s="15" t="str">
        <f t="shared" si="132"/>
        <v>OR</v>
      </c>
      <c r="N480" s="15"/>
      <c r="O480" s="47" t="str">
        <f t="shared" si="125"/>
        <v/>
      </c>
      <c r="P480" s="15">
        <v>1</v>
      </c>
      <c r="Q480" s="15">
        <v>1000</v>
      </c>
      <c r="R480" s="15"/>
      <c r="S480" s="15"/>
      <c r="T480" s="15"/>
      <c r="U480" s="48">
        <f t="shared" si="136"/>
        <v>1000</v>
      </c>
      <c r="V480" s="15">
        <v>105</v>
      </c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48">
        <f t="shared" si="124"/>
        <v>105</v>
      </c>
      <c r="BH480" s="49">
        <f t="shared" si="126"/>
        <v>1.75</v>
      </c>
      <c r="BI480" s="50">
        <f t="shared" si="133"/>
        <v>1.75</v>
      </c>
      <c r="BJ480" s="50">
        <f t="shared" si="127"/>
        <v>100</v>
      </c>
      <c r="BK480" s="51">
        <f t="shared" si="137"/>
        <v>0</v>
      </c>
      <c r="BL480" s="51">
        <f t="shared" si="138"/>
        <v>100</v>
      </c>
      <c r="BM480" s="51">
        <f t="shared" si="128"/>
        <v>0</v>
      </c>
      <c r="BN480" s="52">
        <f t="shared" si="135"/>
        <v>0</v>
      </c>
      <c r="BO480" s="52">
        <f t="shared" si="129"/>
        <v>0</v>
      </c>
      <c r="BP480" s="52">
        <f t="shared" si="130"/>
        <v>0</v>
      </c>
      <c r="BQ480" s="53">
        <f t="shared" si="131"/>
        <v>0</v>
      </c>
    </row>
    <row r="481" spans="1:72">
      <c r="A481" s="41">
        <v>542</v>
      </c>
      <c r="B481" s="42">
        <v>46030</v>
      </c>
      <c r="C481" s="48" t="s">
        <v>97</v>
      </c>
      <c r="D481" s="43" t="str">
        <f t="shared" si="134"/>
        <v>FG</v>
      </c>
      <c r="E481" s="44" t="s">
        <v>100</v>
      </c>
      <c r="F481" s="44" t="s">
        <v>92</v>
      </c>
      <c r="G481" s="45" t="s">
        <v>101</v>
      </c>
      <c r="H481" s="45" t="s">
        <v>102</v>
      </c>
      <c r="I481" s="45"/>
      <c r="J481" s="5">
        <v>200299.13</v>
      </c>
      <c r="K481" s="46" t="str">
        <f>VLOOKUP(J481,'[1]Item List (3)'!A$1:B$110000,2,FALSE)</f>
        <v>OR.9913 C</v>
      </c>
      <c r="L481" s="5">
        <v>251123003</v>
      </c>
      <c r="M481" s="15" t="str">
        <f t="shared" si="132"/>
        <v>OR</v>
      </c>
      <c r="N481" s="15"/>
      <c r="O481" s="47" t="str">
        <f t="shared" si="125"/>
        <v/>
      </c>
      <c r="P481" s="15">
        <v>3</v>
      </c>
      <c r="Q481" s="15">
        <v>5436</v>
      </c>
      <c r="R481" s="15"/>
      <c r="S481" s="15"/>
      <c r="T481" s="15"/>
      <c r="U481" s="48">
        <f t="shared" si="136"/>
        <v>5436</v>
      </c>
      <c r="V481" s="15">
        <v>300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>
        <v>120</v>
      </c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48">
        <f t="shared" si="124"/>
        <v>420</v>
      </c>
      <c r="BH481" s="49">
        <f t="shared" si="126"/>
        <v>7</v>
      </c>
      <c r="BI481" s="50">
        <f t="shared" si="133"/>
        <v>5</v>
      </c>
      <c r="BJ481" s="50">
        <f t="shared" si="127"/>
        <v>71.428571428571431</v>
      </c>
      <c r="BK481" s="51">
        <f t="shared" si="137"/>
        <v>0</v>
      </c>
      <c r="BL481" s="51">
        <f t="shared" si="138"/>
        <v>100</v>
      </c>
      <c r="BM481" s="51">
        <f t="shared" si="128"/>
        <v>0</v>
      </c>
      <c r="BN481" s="52">
        <f t="shared" si="135"/>
        <v>0</v>
      </c>
      <c r="BO481" s="52">
        <f t="shared" si="129"/>
        <v>0</v>
      </c>
      <c r="BP481" s="52">
        <f t="shared" si="130"/>
        <v>2</v>
      </c>
      <c r="BQ481" s="53">
        <f t="shared" si="131"/>
        <v>0</v>
      </c>
    </row>
    <row r="482" spans="1:72">
      <c r="A482" s="41">
        <v>543</v>
      </c>
      <c r="B482" s="42">
        <v>46030</v>
      </c>
      <c r="C482" s="48" t="s">
        <v>97</v>
      </c>
      <c r="D482" s="43" t="str">
        <f t="shared" si="134"/>
        <v>FG</v>
      </c>
      <c r="E482" s="44" t="s">
        <v>100</v>
      </c>
      <c r="F482" s="44" t="s">
        <v>116</v>
      </c>
      <c r="G482" s="45" t="s">
        <v>101</v>
      </c>
      <c r="H482" s="45" t="s">
        <v>102</v>
      </c>
      <c r="I482" s="45"/>
      <c r="J482" s="5">
        <v>200299.13</v>
      </c>
      <c r="K482" s="46" t="str">
        <f>VLOOKUP(J482,'[1]Item List (3)'!A$1:B$110000,2,FALSE)</f>
        <v>OR.9913 C</v>
      </c>
      <c r="L482" s="5">
        <v>251123003</v>
      </c>
      <c r="M482" s="15" t="str">
        <f t="shared" si="132"/>
        <v>OR</v>
      </c>
      <c r="N482" s="15"/>
      <c r="O482" s="47" t="str">
        <f t="shared" si="125"/>
        <v/>
      </c>
      <c r="P482" s="15">
        <v>1</v>
      </c>
      <c r="Q482" s="15">
        <v>500</v>
      </c>
      <c r="R482" s="15"/>
      <c r="S482" s="15"/>
      <c r="T482" s="15"/>
      <c r="U482" s="48">
        <f t="shared" si="136"/>
        <v>500</v>
      </c>
      <c r="V482" s="15">
        <v>60</v>
      </c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48">
        <f t="shared" si="124"/>
        <v>60</v>
      </c>
      <c r="BH482" s="49">
        <f t="shared" si="126"/>
        <v>1</v>
      </c>
      <c r="BI482" s="50">
        <f t="shared" si="133"/>
        <v>1</v>
      </c>
      <c r="BJ482" s="50">
        <f t="shared" si="127"/>
        <v>100</v>
      </c>
      <c r="BK482" s="51">
        <f t="shared" si="137"/>
        <v>0</v>
      </c>
      <c r="BL482" s="51">
        <f t="shared" si="138"/>
        <v>100</v>
      </c>
      <c r="BM482" s="51">
        <f t="shared" si="128"/>
        <v>0</v>
      </c>
      <c r="BN482" s="52">
        <f t="shared" si="135"/>
        <v>0</v>
      </c>
      <c r="BO482" s="52">
        <f t="shared" si="129"/>
        <v>0</v>
      </c>
      <c r="BP482" s="52">
        <f t="shared" si="130"/>
        <v>0</v>
      </c>
      <c r="BQ482" s="53">
        <f t="shared" si="131"/>
        <v>0</v>
      </c>
    </row>
    <row r="483" spans="1:72">
      <c r="A483" s="41">
        <v>544</v>
      </c>
      <c r="B483" s="42">
        <v>46030</v>
      </c>
      <c r="C483" s="48" t="s">
        <v>91</v>
      </c>
      <c r="D483" s="43" t="str">
        <f t="shared" si="134"/>
        <v>CG</v>
      </c>
      <c r="E483" s="44" t="s">
        <v>105</v>
      </c>
      <c r="F483" s="44"/>
      <c r="G483" s="45"/>
      <c r="H483" s="45"/>
      <c r="I483" s="45"/>
      <c r="J483" s="5"/>
      <c r="K483" s="46" t="e">
        <f>VLOOKUP(J483,'[1]Item List (3)'!A$1:B$110000,2,FALSE)</f>
        <v>#N/A</v>
      </c>
      <c r="L483" s="5"/>
      <c r="M483" s="15" t="str">
        <f t="shared" si="132"/>
        <v>IR</v>
      </c>
      <c r="N483" s="15"/>
      <c r="O483" s="47" t="str">
        <f t="shared" si="125"/>
        <v/>
      </c>
      <c r="P483" s="15"/>
      <c r="Q483" s="15"/>
      <c r="R483" s="15"/>
      <c r="S483" s="15"/>
      <c r="T483" s="15"/>
      <c r="U483" s="48">
        <f t="shared" si="136"/>
        <v>0</v>
      </c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>
        <v>480</v>
      </c>
      <c r="BG483" s="48">
        <f t="shared" si="124"/>
        <v>480</v>
      </c>
      <c r="BH483" s="49">
        <f t="shared" si="126"/>
        <v>8</v>
      </c>
      <c r="BI483" s="50">
        <f t="shared" si="133"/>
        <v>0</v>
      </c>
      <c r="BJ483" s="50">
        <f t="shared" si="127"/>
        <v>0</v>
      </c>
      <c r="BK483" s="51">
        <f t="shared" si="137"/>
        <v>0</v>
      </c>
      <c r="BL483" s="51">
        <f t="shared" si="138"/>
        <v>0</v>
      </c>
      <c r="BM483" s="51">
        <f t="shared" si="128"/>
        <v>0</v>
      </c>
      <c r="BN483" s="52">
        <f t="shared" si="135"/>
        <v>8</v>
      </c>
      <c r="BO483" s="52">
        <f t="shared" si="129"/>
        <v>0</v>
      </c>
      <c r="BP483" s="52">
        <f t="shared" si="130"/>
        <v>0</v>
      </c>
      <c r="BQ483" s="53">
        <f t="shared" si="131"/>
        <v>0</v>
      </c>
    </row>
    <row r="484" spans="1:72">
      <c r="A484" s="41">
        <v>545</v>
      </c>
      <c r="B484" s="42">
        <v>46030</v>
      </c>
      <c r="C484" s="48" t="s">
        <v>97</v>
      </c>
      <c r="D484" s="43" t="str">
        <f t="shared" si="134"/>
        <v>CG</v>
      </c>
      <c r="E484" s="44" t="s">
        <v>105</v>
      </c>
      <c r="F484" s="44"/>
      <c r="G484" s="45"/>
      <c r="H484" s="45"/>
      <c r="I484" s="45"/>
      <c r="J484" s="5"/>
      <c r="K484" s="46" t="e">
        <f>VLOOKUP(J484,'[1]Item List (3)'!A$1:B$110000,2,FALSE)</f>
        <v>#N/A</v>
      </c>
      <c r="L484" s="5"/>
      <c r="M484" s="15" t="str">
        <f t="shared" si="132"/>
        <v>IR</v>
      </c>
      <c r="N484" s="15"/>
      <c r="O484" s="47" t="str">
        <f t="shared" si="125"/>
        <v/>
      </c>
      <c r="P484" s="15"/>
      <c r="Q484" s="15"/>
      <c r="R484" s="15"/>
      <c r="S484" s="15"/>
      <c r="T484" s="15"/>
      <c r="U484" s="48">
        <f t="shared" si="136"/>
        <v>0</v>
      </c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>
        <v>480</v>
      </c>
      <c r="BG484" s="48">
        <f t="shared" si="124"/>
        <v>480</v>
      </c>
      <c r="BH484" s="49">
        <f t="shared" si="126"/>
        <v>8</v>
      </c>
      <c r="BI484" s="50">
        <f t="shared" si="133"/>
        <v>0</v>
      </c>
      <c r="BJ484" s="50">
        <f t="shared" si="127"/>
        <v>0</v>
      </c>
      <c r="BK484" s="51">
        <f t="shared" si="137"/>
        <v>0</v>
      </c>
      <c r="BL484" s="51">
        <f t="shared" si="138"/>
        <v>0</v>
      </c>
      <c r="BM484" s="51">
        <f t="shared" si="128"/>
        <v>0</v>
      </c>
      <c r="BN484" s="52">
        <f t="shared" si="135"/>
        <v>8</v>
      </c>
      <c r="BO484" s="52">
        <f t="shared" si="129"/>
        <v>0</v>
      </c>
      <c r="BP484" s="52">
        <f t="shared" si="130"/>
        <v>0</v>
      </c>
      <c r="BQ484" s="53">
        <f t="shared" si="131"/>
        <v>0</v>
      </c>
    </row>
    <row r="485" spans="1:72">
      <c r="A485" s="41">
        <v>546</v>
      </c>
      <c r="B485" s="42">
        <v>46030</v>
      </c>
      <c r="C485" s="48" t="s">
        <v>91</v>
      </c>
      <c r="D485" s="43" t="str">
        <f t="shared" si="134"/>
        <v>CG</v>
      </c>
      <c r="E485" s="44" t="s">
        <v>108</v>
      </c>
      <c r="F485" s="44" t="s">
        <v>120</v>
      </c>
      <c r="G485" s="45" t="s">
        <v>112</v>
      </c>
      <c r="H485" s="45" t="s">
        <v>113</v>
      </c>
      <c r="I485" s="45" t="s">
        <v>157</v>
      </c>
      <c r="J485" s="5">
        <v>200299.13</v>
      </c>
      <c r="K485" s="46" t="str">
        <f>VLOOKUP(J485,'[1]Item List (3)'!A$1:B$110000,2,FALSE)</f>
        <v>OR.9913 C</v>
      </c>
      <c r="L485" s="5">
        <v>251119002</v>
      </c>
      <c r="M485" s="15" t="str">
        <f t="shared" si="132"/>
        <v>OR</v>
      </c>
      <c r="N485" s="15"/>
      <c r="O485" s="47" t="str">
        <f t="shared" si="125"/>
        <v/>
      </c>
      <c r="P485" s="15">
        <v>1</v>
      </c>
      <c r="Q485" s="15">
        <v>10200</v>
      </c>
      <c r="R485" s="15"/>
      <c r="S485" s="15"/>
      <c r="T485" s="15"/>
      <c r="U485" s="48">
        <f t="shared" si="136"/>
        <v>10200</v>
      </c>
      <c r="V485" s="15">
        <v>170</v>
      </c>
      <c r="W485" s="15">
        <v>120</v>
      </c>
      <c r="X485" s="15">
        <v>90</v>
      </c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>
        <v>100</v>
      </c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48">
        <f t="shared" si="124"/>
        <v>480</v>
      </c>
      <c r="BH485" s="49">
        <f t="shared" si="126"/>
        <v>8</v>
      </c>
      <c r="BI485" s="50">
        <f t="shared" si="133"/>
        <v>2.833333333333333</v>
      </c>
      <c r="BJ485" s="50">
        <f t="shared" si="127"/>
        <v>35.416666666666664</v>
      </c>
      <c r="BK485" s="51">
        <f t="shared" si="137"/>
        <v>0</v>
      </c>
      <c r="BL485" s="51">
        <f t="shared" si="138"/>
        <v>100</v>
      </c>
      <c r="BM485" s="51">
        <f t="shared" si="128"/>
        <v>0</v>
      </c>
      <c r="BN485" s="52">
        <f t="shared" si="135"/>
        <v>2</v>
      </c>
      <c r="BO485" s="52">
        <f t="shared" si="129"/>
        <v>0</v>
      </c>
      <c r="BP485" s="52">
        <f t="shared" si="130"/>
        <v>3.166666666666667</v>
      </c>
      <c r="BQ485" s="53">
        <f t="shared" si="131"/>
        <v>0</v>
      </c>
      <c r="BR485" s="54">
        <v>3</v>
      </c>
    </row>
    <row r="486" spans="1:72">
      <c r="A486" s="41">
        <v>547</v>
      </c>
      <c r="B486" s="42">
        <v>46030</v>
      </c>
      <c r="C486" s="48" t="s">
        <v>97</v>
      </c>
      <c r="D486" s="43" t="str">
        <f t="shared" si="134"/>
        <v>CG</v>
      </c>
      <c r="E486" s="44" t="s">
        <v>108</v>
      </c>
      <c r="F486" s="44" t="s">
        <v>120</v>
      </c>
      <c r="G486" s="45" t="s">
        <v>112</v>
      </c>
      <c r="H486" s="45" t="s">
        <v>113</v>
      </c>
      <c r="I486" s="45" t="s">
        <v>103</v>
      </c>
      <c r="J486" s="5">
        <v>200299.13</v>
      </c>
      <c r="K486" s="46" t="str">
        <f>VLOOKUP(J486,'[1]Item List (3)'!A$1:B$110000,2,FALSE)</f>
        <v>OR.9913 C</v>
      </c>
      <c r="L486" s="5">
        <v>251119002</v>
      </c>
      <c r="M486" s="15" t="str">
        <f t="shared" si="132"/>
        <v>OR</v>
      </c>
      <c r="N486" s="15"/>
      <c r="O486" s="47" t="str">
        <f t="shared" si="125"/>
        <v/>
      </c>
      <c r="P486" s="15">
        <v>1</v>
      </c>
      <c r="Q486" s="15">
        <v>5460</v>
      </c>
      <c r="R486" s="15"/>
      <c r="S486" s="15"/>
      <c r="T486" s="15"/>
      <c r="U486" s="48">
        <f t="shared" si="136"/>
        <v>5460</v>
      </c>
      <c r="V486" s="15">
        <v>90</v>
      </c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>
        <v>30</v>
      </c>
      <c r="AO486" s="15"/>
      <c r="AP486" s="15"/>
      <c r="AQ486" s="15">
        <v>60</v>
      </c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>
        <v>90</v>
      </c>
      <c r="BD486" s="15"/>
      <c r="BE486" s="15"/>
      <c r="BF486" s="15"/>
      <c r="BG486" s="48">
        <f t="shared" si="124"/>
        <v>270</v>
      </c>
      <c r="BH486" s="49">
        <f t="shared" si="126"/>
        <v>4.5</v>
      </c>
      <c r="BI486" s="50">
        <f t="shared" si="133"/>
        <v>1.5</v>
      </c>
      <c r="BJ486" s="50">
        <f t="shared" si="127"/>
        <v>33.333333333333329</v>
      </c>
      <c r="BK486" s="51">
        <f t="shared" si="137"/>
        <v>0</v>
      </c>
      <c r="BL486" s="51">
        <f t="shared" si="138"/>
        <v>100</v>
      </c>
      <c r="BM486" s="51">
        <f t="shared" si="128"/>
        <v>0</v>
      </c>
      <c r="BN486" s="52">
        <f t="shared" si="135"/>
        <v>0</v>
      </c>
      <c r="BO486" s="52">
        <f t="shared" si="129"/>
        <v>0</v>
      </c>
      <c r="BP486" s="52">
        <f t="shared" si="130"/>
        <v>3</v>
      </c>
      <c r="BQ486" s="53">
        <f t="shared" si="131"/>
        <v>0</v>
      </c>
    </row>
    <row r="487" spans="1:72">
      <c r="A487" s="41">
        <v>548</v>
      </c>
      <c r="B487" s="42">
        <v>46030</v>
      </c>
      <c r="C487" s="48" t="s">
        <v>97</v>
      </c>
      <c r="D487" s="43" t="str">
        <f t="shared" si="134"/>
        <v>CG</v>
      </c>
      <c r="E487" s="44" t="s">
        <v>108</v>
      </c>
      <c r="F487" s="44" t="s">
        <v>106</v>
      </c>
      <c r="G487" s="45" t="s">
        <v>112</v>
      </c>
      <c r="H487" s="45" t="s">
        <v>113</v>
      </c>
      <c r="I487" s="45" t="s">
        <v>103</v>
      </c>
      <c r="J487" s="5">
        <v>200299.13</v>
      </c>
      <c r="K487" s="46" t="str">
        <f>VLOOKUP(J487,'[1]Item List (3)'!A$1:B$110000,2,FALSE)</f>
        <v>OR.9913 C</v>
      </c>
      <c r="L487" s="5">
        <v>251119002</v>
      </c>
      <c r="M487" s="15" t="str">
        <f t="shared" si="132"/>
        <v>OR</v>
      </c>
      <c r="N487" s="15"/>
      <c r="O487" s="47" t="str">
        <f t="shared" si="125"/>
        <v/>
      </c>
      <c r="P487" s="15">
        <v>2</v>
      </c>
      <c r="Q487" s="15">
        <v>6375</v>
      </c>
      <c r="R487" s="15"/>
      <c r="S487" s="15"/>
      <c r="T487" s="15"/>
      <c r="U487" s="48">
        <f t="shared" si="136"/>
        <v>6375</v>
      </c>
      <c r="V487" s="15">
        <v>120</v>
      </c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48">
        <f t="shared" si="124"/>
        <v>120</v>
      </c>
      <c r="BH487" s="49">
        <f t="shared" si="126"/>
        <v>2</v>
      </c>
      <c r="BI487" s="50">
        <f t="shared" si="133"/>
        <v>2</v>
      </c>
      <c r="BJ487" s="50">
        <f t="shared" si="127"/>
        <v>100</v>
      </c>
      <c r="BK487" s="51">
        <f t="shared" si="137"/>
        <v>0</v>
      </c>
      <c r="BL487" s="51">
        <f t="shared" si="138"/>
        <v>100</v>
      </c>
      <c r="BM487" s="51">
        <f t="shared" si="128"/>
        <v>0</v>
      </c>
      <c r="BN487" s="52">
        <f t="shared" si="135"/>
        <v>0</v>
      </c>
      <c r="BO487" s="52">
        <f t="shared" si="129"/>
        <v>0</v>
      </c>
      <c r="BP487" s="52">
        <f t="shared" si="130"/>
        <v>0</v>
      </c>
      <c r="BQ487" s="53">
        <f t="shared" si="131"/>
        <v>0</v>
      </c>
    </row>
    <row r="488" spans="1:72">
      <c r="A488" s="41">
        <v>549</v>
      </c>
      <c r="B488" s="42">
        <v>46030</v>
      </c>
      <c r="C488" s="48" t="s">
        <v>97</v>
      </c>
      <c r="D488" s="43" t="str">
        <f t="shared" si="134"/>
        <v>CG</v>
      </c>
      <c r="E488" s="44" t="s">
        <v>108</v>
      </c>
      <c r="F488" s="44" t="s">
        <v>111</v>
      </c>
      <c r="G488" s="45" t="s">
        <v>112</v>
      </c>
      <c r="H488" s="45" t="s">
        <v>113</v>
      </c>
      <c r="I488" s="45" t="s">
        <v>103</v>
      </c>
      <c r="J488" s="5">
        <v>200299.13</v>
      </c>
      <c r="K488" s="46" t="str">
        <f>VLOOKUP(J488,'[1]Item List (3)'!A$1:B$110000,2,FALSE)</f>
        <v>OR.9913 C</v>
      </c>
      <c r="L488" s="5">
        <v>251119002</v>
      </c>
      <c r="M488" s="15" t="str">
        <f t="shared" si="132"/>
        <v>OR</v>
      </c>
      <c r="N488" s="15"/>
      <c r="O488" s="47" t="str">
        <f t="shared" si="125"/>
        <v/>
      </c>
      <c r="P488" s="15">
        <v>1</v>
      </c>
      <c r="Q488" s="15">
        <v>5436</v>
      </c>
      <c r="R488" s="15"/>
      <c r="S488" s="15"/>
      <c r="T488" s="15"/>
      <c r="U488" s="48">
        <f t="shared" si="136"/>
        <v>5436</v>
      </c>
      <c r="V488" s="15">
        <v>90</v>
      </c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48">
        <f t="shared" si="124"/>
        <v>90</v>
      </c>
      <c r="BH488" s="49">
        <f t="shared" si="126"/>
        <v>1.5</v>
      </c>
      <c r="BI488" s="50">
        <f t="shared" si="133"/>
        <v>1.5</v>
      </c>
      <c r="BJ488" s="50">
        <f t="shared" si="127"/>
        <v>100</v>
      </c>
      <c r="BK488" s="51">
        <f t="shared" si="137"/>
        <v>0</v>
      </c>
      <c r="BL488" s="51">
        <f t="shared" si="138"/>
        <v>100</v>
      </c>
      <c r="BM488" s="51">
        <f t="shared" si="128"/>
        <v>0</v>
      </c>
      <c r="BN488" s="52">
        <f t="shared" si="135"/>
        <v>0</v>
      </c>
      <c r="BO488" s="52">
        <f t="shared" si="129"/>
        <v>0</v>
      </c>
      <c r="BP488" s="52">
        <f t="shared" si="130"/>
        <v>0</v>
      </c>
      <c r="BQ488" s="53">
        <f t="shared" si="131"/>
        <v>0</v>
      </c>
    </row>
    <row r="489" spans="1:72">
      <c r="A489" s="41">
        <v>550</v>
      </c>
      <c r="B489" s="42">
        <v>46030</v>
      </c>
      <c r="C489" s="48" t="s">
        <v>91</v>
      </c>
      <c r="D489" s="43" t="str">
        <f t="shared" si="134"/>
        <v>CG</v>
      </c>
      <c r="E489" s="44" t="s">
        <v>115</v>
      </c>
      <c r="F489" s="44"/>
      <c r="G489" s="45"/>
      <c r="H489" s="45"/>
      <c r="I489" s="45"/>
      <c r="J489" s="5"/>
      <c r="K489" s="46" t="e">
        <f>VLOOKUP(J489,'[1]Item List (3)'!A$1:B$110000,2,FALSE)</f>
        <v>#N/A</v>
      </c>
      <c r="L489" s="5"/>
      <c r="M489" s="15" t="str">
        <f t="shared" si="132"/>
        <v>IR</v>
      </c>
      <c r="N489" s="15"/>
      <c r="O489" s="47" t="str">
        <f t="shared" si="125"/>
        <v/>
      </c>
      <c r="P489" s="15"/>
      <c r="Q489" s="15"/>
      <c r="R489" s="15"/>
      <c r="S489" s="15"/>
      <c r="T489" s="15"/>
      <c r="U489" s="48">
        <f t="shared" si="136"/>
        <v>0</v>
      </c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>
        <v>480</v>
      </c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48">
        <f t="shared" si="124"/>
        <v>480</v>
      </c>
      <c r="BH489" s="49">
        <f t="shared" si="126"/>
        <v>8</v>
      </c>
      <c r="BI489" s="50">
        <f t="shared" si="133"/>
        <v>0</v>
      </c>
      <c r="BJ489" s="50">
        <f t="shared" si="127"/>
        <v>0</v>
      </c>
      <c r="BK489" s="51">
        <f t="shared" si="137"/>
        <v>0</v>
      </c>
      <c r="BL489" s="51">
        <f t="shared" si="138"/>
        <v>0</v>
      </c>
      <c r="BM489" s="51">
        <f t="shared" si="128"/>
        <v>0</v>
      </c>
      <c r="BN489" s="52">
        <f t="shared" si="135"/>
        <v>0</v>
      </c>
      <c r="BO489" s="52">
        <f t="shared" si="129"/>
        <v>0</v>
      </c>
      <c r="BP489" s="52">
        <f t="shared" si="130"/>
        <v>8</v>
      </c>
      <c r="BQ489" s="53">
        <f t="shared" si="131"/>
        <v>0</v>
      </c>
    </row>
    <row r="490" spans="1:72">
      <c r="A490" s="41">
        <v>551</v>
      </c>
      <c r="B490" s="42">
        <v>46030</v>
      </c>
      <c r="C490" s="48" t="s">
        <v>97</v>
      </c>
      <c r="D490" s="43" t="str">
        <f t="shared" si="134"/>
        <v>CG</v>
      </c>
      <c r="E490" s="44" t="s">
        <v>115</v>
      </c>
      <c r="F490" s="44" t="s">
        <v>120</v>
      </c>
      <c r="G490" s="45" t="s">
        <v>117</v>
      </c>
      <c r="H490" s="45" t="s">
        <v>118</v>
      </c>
      <c r="I490" s="45" t="s">
        <v>119</v>
      </c>
      <c r="J490" s="5">
        <v>208818.01</v>
      </c>
      <c r="K490" s="46" t="str">
        <f>VLOOKUP(J490,'[1]Item List (3)'!A$1:B$110000,2,FALSE)</f>
        <v>NK.OR 26/16(NKI 22/16)</v>
      </c>
      <c r="L490" s="5">
        <v>251204005</v>
      </c>
      <c r="M490" s="15" t="str">
        <f t="shared" si="132"/>
        <v>OR</v>
      </c>
      <c r="N490" s="15"/>
      <c r="O490" s="47" t="str">
        <f t="shared" si="125"/>
        <v/>
      </c>
      <c r="P490" s="15">
        <v>1</v>
      </c>
      <c r="Q490" s="15">
        <v>2517</v>
      </c>
      <c r="R490" s="15"/>
      <c r="S490" s="15"/>
      <c r="T490" s="15"/>
      <c r="U490" s="48">
        <f t="shared" si="136"/>
        <v>2517</v>
      </c>
      <c r="V490" s="15">
        <v>60</v>
      </c>
      <c r="W490" s="15">
        <v>60</v>
      </c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>
        <v>60</v>
      </c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48">
        <f t="shared" si="124"/>
        <v>180</v>
      </c>
      <c r="BH490" s="49">
        <f t="shared" si="126"/>
        <v>3</v>
      </c>
      <c r="BI490" s="50">
        <f t="shared" si="133"/>
        <v>1</v>
      </c>
      <c r="BJ490" s="50">
        <f t="shared" si="127"/>
        <v>33.333333333333329</v>
      </c>
      <c r="BK490" s="51">
        <f t="shared" si="137"/>
        <v>0</v>
      </c>
      <c r="BL490" s="51">
        <f t="shared" si="138"/>
        <v>100</v>
      </c>
      <c r="BM490" s="51">
        <f t="shared" si="128"/>
        <v>0</v>
      </c>
      <c r="BN490" s="52">
        <f t="shared" si="135"/>
        <v>1</v>
      </c>
      <c r="BO490" s="52">
        <f t="shared" si="129"/>
        <v>0</v>
      </c>
      <c r="BP490" s="52">
        <f t="shared" si="130"/>
        <v>1</v>
      </c>
      <c r="BQ490" s="53">
        <f t="shared" si="131"/>
        <v>0</v>
      </c>
      <c r="BR490" s="54">
        <v>2</v>
      </c>
    </row>
    <row r="491" spans="1:72">
      <c r="A491" s="41">
        <v>552</v>
      </c>
      <c r="B491" s="42">
        <v>46030</v>
      </c>
      <c r="C491" s="48" t="s">
        <v>97</v>
      </c>
      <c r="D491" s="43" t="str">
        <f t="shared" si="134"/>
        <v>CG</v>
      </c>
      <c r="E491" s="44" t="s">
        <v>115</v>
      </c>
      <c r="F491" s="44" t="s">
        <v>120</v>
      </c>
      <c r="G491" s="45" t="s">
        <v>117</v>
      </c>
      <c r="H491" s="45" t="s">
        <v>118</v>
      </c>
      <c r="I491" s="45" t="s">
        <v>119</v>
      </c>
      <c r="J491" s="5">
        <v>208305.01</v>
      </c>
      <c r="K491" s="46" t="str">
        <f>VLOOKUP(J491,'[1]Item List (3)'!A$1:B$110000,2,FALSE)</f>
        <v>NA/RNA.OR 4905</v>
      </c>
      <c r="L491" s="5"/>
      <c r="M491" s="15" t="str">
        <f t="shared" si="132"/>
        <v>OR</v>
      </c>
      <c r="N491" s="15"/>
      <c r="O491" s="47" t="str">
        <f t="shared" si="125"/>
        <v/>
      </c>
      <c r="P491" s="15">
        <v>1</v>
      </c>
      <c r="Q491" s="15">
        <v>989</v>
      </c>
      <c r="R491" s="15"/>
      <c r="S491" s="15"/>
      <c r="T491" s="15"/>
      <c r="U491" s="48">
        <f t="shared" si="136"/>
        <v>989</v>
      </c>
      <c r="V491" s="15">
        <v>60</v>
      </c>
      <c r="W491" s="15">
        <v>60</v>
      </c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48">
        <f t="shared" si="124"/>
        <v>120</v>
      </c>
      <c r="BH491" s="49">
        <f t="shared" si="126"/>
        <v>2</v>
      </c>
      <c r="BI491" s="50">
        <f t="shared" si="133"/>
        <v>1</v>
      </c>
      <c r="BJ491" s="50">
        <f t="shared" si="127"/>
        <v>50</v>
      </c>
      <c r="BK491" s="51">
        <f t="shared" si="137"/>
        <v>0</v>
      </c>
      <c r="BL491" s="51">
        <f t="shared" si="138"/>
        <v>100</v>
      </c>
      <c r="BM491" s="51">
        <f t="shared" si="128"/>
        <v>0</v>
      </c>
      <c r="BN491" s="52">
        <f t="shared" si="135"/>
        <v>1</v>
      </c>
      <c r="BO491" s="52">
        <f t="shared" si="129"/>
        <v>0</v>
      </c>
      <c r="BP491" s="52">
        <f t="shared" si="130"/>
        <v>0</v>
      </c>
      <c r="BQ491" s="53">
        <f t="shared" si="131"/>
        <v>0</v>
      </c>
      <c r="BR491" s="54">
        <v>1</v>
      </c>
      <c r="BT491" s="54">
        <v>1</v>
      </c>
    </row>
    <row r="492" spans="1:72">
      <c r="A492" s="41">
        <v>553</v>
      </c>
      <c r="B492" s="42">
        <v>46030</v>
      </c>
      <c r="C492" s="48" t="s">
        <v>97</v>
      </c>
      <c r="D492" s="43" t="str">
        <f t="shared" si="134"/>
        <v>CG</v>
      </c>
      <c r="E492" s="44" t="s">
        <v>115</v>
      </c>
      <c r="F492" s="44" t="s">
        <v>111</v>
      </c>
      <c r="G492" s="45" t="s">
        <v>117</v>
      </c>
      <c r="H492" s="45" t="s">
        <v>118</v>
      </c>
      <c r="I492" s="45" t="s">
        <v>119</v>
      </c>
      <c r="J492" s="5">
        <v>208557.1</v>
      </c>
      <c r="K492" s="46" t="str">
        <f>VLOOKUP(J492,'[1]Item List (3)'!A$1:B$110000,2,FALSE)</f>
        <v>OR 22211 SPL</v>
      </c>
      <c r="L492" s="5"/>
      <c r="M492" s="15" t="str">
        <f t="shared" si="132"/>
        <v>OR</v>
      </c>
      <c r="N492" s="15"/>
      <c r="O492" s="47" t="str">
        <f t="shared" si="125"/>
        <v/>
      </c>
      <c r="P492" s="15">
        <v>1</v>
      </c>
      <c r="Q492" s="15">
        <v>2040</v>
      </c>
      <c r="R492" s="15"/>
      <c r="S492" s="15"/>
      <c r="T492" s="15"/>
      <c r="U492" s="48">
        <f t="shared" si="136"/>
        <v>2040</v>
      </c>
      <c r="V492" s="15">
        <v>90</v>
      </c>
      <c r="W492" s="15">
        <v>90</v>
      </c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48">
        <f t="shared" si="124"/>
        <v>180</v>
      </c>
      <c r="BH492" s="49">
        <f t="shared" si="126"/>
        <v>3</v>
      </c>
      <c r="BI492" s="50">
        <f t="shared" si="133"/>
        <v>1.5</v>
      </c>
      <c r="BJ492" s="50">
        <f t="shared" si="127"/>
        <v>50</v>
      </c>
      <c r="BK492" s="51">
        <f t="shared" si="137"/>
        <v>0</v>
      </c>
      <c r="BL492" s="51">
        <f t="shared" si="138"/>
        <v>100</v>
      </c>
      <c r="BM492" s="51">
        <f t="shared" si="128"/>
        <v>0</v>
      </c>
      <c r="BN492" s="52">
        <f t="shared" si="135"/>
        <v>1.5</v>
      </c>
      <c r="BO492" s="52">
        <f t="shared" si="129"/>
        <v>0</v>
      </c>
      <c r="BP492" s="52">
        <f t="shared" si="130"/>
        <v>0</v>
      </c>
      <c r="BQ492" s="53">
        <f t="shared" si="131"/>
        <v>0</v>
      </c>
    </row>
    <row r="493" spans="1:72">
      <c r="A493" s="41">
        <v>554</v>
      </c>
      <c r="B493" s="42">
        <v>46030</v>
      </c>
      <c r="C493" s="48" t="s">
        <v>91</v>
      </c>
      <c r="D493" s="43" t="str">
        <f t="shared" si="134"/>
        <v>CG</v>
      </c>
      <c r="E493" s="44" t="s">
        <v>188</v>
      </c>
      <c r="F493" s="44" t="s">
        <v>111</v>
      </c>
      <c r="G493" s="45" t="s">
        <v>181</v>
      </c>
      <c r="H493" s="45" t="s">
        <v>114</v>
      </c>
      <c r="I493" s="45" t="s">
        <v>185</v>
      </c>
      <c r="J493" s="5">
        <v>208247</v>
      </c>
      <c r="K493" s="46" t="str">
        <f>VLOOKUP(J493,'[1]Item List (3)'!A$1:B$110000,2,FALSE)</f>
        <v>OR.209 YY2</v>
      </c>
      <c r="L493" s="5">
        <v>251221003</v>
      </c>
      <c r="M493" s="15" t="str">
        <f t="shared" si="132"/>
        <v>OR</v>
      </c>
      <c r="N493" s="15"/>
      <c r="O493" s="47" t="str">
        <f t="shared" si="125"/>
        <v/>
      </c>
      <c r="P493" s="15">
        <v>1</v>
      </c>
      <c r="Q493" s="15">
        <v>3000</v>
      </c>
      <c r="R493" s="15"/>
      <c r="S493" s="15"/>
      <c r="T493" s="15"/>
      <c r="U493" s="48">
        <f t="shared" si="136"/>
        <v>3000</v>
      </c>
      <c r="V493" s="15">
        <v>180</v>
      </c>
      <c r="W493" s="15">
        <v>180</v>
      </c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>
        <v>60</v>
      </c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48">
        <f t="shared" si="124"/>
        <v>420</v>
      </c>
      <c r="BH493" s="49">
        <f t="shared" si="126"/>
        <v>7</v>
      </c>
      <c r="BI493" s="50">
        <f t="shared" si="133"/>
        <v>3</v>
      </c>
      <c r="BJ493" s="50">
        <f t="shared" si="127"/>
        <v>42.857142857142854</v>
      </c>
      <c r="BK493" s="51">
        <f t="shared" si="137"/>
        <v>0</v>
      </c>
      <c r="BL493" s="51">
        <f t="shared" si="138"/>
        <v>100</v>
      </c>
      <c r="BM493" s="51">
        <f t="shared" si="128"/>
        <v>0</v>
      </c>
      <c r="BN493" s="52">
        <f t="shared" si="135"/>
        <v>3</v>
      </c>
      <c r="BO493" s="52">
        <f t="shared" si="129"/>
        <v>0</v>
      </c>
      <c r="BP493" s="52">
        <f t="shared" si="130"/>
        <v>1</v>
      </c>
      <c r="BQ493" s="53">
        <f t="shared" si="131"/>
        <v>0</v>
      </c>
    </row>
    <row r="494" spans="1:72">
      <c r="A494" s="41">
        <v>555</v>
      </c>
      <c r="B494" s="42">
        <v>46030</v>
      </c>
      <c r="C494" s="48" t="s">
        <v>91</v>
      </c>
      <c r="D494" s="43" t="str">
        <f t="shared" si="134"/>
        <v>CG</v>
      </c>
      <c r="E494" s="44" t="s">
        <v>188</v>
      </c>
      <c r="F494" s="44" t="s">
        <v>111</v>
      </c>
      <c r="G494" s="45" t="s">
        <v>181</v>
      </c>
      <c r="H494" s="45" t="s">
        <v>114</v>
      </c>
      <c r="I494" s="45" t="s">
        <v>185</v>
      </c>
      <c r="J494" s="5">
        <v>208247</v>
      </c>
      <c r="K494" s="46" t="str">
        <f>VLOOKUP(J494,'[1]Item List (3)'!A$1:B$110000,2,FALSE)</f>
        <v>OR.209 YY2</v>
      </c>
      <c r="L494" s="5">
        <v>251221003</v>
      </c>
      <c r="M494" s="15" t="str">
        <f t="shared" si="132"/>
        <v>OR</v>
      </c>
      <c r="N494" s="15"/>
      <c r="O494" s="47" t="str">
        <f t="shared" si="125"/>
        <v/>
      </c>
      <c r="P494" s="15">
        <v>1</v>
      </c>
      <c r="Q494" s="15">
        <v>700</v>
      </c>
      <c r="R494" s="15"/>
      <c r="S494" s="15"/>
      <c r="T494" s="15"/>
      <c r="U494" s="48">
        <f t="shared" si="136"/>
        <v>700</v>
      </c>
      <c r="V494" s="15">
        <v>60</v>
      </c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48">
        <f t="shared" si="124"/>
        <v>60</v>
      </c>
      <c r="BH494" s="49">
        <f t="shared" si="126"/>
        <v>1</v>
      </c>
      <c r="BI494" s="50">
        <f t="shared" si="133"/>
        <v>1</v>
      </c>
      <c r="BJ494" s="50">
        <f t="shared" si="127"/>
        <v>100</v>
      </c>
      <c r="BK494" s="51">
        <f t="shared" si="137"/>
        <v>0</v>
      </c>
      <c r="BL494" s="51">
        <f t="shared" si="138"/>
        <v>100</v>
      </c>
      <c r="BM494" s="51">
        <f t="shared" si="128"/>
        <v>0</v>
      </c>
      <c r="BN494" s="52">
        <f t="shared" si="135"/>
        <v>0</v>
      </c>
      <c r="BO494" s="52">
        <f t="shared" si="129"/>
        <v>0</v>
      </c>
      <c r="BP494" s="52">
        <f t="shared" si="130"/>
        <v>0</v>
      </c>
      <c r="BQ494" s="53">
        <f t="shared" si="131"/>
        <v>0</v>
      </c>
    </row>
    <row r="495" spans="1:72">
      <c r="A495" s="41">
        <v>556</v>
      </c>
      <c r="B495" s="42">
        <v>46030</v>
      </c>
      <c r="C495" s="48" t="s">
        <v>97</v>
      </c>
      <c r="D495" s="43" t="str">
        <f t="shared" si="134"/>
        <v>CG</v>
      </c>
      <c r="E495" s="44" t="s">
        <v>188</v>
      </c>
      <c r="F495" s="44" t="s">
        <v>111</v>
      </c>
      <c r="G495" s="45" t="s">
        <v>181</v>
      </c>
      <c r="H495" s="45" t="s">
        <v>99</v>
      </c>
      <c r="I495" s="45" t="s">
        <v>119</v>
      </c>
      <c r="J495" s="5">
        <v>208247</v>
      </c>
      <c r="K495" s="46" t="str">
        <f>VLOOKUP(J495,'[1]Item List (3)'!A$1:B$110000,2,FALSE)</f>
        <v>OR.209 YY2</v>
      </c>
      <c r="L495" s="5">
        <v>251221003</v>
      </c>
      <c r="M495" s="15" t="str">
        <f t="shared" si="132"/>
        <v>OR</v>
      </c>
      <c r="N495" s="15"/>
      <c r="O495" s="47" t="str">
        <f t="shared" si="125"/>
        <v/>
      </c>
      <c r="P495" s="15">
        <v>1</v>
      </c>
      <c r="Q495" s="15">
        <v>1200</v>
      </c>
      <c r="R495" s="15"/>
      <c r="S495" s="15"/>
      <c r="T495" s="15"/>
      <c r="U495" s="48">
        <f t="shared" si="136"/>
        <v>1200</v>
      </c>
      <c r="V495" s="15">
        <v>100</v>
      </c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>
        <v>20</v>
      </c>
      <c r="AR495" s="15">
        <v>360</v>
      </c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48">
        <f t="shared" si="124"/>
        <v>480</v>
      </c>
      <c r="BH495" s="49">
        <f t="shared" si="126"/>
        <v>8</v>
      </c>
      <c r="BI495" s="50">
        <f t="shared" si="133"/>
        <v>1.666666666666667</v>
      </c>
      <c r="BJ495" s="50">
        <f t="shared" si="127"/>
        <v>20.833333333333336</v>
      </c>
      <c r="BK495" s="51">
        <f t="shared" si="137"/>
        <v>0</v>
      </c>
      <c r="BL495" s="51">
        <f t="shared" si="138"/>
        <v>100</v>
      </c>
      <c r="BM495" s="51">
        <f t="shared" si="128"/>
        <v>0</v>
      </c>
      <c r="BN495" s="52">
        <f t="shared" si="135"/>
        <v>0</v>
      </c>
      <c r="BO495" s="52">
        <f t="shared" si="129"/>
        <v>0</v>
      </c>
      <c r="BP495" s="52">
        <f t="shared" si="130"/>
        <v>6.333333333333333</v>
      </c>
      <c r="BQ495" s="53">
        <f t="shared" si="131"/>
        <v>0</v>
      </c>
    </row>
    <row r="496" spans="1:72">
      <c r="A496" s="41">
        <v>557</v>
      </c>
      <c r="B496" s="42">
        <v>46030</v>
      </c>
      <c r="C496" s="48" t="s">
        <v>91</v>
      </c>
      <c r="D496" s="43" t="str">
        <f t="shared" si="134"/>
        <v>EG</v>
      </c>
      <c r="E496" s="44" t="s">
        <v>121</v>
      </c>
      <c r="F496" s="44" t="s">
        <v>122</v>
      </c>
      <c r="G496" s="45" t="s">
        <v>162</v>
      </c>
      <c r="H496" s="45" t="s">
        <v>127</v>
      </c>
      <c r="I496" s="45"/>
      <c r="J496" s="5">
        <v>104046</v>
      </c>
      <c r="K496" s="46" t="str">
        <f>VLOOKUP(J496,'[1]Item List (3)'!A$1:B$110000,2,FALSE)</f>
        <v>BR.IR 322224 SPL.</v>
      </c>
      <c r="L496" s="5">
        <v>250925001</v>
      </c>
      <c r="M496" s="15" t="str">
        <f t="shared" si="132"/>
        <v>IR</v>
      </c>
      <c r="N496" s="15">
        <v>10</v>
      </c>
      <c r="O496" s="47">
        <f t="shared" si="125"/>
        <v>360</v>
      </c>
      <c r="P496" s="15">
        <v>1</v>
      </c>
      <c r="Q496" s="15">
        <v>910</v>
      </c>
      <c r="R496" s="15"/>
      <c r="S496" s="15"/>
      <c r="T496" s="15"/>
      <c r="U496" s="48">
        <f t="shared" si="136"/>
        <v>910</v>
      </c>
      <c r="V496" s="15">
        <v>170</v>
      </c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>
        <v>310</v>
      </c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48">
        <f t="shared" si="124"/>
        <v>480</v>
      </c>
      <c r="BH496" s="49">
        <f t="shared" si="126"/>
        <v>8</v>
      </c>
      <c r="BI496" s="50">
        <f t="shared" si="133"/>
        <v>2.833333333333333</v>
      </c>
      <c r="BJ496" s="50">
        <f t="shared" si="127"/>
        <v>35.416666666666664</v>
      </c>
      <c r="BK496" s="51">
        <f t="shared" si="137"/>
        <v>89.215686274509821</v>
      </c>
      <c r="BL496" s="51">
        <f t="shared" si="138"/>
        <v>100</v>
      </c>
      <c r="BM496" s="51">
        <f t="shared" si="128"/>
        <v>31.597222222222225</v>
      </c>
      <c r="BN496" s="52">
        <f t="shared" si="135"/>
        <v>0</v>
      </c>
      <c r="BO496" s="52">
        <f t="shared" si="129"/>
        <v>2880</v>
      </c>
      <c r="BP496" s="52">
        <f t="shared" si="130"/>
        <v>5.166666666666667</v>
      </c>
      <c r="BQ496" s="53">
        <f t="shared" si="131"/>
        <v>1860</v>
      </c>
    </row>
    <row r="497" spans="1:73">
      <c r="A497" s="41">
        <v>558</v>
      </c>
      <c r="B497" s="42">
        <v>46030</v>
      </c>
      <c r="C497" s="48" t="s">
        <v>97</v>
      </c>
      <c r="D497" s="43" t="str">
        <f t="shared" si="134"/>
        <v>EG</v>
      </c>
      <c r="E497" s="44" t="s">
        <v>121</v>
      </c>
      <c r="F497" s="44" t="s">
        <v>122</v>
      </c>
      <c r="G497" s="45" t="s">
        <v>107</v>
      </c>
      <c r="H497" s="45"/>
      <c r="I497" s="45"/>
      <c r="J497" s="5">
        <v>104046</v>
      </c>
      <c r="K497" s="46" t="str">
        <f>VLOOKUP(J497,'[1]Item List (3)'!A$1:B$110000,2,FALSE)</f>
        <v>BR.IR 322224 SPL.</v>
      </c>
      <c r="L497" s="5">
        <v>250925001</v>
      </c>
      <c r="M497" s="15" t="str">
        <f t="shared" si="132"/>
        <v>IR</v>
      </c>
      <c r="N497" s="15">
        <v>10</v>
      </c>
      <c r="O497" s="47">
        <f t="shared" si="125"/>
        <v>360</v>
      </c>
      <c r="P497" s="15">
        <v>1</v>
      </c>
      <c r="Q497" s="15">
        <v>300</v>
      </c>
      <c r="R497" s="15"/>
      <c r="S497" s="15"/>
      <c r="T497" s="15"/>
      <c r="U497" s="48">
        <f t="shared" si="136"/>
        <v>300</v>
      </c>
      <c r="V497" s="15">
        <v>60</v>
      </c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>
        <v>420</v>
      </c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48">
        <f t="shared" si="124"/>
        <v>480</v>
      </c>
      <c r="BH497" s="49">
        <f t="shared" si="126"/>
        <v>8</v>
      </c>
      <c r="BI497" s="50">
        <f t="shared" si="133"/>
        <v>1</v>
      </c>
      <c r="BJ497" s="50">
        <f t="shared" si="127"/>
        <v>12.5</v>
      </c>
      <c r="BK497" s="51">
        <f t="shared" si="137"/>
        <v>83.333333333333343</v>
      </c>
      <c r="BL497" s="51">
        <f t="shared" si="138"/>
        <v>100</v>
      </c>
      <c r="BM497" s="51">
        <f t="shared" si="128"/>
        <v>10.416666666666668</v>
      </c>
      <c r="BN497" s="52">
        <f t="shared" si="135"/>
        <v>0</v>
      </c>
      <c r="BO497" s="52">
        <f t="shared" si="129"/>
        <v>2880</v>
      </c>
      <c r="BP497" s="52">
        <f t="shared" si="130"/>
        <v>7</v>
      </c>
      <c r="BQ497" s="53">
        <f t="shared" si="131"/>
        <v>2520</v>
      </c>
    </row>
    <row r="498" spans="1:73">
      <c r="A498" s="41">
        <v>559</v>
      </c>
      <c r="B498" s="42">
        <v>46030</v>
      </c>
      <c r="C498" s="48" t="s">
        <v>91</v>
      </c>
      <c r="D498" s="43" t="str">
        <f t="shared" si="134"/>
        <v>EG</v>
      </c>
      <c r="E498" s="44" t="s">
        <v>125</v>
      </c>
      <c r="F498" s="44"/>
      <c r="G498" s="45"/>
      <c r="H498" s="45"/>
      <c r="I498" s="45"/>
      <c r="J498" s="5"/>
      <c r="K498" s="46" t="e">
        <f>VLOOKUP(J498,'[1]Item List (3)'!A$1:B$110000,2,FALSE)</f>
        <v>#N/A</v>
      </c>
      <c r="L498" s="5"/>
      <c r="M498" s="15" t="str">
        <f t="shared" si="132"/>
        <v>IR</v>
      </c>
      <c r="N498" s="15"/>
      <c r="O498" s="47" t="str">
        <f t="shared" si="125"/>
        <v/>
      </c>
      <c r="P498" s="15"/>
      <c r="Q498" s="15"/>
      <c r="R498" s="15"/>
      <c r="S498" s="15"/>
      <c r="T498" s="15"/>
      <c r="U498" s="48">
        <f t="shared" si="136"/>
        <v>0</v>
      </c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>
        <v>480</v>
      </c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48">
        <f t="shared" ref="BG498:BG561" si="139">SUM(V498:BF498)</f>
        <v>480</v>
      </c>
      <c r="BH498" s="49">
        <f t="shared" si="126"/>
        <v>8</v>
      </c>
      <c r="BI498" s="50">
        <f t="shared" si="133"/>
        <v>0</v>
      </c>
      <c r="BJ498" s="50">
        <f t="shared" si="127"/>
        <v>0</v>
      </c>
      <c r="BK498" s="51">
        <f t="shared" si="137"/>
        <v>0</v>
      </c>
      <c r="BL498" s="51">
        <f t="shared" si="138"/>
        <v>0</v>
      </c>
      <c r="BM498" s="51">
        <f t="shared" si="128"/>
        <v>0</v>
      </c>
      <c r="BN498" s="52">
        <f t="shared" si="135"/>
        <v>0</v>
      </c>
      <c r="BO498" s="52">
        <f t="shared" si="129"/>
        <v>0</v>
      </c>
      <c r="BP498" s="52">
        <f t="shared" si="130"/>
        <v>8</v>
      </c>
      <c r="BQ498" s="53">
        <f t="shared" si="131"/>
        <v>0</v>
      </c>
    </row>
    <row r="499" spans="1:73">
      <c r="A499" s="41">
        <v>560</v>
      </c>
      <c r="B499" s="42">
        <v>46030</v>
      </c>
      <c r="C499" s="48" t="s">
        <v>97</v>
      </c>
      <c r="D499" s="43" t="str">
        <f t="shared" si="134"/>
        <v>EG</v>
      </c>
      <c r="E499" s="44" t="s">
        <v>125</v>
      </c>
      <c r="F499" s="44"/>
      <c r="G499" s="45"/>
      <c r="H499" s="45"/>
      <c r="I499" s="45"/>
      <c r="J499" s="5"/>
      <c r="K499" s="46" t="e">
        <f>VLOOKUP(J499,'[1]Item List (3)'!A$1:B$110000,2,FALSE)</f>
        <v>#N/A</v>
      </c>
      <c r="L499" s="5"/>
      <c r="M499" s="15" t="str">
        <f t="shared" si="132"/>
        <v>IR</v>
      </c>
      <c r="N499" s="15"/>
      <c r="O499" s="47" t="str">
        <f t="shared" si="125"/>
        <v/>
      </c>
      <c r="P499" s="15"/>
      <c r="Q499" s="15"/>
      <c r="R499" s="15"/>
      <c r="S499" s="15"/>
      <c r="T499" s="15"/>
      <c r="U499" s="48">
        <f t="shared" si="136"/>
        <v>0</v>
      </c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>
        <v>480</v>
      </c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48">
        <f t="shared" si="139"/>
        <v>480</v>
      </c>
      <c r="BH499" s="49">
        <f t="shared" si="126"/>
        <v>8</v>
      </c>
      <c r="BI499" s="50">
        <f t="shared" si="133"/>
        <v>0</v>
      </c>
      <c r="BJ499" s="50">
        <f t="shared" si="127"/>
        <v>0</v>
      </c>
      <c r="BK499" s="51">
        <f t="shared" si="137"/>
        <v>0</v>
      </c>
      <c r="BL499" s="51">
        <f t="shared" si="138"/>
        <v>0</v>
      </c>
      <c r="BM499" s="51">
        <f t="shared" si="128"/>
        <v>0</v>
      </c>
      <c r="BN499" s="52">
        <f t="shared" si="135"/>
        <v>0</v>
      </c>
      <c r="BO499" s="52">
        <f t="shared" si="129"/>
        <v>0</v>
      </c>
      <c r="BP499" s="52">
        <f t="shared" si="130"/>
        <v>8</v>
      </c>
      <c r="BQ499" s="53">
        <f t="shared" si="131"/>
        <v>0</v>
      </c>
    </row>
    <row r="500" spans="1:73">
      <c r="A500" s="41">
        <v>561</v>
      </c>
      <c r="B500" s="42">
        <v>46030</v>
      </c>
      <c r="C500" s="48" t="s">
        <v>91</v>
      </c>
      <c r="D500" s="43" t="str">
        <f t="shared" si="134"/>
        <v>EG</v>
      </c>
      <c r="E500" s="44" t="s">
        <v>128</v>
      </c>
      <c r="F500" s="44" t="s">
        <v>183</v>
      </c>
      <c r="G500" s="45" t="s">
        <v>190</v>
      </c>
      <c r="H500" s="45"/>
      <c r="I500" s="45"/>
      <c r="J500" s="5">
        <v>208040.4</v>
      </c>
      <c r="K500" s="46" t="str">
        <f>VLOOKUP(J500,'[1]Item List (3)'!A$1:B$110000,2,FALSE)</f>
        <v>BR.OR 3222 LMW</v>
      </c>
      <c r="L500" s="5">
        <v>250928004</v>
      </c>
      <c r="M500" s="15" t="str">
        <f t="shared" si="132"/>
        <v>OR</v>
      </c>
      <c r="N500" s="15">
        <v>40</v>
      </c>
      <c r="O500" s="47">
        <f t="shared" si="125"/>
        <v>90</v>
      </c>
      <c r="P500" s="15">
        <v>1</v>
      </c>
      <c r="Q500" s="15">
        <v>380</v>
      </c>
      <c r="R500" s="15">
        <v>9</v>
      </c>
      <c r="S500" s="15">
        <v>11</v>
      </c>
      <c r="T500" s="15"/>
      <c r="U500" s="48">
        <f t="shared" si="136"/>
        <v>391</v>
      </c>
      <c r="V500" s="15">
        <v>340</v>
      </c>
      <c r="W500" s="15"/>
      <c r="X500" s="15">
        <v>75</v>
      </c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>
        <v>35</v>
      </c>
      <c r="AS500" s="15"/>
      <c r="AT500" s="15"/>
      <c r="AU500" s="15"/>
      <c r="AV500" s="15"/>
      <c r="AW500" s="15"/>
      <c r="AX500" s="15"/>
      <c r="AY500" s="15"/>
      <c r="AZ500" s="15">
        <v>15</v>
      </c>
      <c r="BA500" s="15"/>
      <c r="BB500" s="15"/>
      <c r="BC500" s="15"/>
      <c r="BD500" s="15"/>
      <c r="BE500" s="15">
        <v>15</v>
      </c>
      <c r="BF500" s="15"/>
      <c r="BG500" s="48">
        <f t="shared" si="139"/>
        <v>480</v>
      </c>
      <c r="BH500" s="49">
        <f t="shared" si="126"/>
        <v>8</v>
      </c>
      <c r="BI500" s="50">
        <f t="shared" si="133"/>
        <v>5.6666666666666661</v>
      </c>
      <c r="BJ500" s="50">
        <f t="shared" si="127"/>
        <v>70.833333333333329</v>
      </c>
      <c r="BK500" s="51">
        <f t="shared" si="137"/>
        <v>76.666666666666686</v>
      </c>
      <c r="BL500" s="51">
        <f t="shared" si="138"/>
        <v>94.884910485933503</v>
      </c>
      <c r="BM500" s="51">
        <f t="shared" si="128"/>
        <v>51.527777777777786</v>
      </c>
      <c r="BN500" s="52">
        <f t="shared" si="135"/>
        <v>0.25</v>
      </c>
      <c r="BO500" s="52">
        <f t="shared" si="129"/>
        <v>697.5</v>
      </c>
      <c r="BP500" s="52">
        <f t="shared" si="130"/>
        <v>2.0833333333333335</v>
      </c>
      <c r="BQ500" s="53">
        <f t="shared" si="131"/>
        <v>187.50000000000003</v>
      </c>
    </row>
    <row r="501" spans="1:73">
      <c r="A501" s="41">
        <v>562</v>
      </c>
      <c r="B501" s="42">
        <v>46030</v>
      </c>
      <c r="C501" s="48" t="s">
        <v>97</v>
      </c>
      <c r="D501" s="43" t="str">
        <f t="shared" si="134"/>
        <v>EG</v>
      </c>
      <c r="E501" s="44" t="s">
        <v>128</v>
      </c>
      <c r="F501" s="44"/>
      <c r="G501" s="45"/>
      <c r="H501" s="45"/>
      <c r="I501" s="45"/>
      <c r="J501" s="5" t="s">
        <v>191</v>
      </c>
      <c r="K501" s="46" t="e">
        <f>VLOOKUP(J501,'[1]Item List (3)'!A$1:B$110000,2,FALSE)</f>
        <v>#N/A</v>
      </c>
      <c r="L501" s="5"/>
      <c r="M501" s="15" t="str">
        <f t="shared" si="132"/>
        <v>IR</v>
      </c>
      <c r="N501" s="15"/>
      <c r="O501" s="47" t="str">
        <f t="shared" si="125"/>
        <v/>
      </c>
      <c r="P501" s="15"/>
      <c r="Q501" s="15"/>
      <c r="R501" s="15"/>
      <c r="S501" s="15"/>
      <c r="T501" s="15"/>
      <c r="U501" s="48">
        <f t="shared" si="136"/>
        <v>0</v>
      </c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>
        <v>480</v>
      </c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48">
        <f t="shared" si="139"/>
        <v>480</v>
      </c>
      <c r="BH501" s="49">
        <f t="shared" si="126"/>
        <v>8</v>
      </c>
      <c r="BI501" s="50">
        <f t="shared" si="133"/>
        <v>0</v>
      </c>
      <c r="BJ501" s="50">
        <f t="shared" si="127"/>
        <v>0</v>
      </c>
      <c r="BK501" s="51">
        <f t="shared" si="137"/>
        <v>0</v>
      </c>
      <c r="BL501" s="51">
        <f t="shared" si="138"/>
        <v>0</v>
      </c>
      <c r="BM501" s="51">
        <f t="shared" si="128"/>
        <v>0</v>
      </c>
      <c r="BN501" s="52">
        <f t="shared" si="135"/>
        <v>0</v>
      </c>
      <c r="BO501" s="52">
        <f t="shared" si="129"/>
        <v>0</v>
      </c>
      <c r="BP501" s="52">
        <f t="shared" si="130"/>
        <v>8</v>
      </c>
      <c r="BQ501" s="53">
        <f t="shared" si="131"/>
        <v>0</v>
      </c>
    </row>
    <row r="502" spans="1:73">
      <c r="A502" s="41">
        <v>563</v>
      </c>
      <c r="B502" s="42">
        <v>46030</v>
      </c>
      <c r="C502" s="48" t="s">
        <v>91</v>
      </c>
      <c r="D502" s="43" t="str">
        <f t="shared" si="134"/>
        <v>EG</v>
      </c>
      <c r="E502" s="44" t="s">
        <v>129</v>
      </c>
      <c r="F502" s="44" t="s">
        <v>122</v>
      </c>
      <c r="G502" s="45" t="s">
        <v>152</v>
      </c>
      <c r="H502" s="45"/>
      <c r="I502" s="45"/>
      <c r="J502" s="5">
        <v>100261</v>
      </c>
      <c r="K502" s="46" t="str">
        <f>VLOOKUP(J502,'[1]Item List (3)'!A$1:B$110000,2,FALSE)</f>
        <v>IR. 211 YY4</v>
      </c>
      <c r="L502" s="5">
        <v>251216004</v>
      </c>
      <c r="M502" s="15" t="str">
        <f t="shared" si="132"/>
        <v>IR</v>
      </c>
      <c r="N502" s="15">
        <v>20</v>
      </c>
      <c r="O502" s="47">
        <f t="shared" si="125"/>
        <v>180</v>
      </c>
      <c r="P502" s="15">
        <v>1</v>
      </c>
      <c r="Q502" s="15">
        <v>1288</v>
      </c>
      <c r="R502" s="15">
        <v>5</v>
      </c>
      <c r="S502" s="15">
        <v>1</v>
      </c>
      <c r="T502" s="15"/>
      <c r="U502" s="48">
        <f t="shared" si="136"/>
        <v>1289</v>
      </c>
      <c r="V502" s="15">
        <v>465</v>
      </c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>
        <v>15</v>
      </c>
      <c r="BA502" s="15"/>
      <c r="BB502" s="15"/>
      <c r="BC502" s="15"/>
      <c r="BD502" s="15"/>
      <c r="BE502" s="15"/>
      <c r="BF502" s="15"/>
      <c r="BG502" s="48">
        <f t="shared" si="139"/>
        <v>480</v>
      </c>
      <c r="BH502" s="49">
        <f t="shared" si="126"/>
        <v>8</v>
      </c>
      <c r="BI502" s="50">
        <f t="shared" si="133"/>
        <v>7.75</v>
      </c>
      <c r="BJ502" s="50">
        <f t="shared" si="127"/>
        <v>96.875</v>
      </c>
      <c r="BK502" s="51">
        <f t="shared" si="137"/>
        <v>92.401433691756267</v>
      </c>
      <c r="BL502" s="51">
        <f t="shared" si="138"/>
        <v>99.534522885958111</v>
      </c>
      <c r="BM502" s="51">
        <f t="shared" si="128"/>
        <v>89.097222222222229</v>
      </c>
      <c r="BN502" s="52">
        <f t="shared" si="135"/>
        <v>0</v>
      </c>
      <c r="BO502" s="52">
        <f t="shared" si="129"/>
        <v>1440</v>
      </c>
      <c r="BP502" s="52">
        <f t="shared" si="130"/>
        <v>0.25</v>
      </c>
      <c r="BQ502" s="53">
        <f t="shared" si="131"/>
        <v>45</v>
      </c>
    </row>
    <row r="503" spans="1:73">
      <c r="A503" s="41">
        <v>564</v>
      </c>
      <c r="B503" s="42">
        <v>46030</v>
      </c>
      <c r="C503" s="48" t="s">
        <v>97</v>
      </c>
      <c r="D503" s="43" t="str">
        <f t="shared" si="134"/>
        <v>EG</v>
      </c>
      <c r="E503" s="44" t="s">
        <v>129</v>
      </c>
      <c r="F503" s="44" t="s">
        <v>122</v>
      </c>
      <c r="G503" s="45" t="s">
        <v>107</v>
      </c>
      <c r="H503" s="45"/>
      <c r="I503" s="45"/>
      <c r="J503" s="5">
        <v>100261</v>
      </c>
      <c r="K503" s="46" t="str">
        <f>VLOOKUP(J503,'[1]Item List (3)'!A$1:B$110000,2,FALSE)</f>
        <v>IR. 211 YY4</v>
      </c>
      <c r="L503" s="5">
        <v>251216004</v>
      </c>
      <c r="M503" s="15" t="str">
        <f t="shared" si="132"/>
        <v>IR</v>
      </c>
      <c r="N503" s="15">
        <v>20</v>
      </c>
      <c r="O503" s="47">
        <f t="shared" si="125"/>
        <v>180</v>
      </c>
      <c r="P503" s="15">
        <v>1</v>
      </c>
      <c r="Q503" s="15">
        <v>311</v>
      </c>
      <c r="R503" s="15"/>
      <c r="S503" s="15"/>
      <c r="T503" s="15"/>
      <c r="U503" s="48">
        <f t="shared" si="136"/>
        <v>311</v>
      </c>
      <c r="V503" s="15">
        <v>105</v>
      </c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>
        <v>375</v>
      </c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48">
        <f t="shared" si="139"/>
        <v>480</v>
      </c>
      <c r="BH503" s="49">
        <f t="shared" si="126"/>
        <v>8</v>
      </c>
      <c r="BI503" s="50">
        <f t="shared" si="133"/>
        <v>1.75</v>
      </c>
      <c r="BJ503" s="50">
        <f t="shared" si="127"/>
        <v>21.875</v>
      </c>
      <c r="BK503" s="51">
        <f t="shared" si="137"/>
        <v>98.730158730158735</v>
      </c>
      <c r="BL503" s="51">
        <f t="shared" si="138"/>
        <v>100</v>
      </c>
      <c r="BM503" s="51">
        <f t="shared" si="128"/>
        <v>21.597222222222221</v>
      </c>
      <c r="BN503" s="52">
        <f t="shared" si="135"/>
        <v>0</v>
      </c>
      <c r="BO503" s="52">
        <f t="shared" si="129"/>
        <v>1440</v>
      </c>
      <c r="BP503" s="52">
        <f t="shared" si="130"/>
        <v>6.25</v>
      </c>
      <c r="BQ503" s="53">
        <f t="shared" si="131"/>
        <v>1125</v>
      </c>
    </row>
    <row r="504" spans="1:73">
      <c r="A504" s="41">
        <v>565</v>
      </c>
      <c r="B504" s="42">
        <v>46030</v>
      </c>
      <c r="C504" s="48" t="s">
        <v>91</v>
      </c>
      <c r="D504" s="43" t="str">
        <f t="shared" si="134"/>
        <v>EG</v>
      </c>
      <c r="E504" s="44" t="s">
        <v>130</v>
      </c>
      <c r="F504" s="44" t="s">
        <v>122</v>
      </c>
      <c r="G504" s="45" t="s">
        <v>124</v>
      </c>
      <c r="H504" s="45"/>
      <c r="I504" s="45"/>
      <c r="J504" s="5">
        <v>100282.4</v>
      </c>
      <c r="K504" s="46" t="str">
        <f>VLOOKUP(J504,'[1]Item List (3)'!A$1:B$110000,2,FALSE)</f>
        <v>D.IR 14537 SPL</v>
      </c>
      <c r="L504" s="5">
        <v>251225005</v>
      </c>
      <c r="M504" s="15" t="str">
        <f t="shared" si="132"/>
        <v>IR</v>
      </c>
      <c r="N504" s="15">
        <v>45</v>
      </c>
      <c r="O504" s="47">
        <f t="shared" si="125"/>
        <v>80</v>
      </c>
      <c r="P504" s="15">
        <v>1</v>
      </c>
      <c r="Q504" s="15">
        <v>120</v>
      </c>
      <c r="R504" s="15">
        <v>8</v>
      </c>
      <c r="S504" s="15"/>
      <c r="T504" s="15"/>
      <c r="U504" s="48">
        <f t="shared" si="136"/>
        <v>120</v>
      </c>
      <c r="V504" s="15">
        <v>120</v>
      </c>
      <c r="W504" s="15"/>
      <c r="X504" s="15">
        <v>120</v>
      </c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>
        <v>240</v>
      </c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48">
        <f t="shared" si="139"/>
        <v>480</v>
      </c>
      <c r="BH504" s="49">
        <f t="shared" si="126"/>
        <v>8</v>
      </c>
      <c r="BI504" s="50">
        <f t="shared" si="133"/>
        <v>2</v>
      </c>
      <c r="BJ504" s="50">
        <f t="shared" si="127"/>
        <v>25</v>
      </c>
      <c r="BK504" s="51">
        <f t="shared" si="137"/>
        <v>75</v>
      </c>
      <c r="BL504" s="51">
        <f t="shared" si="138"/>
        <v>93.333333333333329</v>
      </c>
      <c r="BM504" s="51">
        <f t="shared" si="128"/>
        <v>17.5</v>
      </c>
      <c r="BN504" s="52">
        <f t="shared" si="135"/>
        <v>0</v>
      </c>
      <c r="BO504" s="52">
        <f t="shared" si="129"/>
        <v>640</v>
      </c>
      <c r="BP504" s="52">
        <f t="shared" si="130"/>
        <v>6</v>
      </c>
      <c r="BQ504" s="53">
        <f t="shared" si="131"/>
        <v>480</v>
      </c>
    </row>
    <row r="505" spans="1:73">
      <c r="A505" s="41">
        <v>566</v>
      </c>
      <c r="B505" s="42">
        <v>46030</v>
      </c>
      <c r="C505" s="48" t="s">
        <v>97</v>
      </c>
      <c r="D505" s="43" t="str">
        <f t="shared" si="134"/>
        <v>EG</v>
      </c>
      <c r="E505" s="44" t="s">
        <v>130</v>
      </c>
      <c r="F505" s="44" t="s">
        <v>122</v>
      </c>
      <c r="G505" s="45" t="s">
        <v>124</v>
      </c>
      <c r="H505" s="45"/>
      <c r="I505" s="45"/>
      <c r="J505" s="5">
        <v>100282.4</v>
      </c>
      <c r="K505" s="46" t="str">
        <f>VLOOKUP(J505,'[1]Item List (3)'!A$1:B$110000,2,FALSE)</f>
        <v>D.IR 14537 SPL</v>
      </c>
      <c r="L505" s="5">
        <v>251225005</v>
      </c>
      <c r="M505" s="15" t="str">
        <f t="shared" si="132"/>
        <v>IR</v>
      </c>
      <c r="N505" s="15">
        <v>45</v>
      </c>
      <c r="O505" s="47">
        <f t="shared" si="125"/>
        <v>80</v>
      </c>
      <c r="P505" s="15">
        <v>1</v>
      </c>
      <c r="Q505" s="15">
        <v>110</v>
      </c>
      <c r="R505" s="15"/>
      <c r="S505" s="15"/>
      <c r="T505" s="15"/>
      <c r="U505" s="48">
        <f t="shared" si="136"/>
        <v>110</v>
      </c>
      <c r="V505" s="15">
        <v>115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>
        <v>360</v>
      </c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>
        <v>5</v>
      </c>
      <c r="BF505" s="15"/>
      <c r="BG505" s="48">
        <f t="shared" si="139"/>
        <v>480</v>
      </c>
      <c r="BH505" s="49">
        <f t="shared" si="126"/>
        <v>8</v>
      </c>
      <c r="BI505" s="50">
        <f t="shared" si="133"/>
        <v>1.916666666666667</v>
      </c>
      <c r="BJ505" s="50">
        <f t="shared" si="127"/>
        <v>23.958333333333336</v>
      </c>
      <c r="BK505" s="51">
        <f t="shared" si="137"/>
        <v>71.739130434782595</v>
      </c>
      <c r="BL505" s="51">
        <f t="shared" si="138"/>
        <v>100</v>
      </c>
      <c r="BM505" s="51">
        <f t="shared" si="128"/>
        <v>17.187499999999996</v>
      </c>
      <c r="BN505" s="52">
        <f t="shared" si="135"/>
        <v>8.3333333333333329E-2</v>
      </c>
      <c r="BO505" s="52">
        <f t="shared" si="129"/>
        <v>633.33333333333337</v>
      </c>
      <c r="BP505" s="52">
        <f t="shared" si="130"/>
        <v>6</v>
      </c>
      <c r="BQ505" s="53">
        <f t="shared" si="131"/>
        <v>480</v>
      </c>
    </row>
    <row r="506" spans="1:73">
      <c r="A506" s="41">
        <v>567</v>
      </c>
      <c r="B506" s="42">
        <v>46030</v>
      </c>
      <c r="C506" s="48" t="s">
        <v>91</v>
      </c>
      <c r="D506" s="43" t="str">
        <f t="shared" si="134"/>
        <v>IG</v>
      </c>
      <c r="E506" s="44" t="s">
        <v>131</v>
      </c>
      <c r="F506" s="44" t="s">
        <v>132</v>
      </c>
      <c r="G506" s="45" t="s">
        <v>149</v>
      </c>
      <c r="H506" s="45"/>
      <c r="I506" s="45"/>
      <c r="J506" s="5">
        <v>100299.14</v>
      </c>
      <c r="K506" s="46" t="str">
        <f>VLOOKUP(J506,'[1]Item List (3)'!A$1:B$110000,2,FALSE)</f>
        <v>IR. 9913 C</v>
      </c>
      <c r="L506" s="5">
        <v>251128013</v>
      </c>
      <c r="M506" s="15" t="str">
        <f t="shared" si="132"/>
        <v>IR</v>
      </c>
      <c r="N506" s="15">
        <v>23</v>
      </c>
      <c r="O506" s="47">
        <f t="shared" si="125"/>
        <v>156.52173913043478</v>
      </c>
      <c r="P506" s="15">
        <v>1</v>
      </c>
      <c r="Q506" s="15">
        <v>916</v>
      </c>
      <c r="R506" s="15">
        <v>26</v>
      </c>
      <c r="S506" s="15">
        <v>62</v>
      </c>
      <c r="T506" s="15"/>
      <c r="U506" s="48">
        <f t="shared" si="136"/>
        <v>978</v>
      </c>
      <c r="V506" s="15">
        <v>420</v>
      </c>
      <c r="W506" s="15"/>
      <c r="X506" s="15"/>
      <c r="Y506" s="15"/>
      <c r="Z506" s="15"/>
      <c r="AA506" s="15"/>
      <c r="AB506" s="15"/>
      <c r="AC506" s="15"/>
      <c r="AD506" s="15"/>
      <c r="AE506" s="15"/>
      <c r="AF506" s="15">
        <v>10</v>
      </c>
      <c r="AG506" s="15"/>
      <c r="AH506" s="15"/>
      <c r="AI506" s="15"/>
      <c r="AJ506" s="15"/>
      <c r="AK506" s="15"/>
      <c r="AL506" s="15"/>
      <c r="AM506" s="15"/>
      <c r="AN506" s="15"/>
      <c r="AO506" s="15"/>
      <c r="AP506" s="15">
        <v>30</v>
      </c>
      <c r="AQ506" s="15"/>
      <c r="AR506" s="15"/>
      <c r="AS506" s="15"/>
      <c r="AT506" s="15"/>
      <c r="AU506" s="15"/>
      <c r="AV506" s="15"/>
      <c r="AW506" s="15"/>
      <c r="AX506" s="15"/>
      <c r="AY506" s="15"/>
      <c r="AZ506" s="15">
        <v>15</v>
      </c>
      <c r="BA506" s="15"/>
      <c r="BB506" s="15"/>
      <c r="BC506" s="15"/>
      <c r="BD506" s="15"/>
      <c r="BE506" s="15">
        <v>5</v>
      </c>
      <c r="BF506" s="15"/>
      <c r="BG506" s="48">
        <f t="shared" si="139"/>
        <v>480</v>
      </c>
      <c r="BH506" s="49">
        <f t="shared" si="126"/>
        <v>8</v>
      </c>
      <c r="BI506" s="50">
        <f t="shared" si="133"/>
        <v>7</v>
      </c>
      <c r="BJ506" s="50">
        <f t="shared" si="127"/>
        <v>87.5</v>
      </c>
      <c r="BK506" s="51">
        <f t="shared" si="137"/>
        <v>89.261904761904759</v>
      </c>
      <c r="BL506" s="51">
        <f t="shared" si="138"/>
        <v>91.002044989775058</v>
      </c>
      <c r="BM506" s="51">
        <f t="shared" si="128"/>
        <v>71.076388888888886</v>
      </c>
      <c r="BN506" s="52">
        <f t="shared" si="135"/>
        <v>0.58333333333333337</v>
      </c>
      <c r="BO506" s="52">
        <f t="shared" si="129"/>
        <v>1160.8695652173913</v>
      </c>
      <c r="BP506" s="52">
        <f t="shared" si="130"/>
        <v>0.41666666666666663</v>
      </c>
      <c r="BQ506" s="53">
        <f t="shared" si="131"/>
        <v>65.217391304347814</v>
      </c>
      <c r="BR506" s="54">
        <v>1</v>
      </c>
      <c r="BT506" s="54">
        <v>1</v>
      </c>
      <c r="BU506" s="55">
        <v>1</v>
      </c>
    </row>
    <row r="507" spans="1:73">
      <c r="A507" s="41">
        <v>568</v>
      </c>
      <c r="B507" s="42">
        <v>46030</v>
      </c>
      <c r="C507" s="48" t="s">
        <v>97</v>
      </c>
      <c r="D507" s="43" t="str">
        <f t="shared" si="134"/>
        <v>IG</v>
      </c>
      <c r="E507" s="44" t="s">
        <v>131</v>
      </c>
      <c r="F507" s="44" t="s">
        <v>132</v>
      </c>
      <c r="G507" s="45" t="s">
        <v>133</v>
      </c>
      <c r="H507" s="45"/>
      <c r="I507" s="45"/>
      <c r="J507" s="5">
        <v>100299.14</v>
      </c>
      <c r="K507" s="46" t="str">
        <f>VLOOKUP(J507,'[1]Item List (3)'!A$1:B$110000,2,FALSE)</f>
        <v>IR. 9913 C</v>
      </c>
      <c r="L507" s="5">
        <v>251128013</v>
      </c>
      <c r="M507" s="15" t="str">
        <f t="shared" si="132"/>
        <v>IR</v>
      </c>
      <c r="N507" s="15">
        <v>23</v>
      </c>
      <c r="O507" s="47">
        <f t="shared" si="125"/>
        <v>156.52173913043478</v>
      </c>
      <c r="P507" s="15">
        <v>1</v>
      </c>
      <c r="Q507" s="15">
        <v>950</v>
      </c>
      <c r="R507" s="15">
        <v>30</v>
      </c>
      <c r="S507" s="15">
        <v>72</v>
      </c>
      <c r="T507" s="15"/>
      <c r="U507" s="48">
        <f t="shared" si="136"/>
        <v>1022</v>
      </c>
      <c r="V507" s="15">
        <v>445</v>
      </c>
      <c r="W507" s="15"/>
      <c r="X507" s="15"/>
      <c r="Y507" s="15"/>
      <c r="Z507" s="15"/>
      <c r="AA507" s="15"/>
      <c r="AB507" s="15"/>
      <c r="AC507" s="15"/>
      <c r="AD507" s="15"/>
      <c r="AE507" s="15">
        <v>5</v>
      </c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>
        <v>30</v>
      </c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48">
        <f t="shared" si="139"/>
        <v>480</v>
      </c>
      <c r="BH507" s="49">
        <f t="shared" si="126"/>
        <v>8</v>
      </c>
      <c r="BI507" s="50">
        <f t="shared" si="133"/>
        <v>7.416666666666667</v>
      </c>
      <c r="BJ507" s="50">
        <f t="shared" si="127"/>
        <v>92.708333333333343</v>
      </c>
      <c r="BK507" s="51">
        <f t="shared" si="137"/>
        <v>88.037453183520597</v>
      </c>
      <c r="BL507" s="51">
        <f t="shared" si="138"/>
        <v>90.019569471624266</v>
      </c>
      <c r="BM507" s="51">
        <f t="shared" si="128"/>
        <v>73.472222222222243</v>
      </c>
      <c r="BN507" s="52">
        <f t="shared" si="135"/>
        <v>0.5</v>
      </c>
      <c r="BO507" s="52">
        <f t="shared" si="129"/>
        <v>1173.9130434782608</v>
      </c>
      <c r="BP507" s="52">
        <f t="shared" si="130"/>
        <v>8.333333333333337E-2</v>
      </c>
      <c r="BQ507" s="53">
        <f t="shared" si="131"/>
        <v>13.04347826086957</v>
      </c>
      <c r="BR507" s="54">
        <v>1</v>
      </c>
      <c r="BT507" s="54">
        <v>1</v>
      </c>
      <c r="BU507" s="55">
        <v>1</v>
      </c>
    </row>
    <row r="508" spans="1:73">
      <c r="A508" s="41">
        <v>569</v>
      </c>
      <c r="B508" s="42">
        <v>46030</v>
      </c>
      <c r="C508" s="48" t="s">
        <v>91</v>
      </c>
      <c r="D508" s="43" t="str">
        <f t="shared" si="134"/>
        <v>IG</v>
      </c>
      <c r="E508" s="44" t="s">
        <v>135</v>
      </c>
      <c r="F508" s="44" t="s">
        <v>132</v>
      </c>
      <c r="G508" s="45" t="s">
        <v>139</v>
      </c>
      <c r="H508" s="45"/>
      <c r="I508" s="45"/>
      <c r="J508" s="5">
        <v>104299</v>
      </c>
      <c r="K508" s="46" t="str">
        <f>VLOOKUP(J508,'[1]Item List (3)'!A$1:B$110000,2,FALSE)</f>
        <v>IR.9916</v>
      </c>
      <c r="L508" s="5">
        <v>251207010</v>
      </c>
      <c r="M508" s="15" t="str">
        <f t="shared" si="132"/>
        <v>IR</v>
      </c>
      <c r="N508" s="15">
        <v>23</v>
      </c>
      <c r="O508" s="47">
        <f t="shared" si="125"/>
        <v>156.52173913043478</v>
      </c>
      <c r="P508" s="15">
        <v>1</v>
      </c>
      <c r="Q508" s="15">
        <v>1005</v>
      </c>
      <c r="R508" s="15">
        <v>4</v>
      </c>
      <c r="S508" s="15">
        <v>8</v>
      </c>
      <c r="T508" s="15">
        <v>20</v>
      </c>
      <c r="U508" s="48">
        <f t="shared" si="136"/>
        <v>1033</v>
      </c>
      <c r="V508" s="15">
        <v>425</v>
      </c>
      <c r="W508" s="15"/>
      <c r="X508" s="15"/>
      <c r="Y508" s="15"/>
      <c r="Z508" s="15"/>
      <c r="AA508" s="15"/>
      <c r="AB508" s="15"/>
      <c r="AC508" s="15">
        <v>10</v>
      </c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>
        <v>30</v>
      </c>
      <c r="AQ508" s="15"/>
      <c r="AR508" s="15"/>
      <c r="AS508" s="15"/>
      <c r="AT508" s="15"/>
      <c r="AU508" s="15"/>
      <c r="AV508" s="15"/>
      <c r="AW508" s="15"/>
      <c r="AX508" s="15"/>
      <c r="AY508" s="15"/>
      <c r="AZ508" s="15">
        <v>15</v>
      </c>
      <c r="BA508" s="15"/>
      <c r="BB508" s="15"/>
      <c r="BC508" s="15"/>
      <c r="BD508" s="15"/>
      <c r="BE508" s="15"/>
      <c r="BF508" s="15"/>
      <c r="BG508" s="48">
        <f t="shared" si="139"/>
        <v>480</v>
      </c>
      <c r="BH508" s="49">
        <f t="shared" si="126"/>
        <v>8</v>
      </c>
      <c r="BI508" s="50">
        <f t="shared" si="133"/>
        <v>7.083333333333333</v>
      </c>
      <c r="BJ508" s="50">
        <f t="shared" si="127"/>
        <v>88.541666666666657</v>
      </c>
      <c r="BK508" s="51">
        <f t="shared" si="137"/>
        <v>93.172549019607843</v>
      </c>
      <c r="BL508" s="51">
        <f t="shared" si="138"/>
        <v>96.902226524685389</v>
      </c>
      <c r="BM508" s="51">
        <f t="shared" si="128"/>
        <v>79.940972222222229</v>
      </c>
      <c r="BN508" s="52">
        <f t="shared" si="135"/>
        <v>0.5</v>
      </c>
      <c r="BO508" s="52">
        <f t="shared" si="129"/>
        <v>1173.9130434782608</v>
      </c>
      <c r="BP508" s="52">
        <f t="shared" si="130"/>
        <v>0.41666666666666663</v>
      </c>
      <c r="BQ508" s="53">
        <f t="shared" si="131"/>
        <v>65.217391304347814</v>
      </c>
      <c r="BR508" s="54">
        <v>1</v>
      </c>
      <c r="BT508" s="54">
        <v>1</v>
      </c>
      <c r="BU508" s="55">
        <v>1</v>
      </c>
    </row>
    <row r="509" spans="1:73">
      <c r="A509" s="41">
        <v>570</v>
      </c>
      <c r="B509" s="42">
        <v>46030</v>
      </c>
      <c r="C509" s="48" t="s">
        <v>97</v>
      </c>
      <c r="D509" s="43" t="str">
        <f t="shared" si="134"/>
        <v>IG</v>
      </c>
      <c r="E509" s="44" t="s">
        <v>135</v>
      </c>
      <c r="F509" s="44" t="s">
        <v>132</v>
      </c>
      <c r="G509" s="45" t="s">
        <v>139</v>
      </c>
      <c r="H509" s="45"/>
      <c r="I509" s="45"/>
      <c r="J509" s="5">
        <v>104299</v>
      </c>
      <c r="K509" s="46" t="str">
        <f>VLOOKUP(J509,'[1]Item List (3)'!A$1:B$110000,2,FALSE)</f>
        <v>IR.9916</v>
      </c>
      <c r="L509" s="5">
        <v>251207010</v>
      </c>
      <c r="M509" s="15" t="str">
        <f t="shared" si="132"/>
        <v>IR</v>
      </c>
      <c r="N509" s="15">
        <v>23</v>
      </c>
      <c r="O509" s="47">
        <f t="shared" si="125"/>
        <v>156.52173913043478</v>
      </c>
      <c r="P509" s="15">
        <v>1</v>
      </c>
      <c r="Q509" s="15">
        <v>1034</v>
      </c>
      <c r="R509" s="15">
        <v>18</v>
      </c>
      <c r="S509" s="15">
        <v>40</v>
      </c>
      <c r="T509" s="15">
        <v>11</v>
      </c>
      <c r="U509" s="48">
        <f t="shared" si="136"/>
        <v>1085</v>
      </c>
      <c r="V509" s="15">
        <v>450</v>
      </c>
      <c r="W509" s="15"/>
      <c r="X509" s="15"/>
      <c r="Y509" s="15"/>
      <c r="Z509" s="15"/>
      <c r="AA509" s="15"/>
      <c r="AB509" s="15"/>
      <c r="AC509" s="15"/>
      <c r="AD509" s="15"/>
      <c r="AE509" s="15">
        <v>10</v>
      </c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>
        <v>20</v>
      </c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48">
        <f t="shared" si="139"/>
        <v>480</v>
      </c>
      <c r="BH509" s="49">
        <f t="shared" si="126"/>
        <v>8</v>
      </c>
      <c r="BI509" s="50">
        <f t="shared" si="133"/>
        <v>7.5</v>
      </c>
      <c r="BJ509" s="50">
        <f t="shared" si="127"/>
        <v>93.75</v>
      </c>
      <c r="BK509" s="51">
        <f t="shared" si="137"/>
        <v>92.425925925925924</v>
      </c>
      <c r="BL509" s="51">
        <f t="shared" si="138"/>
        <v>93.640552995391701</v>
      </c>
      <c r="BM509" s="51">
        <f t="shared" si="128"/>
        <v>81.138888888888872</v>
      </c>
      <c r="BN509" s="52">
        <f t="shared" si="135"/>
        <v>0.33333333333333331</v>
      </c>
      <c r="BO509" s="52">
        <f t="shared" si="129"/>
        <v>1200</v>
      </c>
      <c r="BP509" s="52">
        <f t="shared" si="130"/>
        <v>0.16666666666666669</v>
      </c>
      <c r="BQ509" s="53">
        <f t="shared" si="131"/>
        <v>26.086956521739136</v>
      </c>
      <c r="BR509" s="54">
        <v>1</v>
      </c>
    </row>
    <row r="510" spans="1:73">
      <c r="A510" s="41">
        <v>571</v>
      </c>
      <c r="B510" s="42">
        <v>46030</v>
      </c>
      <c r="C510" s="48" t="s">
        <v>91</v>
      </c>
      <c r="D510" s="43" t="str">
        <f t="shared" si="134"/>
        <v>IG</v>
      </c>
      <c r="E510" s="44" t="s">
        <v>140</v>
      </c>
      <c r="F510" s="44"/>
      <c r="G510" s="45"/>
      <c r="H510" s="45"/>
      <c r="I510" s="45"/>
      <c r="J510" s="5"/>
      <c r="K510" s="46" t="e">
        <f>VLOOKUP(J510,'[1]Item List (3)'!A$1:B$110000,2,FALSE)</f>
        <v>#N/A</v>
      </c>
      <c r="L510" s="5"/>
      <c r="M510" s="15" t="str">
        <f t="shared" si="132"/>
        <v>IR</v>
      </c>
      <c r="N510" s="15"/>
      <c r="O510" s="47" t="str">
        <f t="shared" si="125"/>
        <v/>
      </c>
      <c r="P510" s="15"/>
      <c r="Q510" s="15"/>
      <c r="R510" s="15"/>
      <c r="S510" s="15"/>
      <c r="T510" s="15"/>
      <c r="U510" s="48">
        <f t="shared" si="136"/>
        <v>0</v>
      </c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>
        <v>480</v>
      </c>
      <c r="BG510" s="48">
        <f t="shared" si="139"/>
        <v>480</v>
      </c>
      <c r="BH510" s="49">
        <f t="shared" si="126"/>
        <v>8</v>
      </c>
      <c r="BI510" s="50">
        <f t="shared" si="133"/>
        <v>0</v>
      </c>
      <c r="BJ510" s="50">
        <f t="shared" si="127"/>
        <v>0</v>
      </c>
      <c r="BK510" s="51">
        <f t="shared" si="137"/>
        <v>0</v>
      </c>
      <c r="BL510" s="51">
        <f t="shared" si="138"/>
        <v>0</v>
      </c>
      <c r="BM510" s="51">
        <f t="shared" si="128"/>
        <v>0</v>
      </c>
      <c r="BN510" s="52">
        <f t="shared" si="135"/>
        <v>8</v>
      </c>
      <c r="BO510" s="52">
        <f t="shared" si="129"/>
        <v>0</v>
      </c>
      <c r="BP510" s="52">
        <f t="shared" si="130"/>
        <v>0</v>
      </c>
      <c r="BQ510" s="53">
        <f t="shared" si="131"/>
        <v>0</v>
      </c>
    </row>
    <row r="511" spans="1:73">
      <c r="A511" s="41">
        <v>572</v>
      </c>
      <c r="B511" s="42">
        <v>46030</v>
      </c>
      <c r="C511" s="48" t="s">
        <v>97</v>
      </c>
      <c r="D511" s="43" t="str">
        <f t="shared" si="134"/>
        <v>IG</v>
      </c>
      <c r="E511" s="44" t="s">
        <v>140</v>
      </c>
      <c r="F511" s="44"/>
      <c r="G511" s="45"/>
      <c r="H511" s="45"/>
      <c r="I511" s="45"/>
      <c r="J511" s="5"/>
      <c r="K511" s="46" t="e">
        <f>VLOOKUP(J511,'[1]Item List (3)'!A$1:B$110000,2,FALSE)</f>
        <v>#N/A</v>
      </c>
      <c r="L511" s="5"/>
      <c r="M511" s="15" t="str">
        <f t="shared" si="132"/>
        <v>IR</v>
      </c>
      <c r="N511" s="15"/>
      <c r="O511" s="47" t="str">
        <f t="shared" si="125"/>
        <v/>
      </c>
      <c r="P511" s="15"/>
      <c r="Q511" s="15"/>
      <c r="R511" s="15"/>
      <c r="S511" s="15"/>
      <c r="T511" s="15"/>
      <c r="U511" s="48">
        <f t="shared" si="136"/>
        <v>0</v>
      </c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>
        <v>480</v>
      </c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48">
        <f t="shared" si="139"/>
        <v>480</v>
      </c>
      <c r="BH511" s="49">
        <f t="shared" si="126"/>
        <v>8</v>
      </c>
      <c r="BI511" s="50">
        <f t="shared" si="133"/>
        <v>0</v>
      </c>
      <c r="BJ511" s="50">
        <f t="shared" si="127"/>
        <v>0</v>
      </c>
      <c r="BK511" s="51">
        <f t="shared" si="137"/>
        <v>0</v>
      </c>
      <c r="BL511" s="51">
        <f t="shared" si="138"/>
        <v>0</v>
      </c>
      <c r="BM511" s="51">
        <f t="shared" si="128"/>
        <v>0</v>
      </c>
      <c r="BN511" s="52">
        <f t="shared" si="135"/>
        <v>0</v>
      </c>
      <c r="BO511" s="52">
        <f t="shared" si="129"/>
        <v>0</v>
      </c>
      <c r="BP511" s="52">
        <f t="shared" si="130"/>
        <v>8</v>
      </c>
      <c r="BQ511" s="53">
        <f t="shared" si="131"/>
        <v>0</v>
      </c>
    </row>
    <row r="512" spans="1:73">
      <c r="A512" s="41">
        <v>573</v>
      </c>
      <c r="B512" s="42">
        <v>46030</v>
      </c>
      <c r="C512" s="48" t="s">
        <v>91</v>
      </c>
      <c r="D512" s="43" t="str">
        <f t="shared" si="134"/>
        <v>IG</v>
      </c>
      <c r="E512" s="44" t="s">
        <v>143</v>
      </c>
      <c r="F512" s="44"/>
      <c r="G512" s="45"/>
      <c r="H512" s="45"/>
      <c r="I512" s="45"/>
      <c r="J512" s="5"/>
      <c r="K512" s="46" t="e">
        <f>VLOOKUP(J512,'[1]Item List (3)'!A$1:B$110000,2,FALSE)</f>
        <v>#N/A</v>
      </c>
      <c r="L512" s="5"/>
      <c r="M512" s="15" t="str">
        <f t="shared" si="132"/>
        <v>IR</v>
      </c>
      <c r="N512" s="15"/>
      <c r="O512" s="47" t="str">
        <f t="shared" si="125"/>
        <v/>
      </c>
      <c r="P512" s="15"/>
      <c r="Q512" s="15"/>
      <c r="R512" s="15"/>
      <c r="S512" s="15"/>
      <c r="T512" s="15"/>
      <c r="U512" s="48">
        <f t="shared" si="136"/>
        <v>0</v>
      </c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>
        <v>480</v>
      </c>
      <c r="BG512" s="48">
        <f t="shared" si="139"/>
        <v>480</v>
      </c>
      <c r="BH512" s="49">
        <f t="shared" si="126"/>
        <v>8</v>
      </c>
      <c r="BI512" s="50">
        <f t="shared" si="133"/>
        <v>0</v>
      </c>
      <c r="BJ512" s="50">
        <f t="shared" si="127"/>
        <v>0</v>
      </c>
      <c r="BK512" s="51">
        <f t="shared" si="137"/>
        <v>0</v>
      </c>
      <c r="BL512" s="51">
        <f t="shared" si="138"/>
        <v>0</v>
      </c>
      <c r="BM512" s="51">
        <f t="shared" si="128"/>
        <v>0</v>
      </c>
      <c r="BN512" s="52">
        <f t="shared" si="135"/>
        <v>8</v>
      </c>
      <c r="BO512" s="52">
        <f t="shared" si="129"/>
        <v>0</v>
      </c>
      <c r="BP512" s="52">
        <f t="shared" si="130"/>
        <v>0</v>
      </c>
      <c r="BQ512" s="53">
        <f t="shared" si="131"/>
        <v>0</v>
      </c>
    </row>
    <row r="513" spans="1:73">
      <c r="A513" s="41">
        <v>574</v>
      </c>
      <c r="B513" s="42">
        <v>46030</v>
      </c>
      <c r="C513" s="48" t="s">
        <v>97</v>
      </c>
      <c r="D513" s="43" t="str">
        <f t="shared" si="134"/>
        <v>IG</v>
      </c>
      <c r="E513" s="44" t="s">
        <v>143</v>
      </c>
      <c r="F513" s="44"/>
      <c r="G513" s="45"/>
      <c r="H513" s="45"/>
      <c r="I513" s="45"/>
      <c r="J513" s="5"/>
      <c r="K513" s="46" t="e">
        <f>VLOOKUP(J513,'[1]Item List (3)'!A$1:B$110000,2,FALSE)</f>
        <v>#N/A</v>
      </c>
      <c r="L513" s="5"/>
      <c r="M513" s="15" t="str">
        <f t="shared" si="132"/>
        <v>IR</v>
      </c>
      <c r="N513" s="15"/>
      <c r="O513" s="47" t="str">
        <f t="shared" si="125"/>
        <v/>
      </c>
      <c r="P513" s="15"/>
      <c r="Q513" s="15"/>
      <c r="R513" s="15"/>
      <c r="S513" s="15"/>
      <c r="T513" s="15"/>
      <c r="U513" s="48">
        <f t="shared" si="136"/>
        <v>0</v>
      </c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>
        <v>480</v>
      </c>
      <c r="BG513" s="48">
        <f t="shared" si="139"/>
        <v>480</v>
      </c>
      <c r="BH513" s="49">
        <f t="shared" si="126"/>
        <v>8</v>
      </c>
      <c r="BI513" s="50">
        <f t="shared" si="133"/>
        <v>0</v>
      </c>
      <c r="BJ513" s="50">
        <f t="shared" si="127"/>
        <v>0</v>
      </c>
      <c r="BK513" s="51">
        <f t="shared" si="137"/>
        <v>0</v>
      </c>
      <c r="BL513" s="51">
        <f t="shared" si="138"/>
        <v>0</v>
      </c>
      <c r="BM513" s="51">
        <f t="shared" si="128"/>
        <v>0</v>
      </c>
      <c r="BN513" s="52">
        <f t="shared" si="135"/>
        <v>8</v>
      </c>
      <c r="BO513" s="52">
        <f t="shared" si="129"/>
        <v>0</v>
      </c>
      <c r="BP513" s="52">
        <f t="shared" si="130"/>
        <v>0</v>
      </c>
      <c r="BQ513" s="53">
        <f t="shared" si="131"/>
        <v>0</v>
      </c>
    </row>
    <row r="514" spans="1:73">
      <c r="A514" s="41">
        <v>575</v>
      </c>
      <c r="B514" s="42">
        <v>46030</v>
      </c>
      <c r="C514" s="48" t="s">
        <v>91</v>
      </c>
      <c r="D514" s="43" t="str">
        <f t="shared" si="134"/>
        <v>IG</v>
      </c>
      <c r="E514" s="44" t="s">
        <v>144</v>
      </c>
      <c r="F514" s="44" t="s">
        <v>132</v>
      </c>
      <c r="G514" s="45" t="s">
        <v>145</v>
      </c>
      <c r="H514" s="45"/>
      <c r="I514" s="45"/>
      <c r="J514" s="5">
        <v>208308.01</v>
      </c>
      <c r="K514" s="46" t="str">
        <f>VLOOKUP(J514,'[1]Item List (3)'!A$1:B$110000,2,FALSE)</f>
        <v>NA/RNA.OR 4908</v>
      </c>
      <c r="L514" s="5">
        <v>251015010</v>
      </c>
      <c r="M514" s="15" t="str">
        <f t="shared" si="132"/>
        <v>OR</v>
      </c>
      <c r="N514" s="15">
        <v>45</v>
      </c>
      <c r="O514" s="47">
        <f t="shared" si="125"/>
        <v>80</v>
      </c>
      <c r="P514" s="15">
        <v>1</v>
      </c>
      <c r="Q514" s="15">
        <v>336</v>
      </c>
      <c r="R514" s="15">
        <v>27</v>
      </c>
      <c r="S514" s="15">
        <v>6</v>
      </c>
      <c r="T514" s="15"/>
      <c r="U514" s="48">
        <f t="shared" si="136"/>
        <v>342</v>
      </c>
      <c r="V514" s="15">
        <v>440</v>
      </c>
      <c r="W514" s="15">
        <v>40</v>
      </c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48">
        <f t="shared" si="139"/>
        <v>480</v>
      </c>
      <c r="BH514" s="49">
        <f t="shared" si="126"/>
        <v>8</v>
      </c>
      <c r="BI514" s="50">
        <f t="shared" si="133"/>
        <v>7.333333333333333</v>
      </c>
      <c r="BJ514" s="50">
        <f t="shared" si="127"/>
        <v>91.666666666666657</v>
      </c>
      <c r="BK514" s="51">
        <f t="shared" si="137"/>
        <v>58.295454545454547</v>
      </c>
      <c r="BL514" s="51">
        <f t="shared" si="138"/>
        <v>90.350877192982466</v>
      </c>
      <c r="BM514" s="51">
        <f t="shared" si="128"/>
        <v>48.28125</v>
      </c>
      <c r="BN514" s="52">
        <f t="shared" si="135"/>
        <v>0.66666666666666663</v>
      </c>
      <c r="BO514" s="52">
        <f t="shared" si="129"/>
        <v>586.66666666666663</v>
      </c>
      <c r="BP514" s="52">
        <f t="shared" si="130"/>
        <v>0</v>
      </c>
      <c r="BQ514" s="53">
        <f t="shared" si="131"/>
        <v>0</v>
      </c>
      <c r="BR514" s="54">
        <v>1</v>
      </c>
      <c r="BS514" s="54">
        <v>3</v>
      </c>
      <c r="BT514" s="54">
        <v>1</v>
      </c>
      <c r="BU514" s="55">
        <v>1</v>
      </c>
    </row>
    <row r="515" spans="1:73">
      <c r="A515" s="41">
        <v>576</v>
      </c>
      <c r="B515" s="42">
        <v>46030</v>
      </c>
      <c r="C515" s="48" t="s">
        <v>97</v>
      </c>
      <c r="D515" s="43" t="str">
        <f t="shared" si="134"/>
        <v>IG</v>
      </c>
      <c r="E515" s="44" t="s">
        <v>144</v>
      </c>
      <c r="F515" s="44" t="s">
        <v>132</v>
      </c>
      <c r="G515" s="45" t="s">
        <v>126</v>
      </c>
      <c r="H515" s="45"/>
      <c r="I515" s="45"/>
      <c r="J515" s="5">
        <v>208306.01</v>
      </c>
      <c r="K515" s="46" t="str">
        <f>VLOOKUP(J515,'[1]Item List (3)'!A$1:B$110000,2,FALSE)</f>
        <v>NA/RNA.OR 4906</v>
      </c>
      <c r="L515" s="5">
        <v>251117009</v>
      </c>
      <c r="M515" s="15" t="str">
        <f t="shared" si="132"/>
        <v>OR</v>
      </c>
      <c r="N515" s="15">
        <v>45</v>
      </c>
      <c r="O515" s="47">
        <f t="shared" si="125"/>
        <v>80</v>
      </c>
      <c r="P515" s="15">
        <v>1</v>
      </c>
      <c r="Q515" s="15">
        <v>384</v>
      </c>
      <c r="R515" s="15">
        <v>21</v>
      </c>
      <c r="S515" s="15"/>
      <c r="T515" s="15"/>
      <c r="U515" s="48">
        <f t="shared" si="136"/>
        <v>384</v>
      </c>
      <c r="V515" s="15">
        <v>355</v>
      </c>
      <c r="W515" s="15">
        <v>95</v>
      </c>
      <c r="X515" s="15">
        <v>20</v>
      </c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>
        <v>10</v>
      </c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48">
        <f t="shared" si="139"/>
        <v>480</v>
      </c>
      <c r="BH515" s="49">
        <f t="shared" si="126"/>
        <v>8</v>
      </c>
      <c r="BI515" s="50">
        <f t="shared" si="133"/>
        <v>5.9166666666666661</v>
      </c>
      <c r="BJ515" s="50">
        <f t="shared" si="127"/>
        <v>73.958333333333329</v>
      </c>
      <c r="BK515" s="51">
        <f t="shared" si="137"/>
        <v>81.126760563380302</v>
      </c>
      <c r="BL515" s="51">
        <f t="shared" si="138"/>
        <v>94.53125</v>
      </c>
      <c r="BM515" s="51">
        <f t="shared" si="128"/>
        <v>56.718750000000007</v>
      </c>
      <c r="BN515" s="52">
        <f t="shared" si="135"/>
        <v>1.75</v>
      </c>
      <c r="BO515" s="52">
        <f t="shared" si="129"/>
        <v>500</v>
      </c>
      <c r="BP515" s="52">
        <f t="shared" si="130"/>
        <v>0.33333333333333348</v>
      </c>
      <c r="BQ515" s="53">
        <f t="shared" si="131"/>
        <v>26.666666666666679</v>
      </c>
      <c r="BR515" s="54">
        <v>1</v>
      </c>
      <c r="BS515" s="54">
        <v>2</v>
      </c>
    </row>
    <row r="516" spans="1:73">
      <c r="A516" s="41">
        <v>577</v>
      </c>
      <c r="B516" s="42">
        <v>46030</v>
      </c>
      <c r="C516" s="48" t="s">
        <v>91</v>
      </c>
      <c r="D516" s="43" t="str">
        <f t="shared" si="134"/>
        <v>IG</v>
      </c>
      <c r="E516" s="44" t="s">
        <v>146</v>
      </c>
      <c r="F516" s="44" t="s">
        <v>132</v>
      </c>
      <c r="G516" s="45" t="s">
        <v>154</v>
      </c>
      <c r="H516" s="45"/>
      <c r="I516" s="45"/>
      <c r="J516" s="5">
        <v>200261</v>
      </c>
      <c r="K516" s="46" t="str">
        <f>VLOOKUP(J516,'[1]Item List (3)'!A$1:B$110000,2,FALSE)</f>
        <v>OR.211 YY4</v>
      </c>
      <c r="L516" s="5">
        <v>251230008</v>
      </c>
      <c r="M516" s="15" t="str">
        <f t="shared" si="132"/>
        <v>OR</v>
      </c>
      <c r="N516" s="15">
        <v>25</v>
      </c>
      <c r="O516" s="47">
        <f t="shared" ref="O516:O579" si="140">IFERROR(3600/N516,"")</f>
        <v>144</v>
      </c>
      <c r="P516" s="15">
        <v>1</v>
      </c>
      <c r="Q516" s="15">
        <v>848</v>
      </c>
      <c r="R516" s="15">
        <v>52</v>
      </c>
      <c r="S516" s="15">
        <v>20</v>
      </c>
      <c r="T516" s="15"/>
      <c r="U516" s="48">
        <f t="shared" si="136"/>
        <v>868</v>
      </c>
      <c r="V516" s="15">
        <v>425</v>
      </c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>
        <v>40</v>
      </c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>
        <v>15</v>
      </c>
      <c r="BB516" s="15"/>
      <c r="BC516" s="15"/>
      <c r="BD516" s="15"/>
      <c r="BE516" s="15"/>
      <c r="BF516" s="15"/>
      <c r="BG516" s="48">
        <f t="shared" si="139"/>
        <v>480</v>
      </c>
      <c r="BH516" s="49">
        <f t="shared" ref="BH516:BH579" si="141">BG516/60</f>
        <v>8</v>
      </c>
      <c r="BI516" s="50">
        <f t="shared" si="133"/>
        <v>7.083333333333333</v>
      </c>
      <c r="BJ516" s="50">
        <f t="shared" ref="BJ516:BJ579" si="142">IFERROR(BI516/BH516*100,0)</f>
        <v>88.541666666666657</v>
      </c>
      <c r="BK516" s="51">
        <f t="shared" si="137"/>
        <v>85.098039215686271</v>
      </c>
      <c r="BL516" s="51">
        <f t="shared" si="138"/>
        <v>91.705069124423972</v>
      </c>
      <c r="BM516" s="51">
        <f t="shared" ref="BM516:BM579" si="143">IFERROR((((BJ516*BK516*BL516)/1000000)*100),0)</f>
        <v>69.097222222222214</v>
      </c>
      <c r="BN516" s="52">
        <f t="shared" si="135"/>
        <v>0.66666666666666663</v>
      </c>
      <c r="BO516" s="52">
        <f t="shared" ref="BO516:BO579" si="144">IFERROR(((BH516-BN516)*3600)/N516,0)</f>
        <v>1056</v>
      </c>
      <c r="BP516" s="52">
        <f t="shared" ref="BP516:BP579" si="145">IFERROR(SUM(W516:BF516)/60-BN516,0)</f>
        <v>0.25</v>
      </c>
      <c r="BQ516" s="53">
        <f t="shared" ref="BQ516:BQ579" si="146">IFERROR(BP516*3600/N516,0)</f>
        <v>36</v>
      </c>
    </row>
    <row r="517" spans="1:73">
      <c r="A517" s="41">
        <v>578</v>
      </c>
      <c r="B517" s="42">
        <v>46030</v>
      </c>
      <c r="C517" s="48" t="s">
        <v>97</v>
      </c>
      <c r="D517" s="43" t="str">
        <f t="shared" si="134"/>
        <v>IG</v>
      </c>
      <c r="E517" s="44" t="s">
        <v>146</v>
      </c>
      <c r="F517" s="44" t="s">
        <v>132</v>
      </c>
      <c r="G517" s="45" t="s">
        <v>151</v>
      </c>
      <c r="H517" s="45"/>
      <c r="I517" s="45"/>
      <c r="J517" s="5">
        <v>200261</v>
      </c>
      <c r="K517" s="46" t="str">
        <f>VLOOKUP(J517,'[1]Item List (3)'!A$1:B$110000,2,FALSE)</f>
        <v>OR.211 YY4</v>
      </c>
      <c r="L517" s="5">
        <v>251230008</v>
      </c>
      <c r="M517" s="15" t="str">
        <f t="shared" ref="M517:M580" si="147">IF((LEFT(J517))="2",$L$1,$J$1)</f>
        <v>OR</v>
      </c>
      <c r="N517" s="15">
        <v>25</v>
      </c>
      <c r="O517" s="47">
        <f t="shared" si="140"/>
        <v>144</v>
      </c>
      <c r="P517" s="15">
        <v>1</v>
      </c>
      <c r="Q517" s="15">
        <v>884</v>
      </c>
      <c r="R517" s="15">
        <v>61</v>
      </c>
      <c r="S517" s="15">
        <v>1</v>
      </c>
      <c r="T517" s="15"/>
      <c r="U517" s="48">
        <f t="shared" si="136"/>
        <v>885</v>
      </c>
      <c r="V517" s="15">
        <v>440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>
        <v>40</v>
      </c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48">
        <f t="shared" si="139"/>
        <v>480</v>
      </c>
      <c r="BH517" s="49">
        <f t="shared" si="141"/>
        <v>8</v>
      </c>
      <c r="BI517" s="50">
        <f t="shared" si="133"/>
        <v>7.333333333333333</v>
      </c>
      <c r="BJ517" s="50">
        <f t="shared" si="142"/>
        <v>91.666666666666657</v>
      </c>
      <c r="BK517" s="51">
        <f t="shared" si="137"/>
        <v>83.806818181818173</v>
      </c>
      <c r="BL517" s="51">
        <f t="shared" si="138"/>
        <v>92.994350282485868</v>
      </c>
      <c r="BM517" s="51">
        <f t="shared" si="143"/>
        <v>71.4409722222222</v>
      </c>
      <c r="BN517" s="52">
        <f t="shared" si="135"/>
        <v>0.66666666666666663</v>
      </c>
      <c r="BO517" s="52">
        <f t="shared" si="144"/>
        <v>1056</v>
      </c>
      <c r="BP517" s="52">
        <f t="shared" si="145"/>
        <v>0</v>
      </c>
      <c r="BQ517" s="53">
        <f t="shared" si="146"/>
        <v>0</v>
      </c>
      <c r="BR517" s="54">
        <v>1</v>
      </c>
    </row>
    <row r="518" spans="1:73">
      <c r="A518" s="41">
        <v>579</v>
      </c>
      <c r="B518" s="42">
        <v>46030</v>
      </c>
      <c r="C518" s="48" t="s">
        <v>91</v>
      </c>
      <c r="D518" s="43" t="str">
        <f t="shared" si="134"/>
        <v>IG</v>
      </c>
      <c r="E518" s="44" t="s">
        <v>147</v>
      </c>
      <c r="F518" s="44" t="s">
        <v>132</v>
      </c>
      <c r="G518" s="45" t="s">
        <v>141</v>
      </c>
      <c r="H518" s="45" t="s">
        <v>134</v>
      </c>
      <c r="I518" s="45"/>
      <c r="J518" s="5">
        <v>104836.01</v>
      </c>
      <c r="K518" s="46" t="str">
        <f>VLOOKUP(J518,'[1]Item List (3)'!A$1:B$110000,2,FALSE)</f>
        <v>NKI.IR 45/35(455035)</v>
      </c>
      <c r="L518" s="5">
        <v>251204012</v>
      </c>
      <c r="M518" s="15" t="str">
        <f t="shared" si="147"/>
        <v>IR</v>
      </c>
      <c r="N518" s="15">
        <v>40</v>
      </c>
      <c r="O518" s="47">
        <f t="shared" si="140"/>
        <v>90</v>
      </c>
      <c r="P518" s="15">
        <v>1</v>
      </c>
      <c r="Q518" s="15">
        <v>324</v>
      </c>
      <c r="R518" s="15">
        <v>14</v>
      </c>
      <c r="S518" s="15">
        <v>18</v>
      </c>
      <c r="T518" s="15"/>
      <c r="U518" s="48">
        <f t="shared" si="136"/>
        <v>342</v>
      </c>
      <c r="V518" s="15">
        <v>335</v>
      </c>
      <c r="W518" s="15">
        <v>105</v>
      </c>
      <c r="X518" s="15"/>
      <c r="Y518" s="15"/>
      <c r="Z518" s="15">
        <v>10</v>
      </c>
      <c r="AA518" s="15"/>
      <c r="AB518" s="15"/>
      <c r="AC518" s="15"/>
      <c r="AD518" s="15"/>
      <c r="AE518" s="15">
        <v>5</v>
      </c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>
        <v>10</v>
      </c>
      <c r="AQ518" s="15"/>
      <c r="AR518" s="15"/>
      <c r="AS518" s="15"/>
      <c r="AT518" s="15"/>
      <c r="AU518" s="15"/>
      <c r="AV518" s="15"/>
      <c r="AW518" s="15"/>
      <c r="AX518" s="15"/>
      <c r="AY518" s="15"/>
      <c r="AZ518" s="15">
        <v>15</v>
      </c>
      <c r="BA518" s="15"/>
      <c r="BB518" s="15"/>
      <c r="BC518" s="15"/>
      <c r="BD518" s="15"/>
      <c r="BE518" s="15"/>
      <c r="BF518" s="15"/>
      <c r="BG518" s="48">
        <f t="shared" si="139"/>
        <v>480</v>
      </c>
      <c r="BH518" s="49">
        <f t="shared" si="141"/>
        <v>8</v>
      </c>
      <c r="BI518" s="50">
        <f t="shared" ref="BI518:BI539" si="148">IFERROR(BH518-SUM(W518:BF518)/60,0)</f>
        <v>5.5833333333333339</v>
      </c>
      <c r="BJ518" s="50">
        <f t="shared" si="142"/>
        <v>69.791666666666671</v>
      </c>
      <c r="BK518" s="51">
        <f t="shared" si="137"/>
        <v>68.0597014925373</v>
      </c>
      <c r="BL518" s="51">
        <f t="shared" si="138"/>
        <v>90.643274853801174</v>
      </c>
      <c r="BM518" s="51">
        <f t="shared" si="143"/>
        <v>43.05555555555555</v>
      </c>
      <c r="BN518" s="52">
        <f t="shared" si="135"/>
        <v>1.9166666666666667</v>
      </c>
      <c r="BO518" s="52">
        <f t="shared" si="144"/>
        <v>547.5</v>
      </c>
      <c r="BP518" s="52">
        <f t="shared" si="145"/>
        <v>0.49999999999999978</v>
      </c>
      <c r="BQ518" s="53">
        <f t="shared" si="146"/>
        <v>44.999999999999979</v>
      </c>
      <c r="BR518" s="54">
        <v>1</v>
      </c>
      <c r="BT518" s="54">
        <v>1</v>
      </c>
      <c r="BU518" s="55">
        <v>1</v>
      </c>
    </row>
    <row r="519" spans="1:73">
      <c r="A519" s="41">
        <v>580</v>
      </c>
      <c r="B519" s="42">
        <v>46030</v>
      </c>
      <c r="C519" s="48" t="s">
        <v>97</v>
      </c>
      <c r="D519" s="43" t="str">
        <f t="shared" si="134"/>
        <v>IG</v>
      </c>
      <c r="E519" s="44" t="s">
        <v>147</v>
      </c>
      <c r="F519" s="44" t="s">
        <v>132</v>
      </c>
      <c r="G519" s="45" t="s">
        <v>138</v>
      </c>
      <c r="H519" s="45"/>
      <c r="I519" s="45"/>
      <c r="J519" s="5">
        <v>100261</v>
      </c>
      <c r="K519" s="46" t="str">
        <f>VLOOKUP(J519,'[1]Item List (3)'!A$1:B$110000,2,FALSE)</f>
        <v>IR. 211 YY4</v>
      </c>
      <c r="L519" s="5">
        <v>251230007</v>
      </c>
      <c r="M519" s="15" t="str">
        <f t="shared" si="147"/>
        <v>IR</v>
      </c>
      <c r="N519" s="15">
        <v>30</v>
      </c>
      <c r="O519" s="47">
        <f t="shared" si="140"/>
        <v>120</v>
      </c>
      <c r="P519" s="15">
        <v>1</v>
      </c>
      <c r="Q519" s="15">
        <v>124</v>
      </c>
      <c r="R519" s="15">
        <v>133</v>
      </c>
      <c r="S519" s="15">
        <v>33</v>
      </c>
      <c r="T519" s="15">
        <v>6</v>
      </c>
      <c r="U519" s="48">
        <f t="shared" si="136"/>
        <v>163</v>
      </c>
      <c r="V519" s="15">
        <v>220</v>
      </c>
      <c r="W519" s="15">
        <v>120</v>
      </c>
      <c r="X519" s="15"/>
      <c r="Y519" s="15">
        <v>140</v>
      </c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48">
        <f t="shared" si="139"/>
        <v>480</v>
      </c>
      <c r="BH519" s="49">
        <f t="shared" si="141"/>
        <v>8</v>
      </c>
      <c r="BI519" s="50">
        <f t="shared" si="148"/>
        <v>3.666666666666667</v>
      </c>
      <c r="BJ519" s="50">
        <f t="shared" si="142"/>
        <v>45.833333333333336</v>
      </c>
      <c r="BK519" s="51">
        <f t="shared" si="137"/>
        <v>37.04545454545454</v>
      </c>
      <c r="BL519" s="51">
        <f t="shared" si="138"/>
        <v>-5.5214723926380369</v>
      </c>
      <c r="BM519" s="51">
        <f t="shared" si="143"/>
        <v>-0.9375</v>
      </c>
      <c r="BN519" s="52">
        <f t="shared" si="135"/>
        <v>2</v>
      </c>
      <c r="BO519" s="52">
        <f t="shared" si="144"/>
        <v>720</v>
      </c>
      <c r="BP519" s="52">
        <f t="shared" si="145"/>
        <v>2.333333333333333</v>
      </c>
      <c r="BQ519" s="53">
        <f t="shared" si="146"/>
        <v>279.99999999999994</v>
      </c>
    </row>
    <row r="520" spans="1:73">
      <c r="A520" s="41">
        <v>581</v>
      </c>
      <c r="B520" s="42">
        <v>46030</v>
      </c>
      <c r="C520" s="48" t="s">
        <v>91</v>
      </c>
      <c r="D520" s="43" t="str">
        <f t="shared" ref="D520:D583" si="149">LEFT(E520,2)</f>
        <v>IG</v>
      </c>
      <c r="E520" s="44" t="s">
        <v>150</v>
      </c>
      <c r="F520" s="44" t="s">
        <v>132</v>
      </c>
      <c r="G520" s="45" t="s">
        <v>134</v>
      </c>
      <c r="H520" s="45" t="s">
        <v>141</v>
      </c>
      <c r="I520" s="45"/>
      <c r="J520" s="5">
        <v>208497</v>
      </c>
      <c r="K520" s="46" t="str">
        <f>VLOOKUP(J520,'[1]Item List (3)'!A$1:B$110000,2,FALSE)</f>
        <v>NB.OR 95076</v>
      </c>
      <c r="L520" s="5">
        <v>251208001</v>
      </c>
      <c r="M520" s="15" t="str">
        <f t="shared" si="147"/>
        <v>OR</v>
      </c>
      <c r="N520" s="15">
        <v>30</v>
      </c>
      <c r="O520" s="47">
        <f t="shared" si="140"/>
        <v>120</v>
      </c>
      <c r="P520" s="15">
        <v>1</v>
      </c>
      <c r="Q520" s="15">
        <v>796</v>
      </c>
      <c r="R520" s="15"/>
      <c r="S520" s="15"/>
      <c r="T520" s="15"/>
      <c r="U520" s="48">
        <f t="shared" si="136"/>
        <v>796</v>
      </c>
      <c r="V520" s="15">
        <v>450</v>
      </c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>
        <v>10</v>
      </c>
      <c r="AQ520" s="15"/>
      <c r="AR520" s="15"/>
      <c r="AS520" s="15"/>
      <c r="AT520" s="15"/>
      <c r="AU520" s="15"/>
      <c r="AV520" s="15"/>
      <c r="AW520" s="15"/>
      <c r="AX520" s="15"/>
      <c r="AY520" s="15"/>
      <c r="AZ520" s="15">
        <v>15</v>
      </c>
      <c r="BA520" s="15"/>
      <c r="BB520" s="15"/>
      <c r="BC520" s="15"/>
      <c r="BD520" s="15"/>
      <c r="BE520" s="15">
        <v>5</v>
      </c>
      <c r="BF520" s="15"/>
      <c r="BG520" s="48">
        <f t="shared" si="139"/>
        <v>480</v>
      </c>
      <c r="BH520" s="49">
        <f t="shared" si="141"/>
        <v>8</v>
      </c>
      <c r="BI520" s="50">
        <f t="shared" si="148"/>
        <v>7.5</v>
      </c>
      <c r="BJ520" s="50">
        <f t="shared" si="142"/>
        <v>93.75</v>
      </c>
      <c r="BK520" s="51">
        <f t="shared" si="137"/>
        <v>88.444444444444443</v>
      </c>
      <c r="BL520" s="51">
        <f t="shared" si="138"/>
        <v>100</v>
      </c>
      <c r="BM520" s="51">
        <f t="shared" si="143"/>
        <v>82.916666666666657</v>
      </c>
      <c r="BN520" s="52">
        <f t="shared" si="135"/>
        <v>0.25</v>
      </c>
      <c r="BO520" s="52">
        <f t="shared" si="144"/>
        <v>930</v>
      </c>
      <c r="BP520" s="52">
        <f t="shared" si="145"/>
        <v>0.25</v>
      </c>
      <c r="BQ520" s="53">
        <f t="shared" si="146"/>
        <v>30</v>
      </c>
      <c r="BR520" s="54">
        <v>1</v>
      </c>
      <c r="BT520" s="54">
        <v>1</v>
      </c>
      <c r="BU520" s="55">
        <v>1</v>
      </c>
    </row>
    <row r="521" spans="1:73">
      <c r="A521" s="41">
        <v>582</v>
      </c>
      <c r="B521" s="42">
        <v>46030</v>
      </c>
      <c r="C521" s="48" t="s">
        <v>97</v>
      </c>
      <c r="D521" s="43" t="str">
        <f t="shared" si="149"/>
        <v>IG</v>
      </c>
      <c r="E521" s="44" t="s">
        <v>150</v>
      </c>
      <c r="F521" s="44" t="s">
        <v>132</v>
      </c>
      <c r="G521" s="45" t="s">
        <v>137</v>
      </c>
      <c r="H521" s="45" t="s">
        <v>185</v>
      </c>
      <c r="I521" s="45"/>
      <c r="J521" s="5">
        <v>208497</v>
      </c>
      <c r="K521" s="46" t="str">
        <f>VLOOKUP(J521,'[1]Item List (3)'!A$1:B$110000,2,FALSE)</f>
        <v>NB.OR 95076</v>
      </c>
      <c r="L521" s="5">
        <v>251208007</v>
      </c>
      <c r="M521" s="15" t="str">
        <f t="shared" si="147"/>
        <v>OR</v>
      </c>
      <c r="N521" s="15">
        <v>30</v>
      </c>
      <c r="O521" s="47">
        <f t="shared" si="140"/>
        <v>120</v>
      </c>
      <c r="P521" s="15">
        <v>1</v>
      </c>
      <c r="Q521" s="15">
        <v>860</v>
      </c>
      <c r="R521" s="15"/>
      <c r="S521" s="15">
        <v>2</v>
      </c>
      <c r="T521" s="15"/>
      <c r="U521" s="48">
        <f t="shared" si="136"/>
        <v>862</v>
      </c>
      <c r="V521" s="15">
        <v>470</v>
      </c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>
        <v>10</v>
      </c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48">
        <f t="shared" si="139"/>
        <v>480</v>
      </c>
      <c r="BH521" s="49">
        <f t="shared" si="141"/>
        <v>8</v>
      </c>
      <c r="BI521" s="50">
        <f t="shared" si="148"/>
        <v>7.833333333333333</v>
      </c>
      <c r="BJ521" s="50">
        <f t="shared" si="142"/>
        <v>97.916666666666657</v>
      </c>
      <c r="BK521" s="51">
        <f t="shared" si="137"/>
        <v>91.702127659574472</v>
      </c>
      <c r="BL521" s="51">
        <f t="shared" si="138"/>
        <v>99.767981438515079</v>
      </c>
      <c r="BM521" s="51">
        <f t="shared" si="143"/>
        <v>89.583333333333329</v>
      </c>
      <c r="BN521" s="52">
        <f t="shared" si="135"/>
        <v>0.16666666666666666</v>
      </c>
      <c r="BO521" s="52">
        <f t="shared" si="144"/>
        <v>940</v>
      </c>
      <c r="BP521" s="52">
        <f t="shared" si="145"/>
        <v>0</v>
      </c>
      <c r="BQ521" s="53">
        <f t="shared" si="146"/>
        <v>0</v>
      </c>
      <c r="BR521" s="54">
        <v>1</v>
      </c>
    </row>
    <row r="522" spans="1:73">
      <c r="A522" s="41">
        <v>583</v>
      </c>
      <c r="B522" s="42">
        <v>46030</v>
      </c>
      <c r="C522" s="48" t="s">
        <v>91</v>
      </c>
      <c r="D522" s="43" t="str">
        <f t="shared" si="149"/>
        <v>IG</v>
      </c>
      <c r="E522" s="44" t="s">
        <v>153</v>
      </c>
      <c r="F522" s="44" t="s">
        <v>132</v>
      </c>
      <c r="G522" s="45" t="s">
        <v>178</v>
      </c>
      <c r="H522" s="45"/>
      <c r="I522" s="45"/>
      <c r="J522" s="5">
        <v>104046</v>
      </c>
      <c r="K522" s="46" t="str">
        <f>VLOOKUP(J522,'[1]Item List (3)'!A$1:B$110000,2,FALSE)</f>
        <v>BR.IR 322224 SPL.</v>
      </c>
      <c r="L522" s="5">
        <v>250925001</v>
      </c>
      <c r="M522" s="15" t="str">
        <f t="shared" si="147"/>
        <v>IR</v>
      </c>
      <c r="N522" s="15">
        <v>35</v>
      </c>
      <c r="O522" s="47">
        <f t="shared" si="140"/>
        <v>102.85714285714286</v>
      </c>
      <c r="P522" s="15">
        <v>1</v>
      </c>
      <c r="Q522" s="15">
        <v>351</v>
      </c>
      <c r="R522" s="15">
        <v>23</v>
      </c>
      <c r="S522" s="15">
        <v>3</v>
      </c>
      <c r="T522" s="15"/>
      <c r="U522" s="48">
        <f t="shared" si="136"/>
        <v>354</v>
      </c>
      <c r="V522" s="15">
        <v>255</v>
      </c>
      <c r="W522" s="15"/>
      <c r="X522" s="15">
        <v>165</v>
      </c>
      <c r="Y522" s="15"/>
      <c r="Z522" s="15"/>
      <c r="AA522" s="15"/>
      <c r="AB522" s="15"/>
      <c r="AC522" s="15"/>
      <c r="AD522" s="15"/>
      <c r="AE522" s="15">
        <v>5</v>
      </c>
      <c r="AF522" s="15">
        <v>10</v>
      </c>
      <c r="AG522" s="15"/>
      <c r="AH522" s="15"/>
      <c r="AI522" s="15"/>
      <c r="AJ522" s="15"/>
      <c r="AK522" s="15"/>
      <c r="AL522" s="15"/>
      <c r="AM522" s="15"/>
      <c r="AN522" s="15"/>
      <c r="AO522" s="15"/>
      <c r="AP522" s="15">
        <v>30</v>
      </c>
      <c r="AQ522" s="15"/>
      <c r="AR522" s="15"/>
      <c r="AS522" s="15"/>
      <c r="AT522" s="15"/>
      <c r="AU522" s="15"/>
      <c r="AV522" s="15"/>
      <c r="AW522" s="15"/>
      <c r="AX522" s="15"/>
      <c r="AY522" s="15"/>
      <c r="AZ522" s="15">
        <v>15</v>
      </c>
      <c r="BA522" s="15"/>
      <c r="BB522" s="15"/>
      <c r="BC522" s="15"/>
      <c r="BD522" s="15"/>
      <c r="BE522" s="15"/>
      <c r="BF522" s="15"/>
      <c r="BG522" s="48">
        <f t="shared" si="139"/>
        <v>480</v>
      </c>
      <c r="BH522" s="49">
        <f t="shared" si="141"/>
        <v>8</v>
      </c>
      <c r="BI522" s="50">
        <f t="shared" si="148"/>
        <v>4.25</v>
      </c>
      <c r="BJ522" s="50">
        <f t="shared" si="142"/>
        <v>53.125</v>
      </c>
      <c r="BK522" s="51">
        <f t="shared" si="137"/>
        <v>80.980392156862749</v>
      </c>
      <c r="BL522" s="51">
        <f t="shared" si="138"/>
        <v>92.655367231638422</v>
      </c>
      <c r="BM522" s="51">
        <f t="shared" si="143"/>
        <v>39.861111111111121</v>
      </c>
      <c r="BN522" s="52">
        <f t="shared" si="135"/>
        <v>0.5</v>
      </c>
      <c r="BO522" s="52">
        <f t="shared" si="144"/>
        <v>771.42857142857144</v>
      </c>
      <c r="BP522" s="52">
        <f t="shared" si="145"/>
        <v>3.25</v>
      </c>
      <c r="BQ522" s="53">
        <f t="shared" si="146"/>
        <v>334.28571428571428</v>
      </c>
      <c r="BR522" s="54">
        <v>1</v>
      </c>
    </row>
    <row r="523" spans="1:73">
      <c r="A523" s="41">
        <v>584</v>
      </c>
      <c r="B523" s="42">
        <v>46030</v>
      </c>
      <c r="C523" s="48" t="s">
        <v>97</v>
      </c>
      <c r="D523" s="43" t="str">
        <f t="shared" si="149"/>
        <v>IG</v>
      </c>
      <c r="E523" s="44" t="s">
        <v>153</v>
      </c>
      <c r="F523" s="44" t="s">
        <v>132</v>
      </c>
      <c r="G523" s="45" t="s">
        <v>148</v>
      </c>
      <c r="H523" s="45"/>
      <c r="I523" s="45"/>
      <c r="J523" s="5">
        <v>104046</v>
      </c>
      <c r="K523" s="46" t="str">
        <f>VLOOKUP(J523,'[1]Item List (3)'!A$1:B$110000,2,FALSE)</f>
        <v>BR.IR 322224 SPL.</v>
      </c>
      <c r="L523" s="5">
        <v>250925001</v>
      </c>
      <c r="M523" s="15" t="str">
        <f t="shared" si="147"/>
        <v>IR</v>
      </c>
      <c r="N523" s="15">
        <v>35</v>
      </c>
      <c r="O523" s="47">
        <f t="shared" si="140"/>
        <v>102.85714285714286</v>
      </c>
      <c r="P523" s="15">
        <v>1</v>
      </c>
      <c r="Q523" s="15">
        <v>625</v>
      </c>
      <c r="R523" s="15">
        <v>10</v>
      </c>
      <c r="S523" s="15">
        <v>3</v>
      </c>
      <c r="T523" s="15"/>
      <c r="U523" s="48">
        <f t="shared" si="136"/>
        <v>628</v>
      </c>
      <c r="V523" s="15">
        <v>420</v>
      </c>
      <c r="W523" s="15"/>
      <c r="X523" s="15">
        <v>20</v>
      </c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>
        <v>40</v>
      </c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48">
        <f t="shared" si="139"/>
        <v>480</v>
      </c>
      <c r="BH523" s="49">
        <f t="shared" si="141"/>
        <v>8</v>
      </c>
      <c r="BI523" s="50">
        <f t="shared" si="148"/>
        <v>7</v>
      </c>
      <c r="BJ523" s="50">
        <f t="shared" si="142"/>
        <v>87.5</v>
      </c>
      <c r="BK523" s="51">
        <f t="shared" si="137"/>
        <v>87.222222222222229</v>
      </c>
      <c r="BL523" s="51">
        <f t="shared" si="138"/>
        <v>97.929936305732483</v>
      </c>
      <c r="BM523" s="51">
        <f t="shared" si="143"/>
        <v>74.739583333333343</v>
      </c>
      <c r="BN523" s="52">
        <f t="shared" si="135"/>
        <v>0.66666666666666663</v>
      </c>
      <c r="BO523" s="52">
        <f t="shared" si="144"/>
        <v>754.28571428571433</v>
      </c>
      <c r="BP523" s="52">
        <f t="shared" si="145"/>
        <v>0.33333333333333337</v>
      </c>
      <c r="BQ523" s="53">
        <f t="shared" si="146"/>
        <v>34.285714285714292</v>
      </c>
      <c r="BR523" s="54">
        <v>3</v>
      </c>
    </row>
    <row r="524" spans="1:73">
      <c r="A524" s="41">
        <v>585</v>
      </c>
      <c r="B524" s="42">
        <v>46030</v>
      </c>
      <c r="C524" s="48" t="s">
        <v>91</v>
      </c>
      <c r="D524" s="43" t="str">
        <f t="shared" si="149"/>
        <v>IG</v>
      </c>
      <c r="E524" s="44" t="s">
        <v>155</v>
      </c>
      <c r="F524" s="44" t="s">
        <v>132</v>
      </c>
      <c r="G524" s="45" t="s">
        <v>142</v>
      </c>
      <c r="H524" s="45"/>
      <c r="I524" s="45"/>
      <c r="J524" s="5">
        <v>208417</v>
      </c>
      <c r="K524" s="46" t="str">
        <f>VLOOKUP(J524,'[1]Item List (3)'!A$1:B$110000,2,FALSE)</f>
        <v>JC.OR 8008</v>
      </c>
      <c r="L524" s="5">
        <v>251128006</v>
      </c>
      <c r="M524" s="15" t="str">
        <f t="shared" si="147"/>
        <v>OR</v>
      </c>
      <c r="N524" s="15">
        <v>30</v>
      </c>
      <c r="O524" s="47">
        <f t="shared" si="140"/>
        <v>120</v>
      </c>
      <c r="P524" s="15">
        <v>1</v>
      </c>
      <c r="Q524" s="15">
        <v>519</v>
      </c>
      <c r="R524" s="15">
        <v>80</v>
      </c>
      <c r="S524" s="15">
        <v>32</v>
      </c>
      <c r="T524" s="15"/>
      <c r="U524" s="48">
        <f t="shared" si="136"/>
        <v>551</v>
      </c>
      <c r="V524" s="15">
        <v>390</v>
      </c>
      <c r="W524" s="15"/>
      <c r="X524" s="15"/>
      <c r="Y524" s="15"/>
      <c r="Z524" s="15">
        <v>20</v>
      </c>
      <c r="AA524" s="15"/>
      <c r="AB524" s="15"/>
      <c r="AC524" s="15">
        <v>30</v>
      </c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>
        <v>10</v>
      </c>
      <c r="AQ524" s="15"/>
      <c r="AR524" s="15"/>
      <c r="AS524" s="15"/>
      <c r="AT524" s="15"/>
      <c r="AU524" s="15"/>
      <c r="AV524" s="15"/>
      <c r="AW524" s="15"/>
      <c r="AX524" s="15"/>
      <c r="AY524" s="15"/>
      <c r="AZ524" s="15">
        <v>15</v>
      </c>
      <c r="BA524" s="15"/>
      <c r="BB524" s="15"/>
      <c r="BC524" s="15">
        <v>10</v>
      </c>
      <c r="BD524" s="15"/>
      <c r="BE524" s="15">
        <v>5</v>
      </c>
      <c r="BF524" s="15"/>
      <c r="BG524" s="48">
        <f t="shared" si="139"/>
        <v>480</v>
      </c>
      <c r="BH524" s="49">
        <f t="shared" si="141"/>
        <v>8</v>
      </c>
      <c r="BI524" s="50">
        <f t="shared" si="148"/>
        <v>6.5</v>
      </c>
      <c r="BJ524" s="50">
        <f t="shared" si="142"/>
        <v>81.25</v>
      </c>
      <c r="BK524" s="51">
        <f t="shared" si="137"/>
        <v>70.641025641025649</v>
      </c>
      <c r="BL524" s="51">
        <f t="shared" si="138"/>
        <v>79.673321234119783</v>
      </c>
      <c r="BM524" s="51">
        <f t="shared" si="143"/>
        <v>45.729166666666679</v>
      </c>
      <c r="BN524" s="52">
        <f t="shared" si="135"/>
        <v>0.25</v>
      </c>
      <c r="BO524" s="52">
        <f t="shared" si="144"/>
        <v>930</v>
      </c>
      <c r="BP524" s="52">
        <f t="shared" si="145"/>
        <v>1.25</v>
      </c>
      <c r="BQ524" s="53">
        <f t="shared" si="146"/>
        <v>150</v>
      </c>
    </row>
    <row r="525" spans="1:73">
      <c r="A525" s="41">
        <v>586</v>
      </c>
      <c r="B525" s="42">
        <v>46030</v>
      </c>
      <c r="C525" s="48" t="s">
        <v>97</v>
      </c>
      <c r="D525" s="43" t="str">
        <f t="shared" si="149"/>
        <v>IG</v>
      </c>
      <c r="E525" s="44" t="s">
        <v>155</v>
      </c>
      <c r="F525" s="44" t="s">
        <v>132</v>
      </c>
      <c r="G525" s="45" t="s">
        <v>127</v>
      </c>
      <c r="H525" s="45"/>
      <c r="I525" s="45"/>
      <c r="J525" s="5">
        <v>208417</v>
      </c>
      <c r="K525" s="46" t="str">
        <f>VLOOKUP(J525,'[1]Item List (3)'!A$1:B$110000,2,FALSE)</f>
        <v>JC.OR 8008</v>
      </c>
      <c r="L525" s="5">
        <v>251128006</v>
      </c>
      <c r="M525" s="15" t="str">
        <f t="shared" si="147"/>
        <v>OR</v>
      </c>
      <c r="N525" s="15">
        <v>30</v>
      </c>
      <c r="O525" s="47">
        <f t="shared" si="140"/>
        <v>120</v>
      </c>
      <c r="P525" s="15">
        <v>1</v>
      </c>
      <c r="Q525" s="15">
        <v>605</v>
      </c>
      <c r="R525" s="15">
        <v>77</v>
      </c>
      <c r="S525" s="15">
        <v>7</v>
      </c>
      <c r="T525" s="15"/>
      <c r="U525" s="48">
        <f t="shared" si="136"/>
        <v>612</v>
      </c>
      <c r="V525" s="15">
        <v>435</v>
      </c>
      <c r="W525" s="15"/>
      <c r="X525" s="15">
        <v>25</v>
      </c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>
        <v>20</v>
      </c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48">
        <f t="shared" si="139"/>
        <v>480</v>
      </c>
      <c r="BH525" s="49">
        <f t="shared" si="141"/>
        <v>8</v>
      </c>
      <c r="BI525" s="50">
        <f t="shared" si="148"/>
        <v>7.25</v>
      </c>
      <c r="BJ525" s="50">
        <f t="shared" si="142"/>
        <v>90.625</v>
      </c>
      <c r="BK525" s="51">
        <f t="shared" si="137"/>
        <v>70.34482758620689</v>
      </c>
      <c r="BL525" s="51">
        <f t="shared" si="138"/>
        <v>86.274509803921575</v>
      </c>
      <c r="BM525" s="51">
        <f t="shared" si="143"/>
        <v>55.000000000000007</v>
      </c>
      <c r="BN525" s="52">
        <f t="shared" si="135"/>
        <v>0.33333333333333331</v>
      </c>
      <c r="BO525" s="52">
        <f t="shared" si="144"/>
        <v>920</v>
      </c>
      <c r="BP525" s="52">
        <f t="shared" si="145"/>
        <v>0.41666666666666669</v>
      </c>
      <c r="BQ525" s="53">
        <f t="shared" si="146"/>
        <v>50</v>
      </c>
      <c r="BR525" s="54">
        <v>1</v>
      </c>
    </row>
    <row r="526" spans="1:73">
      <c r="A526" s="41">
        <v>587</v>
      </c>
      <c r="B526" s="42">
        <v>46030</v>
      </c>
      <c r="C526" s="48" t="s">
        <v>91</v>
      </c>
      <c r="D526" s="43" t="str">
        <f t="shared" si="149"/>
        <v>IG</v>
      </c>
      <c r="E526" s="44" t="s">
        <v>158</v>
      </c>
      <c r="F526" s="44"/>
      <c r="G526" s="45"/>
      <c r="H526" s="45"/>
      <c r="I526" s="45"/>
      <c r="J526" s="5"/>
      <c r="K526" s="46" t="e">
        <f>VLOOKUP(J526,'[1]Item List (3)'!A$1:B$110000,2,FALSE)</f>
        <v>#N/A</v>
      </c>
      <c r="L526" s="5"/>
      <c r="M526" s="15" t="str">
        <f t="shared" si="147"/>
        <v>IR</v>
      </c>
      <c r="N526" s="15"/>
      <c r="O526" s="47" t="str">
        <f t="shared" si="140"/>
        <v/>
      </c>
      <c r="P526" s="15"/>
      <c r="Q526" s="15"/>
      <c r="R526" s="15"/>
      <c r="S526" s="15"/>
      <c r="T526" s="15"/>
      <c r="U526" s="48">
        <f t="shared" si="136"/>
        <v>0</v>
      </c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48">
        <f t="shared" si="139"/>
        <v>0</v>
      </c>
      <c r="BH526" s="49">
        <f t="shared" si="141"/>
        <v>0</v>
      </c>
      <c r="BI526" s="50">
        <f t="shared" si="148"/>
        <v>0</v>
      </c>
      <c r="BJ526" s="50">
        <f t="shared" si="142"/>
        <v>0</v>
      </c>
      <c r="BK526" s="51">
        <f t="shared" si="137"/>
        <v>0</v>
      </c>
      <c r="BL526" s="51">
        <f t="shared" si="138"/>
        <v>0</v>
      </c>
      <c r="BM526" s="51">
        <f t="shared" si="143"/>
        <v>0</v>
      </c>
      <c r="BN526" s="52">
        <f t="shared" si="135"/>
        <v>0</v>
      </c>
      <c r="BO526" s="52">
        <f t="shared" si="144"/>
        <v>0</v>
      </c>
      <c r="BP526" s="52">
        <f t="shared" si="145"/>
        <v>0</v>
      </c>
      <c r="BQ526" s="53">
        <f t="shared" si="146"/>
        <v>0</v>
      </c>
    </row>
    <row r="527" spans="1:73">
      <c r="A527" s="41">
        <v>588</v>
      </c>
      <c r="B527" s="42">
        <v>46030</v>
      </c>
      <c r="C527" s="48" t="s">
        <v>97</v>
      </c>
      <c r="D527" s="43" t="str">
        <f t="shared" si="149"/>
        <v>IG</v>
      </c>
      <c r="E527" s="44" t="s">
        <v>158</v>
      </c>
      <c r="F527" s="44"/>
      <c r="G527" s="45"/>
      <c r="H527" s="45"/>
      <c r="I527" s="45"/>
      <c r="J527" s="5"/>
      <c r="K527" s="46" t="e">
        <f>VLOOKUP(J527,'[1]Item List (3)'!A$1:B$110000,2,FALSE)</f>
        <v>#N/A</v>
      </c>
      <c r="L527" s="5"/>
      <c r="M527" s="15" t="str">
        <f t="shared" si="147"/>
        <v>IR</v>
      </c>
      <c r="N527" s="15"/>
      <c r="O527" s="47" t="str">
        <f t="shared" si="140"/>
        <v/>
      </c>
      <c r="P527" s="15"/>
      <c r="Q527" s="15"/>
      <c r="R527" s="15"/>
      <c r="S527" s="15"/>
      <c r="T527" s="15"/>
      <c r="U527" s="48">
        <f t="shared" si="136"/>
        <v>0</v>
      </c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48">
        <f t="shared" si="139"/>
        <v>0</v>
      </c>
      <c r="BH527" s="49">
        <f t="shared" si="141"/>
        <v>0</v>
      </c>
      <c r="BI527" s="50">
        <f t="shared" si="148"/>
        <v>0</v>
      </c>
      <c r="BJ527" s="50">
        <f t="shared" si="142"/>
        <v>0</v>
      </c>
      <c r="BK527" s="51">
        <f t="shared" si="137"/>
        <v>0</v>
      </c>
      <c r="BL527" s="51">
        <f t="shared" si="138"/>
        <v>0</v>
      </c>
      <c r="BM527" s="51">
        <f t="shared" si="143"/>
        <v>0</v>
      </c>
      <c r="BN527" s="52">
        <f t="shared" si="135"/>
        <v>0</v>
      </c>
      <c r="BO527" s="52">
        <f t="shared" si="144"/>
        <v>0</v>
      </c>
      <c r="BP527" s="52">
        <f t="shared" si="145"/>
        <v>0</v>
      </c>
      <c r="BQ527" s="53">
        <f t="shared" si="146"/>
        <v>0</v>
      </c>
    </row>
    <row r="528" spans="1:73">
      <c r="A528" s="41">
        <v>589</v>
      </c>
      <c r="B528" s="42">
        <v>46030</v>
      </c>
      <c r="C528" s="48" t="s">
        <v>91</v>
      </c>
      <c r="D528" s="43" t="str">
        <f t="shared" si="149"/>
        <v>IG</v>
      </c>
      <c r="E528" s="44" t="s">
        <v>159</v>
      </c>
      <c r="F528" s="44" t="s">
        <v>132</v>
      </c>
      <c r="G528" s="45" t="s">
        <v>124</v>
      </c>
      <c r="H528" s="45" t="s">
        <v>162</v>
      </c>
      <c r="I528" s="45" t="s">
        <v>123</v>
      </c>
      <c r="J528" s="5">
        <v>100261</v>
      </c>
      <c r="K528" s="46" t="str">
        <f>VLOOKUP(J528,'[1]Item List (3)'!A$1:B$110000,2,FALSE)</f>
        <v>IR. 211 YY4</v>
      </c>
      <c r="L528" s="5">
        <v>251216004</v>
      </c>
      <c r="M528" s="15" t="str">
        <f t="shared" si="147"/>
        <v>IR</v>
      </c>
      <c r="N528" s="15">
        <v>40</v>
      </c>
      <c r="O528" s="47">
        <f t="shared" si="140"/>
        <v>90</v>
      </c>
      <c r="P528" s="15">
        <v>1</v>
      </c>
      <c r="Q528" s="15">
        <v>381</v>
      </c>
      <c r="R528" s="15">
        <v>84</v>
      </c>
      <c r="S528" s="15">
        <v>2</v>
      </c>
      <c r="T528" s="15">
        <v>2</v>
      </c>
      <c r="U528" s="48">
        <f t="shared" si="136"/>
        <v>385</v>
      </c>
      <c r="V528" s="15">
        <v>425</v>
      </c>
      <c r="W528" s="15"/>
      <c r="X528" s="15">
        <v>20</v>
      </c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>
        <v>20</v>
      </c>
      <c r="AQ528" s="15"/>
      <c r="AR528" s="15"/>
      <c r="AS528" s="15"/>
      <c r="AT528" s="15"/>
      <c r="AU528" s="15"/>
      <c r="AV528" s="15"/>
      <c r="AW528" s="15"/>
      <c r="AX528" s="15"/>
      <c r="AY528" s="15"/>
      <c r="AZ528" s="15">
        <v>15</v>
      </c>
      <c r="BA528" s="15"/>
      <c r="BB528" s="15"/>
      <c r="BC528" s="15"/>
      <c r="BD528" s="15"/>
      <c r="BE528" s="15"/>
      <c r="BF528" s="15"/>
      <c r="BG528" s="48">
        <f t="shared" si="139"/>
        <v>480</v>
      </c>
      <c r="BH528" s="49">
        <f t="shared" si="141"/>
        <v>8</v>
      </c>
      <c r="BI528" s="50">
        <f t="shared" si="148"/>
        <v>7.083333333333333</v>
      </c>
      <c r="BJ528" s="50">
        <f t="shared" si="142"/>
        <v>88.541666666666657</v>
      </c>
      <c r="BK528" s="51">
        <f t="shared" si="137"/>
        <v>60.392156862745097</v>
      </c>
      <c r="BL528" s="51">
        <f t="shared" si="138"/>
        <v>77.142857142857153</v>
      </c>
      <c r="BM528" s="51">
        <f t="shared" si="143"/>
        <v>41.25</v>
      </c>
      <c r="BN528" s="52">
        <f t="shared" si="135"/>
        <v>0.33333333333333331</v>
      </c>
      <c r="BO528" s="52">
        <f t="shared" si="144"/>
        <v>690</v>
      </c>
      <c r="BP528" s="52">
        <f t="shared" si="145"/>
        <v>0.58333333333333326</v>
      </c>
      <c r="BQ528" s="53">
        <f t="shared" si="146"/>
        <v>52.499999999999986</v>
      </c>
    </row>
    <row r="529" spans="1:70">
      <c r="A529" s="41">
        <v>590</v>
      </c>
      <c r="B529" s="42">
        <v>46030</v>
      </c>
      <c r="C529" s="48" t="s">
        <v>97</v>
      </c>
      <c r="D529" s="43" t="str">
        <f t="shared" si="149"/>
        <v>IG</v>
      </c>
      <c r="E529" s="44" t="s">
        <v>159</v>
      </c>
      <c r="F529" s="44" t="s">
        <v>132</v>
      </c>
      <c r="G529" s="45" t="s">
        <v>123</v>
      </c>
      <c r="H529" s="45"/>
      <c r="I529" s="45"/>
      <c r="J529" s="5">
        <v>100261</v>
      </c>
      <c r="K529" s="46" t="str">
        <f>VLOOKUP(J529,'[1]Item List (3)'!A$1:B$110000,2,FALSE)</f>
        <v>IR. 211 YY4</v>
      </c>
      <c r="L529" s="5">
        <v>251216004</v>
      </c>
      <c r="M529" s="15" t="str">
        <f t="shared" si="147"/>
        <v>IR</v>
      </c>
      <c r="N529" s="15">
        <v>40</v>
      </c>
      <c r="O529" s="47">
        <f t="shared" si="140"/>
        <v>90</v>
      </c>
      <c r="P529" s="15">
        <v>1</v>
      </c>
      <c r="Q529" s="15">
        <v>462</v>
      </c>
      <c r="R529" s="15">
        <v>42</v>
      </c>
      <c r="S529" s="15">
        <v>9</v>
      </c>
      <c r="T529" s="15">
        <v>1</v>
      </c>
      <c r="U529" s="48">
        <f t="shared" si="136"/>
        <v>472</v>
      </c>
      <c r="V529" s="15">
        <v>440</v>
      </c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>
        <v>40</v>
      </c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48">
        <f t="shared" si="139"/>
        <v>480</v>
      </c>
      <c r="BH529" s="49">
        <f t="shared" si="141"/>
        <v>8</v>
      </c>
      <c r="BI529" s="50">
        <f t="shared" si="148"/>
        <v>7.333333333333333</v>
      </c>
      <c r="BJ529" s="50">
        <f t="shared" si="142"/>
        <v>91.666666666666657</v>
      </c>
      <c r="BK529" s="51">
        <f t="shared" si="137"/>
        <v>71.515151515151516</v>
      </c>
      <c r="BL529" s="51">
        <f t="shared" si="138"/>
        <v>88.983050847457619</v>
      </c>
      <c r="BM529" s="51">
        <f t="shared" si="143"/>
        <v>58.333333333333329</v>
      </c>
      <c r="BN529" s="52">
        <f t="shared" si="135"/>
        <v>0.66666666666666663</v>
      </c>
      <c r="BO529" s="52">
        <f t="shared" si="144"/>
        <v>660</v>
      </c>
      <c r="BP529" s="52">
        <f t="shared" si="145"/>
        <v>0</v>
      </c>
      <c r="BQ529" s="53">
        <f t="shared" si="146"/>
        <v>0</v>
      </c>
    </row>
    <row r="530" spans="1:70">
      <c r="A530" s="41">
        <v>591</v>
      </c>
      <c r="B530" s="42">
        <v>46030</v>
      </c>
      <c r="C530" s="48" t="s">
        <v>91</v>
      </c>
      <c r="D530" s="43" t="str">
        <f t="shared" si="149"/>
        <v>HO</v>
      </c>
      <c r="E530" s="44" t="s">
        <v>160</v>
      </c>
      <c r="F530" s="44"/>
      <c r="G530" s="45"/>
      <c r="H530" s="45"/>
      <c r="I530" s="45"/>
      <c r="J530" s="5"/>
      <c r="K530" s="46" t="e">
        <f>VLOOKUP(J530,'[1]Item List (3)'!A$1:B$110000,2,FALSE)</f>
        <v>#N/A</v>
      </c>
      <c r="L530" s="5"/>
      <c r="M530" s="15" t="str">
        <f t="shared" si="147"/>
        <v>IR</v>
      </c>
      <c r="N530" s="15"/>
      <c r="O530" s="47" t="str">
        <f t="shared" si="140"/>
        <v/>
      </c>
      <c r="P530" s="15"/>
      <c r="Q530" s="15"/>
      <c r="R530" s="15"/>
      <c r="S530" s="15"/>
      <c r="T530" s="15"/>
      <c r="U530" s="48">
        <f t="shared" si="136"/>
        <v>0</v>
      </c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>
        <v>480</v>
      </c>
      <c r="BG530" s="48">
        <f t="shared" si="139"/>
        <v>480</v>
      </c>
      <c r="BH530" s="49">
        <f t="shared" si="141"/>
        <v>8</v>
      </c>
      <c r="BI530" s="50">
        <f t="shared" si="148"/>
        <v>0</v>
      </c>
      <c r="BJ530" s="50">
        <f t="shared" si="142"/>
        <v>0</v>
      </c>
      <c r="BK530" s="51">
        <f t="shared" si="137"/>
        <v>0</v>
      </c>
      <c r="BL530" s="51">
        <f t="shared" si="138"/>
        <v>0</v>
      </c>
      <c r="BM530" s="51">
        <f t="shared" si="143"/>
        <v>0</v>
      </c>
      <c r="BN530" s="52">
        <f t="shared" si="135"/>
        <v>8</v>
      </c>
      <c r="BO530" s="52">
        <f t="shared" si="144"/>
        <v>0</v>
      </c>
      <c r="BP530" s="52">
        <f t="shared" si="145"/>
        <v>0</v>
      </c>
      <c r="BQ530" s="53">
        <f t="shared" si="146"/>
        <v>0</v>
      </c>
    </row>
    <row r="531" spans="1:70">
      <c r="A531" s="41">
        <v>592</v>
      </c>
      <c r="B531" s="42">
        <v>46030</v>
      </c>
      <c r="C531" s="48" t="s">
        <v>97</v>
      </c>
      <c r="D531" s="43" t="str">
        <f t="shared" si="149"/>
        <v>HO</v>
      </c>
      <c r="E531" s="44" t="s">
        <v>160</v>
      </c>
      <c r="F531" s="44"/>
      <c r="G531" s="45"/>
      <c r="H531" s="45"/>
      <c r="I531" s="45"/>
      <c r="J531" s="5"/>
      <c r="K531" s="46" t="e">
        <f>VLOOKUP(J531,'[1]Item List (3)'!A$1:B$110000,2,FALSE)</f>
        <v>#N/A</v>
      </c>
      <c r="L531" s="5"/>
      <c r="M531" s="15" t="str">
        <f t="shared" si="147"/>
        <v>IR</v>
      </c>
      <c r="N531" s="15"/>
      <c r="O531" s="47" t="str">
        <f t="shared" si="140"/>
        <v/>
      </c>
      <c r="P531" s="15"/>
      <c r="Q531" s="15"/>
      <c r="R531" s="15"/>
      <c r="S531" s="15"/>
      <c r="T531" s="15"/>
      <c r="U531" s="48">
        <f t="shared" si="136"/>
        <v>0</v>
      </c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>
        <v>480</v>
      </c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48">
        <f t="shared" si="139"/>
        <v>480</v>
      </c>
      <c r="BH531" s="49">
        <f t="shared" si="141"/>
        <v>8</v>
      </c>
      <c r="BI531" s="50">
        <f t="shared" si="148"/>
        <v>0</v>
      </c>
      <c r="BJ531" s="50">
        <f t="shared" si="142"/>
        <v>0</v>
      </c>
      <c r="BK531" s="51">
        <f t="shared" si="137"/>
        <v>0</v>
      </c>
      <c r="BL531" s="51">
        <f t="shared" si="138"/>
        <v>0</v>
      </c>
      <c r="BM531" s="51">
        <f t="shared" si="143"/>
        <v>0</v>
      </c>
      <c r="BN531" s="52">
        <f t="shared" si="135"/>
        <v>0</v>
      </c>
      <c r="BO531" s="52">
        <f t="shared" si="144"/>
        <v>0</v>
      </c>
      <c r="BP531" s="52">
        <f t="shared" si="145"/>
        <v>8</v>
      </c>
      <c r="BQ531" s="53">
        <f t="shared" si="146"/>
        <v>0</v>
      </c>
    </row>
    <row r="532" spans="1:70">
      <c r="A532" s="41">
        <v>593</v>
      </c>
      <c r="B532" s="42">
        <v>46030</v>
      </c>
      <c r="C532" s="48" t="s">
        <v>91</v>
      </c>
      <c r="D532" s="43" t="str">
        <f t="shared" si="149"/>
        <v>HO</v>
      </c>
      <c r="E532" s="44" t="s">
        <v>164</v>
      </c>
      <c r="F532" s="44" t="s">
        <v>161</v>
      </c>
      <c r="G532" s="45" t="s">
        <v>165</v>
      </c>
      <c r="H532" s="45"/>
      <c r="I532" s="45"/>
      <c r="J532" s="5">
        <v>208818.01</v>
      </c>
      <c r="K532" s="46" t="str">
        <f>VLOOKUP(J532,'[1]Item List (3)'!A$1:B$110000,2,FALSE)</f>
        <v>NK.OR 26/16(NKI 22/16)</v>
      </c>
      <c r="L532" s="5">
        <v>251204005</v>
      </c>
      <c r="M532" s="15" t="str">
        <f t="shared" si="147"/>
        <v>OR</v>
      </c>
      <c r="N532" s="15">
        <v>20</v>
      </c>
      <c r="O532" s="47">
        <f t="shared" si="140"/>
        <v>180</v>
      </c>
      <c r="P532" s="15">
        <v>1</v>
      </c>
      <c r="Q532" s="15">
        <v>165</v>
      </c>
      <c r="R532" s="15"/>
      <c r="S532" s="15"/>
      <c r="T532" s="15"/>
      <c r="U532" s="48">
        <f t="shared" si="136"/>
        <v>165</v>
      </c>
      <c r="V532" s="15">
        <v>120</v>
      </c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>
        <v>15</v>
      </c>
      <c r="AQ532" s="15"/>
      <c r="AR532" s="15"/>
      <c r="AS532" s="15"/>
      <c r="AT532" s="15"/>
      <c r="AU532" s="15"/>
      <c r="AV532" s="15"/>
      <c r="AW532" s="15"/>
      <c r="AX532" s="15"/>
      <c r="AY532" s="15"/>
      <c r="AZ532" s="15">
        <v>15</v>
      </c>
      <c r="BA532" s="15"/>
      <c r="BB532" s="15"/>
      <c r="BC532" s="15"/>
      <c r="BD532" s="15"/>
      <c r="BE532" s="15"/>
      <c r="BF532" s="15"/>
      <c r="BG532" s="48">
        <f t="shared" si="139"/>
        <v>150</v>
      </c>
      <c r="BH532" s="49">
        <f t="shared" si="141"/>
        <v>2.5</v>
      </c>
      <c r="BI532" s="50">
        <f t="shared" si="148"/>
        <v>2</v>
      </c>
      <c r="BJ532" s="50">
        <f t="shared" si="142"/>
        <v>80</v>
      </c>
      <c r="BK532" s="51">
        <f t="shared" si="137"/>
        <v>45.833333333333329</v>
      </c>
      <c r="BL532" s="51">
        <f t="shared" si="138"/>
        <v>100</v>
      </c>
      <c r="BM532" s="51">
        <f t="shared" si="143"/>
        <v>36.666666666666664</v>
      </c>
      <c r="BN532" s="52">
        <f t="shared" si="135"/>
        <v>0.25</v>
      </c>
      <c r="BO532" s="52">
        <f t="shared" si="144"/>
        <v>405</v>
      </c>
      <c r="BP532" s="52">
        <f t="shared" si="145"/>
        <v>0.25</v>
      </c>
      <c r="BQ532" s="53">
        <f t="shared" si="146"/>
        <v>45</v>
      </c>
      <c r="BR532" s="54">
        <v>1</v>
      </c>
    </row>
    <row r="533" spans="1:70">
      <c r="A533" s="41">
        <v>594</v>
      </c>
      <c r="B533" s="42">
        <v>46030</v>
      </c>
      <c r="C533" s="48" t="s">
        <v>91</v>
      </c>
      <c r="D533" s="43" t="str">
        <f t="shared" si="149"/>
        <v>HO</v>
      </c>
      <c r="E533" s="44" t="s">
        <v>164</v>
      </c>
      <c r="F533" s="44" t="s">
        <v>161</v>
      </c>
      <c r="G533" s="45" t="s">
        <v>165</v>
      </c>
      <c r="H533" s="45"/>
      <c r="I533" s="45"/>
      <c r="J533" s="5">
        <v>208305.01</v>
      </c>
      <c r="K533" s="46" t="str">
        <f>VLOOKUP(J533,'[1]Item List (3)'!A$1:B$110000,2,FALSE)</f>
        <v>NA/RNA.OR 4905</v>
      </c>
      <c r="L533" s="5">
        <v>251015003</v>
      </c>
      <c r="M533" s="15" t="str">
        <f t="shared" si="147"/>
        <v>OR</v>
      </c>
      <c r="N533" s="15">
        <v>20</v>
      </c>
      <c r="O533" s="47">
        <f t="shared" si="140"/>
        <v>180</v>
      </c>
      <c r="P533" s="15">
        <v>1</v>
      </c>
      <c r="Q533" s="15">
        <v>989</v>
      </c>
      <c r="R533" s="15"/>
      <c r="S533" s="15"/>
      <c r="T533" s="15"/>
      <c r="U533" s="48">
        <f t="shared" si="136"/>
        <v>989</v>
      </c>
      <c r="V533" s="15">
        <v>300</v>
      </c>
      <c r="W533" s="15">
        <v>30</v>
      </c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48">
        <f t="shared" si="139"/>
        <v>330</v>
      </c>
      <c r="BH533" s="49">
        <f t="shared" si="141"/>
        <v>5.5</v>
      </c>
      <c r="BI533" s="50">
        <f t="shared" si="148"/>
        <v>5</v>
      </c>
      <c r="BJ533" s="50">
        <f t="shared" si="142"/>
        <v>90.909090909090907</v>
      </c>
      <c r="BK533" s="51">
        <f t="shared" si="137"/>
        <v>109.88888888888889</v>
      </c>
      <c r="BL533" s="51">
        <f t="shared" si="138"/>
        <v>100</v>
      </c>
      <c r="BM533" s="51">
        <f t="shared" si="143"/>
        <v>99.898989898989896</v>
      </c>
      <c r="BN533" s="52">
        <f t="shared" ref="BN533:BN596" si="150">(W533+AP533+BE533+BF533)/60</f>
        <v>0.5</v>
      </c>
      <c r="BO533" s="52">
        <f t="shared" si="144"/>
        <v>900</v>
      </c>
      <c r="BP533" s="52">
        <f t="shared" si="145"/>
        <v>0</v>
      </c>
      <c r="BQ533" s="53">
        <f t="shared" si="146"/>
        <v>0</v>
      </c>
      <c r="BR533" s="54">
        <v>1</v>
      </c>
    </row>
    <row r="534" spans="1:70">
      <c r="A534" s="41">
        <v>595</v>
      </c>
      <c r="B534" s="42">
        <v>46030</v>
      </c>
      <c r="C534" s="48" t="s">
        <v>97</v>
      </c>
      <c r="D534" s="43" t="str">
        <f t="shared" si="149"/>
        <v>HO</v>
      </c>
      <c r="E534" s="44" t="s">
        <v>164</v>
      </c>
      <c r="F534" s="44" t="s">
        <v>161</v>
      </c>
      <c r="G534" s="45" t="s">
        <v>165</v>
      </c>
      <c r="H534" s="45"/>
      <c r="I534" s="45"/>
      <c r="J534" s="5">
        <v>208308.01</v>
      </c>
      <c r="K534" s="46" t="str">
        <f>VLOOKUP(J534,'[1]Item List (3)'!A$1:B$110000,2,FALSE)</f>
        <v>NA/RNA.OR 4908</v>
      </c>
      <c r="L534" s="5">
        <v>251015010</v>
      </c>
      <c r="M534" s="15" t="str">
        <f t="shared" si="147"/>
        <v>OR</v>
      </c>
      <c r="N534" s="15">
        <v>20</v>
      </c>
      <c r="O534" s="47">
        <f t="shared" si="140"/>
        <v>180</v>
      </c>
      <c r="P534" s="15">
        <v>1</v>
      </c>
      <c r="Q534" s="15">
        <v>155</v>
      </c>
      <c r="R534" s="15"/>
      <c r="S534" s="15"/>
      <c r="T534" s="15"/>
      <c r="U534" s="48">
        <f t="shared" ref="U534:U597" si="151">Q534+S534+T534</f>
        <v>155</v>
      </c>
      <c r="V534" s="15">
        <v>60</v>
      </c>
      <c r="W534" s="15">
        <v>60</v>
      </c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>
        <v>360</v>
      </c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48">
        <f t="shared" si="139"/>
        <v>480</v>
      </c>
      <c r="BH534" s="49">
        <f t="shared" si="141"/>
        <v>8</v>
      </c>
      <c r="BI534" s="50">
        <f t="shared" si="148"/>
        <v>1</v>
      </c>
      <c r="BJ534" s="50">
        <f t="shared" si="142"/>
        <v>12.5</v>
      </c>
      <c r="BK534" s="51">
        <f t="shared" ref="BK534:BK597" si="152">IFERROR(((U534*N534)/(BI534*3600)*100),0)</f>
        <v>86.111111111111114</v>
      </c>
      <c r="BL534" s="51">
        <f t="shared" ref="BL534:BL597" si="153">IFERROR(((U534-(R534+S534+T534))/U534*100),0)</f>
        <v>100</v>
      </c>
      <c r="BM534" s="51">
        <f t="shared" si="143"/>
        <v>10.763888888888889</v>
      </c>
      <c r="BN534" s="52">
        <f t="shared" si="150"/>
        <v>1</v>
      </c>
      <c r="BO534" s="52">
        <f t="shared" si="144"/>
        <v>1260</v>
      </c>
      <c r="BP534" s="52">
        <f t="shared" si="145"/>
        <v>6</v>
      </c>
      <c r="BQ534" s="53">
        <f t="shared" si="146"/>
        <v>1080</v>
      </c>
      <c r="BR534" s="54">
        <v>1</v>
      </c>
    </row>
    <row r="535" spans="1:70">
      <c r="A535" s="41">
        <v>596</v>
      </c>
      <c r="B535" s="42">
        <v>46030</v>
      </c>
      <c r="C535" s="48" t="s">
        <v>91</v>
      </c>
      <c r="D535" s="43" t="str">
        <f t="shared" si="149"/>
        <v>HO</v>
      </c>
      <c r="E535" s="44" t="s">
        <v>166</v>
      </c>
      <c r="F535" s="44"/>
      <c r="G535" s="45"/>
      <c r="H535" s="45"/>
      <c r="I535" s="45"/>
      <c r="J535" s="5"/>
      <c r="K535" s="46" t="e">
        <f>VLOOKUP(J535,'[1]Item List (3)'!A$1:B$110000,2,FALSE)</f>
        <v>#N/A</v>
      </c>
      <c r="L535" s="5"/>
      <c r="M535" s="15" t="str">
        <f t="shared" si="147"/>
        <v>IR</v>
      </c>
      <c r="N535" s="15"/>
      <c r="O535" s="47" t="str">
        <f t="shared" si="140"/>
        <v/>
      </c>
      <c r="P535" s="15"/>
      <c r="Q535" s="15"/>
      <c r="R535" s="15"/>
      <c r="S535" s="15"/>
      <c r="T535" s="15"/>
      <c r="U535" s="48">
        <f t="shared" si="151"/>
        <v>0</v>
      </c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48">
        <f t="shared" si="139"/>
        <v>0</v>
      </c>
      <c r="BH535" s="49">
        <f t="shared" si="141"/>
        <v>0</v>
      </c>
      <c r="BI535" s="50">
        <f t="shared" si="148"/>
        <v>0</v>
      </c>
      <c r="BJ535" s="50">
        <f t="shared" si="142"/>
        <v>0</v>
      </c>
      <c r="BK535" s="51">
        <f t="shared" si="152"/>
        <v>0</v>
      </c>
      <c r="BL535" s="51">
        <f t="shared" si="153"/>
        <v>0</v>
      </c>
      <c r="BM535" s="51">
        <f t="shared" si="143"/>
        <v>0</v>
      </c>
      <c r="BN535" s="52">
        <f t="shared" si="150"/>
        <v>0</v>
      </c>
      <c r="BO535" s="52">
        <f t="shared" si="144"/>
        <v>0</v>
      </c>
      <c r="BP535" s="52">
        <f t="shared" si="145"/>
        <v>0</v>
      </c>
      <c r="BQ535" s="53">
        <f t="shared" si="146"/>
        <v>0</v>
      </c>
    </row>
    <row r="536" spans="1:70">
      <c r="A536" s="41">
        <v>597</v>
      </c>
      <c r="B536" s="42">
        <v>46030</v>
      </c>
      <c r="C536" s="48" t="s">
        <v>97</v>
      </c>
      <c r="D536" s="43" t="str">
        <f t="shared" si="149"/>
        <v>HO</v>
      </c>
      <c r="E536" s="44" t="s">
        <v>166</v>
      </c>
      <c r="F536" s="44"/>
      <c r="G536" s="45"/>
      <c r="H536" s="45"/>
      <c r="I536" s="45"/>
      <c r="J536" s="5"/>
      <c r="K536" s="46" t="e">
        <f>VLOOKUP(J536,'[1]Item List (3)'!A$1:B$110000,2,FALSE)</f>
        <v>#N/A</v>
      </c>
      <c r="L536" s="5"/>
      <c r="M536" s="15" t="str">
        <f t="shared" si="147"/>
        <v>IR</v>
      </c>
      <c r="N536" s="15"/>
      <c r="O536" s="47" t="str">
        <f t="shared" si="140"/>
        <v/>
      </c>
      <c r="P536" s="15"/>
      <c r="Q536" s="15"/>
      <c r="R536" s="15"/>
      <c r="S536" s="15"/>
      <c r="T536" s="15"/>
      <c r="U536" s="48">
        <f t="shared" si="151"/>
        <v>0</v>
      </c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>
        <v>480</v>
      </c>
      <c r="BG536" s="48">
        <f t="shared" si="139"/>
        <v>480</v>
      </c>
      <c r="BH536" s="49">
        <f t="shared" si="141"/>
        <v>8</v>
      </c>
      <c r="BI536" s="50">
        <f t="shared" si="148"/>
        <v>0</v>
      </c>
      <c r="BJ536" s="50">
        <f t="shared" si="142"/>
        <v>0</v>
      </c>
      <c r="BK536" s="51">
        <f t="shared" si="152"/>
        <v>0</v>
      </c>
      <c r="BL536" s="51">
        <f t="shared" si="153"/>
        <v>0</v>
      </c>
      <c r="BM536" s="51">
        <f t="shared" si="143"/>
        <v>0</v>
      </c>
      <c r="BN536" s="52">
        <f t="shared" si="150"/>
        <v>8</v>
      </c>
      <c r="BO536" s="52">
        <f t="shared" si="144"/>
        <v>0</v>
      </c>
      <c r="BP536" s="52">
        <f t="shared" si="145"/>
        <v>0</v>
      </c>
      <c r="BQ536" s="53">
        <f t="shared" si="146"/>
        <v>0</v>
      </c>
    </row>
    <row r="537" spans="1:70">
      <c r="A537" s="41">
        <v>598</v>
      </c>
      <c r="B537" s="42">
        <v>46030</v>
      </c>
      <c r="C537" s="48" t="s">
        <v>91</v>
      </c>
      <c r="D537" s="43" t="str">
        <f t="shared" si="149"/>
        <v>HO</v>
      </c>
      <c r="E537" s="44" t="s">
        <v>169</v>
      </c>
      <c r="F537" s="44" t="s">
        <v>161</v>
      </c>
      <c r="G537" s="45" t="s">
        <v>171</v>
      </c>
      <c r="H537" s="45"/>
      <c r="I537" s="45"/>
      <c r="J537" s="5">
        <v>100299.14</v>
      </c>
      <c r="K537" s="46" t="str">
        <f>VLOOKUP(J537,'[1]Item List (3)'!A$1:B$110000,2,FALSE)</f>
        <v>IR. 9913 C</v>
      </c>
      <c r="L537" s="5">
        <v>251128013</v>
      </c>
      <c r="M537" s="15" t="str">
        <f t="shared" si="147"/>
        <v>IR</v>
      </c>
      <c r="N537" s="15">
        <v>15</v>
      </c>
      <c r="O537" s="47">
        <f t="shared" si="140"/>
        <v>240</v>
      </c>
      <c r="P537" s="15">
        <v>1</v>
      </c>
      <c r="Q537" s="15">
        <v>1405</v>
      </c>
      <c r="R537" s="15"/>
      <c r="S537" s="15"/>
      <c r="T537" s="15"/>
      <c r="U537" s="48">
        <f t="shared" si="151"/>
        <v>1405</v>
      </c>
      <c r="V537" s="15">
        <v>375</v>
      </c>
      <c r="W537" s="15"/>
      <c r="X537" s="15">
        <v>30</v>
      </c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>
        <v>30</v>
      </c>
      <c r="AQ537" s="15"/>
      <c r="AR537" s="15"/>
      <c r="AS537" s="15"/>
      <c r="AT537" s="15"/>
      <c r="AU537" s="15"/>
      <c r="AV537" s="15"/>
      <c r="AW537" s="15"/>
      <c r="AX537" s="15"/>
      <c r="AY537" s="15"/>
      <c r="AZ537" s="15">
        <v>15</v>
      </c>
      <c r="BA537" s="15"/>
      <c r="BB537" s="15"/>
      <c r="BC537" s="15">
        <v>30</v>
      </c>
      <c r="BD537" s="15"/>
      <c r="BE537" s="15"/>
      <c r="BF537" s="15"/>
      <c r="BG537" s="48">
        <f t="shared" si="139"/>
        <v>480</v>
      </c>
      <c r="BH537" s="49">
        <f t="shared" si="141"/>
        <v>8</v>
      </c>
      <c r="BI537" s="50">
        <f t="shared" si="148"/>
        <v>6.25</v>
      </c>
      <c r="BJ537" s="50">
        <f t="shared" si="142"/>
        <v>78.125</v>
      </c>
      <c r="BK537" s="51">
        <f t="shared" si="152"/>
        <v>93.666666666666671</v>
      </c>
      <c r="BL537" s="51">
        <f t="shared" si="153"/>
        <v>100</v>
      </c>
      <c r="BM537" s="51">
        <f t="shared" si="143"/>
        <v>73.177083333333343</v>
      </c>
      <c r="BN537" s="52">
        <f t="shared" si="150"/>
        <v>0.5</v>
      </c>
      <c r="BO537" s="52">
        <f t="shared" si="144"/>
        <v>1800</v>
      </c>
      <c r="BP537" s="52">
        <f t="shared" si="145"/>
        <v>1.25</v>
      </c>
      <c r="BQ537" s="53">
        <f t="shared" si="146"/>
        <v>300</v>
      </c>
    </row>
    <row r="538" spans="1:70">
      <c r="A538" s="41">
        <v>599</v>
      </c>
      <c r="B538" s="42">
        <v>46030</v>
      </c>
      <c r="C538" s="48" t="s">
        <v>97</v>
      </c>
      <c r="D538" s="43" t="str">
        <f t="shared" si="149"/>
        <v>HO</v>
      </c>
      <c r="E538" s="44" t="s">
        <v>169</v>
      </c>
      <c r="F538" s="44" t="s">
        <v>161</v>
      </c>
      <c r="G538" s="45" t="s">
        <v>170</v>
      </c>
      <c r="H538" s="45"/>
      <c r="I538" s="45"/>
      <c r="J538" s="5">
        <v>100299.14</v>
      </c>
      <c r="K538" s="46" t="str">
        <f>VLOOKUP(J538,'[1]Item List (3)'!A$1:B$110000,2,FALSE)</f>
        <v>IR. 9913 C</v>
      </c>
      <c r="L538" s="5">
        <v>251128013</v>
      </c>
      <c r="M538" s="15" t="str">
        <f t="shared" si="147"/>
        <v>IR</v>
      </c>
      <c r="N538" s="15">
        <v>15</v>
      </c>
      <c r="O538" s="47">
        <f t="shared" si="140"/>
        <v>240</v>
      </c>
      <c r="P538" s="15">
        <v>1</v>
      </c>
      <c r="Q538" s="15">
        <v>1698</v>
      </c>
      <c r="R538" s="15"/>
      <c r="S538" s="15"/>
      <c r="T538" s="15"/>
      <c r="U538" s="48">
        <f t="shared" si="151"/>
        <v>1698</v>
      </c>
      <c r="V538" s="15">
        <v>440</v>
      </c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>
        <v>30</v>
      </c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>
        <v>10</v>
      </c>
      <c r="BD538" s="15"/>
      <c r="BE538" s="15"/>
      <c r="BF538" s="15"/>
      <c r="BG538" s="48">
        <f t="shared" si="139"/>
        <v>480</v>
      </c>
      <c r="BH538" s="49">
        <f t="shared" si="141"/>
        <v>8</v>
      </c>
      <c r="BI538" s="50">
        <f t="shared" si="148"/>
        <v>7.333333333333333</v>
      </c>
      <c r="BJ538" s="50">
        <f t="shared" si="142"/>
        <v>91.666666666666657</v>
      </c>
      <c r="BK538" s="51">
        <f t="shared" si="152"/>
        <v>96.47727272727272</v>
      </c>
      <c r="BL538" s="51">
        <f t="shared" si="153"/>
        <v>100</v>
      </c>
      <c r="BM538" s="51">
        <f t="shared" si="143"/>
        <v>88.437499999999986</v>
      </c>
      <c r="BN538" s="52">
        <f t="shared" si="150"/>
        <v>0.5</v>
      </c>
      <c r="BO538" s="52">
        <f t="shared" si="144"/>
        <v>1800</v>
      </c>
      <c r="BP538" s="52">
        <f t="shared" si="145"/>
        <v>0.16666666666666663</v>
      </c>
      <c r="BQ538" s="53">
        <f t="shared" si="146"/>
        <v>39.999999999999993</v>
      </c>
    </row>
    <row r="539" spans="1:70">
      <c r="A539" s="41">
        <v>600</v>
      </c>
      <c r="B539" s="42">
        <v>46030</v>
      </c>
      <c r="C539" s="48" t="s">
        <v>91</v>
      </c>
      <c r="D539" s="43" t="str">
        <f t="shared" si="149"/>
        <v>HO</v>
      </c>
      <c r="E539" s="44" t="s">
        <v>172</v>
      </c>
      <c r="F539" s="44" t="s">
        <v>161</v>
      </c>
      <c r="G539" s="45" t="s">
        <v>107</v>
      </c>
      <c r="H539" s="45"/>
      <c r="I539" s="45"/>
      <c r="J539" s="5">
        <v>200299.13</v>
      </c>
      <c r="K539" s="46" t="str">
        <f>VLOOKUP(J539,'[1]Item List (3)'!A$1:B$110000,2,FALSE)</f>
        <v>OR.9913 C</v>
      </c>
      <c r="L539" s="5">
        <v>251119002</v>
      </c>
      <c r="M539" s="15" t="str">
        <f t="shared" si="147"/>
        <v>OR</v>
      </c>
      <c r="N539" s="15">
        <v>15</v>
      </c>
      <c r="O539" s="47">
        <f t="shared" si="140"/>
        <v>240</v>
      </c>
      <c r="P539" s="15">
        <v>1</v>
      </c>
      <c r="Q539" s="15">
        <v>1458</v>
      </c>
      <c r="R539" s="15"/>
      <c r="S539" s="15"/>
      <c r="T539" s="15"/>
      <c r="U539" s="48">
        <f t="shared" si="151"/>
        <v>1458</v>
      </c>
      <c r="V539" s="15">
        <v>395</v>
      </c>
      <c r="W539" s="15"/>
      <c r="X539" s="15">
        <v>50</v>
      </c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>
        <v>20</v>
      </c>
      <c r="AQ539" s="15"/>
      <c r="AR539" s="15"/>
      <c r="AS539" s="15"/>
      <c r="AT539" s="15"/>
      <c r="AU539" s="15"/>
      <c r="AV539" s="15"/>
      <c r="AW539" s="15"/>
      <c r="AX539" s="15"/>
      <c r="AY539" s="15"/>
      <c r="AZ539" s="15">
        <v>15</v>
      </c>
      <c r="BA539" s="15"/>
      <c r="BB539" s="15"/>
      <c r="BC539" s="15"/>
      <c r="BD539" s="15"/>
      <c r="BE539" s="15"/>
      <c r="BF539" s="15"/>
      <c r="BG539" s="48">
        <f t="shared" si="139"/>
        <v>480</v>
      </c>
      <c r="BH539" s="49">
        <f t="shared" si="141"/>
        <v>8</v>
      </c>
      <c r="BI539" s="50">
        <f t="shared" si="148"/>
        <v>6.583333333333333</v>
      </c>
      <c r="BJ539" s="50">
        <f t="shared" si="142"/>
        <v>82.291666666666657</v>
      </c>
      <c r="BK539" s="51">
        <f t="shared" si="152"/>
        <v>92.278481012658233</v>
      </c>
      <c r="BL539" s="51">
        <f t="shared" si="153"/>
        <v>100</v>
      </c>
      <c r="BM539" s="51">
        <f t="shared" si="143"/>
        <v>75.937499999999986</v>
      </c>
      <c r="BN539" s="52">
        <f t="shared" si="150"/>
        <v>0.33333333333333331</v>
      </c>
      <c r="BO539" s="52">
        <f t="shared" si="144"/>
        <v>1840</v>
      </c>
      <c r="BP539" s="52">
        <f t="shared" si="145"/>
        <v>1.0833333333333335</v>
      </c>
      <c r="BQ539" s="53">
        <f t="shared" si="146"/>
        <v>260.00000000000006</v>
      </c>
      <c r="BR539" s="54">
        <v>3</v>
      </c>
    </row>
    <row r="540" spans="1:70">
      <c r="A540" s="41">
        <v>601</v>
      </c>
      <c r="B540" s="42">
        <v>46030</v>
      </c>
      <c r="C540" s="48" t="s">
        <v>97</v>
      </c>
      <c r="D540" s="43" t="str">
        <f t="shared" si="149"/>
        <v>HO</v>
      </c>
      <c r="E540" s="44" t="s">
        <v>172</v>
      </c>
      <c r="F540" s="44" t="s">
        <v>161</v>
      </c>
      <c r="G540" s="45" t="s">
        <v>173</v>
      </c>
      <c r="H540" s="45"/>
      <c r="I540" s="45"/>
      <c r="J540" s="5">
        <v>200299.13</v>
      </c>
      <c r="K540" s="46" t="str">
        <f>VLOOKUP(J540,'[1]Item List (3)'!A$1:B$110000,2,FALSE)</f>
        <v>OR.9913 C</v>
      </c>
      <c r="L540" s="5">
        <v>251119002</v>
      </c>
      <c r="M540" s="15" t="str">
        <f t="shared" si="147"/>
        <v>OR</v>
      </c>
      <c r="N540" s="15">
        <v>15</v>
      </c>
      <c r="O540" s="47">
        <f t="shared" si="140"/>
        <v>240</v>
      </c>
      <c r="P540" s="15">
        <v>1</v>
      </c>
      <c r="Q540" s="15">
        <v>1498</v>
      </c>
      <c r="R540" s="15"/>
      <c r="S540" s="15"/>
      <c r="T540" s="15"/>
      <c r="U540" s="48">
        <f t="shared" si="151"/>
        <v>1498</v>
      </c>
      <c r="V540" s="15">
        <v>360</v>
      </c>
      <c r="W540" s="15"/>
      <c r="X540" s="15">
        <v>15</v>
      </c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>
        <v>30</v>
      </c>
      <c r="AQ540" s="15"/>
      <c r="AR540" s="15"/>
      <c r="AS540" s="15"/>
      <c r="AT540" s="15"/>
      <c r="AU540" s="15"/>
      <c r="AV540" s="15"/>
      <c r="AW540" s="15">
        <v>20</v>
      </c>
      <c r="AX540" s="15"/>
      <c r="AY540" s="15"/>
      <c r="AZ540" s="15"/>
      <c r="BA540" s="15"/>
      <c r="BB540" s="15"/>
      <c r="BC540" s="15"/>
      <c r="BD540" s="15"/>
      <c r="BE540" s="15"/>
      <c r="BF540" s="15"/>
      <c r="BG540" s="48">
        <f t="shared" si="139"/>
        <v>425</v>
      </c>
      <c r="BH540" s="49">
        <f t="shared" si="141"/>
        <v>7.083333333333333</v>
      </c>
      <c r="BI540" s="50">
        <f t="shared" ref="BI540:BI581" si="154">IFERROR(BH540-SUM(W540:BF540)/60,0)</f>
        <v>6</v>
      </c>
      <c r="BJ540" s="50">
        <f t="shared" si="142"/>
        <v>84.705882352941174</v>
      </c>
      <c r="BK540" s="51">
        <f t="shared" si="152"/>
        <v>104.02777777777779</v>
      </c>
      <c r="BL540" s="51">
        <f t="shared" si="153"/>
        <v>100</v>
      </c>
      <c r="BM540" s="51">
        <f t="shared" si="143"/>
        <v>88.117647058823536</v>
      </c>
      <c r="BN540" s="52">
        <f t="shared" si="150"/>
        <v>0.5</v>
      </c>
      <c r="BO540" s="52">
        <f t="shared" si="144"/>
        <v>1580</v>
      </c>
      <c r="BP540" s="52">
        <f t="shared" si="145"/>
        <v>0.58333333333333326</v>
      </c>
      <c r="BQ540" s="53">
        <f t="shared" si="146"/>
        <v>139.99999999999997</v>
      </c>
    </row>
    <row r="541" spans="1:70">
      <c r="A541" s="41">
        <v>602</v>
      </c>
      <c r="B541" s="42">
        <v>46030</v>
      </c>
      <c r="C541" s="48" t="s">
        <v>97</v>
      </c>
      <c r="D541" s="43" t="str">
        <f t="shared" si="149"/>
        <v>HO</v>
      </c>
      <c r="E541" s="44" t="s">
        <v>172</v>
      </c>
      <c r="F541" s="44" t="s">
        <v>184</v>
      </c>
      <c r="G541" s="45" t="s">
        <v>173</v>
      </c>
      <c r="H541" s="45"/>
      <c r="I541" s="45"/>
      <c r="J541" s="5">
        <v>200299.13</v>
      </c>
      <c r="K541" s="46" t="str">
        <f>VLOOKUP(J541,'[1]Item List (3)'!A$1:B$110000,2,FALSE)</f>
        <v>OR.9913 C</v>
      </c>
      <c r="L541" s="5">
        <v>251119002</v>
      </c>
      <c r="M541" s="15" t="str">
        <f t="shared" si="147"/>
        <v>OR</v>
      </c>
      <c r="N541" s="15">
        <v>15</v>
      </c>
      <c r="O541" s="47">
        <f t="shared" si="140"/>
        <v>240</v>
      </c>
      <c r="P541" s="15">
        <v>1</v>
      </c>
      <c r="Q541" s="15">
        <v>106</v>
      </c>
      <c r="R541" s="15"/>
      <c r="S541" s="15"/>
      <c r="T541" s="15"/>
      <c r="U541" s="48">
        <f t="shared" si="151"/>
        <v>106</v>
      </c>
      <c r="V541" s="15">
        <v>55</v>
      </c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48">
        <f t="shared" si="139"/>
        <v>55</v>
      </c>
      <c r="BH541" s="49">
        <f t="shared" si="141"/>
        <v>0.91666666666666663</v>
      </c>
      <c r="BI541" s="50">
        <f t="shared" si="154"/>
        <v>0.91666666666666663</v>
      </c>
      <c r="BJ541" s="50">
        <f t="shared" si="142"/>
        <v>100</v>
      </c>
      <c r="BK541" s="51">
        <f t="shared" si="152"/>
        <v>48.18181818181818</v>
      </c>
      <c r="BL541" s="51">
        <f t="shared" si="153"/>
        <v>100</v>
      </c>
      <c r="BM541" s="51">
        <f t="shared" si="143"/>
        <v>48.18181818181818</v>
      </c>
      <c r="BN541" s="52">
        <f t="shared" si="150"/>
        <v>0</v>
      </c>
      <c r="BO541" s="52">
        <f t="shared" si="144"/>
        <v>220</v>
      </c>
      <c r="BP541" s="52">
        <f t="shared" si="145"/>
        <v>0</v>
      </c>
      <c r="BQ541" s="53">
        <f t="shared" si="146"/>
        <v>0</v>
      </c>
    </row>
    <row r="542" spans="1:70">
      <c r="A542" s="41">
        <v>603</v>
      </c>
      <c r="B542" s="42">
        <v>46030</v>
      </c>
      <c r="C542" s="48" t="s">
        <v>91</v>
      </c>
      <c r="D542" s="43" t="str">
        <f t="shared" si="149"/>
        <v>HO</v>
      </c>
      <c r="E542" s="44" t="s">
        <v>175</v>
      </c>
      <c r="F542" s="44"/>
      <c r="G542" s="45"/>
      <c r="H542" s="45"/>
      <c r="I542" s="45"/>
      <c r="J542" s="5"/>
      <c r="K542" s="46" t="e">
        <f>VLOOKUP(J542,'[1]Item List (3)'!A$1:B$110000,2,FALSE)</f>
        <v>#N/A</v>
      </c>
      <c r="L542" s="5"/>
      <c r="M542" s="15" t="str">
        <f t="shared" si="147"/>
        <v>IR</v>
      </c>
      <c r="N542" s="15"/>
      <c r="O542" s="47" t="str">
        <f t="shared" si="140"/>
        <v/>
      </c>
      <c r="P542" s="15"/>
      <c r="Q542" s="15"/>
      <c r="R542" s="15"/>
      <c r="S542" s="15"/>
      <c r="T542" s="15"/>
      <c r="U542" s="48">
        <f t="shared" si="151"/>
        <v>0</v>
      </c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>
        <v>480</v>
      </c>
      <c r="BG542" s="48">
        <f t="shared" si="139"/>
        <v>480</v>
      </c>
      <c r="BH542" s="49">
        <f t="shared" si="141"/>
        <v>8</v>
      </c>
      <c r="BI542" s="50">
        <f t="shared" si="154"/>
        <v>0</v>
      </c>
      <c r="BJ542" s="50">
        <f t="shared" si="142"/>
        <v>0</v>
      </c>
      <c r="BK542" s="51">
        <f t="shared" si="152"/>
        <v>0</v>
      </c>
      <c r="BL542" s="51">
        <f t="shared" si="153"/>
        <v>0</v>
      </c>
      <c r="BM542" s="51">
        <f t="shared" si="143"/>
        <v>0</v>
      </c>
      <c r="BN542" s="52">
        <f t="shared" si="150"/>
        <v>8</v>
      </c>
      <c r="BO542" s="52">
        <f t="shared" si="144"/>
        <v>0</v>
      </c>
      <c r="BP542" s="52">
        <f t="shared" si="145"/>
        <v>0</v>
      </c>
      <c r="BQ542" s="53">
        <f t="shared" si="146"/>
        <v>0</v>
      </c>
    </row>
    <row r="543" spans="1:70">
      <c r="A543" s="41">
        <v>604</v>
      </c>
      <c r="B543" s="42">
        <v>46030</v>
      </c>
      <c r="C543" s="48" t="s">
        <v>97</v>
      </c>
      <c r="D543" s="43" t="str">
        <f t="shared" si="149"/>
        <v>HO</v>
      </c>
      <c r="E543" s="44" t="s">
        <v>175</v>
      </c>
      <c r="F543" s="44"/>
      <c r="G543" s="45"/>
      <c r="H543" s="45"/>
      <c r="I543" s="45"/>
      <c r="J543" s="5"/>
      <c r="K543" s="46" t="e">
        <f>VLOOKUP(J543,'[1]Item List (3)'!A$1:B$110000,2,FALSE)</f>
        <v>#N/A</v>
      </c>
      <c r="L543" s="5"/>
      <c r="M543" s="15" t="str">
        <f t="shared" si="147"/>
        <v>IR</v>
      </c>
      <c r="N543" s="15"/>
      <c r="O543" s="47" t="str">
        <f t="shared" si="140"/>
        <v/>
      </c>
      <c r="P543" s="15"/>
      <c r="Q543" s="15"/>
      <c r="R543" s="15"/>
      <c r="S543" s="15"/>
      <c r="T543" s="15"/>
      <c r="U543" s="48">
        <f t="shared" si="151"/>
        <v>0</v>
      </c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>
        <v>480</v>
      </c>
      <c r="BG543" s="48">
        <f t="shared" si="139"/>
        <v>480</v>
      </c>
      <c r="BH543" s="49">
        <f t="shared" si="141"/>
        <v>8</v>
      </c>
      <c r="BI543" s="50">
        <f t="shared" si="154"/>
        <v>0</v>
      </c>
      <c r="BJ543" s="50">
        <f t="shared" si="142"/>
        <v>0</v>
      </c>
      <c r="BK543" s="51">
        <f t="shared" si="152"/>
        <v>0</v>
      </c>
      <c r="BL543" s="51">
        <f t="shared" si="153"/>
        <v>0</v>
      </c>
      <c r="BM543" s="51">
        <f t="shared" si="143"/>
        <v>0</v>
      </c>
      <c r="BN543" s="52">
        <f t="shared" si="150"/>
        <v>8</v>
      </c>
      <c r="BO543" s="52">
        <f t="shared" si="144"/>
        <v>0</v>
      </c>
      <c r="BP543" s="52">
        <f t="shared" si="145"/>
        <v>0</v>
      </c>
      <c r="BQ543" s="53">
        <f t="shared" si="146"/>
        <v>0</v>
      </c>
    </row>
    <row r="544" spans="1:70">
      <c r="A544" s="41">
        <v>605</v>
      </c>
      <c r="B544" s="42">
        <v>46030</v>
      </c>
      <c r="C544" s="48" t="s">
        <v>91</v>
      </c>
      <c r="D544" s="43" t="str">
        <f t="shared" si="149"/>
        <v>HO</v>
      </c>
      <c r="E544" s="44" t="s">
        <v>176</v>
      </c>
      <c r="F544" s="44"/>
      <c r="G544" s="45"/>
      <c r="H544" s="45"/>
      <c r="I544" s="45"/>
      <c r="J544" s="5"/>
      <c r="K544" s="46" t="e">
        <f>VLOOKUP(J544,'[1]Item List (3)'!A$1:B$110000,2,FALSE)</f>
        <v>#N/A</v>
      </c>
      <c r="L544" s="5"/>
      <c r="M544" s="15" t="str">
        <f t="shared" si="147"/>
        <v>IR</v>
      </c>
      <c r="N544" s="15"/>
      <c r="O544" s="47" t="str">
        <f t="shared" si="140"/>
        <v/>
      </c>
      <c r="P544" s="15"/>
      <c r="Q544" s="15"/>
      <c r="R544" s="15"/>
      <c r="S544" s="15"/>
      <c r="T544" s="15"/>
      <c r="U544" s="48">
        <f t="shared" si="151"/>
        <v>0</v>
      </c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>
        <v>480</v>
      </c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48">
        <f t="shared" si="139"/>
        <v>480</v>
      </c>
      <c r="BH544" s="49">
        <f t="shared" si="141"/>
        <v>8</v>
      </c>
      <c r="BI544" s="50">
        <f t="shared" si="154"/>
        <v>0</v>
      </c>
      <c r="BJ544" s="50">
        <f t="shared" si="142"/>
        <v>0</v>
      </c>
      <c r="BK544" s="51">
        <f t="shared" si="152"/>
        <v>0</v>
      </c>
      <c r="BL544" s="51">
        <f t="shared" si="153"/>
        <v>0</v>
      </c>
      <c r="BM544" s="51">
        <f t="shared" si="143"/>
        <v>0</v>
      </c>
      <c r="BN544" s="52">
        <f t="shared" si="150"/>
        <v>0</v>
      </c>
      <c r="BO544" s="52">
        <f t="shared" si="144"/>
        <v>0</v>
      </c>
      <c r="BP544" s="52">
        <f t="shared" si="145"/>
        <v>8</v>
      </c>
      <c r="BQ544" s="53">
        <f t="shared" si="146"/>
        <v>0</v>
      </c>
    </row>
    <row r="545" spans="1:69">
      <c r="A545" s="41">
        <v>606</v>
      </c>
      <c r="B545" s="42">
        <v>46030</v>
      </c>
      <c r="C545" s="48" t="s">
        <v>97</v>
      </c>
      <c r="D545" s="43" t="str">
        <f t="shared" si="149"/>
        <v>HO</v>
      </c>
      <c r="E545" s="44" t="s">
        <v>176</v>
      </c>
      <c r="F545" s="44"/>
      <c r="G545" s="45"/>
      <c r="H545" s="45"/>
      <c r="I545" s="45"/>
      <c r="J545" s="5"/>
      <c r="K545" s="46" t="e">
        <f>VLOOKUP(J545,'[1]Item List (3)'!A$1:B$110000,2,FALSE)</f>
        <v>#N/A</v>
      </c>
      <c r="L545" s="5"/>
      <c r="M545" s="15" t="str">
        <f t="shared" si="147"/>
        <v>IR</v>
      </c>
      <c r="N545" s="15"/>
      <c r="O545" s="47" t="str">
        <f t="shared" si="140"/>
        <v/>
      </c>
      <c r="P545" s="15"/>
      <c r="Q545" s="15"/>
      <c r="R545" s="15"/>
      <c r="S545" s="15"/>
      <c r="T545" s="15"/>
      <c r="U545" s="48">
        <f t="shared" si="151"/>
        <v>0</v>
      </c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>
        <v>480</v>
      </c>
      <c r="BG545" s="48">
        <f t="shared" si="139"/>
        <v>480</v>
      </c>
      <c r="BH545" s="49">
        <f t="shared" si="141"/>
        <v>8</v>
      </c>
      <c r="BI545" s="50">
        <f t="shared" si="154"/>
        <v>0</v>
      </c>
      <c r="BJ545" s="50">
        <f t="shared" si="142"/>
        <v>0</v>
      </c>
      <c r="BK545" s="51">
        <f t="shared" si="152"/>
        <v>0</v>
      </c>
      <c r="BL545" s="51">
        <f t="shared" si="153"/>
        <v>0</v>
      </c>
      <c r="BM545" s="51">
        <f t="shared" si="143"/>
        <v>0</v>
      </c>
      <c r="BN545" s="52">
        <f t="shared" si="150"/>
        <v>8</v>
      </c>
      <c r="BO545" s="52">
        <f t="shared" si="144"/>
        <v>0</v>
      </c>
      <c r="BP545" s="52">
        <f t="shared" si="145"/>
        <v>0</v>
      </c>
      <c r="BQ545" s="53">
        <f t="shared" si="146"/>
        <v>0</v>
      </c>
    </row>
    <row r="546" spans="1:69">
      <c r="A546" s="41">
        <v>607</v>
      </c>
      <c r="B546" s="42">
        <v>46030</v>
      </c>
      <c r="C546" s="48" t="s">
        <v>91</v>
      </c>
      <c r="D546" s="43" t="str">
        <f t="shared" si="149"/>
        <v>HO</v>
      </c>
      <c r="E546" s="44" t="s">
        <v>177</v>
      </c>
      <c r="F546" s="44"/>
      <c r="G546" s="45"/>
      <c r="H546" s="45"/>
      <c r="I546" s="45"/>
      <c r="J546" s="5"/>
      <c r="K546" s="46" t="e">
        <f>VLOOKUP(J546,'[1]Item List (3)'!A$1:B$110000,2,FALSE)</f>
        <v>#N/A</v>
      </c>
      <c r="L546" s="5"/>
      <c r="M546" s="15" t="str">
        <f t="shared" si="147"/>
        <v>IR</v>
      </c>
      <c r="N546" s="15"/>
      <c r="O546" s="47" t="str">
        <f t="shared" si="140"/>
        <v/>
      </c>
      <c r="P546" s="15"/>
      <c r="Q546" s="15"/>
      <c r="R546" s="15"/>
      <c r="S546" s="15"/>
      <c r="T546" s="15"/>
      <c r="U546" s="48">
        <f t="shared" si="151"/>
        <v>0</v>
      </c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>
        <v>480</v>
      </c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48">
        <f t="shared" si="139"/>
        <v>480</v>
      </c>
      <c r="BH546" s="49">
        <f t="shared" si="141"/>
        <v>8</v>
      </c>
      <c r="BI546" s="50">
        <f t="shared" si="154"/>
        <v>0</v>
      </c>
      <c r="BJ546" s="50">
        <f t="shared" si="142"/>
        <v>0</v>
      </c>
      <c r="BK546" s="51">
        <f t="shared" si="152"/>
        <v>0</v>
      </c>
      <c r="BL546" s="51">
        <f t="shared" si="153"/>
        <v>0</v>
      </c>
      <c r="BM546" s="51">
        <f t="shared" si="143"/>
        <v>0</v>
      </c>
      <c r="BN546" s="52">
        <f t="shared" si="150"/>
        <v>0</v>
      </c>
      <c r="BO546" s="52">
        <f t="shared" si="144"/>
        <v>0</v>
      </c>
      <c r="BP546" s="52">
        <f t="shared" si="145"/>
        <v>8</v>
      </c>
      <c r="BQ546" s="53">
        <f t="shared" si="146"/>
        <v>0</v>
      </c>
    </row>
    <row r="547" spans="1:69">
      <c r="A547" s="41">
        <v>608</v>
      </c>
      <c r="B547" s="42">
        <v>46030</v>
      </c>
      <c r="C547" s="48" t="s">
        <v>97</v>
      </c>
      <c r="D547" s="43" t="str">
        <f t="shared" si="149"/>
        <v>HO</v>
      </c>
      <c r="E547" s="44" t="s">
        <v>177</v>
      </c>
      <c r="F547" s="44" t="s">
        <v>161</v>
      </c>
      <c r="G547" s="45" t="s">
        <v>163</v>
      </c>
      <c r="H547" s="45"/>
      <c r="I547" s="45"/>
      <c r="J547" s="5">
        <v>104293</v>
      </c>
      <c r="K547" s="46" t="str">
        <f>VLOOKUP(J547,'[1]Item List (3)'!A$1:B$110000,2,FALSE)</f>
        <v>IR.210 YY2</v>
      </c>
      <c r="L547" s="5"/>
      <c r="M547" s="15" t="str">
        <f t="shared" si="147"/>
        <v>IR</v>
      </c>
      <c r="N547" s="15">
        <v>20</v>
      </c>
      <c r="O547" s="47">
        <f t="shared" si="140"/>
        <v>180</v>
      </c>
      <c r="P547" s="15">
        <v>1</v>
      </c>
      <c r="Q547" s="15">
        <v>215</v>
      </c>
      <c r="R547" s="15"/>
      <c r="S547" s="15"/>
      <c r="T547" s="15"/>
      <c r="U547" s="48">
        <f t="shared" si="151"/>
        <v>215</v>
      </c>
      <c r="V547" s="15">
        <v>90</v>
      </c>
      <c r="W547" s="15"/>
      <c r="X547" s="15">
        <v>350</v>
      </c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>
        <v>10</v>
      </c>
      <c r="AQ547" s="15"/>
      <c r="AR547" s="15"/>
      <c r="AS547" s="15"/>
      <c r="AT547" s="15"/>
      <c r="AU547" s="15"/>
      <c r="AV547" s="15"/>
      <c r="AW547" s="15">
        <v>30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48">
        <f t="shared" si="139"/>
        <v>480</v>
      </c>
      <c r="BH547" s="49">
        <f t="shared" si="141"/>
        <v>8</v>
      </c>
      <c r="BI547" s="50">
        <f t="shared" si="154"/>
        <v>1.5</v>
      </c>
      <c r="BJ547" s="50">
        <f t="shared" si="142"/>
        <v>18.75</v>
      </c>
      <c r="BK547" s="51">
        <f t="shared" si="152"/>
        <v>79.629629629629633</v>
      </c>
      <c r="BL547" s="51">
        <f t="shared" si="153"/>
        <v>100</v>
      </c>
      <c r="BM547" s="51">
        <f t="shared" si="143"/>
        <v>14.930555555555555</v>
      </c>
      <c r="BN547" s="52">
        <f t="shared" si="150"/>
        <v>0.16666666666666666</v>
      </c>
      <c r="BO547" s="52">
        <f t="shared" si="144"/>
        <v>1410</v>
      </c>
      <c r="BP547" s="52">
        <f t="shared" si="145"/>
        <v>6.333333333333333</v>
      </c>
      <c r="BQ547" s="53">
        <f t="shared" si="146"/>
        <v>1140</v>
      </c>
    </row>
    <row r="548" spans="1:69">
      <c r="A548" s="41">
        <v>609</v>
      </c>
      <c r="B548" s="42">
        <v>46030</v>
      </c>
      <c r="C548" s="48" t="s">
        <v>91</v>
      </c>
      <c r="D548" s="43" t="str">
        <f t="shared" si="149"/>
        <v>HO</v>
      </c>
      <c r="E548" s="44" t="s">
        <v>179</v>
      </c>
      <c r="F548" s="44" t="s">
        <v>161</v>
      </c>
      <c r="G548" s="45" t="s">
        <v>168</v>
      </c>
      <c r="H548" s="45"/>
      <c r="I548" s="45"/>
      <c r="J548" s="5">
        <v>200261</v>
      </c>
      <c r="K548" s="46" t="str">
        <f>VLOOKUP(J548,'[1]Item List (3)'!A$1:B$110000,2,FALSE)</f>
        <v>OR.211 YY4</v>
      </c>
      <c r="L548" s="5">
        <v>251230008</v>
      </c>
      <c r="M548" s="15" t="str">
        <f t="shared" si="147"/>
        <v>OR</v>
      </c>
      <c r="N548" s="15">
        <v>20</v>
      </c>
      <c r="O548" s="47">
        <f t="shared" si="140"/>
        <v>180</v>
      </c>
      <c r="P548" s="15">
        <v>1</v>
      </c>
      <c r="Q548" s="15">
        <v>1140</v>
      </c>
      <c r="R548" s="15"/>
      <c r="S548" s="15"/>
      <c r="T548" s="15"/>
      <c r="U548" s="48">
        <f t="shared" si="151"/>
        <v>1140</v>
      </c>
      <c r="V548" s="15">
        <v>400</v>
      </c>
      <c r="W548" s="15"/>
      <c r="X548" s="15">
        <v>10</v>
      </c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>
        <v>20</v>
      </c>
      <c r="AQ548" s="15"/>
      <c r="AR548" s="15"/>
      <c r="AS548" s="15"/>
      <c r="AT548" s="15"/>
      <c r="AU548" s="15"/>
      <c r="AV548" s="15"/>
      <c r="AW548" s="15"/>
      <c r="AX548" s="15"/>
      <c r="AY548" s="15"/>
      <c r="AZ548" s="15">
        <v>15</v>
      </c>
      <c r="BA548" s="15"/>
      <c r="BB548" s="15"/>
      <c r="BC548" s="15">
        <v>30</v>
      </c>
      <c r="BD548" s="15"/>
      <c r="BE548" s="15">
        <v>5</v>
      </c>
      <c r="BF548" s="15"/>
      <c r="BG548" s="48">
        <f t="shared" si="139"/>
        <v>480</v>
      </c>
      <c r="BH548" s="49">
        <f t="shared" si="141"/>
        <v>8</v>
      </c>
      <c r="BI548" s="50">
        <f t="shared" si="154"/>
        <v>6.666666666666667</v>
      </c>
      <c r="BJ548" s="50">
        <f t="shared" si="142"/>
        <v>83.333333333333343</v>
      </c>
      <c r="BK548" s="51">
        <f t="shared" si="152"/>
        <v>95</v>
      </c>
      <c r="BL548" s="51">
        <f t="shared" si="153"/>
        <v>100</v>
      </c>
      <c r="BM548" s="51">
        <f t="shared" si="143"/>
        <v>79.166666666666671</v>
      </c>
      <c r="BN548" s="52">
        <f t="shared" si="150"/>
        <v>0.41666666666666669</v>
      </c>
      <c r="BO548" s="52">
        <f t="shared" si="144"/>
        <v>1365</v>
      </c>
      <c r="BP548" s="52">
        <f t="shared" si="145"/>
        <v>0.91666666666666652</v>
      </c>
      <c r="BQ548" s="53">
        <f t="shared" si="146"/>
        <v>164.99999999999997</v>
      </c>
    </row>
    <row r="549" spans="1:69">
      <c r="A549" s="41">
        <v>610</v>
      </c>
      <c r="B549" s="42">
        <v>46030</v>
      </c>
      <c r="C549" s="48" t="s">
        <v>97</v>
      </c>
      <c r="D549" s="43" t="str">
        <f t="shared" si="149"/>
        <v>HO</v>
      </c>
      <c r="E549" s="44" t="s">
        <v>179</v>
      </c>
      <c r="F549" s="44" t="s">
        <v>161</v>
      </c>
      <c r="G549" s="45" t="s">
        <v>163</v>
      </c>
      <c r="H549" s="45"/>
      <c r="I549" s="45"/>
      <c r="J549" s="5">
        <v>200261</v>
      </c>
      <c r="K549" s="46" t="str">
        <f>VLOOKUP(J549,'[1]Item List (3)'!A$1:B$110000,2,FALSE)</f>
        <v>OR.211 YY4</v>
      </c>
      <c r="L549" s="5">
        <v>251230008</v>
      </c>
      <c r="M549" s="15" t="str">
        <f t="shared" si="147"/>
        <v>OR</v>
      </c>
      <c r="N549" s="15">
        <v>20</v>
      </c>
      <c r="O549" s="47">
        <f t="shared" si="140"/>
        <v>180</v>
      </c>
      <c r="P549" s="15">
        <v>1</v>
      </c>
      <c r="Q549" s="15">
        <v>455</v>
      </c>
      <c r="R549" s="15"/>
      <c r="S549" s="15"/>
      <c r="T549" s="15"/>
      <c r="U549" s="48">
        <f t="shared" si="151"/>
        <v>455</v>
      </c>
      <c r="V549" s="15">
        <v>165</v>
      </c>
      <c r="W549" s="15"/>
      <c r="X549" s="15">
        <v>20</v>
      </c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>
        <v>10</v>
      </c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>
        <v>285</v>
      </c>
      <c r="BD549" s="15"/>
      <c r="BE549" s="15"/>
      <c r="BF549" s="15"/>
      <c r="BG549" s="48">
        <f t="shared" si="139"/>
        <v>480</v>
      </c>
      <c r="BH549" s="49">
        <f t="shared" si="141"/>
        <v>8</v>
      </c>
      <c r="BI549" s="50">
        <f t="shared" si="154"/>
        <v>2.75</v>
      </c>
      <c r="BJ549" s="50">
        <f t="shared" si="142"/>
        <v>34.375</v>
      </c>
      <c r="BK549" s="51">
        <f t="shared" si="152"/>
        <v>91.919191919191917</v>
      </c>
      <c r="BL549" s="51">
        <f t="shared" si="153"/>
        <v>100</v>
      </c>
      <c r="BM549" s="51">
        <f t="shared" si="143"/>
        <v>31.597222222222221</v>
      </c>
      <c r="BN549" s="52">
        <f t="shared" si="150"/>
        <v>0.16666666666666666</v>
      </c>
      <c r="BO549" s="52">
        <f t="shared" si="144"/>
        <v>1410</v>
      </c>
      <c r="BP549" s="52">
        <f t="shared" si="145"/>
        <v>5.083333333333333</v>
      </c>
      <c r="BQ549" s="53">
        <f t="shared" si="146"/>
        <v>915</v>
      </c>
    </row>
    <row r="550" spans="1:69">
      <c r="A550" s="41">
        <v>611</v>
      </c>
      <c r="B550" s="42">
        <v>46031</v>
      </c>
      <c r="C550" s="48" t="s">
        <v>91</v>
      </c>
      <c r="D550" s="43" t="str">
        <f t="shared" si="149"/>
        <v>FG</v>
      </c>
      <c r="E550" s="44" t="s">
        <v>93</v>
      </c>
      <c r="F550" s="44" t="s">
        <v>92</v>
      </c>
      <c r="G550" s="45" t="s">
        <v>103</v>
      </c>
      <c r="H550" s="45" t="s">
        <v>104</v>
      </c>
      <c r="I550" s="45"/>
      <c r="J550" s="5">
        <v>104247</v>
      </c>
      <c r="K550" s="46" t="str">
        <f>VLOOKUP(J550,'[1]Item List (3)'!A$1:B$110000,2,FALSE)</f>
        <v>IR.209</v>
      </c>
      <c r="L550" s="5">
        <v>251221001</v>
      </c>
      <c r="M550" s="15" t="str">
        <f t="shared" si="147"/>
        <v>IR</v>
      </c>
      <c r="N550" s="15"/>
      <c r="O550" s="47" t="str">
        <f t="shared" si="140"/>
        <v/>
      </c>
      <c r="P550" s="15">
        <v>1</v>
      </c>
      <c r="Q550" s="15">
        <v>1250</v>
      </c>
      <c r="R550" s="15"/>
      <c r="S550" s="15"/>
      <c r="T550" s="15"/>
      <c r="U550" s="48">
        <f t="shared" si="151"/>
        <v>1250</v>
      </c>
      <c r="V550" s="15">
        <v>120</v>
      </c>
      <c r="W550" s="15"/>
      <c r="X550" s="15">
        <v>125</v>
      </c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>
        <v>60</v>
      </c>
      <c r="AR550" s="15"/>
      <c r="AS550" s="15"/>
      <c r="AT550" s="15"/>
      <c r="AU550" s="15"/>
      <c r="AV550" s="15"/>
      <c r="AW550" s="15"/>
      <c r="AX550" s="15"/>
      <c r="AY550" s="15"/>
      <c r="AZ550" s="15">
        <v>20</v>
      </c>
      <c r="BA550" s="15"/>
      <c r="BB550" s="15">
        <v>15</v>
      </c>
      <c r="BC550" s="15"/>
      <c r="BD550" s="15"/>
      <c r="BE550" s="15"/>
      <c r="BF550" s="15"/>
      <c r="BG550" s="48">
        <f t="shared" si="139"/>
        <v>340</v>
      </c>
      <c r="BH550" s="49">
        <f t="shared" si="141"/>
        <v>5.666666666666667</v>
      </c>
      <c r="BI550" s="50">
        <f t="shared" si="154"/>
        <v>2.0000000000000004</v>
      </c>
      <c r="BJ550" s="50">
        <f t="shared" si="142"/>
        <v>35.294117647058833</v>
      </c>
      <c r="BK550" s="51">
        <f t="shared" si="152"/>
        <v>0</v>
      </c>
      <c r="BL550" s="51">
        <f t="shared" si="153"/>
        <v>100</v>
      </c>
      <c r="BM550" s="51">
        <f t="shared" si="143"/>
        <v>0</v>
      </c>
      <c r="BN550" s="52">
        <f t="shared" si="150"/>
        <v>0</v>
      </c>
      <c r="BO550" s="52">
        <f t="shared" si="144"/>
        <v>0</v>
      </c>
      <c r="BP550" s="52">
        <f t="shared" si="145"/>
        <v>3.6666666666666665</v>
      </c>
      <c r="BQ550" s="53">
        <f t="shared" si="146"/>
        <v>0</v>
      </c>
    </row>
    <row r="551" spans="1:69">
      <c r="A551" s="41">
        <v>612</v>
      </c>
      <c r="B551" s="42">
        <v>46031</v>
      </c>
      <c r="C551" s="48" t="s">
        <v>91</v>
      </c>
      <c r="D551" s="43" t="str">
        <f t="shared" si="149"/>
        <v>FG</v>
      </c>
      <c r="E551" s="44" t="s">
        <v>93</v>
      </c>
      <c r="F551" s="44" t="s">
        <v>96</v>
      </c>
      <c r="G551" s="45" t="s">
        <v>103</v>
      </c>
      <c r="H551" s="45" t="s">
        <v>104</v>
      </c>
      <c r="I551" s="45"/>
      <c r="J551" s="5">
        <v>104247</v>
      </c>
      <c r="K551" s="46" t="str">
        <f>VLOOKUP(J551,'[1]Item List (3)'!A$1:B$110000,2,FALSE)</f>
        <v>IR.209</v>
      </c>
      <c r="L551" s="5">
        <v>251221001</v>
      </c>
      <c r="M551" s="15" t="str">
        <f t="shared" si="147"/>
        <v>IR</v>
      </c>
      <c r="N551" s="15"/>
      <c r="O551" s="47" t="str">
        <f t="shared" si="140"/>
        <v/>
      </c>
      <c r="P551" s="15">
        <v>1</v>
      </c>
      <c r="Q551" s="15">
        <v>3500</v>
      </c>
      <c r="R551" s="15"/>
      <c r="S551" s="15"/>
      <c r="T551" s="15"/>
      <c r="U551" s="48">
        <f t="shared" si="151"/>
        <v>3500</v>
      </c>
      <c r="V551" s="15">
        <v>140</v>
      </c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48">
        <f t="shared" si="139"/>
        <v>140</v>
      </c>
      <c r="BH551" s="49">
        <f t="shared" si="141"/>
        <v>2.3333333333333335</v>
      </c>
      <c r="BI551" s="50">
        <f t="shared" si="154"/>
        <v>2.3333333333333335</v>
      </c>
      <c r="BJ551" s="50">
        <f t="shared" si="142"/>
        <v>100</v>
      </c>
      <c r="BK551" s="51">
        <f t="shared" si="152"/>
        <v>0</v>
      </c>
      <c r="BL551" s="51">
        <f t="shared" si="153"/>
        <v>100</v>
      </c>
      <c r="BM551" s="51">
        <f t="shared" si="143"/>
        <v>0</v>
      </c>
      <c r="BN551" s="52">
        <f t="shared" si="150"/>
        <v>0</v>
      </c>
      <c r="BO551" s="52">
        <f t="shared" si="144"/>
        <v>0</v>
      </c>
      <c r="BP551" s="52">
        <f t="shared" si="145"/>
        <v>0</v>
      </c>
      <c r="BQ551" s="53">
        <f t="shared" si="146"/>
        <v>0</v>
      </c>
    </row>
    <row r="552" spans="1:69">
      <c r="A552" s="41">
        <v>613</v>
      </c>
      <c r="B552" s="42">
        <v>46031</v>
      </c>
      <c r="C552" s="48" t="s">
        <v>97</v>
      </c>
      <c r="D552" s="43" t="str">
        <f t="shared" si="149"/>
        <v>FG</v>
      </c>
      <c r="E552" s="44" t="s">
        <v>93</v>
      </c>
      <c r="F552" s="44" t="s">
        <v>92</v>
      </c>
      <c r="G552" s="45" t="s">
        <v>94</v>
      </c>
      <c r="H552" s="45" t="s">
        <v>95</v>
      </c>
      <c r="I552" s="45"/>
      <c r="J552" s="5">
        <v>104247</v>
      </c>
      <c r="K552" s="46" t="str">
        <f>VLOOKUP(J552,'[1]Item List (3)'!A$1:B$110000,2,FALSE)</f>
        <v>IR.209</v>
      </c>
      <c r="L552" s="5">
        <v>251221002</v>
      </c>
      <c r="M552" s="15" t="str">
        <f t="shared" si="147"/>
        <v>IR</v>
      </c>
      <c r="N552" s="15"/>
      <c r="O552" s="47" t="str">
        <f t="shared" si="140"/>
        <v/>
      </c>
      <c r="P552" s="15">
        <v>2</v>
      </c>
      <c r="Q552" s="15">
        <v>1000</v>
      </c>
      <c r="R552" s="15"/>
      <c r="S552" s="15"/>
      <c r="T552" s="15"/>
      <c r="U552" s="48">
        <f t="shared" si="151"/>
        <v>1000</v>
      </c>
      <c r="V552" s="15">
        <v>120</v>
      </c>
      <c r="W552" s="15"/>
      <c r="X552" s="15">
        <v>60</v>
      </c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>
        <v>60</v>
      </c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48">
        <f t="shared" si="139"/>
        <v>240</v>
      </c>
      <c r="BH552" s="49">
        <f t="shared" si="141"/>
        <v>4</v>
      </c>
      <c r="BI552" s="50">
        <f t="shared" si="154"/>
        <v>2</v>
      </c>
      <c r="BJ552" s="50">
        <f t="shared" si="142"/>
        <v>50</v>
      </c>
      <c r="BK552" s="51">
        <f t="shared" si="152"/>
        <v>0</v>
      </c>
      <c r="BL552" s="51">
        <f t="shared" si="153"/>
        <v>100</v>
      </c>
      <c r="BM552" s="51">
        <f t="shared" si="143"/>
        <v>0</v>
      </c>
      <c r="BN552" s="52">
        <f t="shared" si="150"/>
        <v>0</v>
      </c>
      <c r="BO552" s="52">
        <f t="shared" si="144"/>
        <v>0</v>
      </c>
      <c r="BP552" s="52">
        <f t="shared" si="145"/>
        <v>2</v>
      </c>
      <c r="BQ552" s="53">
        <f t="shared" si="146"/>
        <v>0</v>
      </c>
    </row>
    <row r="553" spans="1:69">
      <c r="A553" s="41">
        <v>614</v>
      </c>
      <c r="B553" s="42">
        <v>46031</v>
      </c>
      <c r="C553" s="48" t="s">
        <v>97</v>
      </c>
      <c r="D553" s="43" t="str">
        <f t="shared" si="149"/>
        <v>FG</v>
      </c>
      <c r="E553" s="44" t="s">
        <v>93</v>
      </c>
      <c r="F553" s="44" t="s">
        <v>92</v>
      </c>
      <c r="G553" s="45" t="s">
        <v>94</v>
      </c>
      <c r="H553" s="45" t="s">
        <v>95</v>
      </c>
      <c r="I553" s="45"/>
      <c r="J553" s="5">
        <v>104247</v>
      </c>
      <c r="K553" s="46" t="str">
        <f>VLOOKUP(J553,'[1]Item List (3)'!A$1:B$110000,2,FALSE)</f>
        <v>IR.209</v>
      </c>
      <c r="L553" s="5">
        <v>251221002</v>
      </c>
      <c r="M553" s="15" t="str">
        <f t="shared" si="147"/>
        <v>IR</v>
      </c>
      <c r="N553" s="15"/>
      <c r="O553" s="47" t="str">
        <f t="shared" si="140"/>
        <v/>
      </c>
      <c r="P553" s="15">
        <v>1</v>
      </c>
      <c r="Q553" s="15">
        <v>4250</v>
      </c>
      <c r="R553" s="15"/>
      <c r="S553" s="15"/>
      <c r="T553" s="15"/>
      <c r="U553" s="48">
        <f t="shared" si="151"/>
        <v>4250</v>
      </c>
      <c r="V553" s="15">
        <v>240</v>
      </c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48">
        <f t="shared" si="139"/>
        <v>240</v>
      </c>
      <c r="BH553" s="49">
        <f t="shared" si="141"/>
        <v>4</v>
      </c>
      <c r="BI553" s="50">
        <f t="shared" si="154"/>
        <v>4</v>
      </c>
      <c r="BJ553" s="50">
        <f t="shared" si="142"/>
        <v>100</v>
      </c>
      <c r="BK553" s="51">
        <f t="shared" si="152"/>
        <v>0</v>
      </c>
      <c r="BL553" s="51">
        <f t="shared" si="153"/>
        <v>100</v>
      </c>
      <c r="BM553" s="51">
        <f t="shared" si="143"/>
        <v>0</v>
      </c>
      <c r="BN553" s="52">
        <f t="shared" si="150"/>
        <v>0</v>
      </c>
      <c r="BO553" s="52">
        <f t="shared" si="144"/>
        <v>0</v>
      </c>
      <c r="BP553" s="52">
        <f t="shared" si="145"/>
        <v>0</v>
      </c>
      <c r="BQ553" s="53">
        <f t="shared" si="146"/>
        <v>0</v>
      </c>
    </row>
    <row r="554" spans="1:69">
      <c r="A554" s="41">
        <v>615</v>
      </c>
      <c r="B554" s="42">
        <v>46031</v>
      </c>
      <c r="C554" s="48" t="s">
        <v>91</v>
      </c>
      <c r="D554" s="43" t="str">
        <f t="shared" si="149"/>
        <v>FG</v>
      </c>
      <c r="E554" s="44" t="s">
        <v>100</v>
      </c>
      <c r="F554" s="44" t="s">
        <v>92</v>
      </c>
      <c r="G554" s="45" t="s">
        <v>98</v>
      </c>
      <c r="H554" s="45" t="s">
        <v>99</v>
      </c>
      <c r="I554" s="45"/>
      <c r="J554" s="5">
        <v>200299.13</v>
      </c>
      <c r="K554" s="46" t="str">
        <f>VLOOKUP(J554,'[1]Item List (3)'!A$1:B$110000,2,FALSE)</f>
        <v>OR.9913 C</v>
      </c>
      <c r="L554" s="5">
        <v>251119002</v>
      </c>
      <c r="M554" s="15" t="str">
        <f t="shared" si="147"/>
        <v>OR</v>
      </c>
      <c r="N554" s="15"/>
      <c r="O554" s="47" t="str">
        <f t="shared" si="140"/>
        <v/>
      </c>
      <c r="P554" s="15">
        <v>1</v>
      </c>
      <c r="Q554" s="15">
        <v>7500</v>
      </c>
      <c r="R554" s="15"/>
      <c r="S554" s="15"/>
      <c r="T554" s="15"/>
      <c r="U554" s="48">
        <f t="shared" si="151"/>
        <v>7500</v>
      </c>
      <c r="V554" s="15">
        <v>250</v>
      </c>
      <c r="W554" s="15"/>
      <c r="X554" s="15">
        <v>15</v>
      </c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>
        <v>180</v>
      </c>
      <c r="AR554" s="15"/>
      <c r="AS554" s="15"/>
      <c r="AT554" s="15"/>
      <c r="AU554" s="15"/>
      <c r="AV554" s="15"/>
      <c r="AW554" s="15"/>
      <c r="AX554" s="15"/>
      <c r="AY554" s="15"/>
      <c r="AZ554" s="15">
        <v>20</v>
      </c>
      <c r="BA554" s="15"/>
      <c r="BB554" s="15">
        <v>15</v>
      </c>
      <c r="BC554" s="15"/>
      <c r="BD554" s="15"/>
      <c r="BE554" s="15"/>
      <c r="BF554" s="15"/>
      <c r="BG554" s="48">
        <f t="shared" si="139"/>
        <v>480</v>
      </c>
      <c r="BH554" s="49">
        <f t="shared" si="141"/>
        <v>8</v>
      </c>
      <c r="BI554" s="50">
        <f t="shared" si="154"/>
        <v>4.1666666666666661</v>
      </c>
      <c r="BJ554" s="50">
        <f t="shared" si="142"/>
        <v>52.083333333333329</v>
      </c>
      <c r="BK554" s="51">
        <f t="shared" si="152"/>
        <v>0</v>
      </c>
      <c r="BL554" s="51">
        <f t="shared" si="153"/>
        <v>100</v>
      </c>
      <c r="BM554" s="51">
        <f t="shared" si="143"/>
        <v>0</v>
      </c>
      <c r="BN554" s="52">
        <f t="shared" si="150"/>
        <v>0</v>
      </c>
      <c r="BO554" s="52">
        <f t="shared" si="144"/>
        <v>0</v>
      </c>
      <c r="BP554" s="52">
        <f t="shared" si="145"/>
        <v>3.8333333333333335</v>
      </c>
      <c r="BQ554" s="53">
        <f t="shared" si="146"/>
        <v>0</v>
      </c>
    </row>
    <row r="555" spans="1:69">
      <c r="A555" s="41">
        <v>616</v>
      </c>
      <c r="B555" s="42">
        <v>46031</v>
      </c>
      <c r="C555" s="48" t="s">
        <v>97</v>
      </c>
      <c r="D555" s="43" t="str">
        <f t="shared" si="149"/>
        <v>FG</v>
      </c>
      <c r="E555" s="44" t="s">
        <v>100</v>
      </c>
      <c r="F555" s="44" t="s">
        <v>116</v>
      </c>
      <c r="G555" s="45" t="s">
        <v>101</v>
      </c>
      <c r="H555" s="45" t="s">
        <v>102</v>
      </c>
      <c r="I555" s="45"/>
      <c r="J555" s="5">
        <v>200299.13</v>
      </c>
      <c r="K555" s="46" t="str">
        <f>VLOOKUP(J555,'[1]Item List (3)'!A$1:B$110000,2,FALSE)</f>
        <v>OR.9913 C</v>
      </c>
      <c r="L555" s="5">
        <v>251123003</v>
      </c>
      <c r="M555" s="15" t="str">
        <f t="shared" si="147"/>
        <v>OR</v>
      </c>
      <c r="N555" s="15"/>
      <c r="O555" s="47" t="str">
        <f t="shared" si="140"/>
        <v/>
      </c>
      <c r="P555" s="15">
        <v>1</v>
      </c>
      <c r="Q555" s="15">
        <v>7500</v>
      </c>
      <c r="R555" s="15"/>
      <c r="S555" s="15"/>
      <c r="T555" s="15"/>
      <c r="U555" s="48">
        <f t="shared" si="151"/>
        <v>7500</v>
      </c>
      <c r="V555" s="15">
        <v>180</v>
      </c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>
        <v>60</v>
      </c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48">
        <f t="shared" si="139"/>
        <v>240</v>
      </c>
      <c r="BH555" s="49">
        <f t="shared" si="141"/>
        <v>4</v>
      </c>
      <c r="BI555" s="50">
        <f t="shared" si="154"/>
        <v>3</v>
      </c>
      <c r="BJ555" s="50">
        <f t="shared" si="142"/>
        <v>75</v>
      </c>
      <c r="BK555" s="51">
        <f t="shared" si="152"/>
        <v>0</v>
      </c>
      <c r="BL555" s="51">
        <f t="shared" si="153"/>
        <v>100</v>
      </c>
      <c r="BM555" s="51">
        <f t="shared" si="143"/>
        <v>0</v>
      </c>
      <c r="BN555" s="52">
        <f t="shared" si="150"/>
        <v>0</v>
      </c>
      <c r="BO555" s="52">
        <f t="shared" si="144"/>
        <v>0</v>
      </c>
      <c r="BP555" s="52">
        <f t="shared" si="145"/>
        <v>1</v>
      </c>
      <c r="BQ555" s="53">
        <f t="shared" si="146"/>
        <v>0</v>
      </c>
    </row>
    <row r="556" spans="1:69">
      <c r="A556" s="41">
        <v>617</v>
      </c>
      <c r="B556" s="42">
        <v>46031</v>
      </c>
      <c r="C556" s="48" t="s">
        <v>97</v>
      </c>
      <c r="D556" s="43" t="str">
        <f t="shared" si="149"/>
        <v>FG</v>
      </c>
      <c r="E556" s="44" t="s">
        <v>100</v>
      </c>
      <c r="F556" s="44" t="s">
        <v>92</v>
      </c>
      <c r="G556" s="45" t="s">
        <v>101</v>
      </c>
      <c r="H556" s="45" t="s">
        <v>102</v>
      </c>
      <c r="I556" s="45"/>
      <c r="J556" s="5">
        <v>208823.01</v>
      </c>
      <c r="K556" s="46" t="str">
        <f>VLOOKUP(J556,'[1]Item List (3)'!A$1:B$110000,2,FALSE)</f>
        <v>NK.OR 35/20(NKI 30/20)</v>
      </c>
      <c r="L556" s="5">
        <v>251209007</v>
      </c>
      <c r="M556" s="15" t="str">
        <f t="shared" si="147"/>
        <v>OR</v>
      </c>
      <c r="N556" s="15"/>
      <c r="O556" s="47" t="str">
        <f t="shared" si="140"/>
        <v/>
      </c>
      <c r="P556" s="15">
        <v>1</v>
      </c>
      <c r="Q556" s="15">
        <v>2112</v>
      </c>
      <c r="R556" s="15"/>
      <c r="S556" s="15"/>
      <c r="T556" s="15"/>
      <c r="U556" s="48">
        <f t="shared" si="151"/>
        <v>2112</v>
      </c>
      <c r="V556" s="15">
        <v>180</v>
      </c>
      <c r="W556" s="15">
        <v>60</v>
      </c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>
        <v>60</v>
      </c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48">
        <f t="shared" si="139"/>
        <v>300</v>
      </c>
      <c r="BH556" s="49">
        <f t="shared" si="141"/>
        <v>5</v>
      </c>
      <c r="BI556" s="50">
        <f t="shared" si="154"/>
        <v>3</v>
      </c>
      <c r="BJ556" s="50">
        <f t="shared" si="142"/>
        <v>60</v>
      </c>
      <c r="BK556" s="51">
        <f t="shared" si="152"/>
        <v>0</v>
      </c>
      <c r="BL556" s="51">
        <f t="shared" si="153"/>
        <v>100</v>
      </c>
      <c r="BM556" s="51">
        <f t="shared" si="143"/>
        <v>0</v>
      </c>
      <c r="BN556" s="52">
        <f t="shared" si="150"/>
        <v>1</v>
      </c>
      <c r="BO556" s="52">
        <f t="shared" si="144"/>
        <v>0</v>
      </c>
      <c r="BP556" s="52">
        <f t="shared" si="145"/>
        <v>1</v>
      </c>
      <c r="BQ556" s="53">
        <f t="shared" si="146"/>
        <v>0</v>
      </c>
    </row>
    <row r="557" spans="1:69">
      <c r="A557" s="41">
        <v>618</v>
      </c>
      <c r="B557" s="42">
        <v>46031</v>
      </c>
      <c r="C557" s="48" t="s">
        <v>97</v>
      </c>
      <c r="D557" s="43" t="str">
        <f t="shared" si="149"/>
        <v>FG</v>
      </c>
      <c r="E557" s="44" t="s">
        <v>100</v>
      </c>
      <c r="F557" s="44" t="s">
        <v>92</v>
      </c>
      <c r="G557" s="45" t="s">
        <v>101</v>
      </c>
      <c r="H557" s="45" t="s">
        <v>102</v>
      </c>
      <c r="I557" s="45"/>
      <c r="J557" s="5">
        <v>1526013.01</v>
      </c>
      <c r="K557" s="46" t="e">
        <f>VLOOKUP(J557,'[1]Item List (3)'!A$1:B$110000,2,FALSE)</f>
        <v>#N/A</v>
      </c>
      <c r="L557" s="5">
        <v>251107005</v>
      </c>
      <c r="M557" s="15" t="str">
        <f t="shared" si="147"/>
        <v>IR</v>
      </c>
      <c r="N557" s="15"/>
      <c r="O557" s="47" t="str">
        <f t="shared" si="140"/>
        <v/>
      </c>
      <c r="P557" s="15">
        <v>1</v>
      </c>
      <c r="Q557" s="15">
        <v>2942</v>
      </c>
      <c r="R557" s="15"/>
      <c r="S557" s="15"/>
      <c r="T557" s="15"/>
      <c r="U557" s="48">
        <f t="shared" si="151"/>
        <v>2942</v>
      </c>
      <c r="V557" s="15">
        <v>180</v>
      </c>
      <c r="W557" s="15">
        <v>60</v>
      </c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48">
        <f t="shared" si="139"/>
        <v>240</v>
      </c>
      <c r="BH557" s="49">
        <f t="shared" si="141"/>
        <v>4</v>
      </c>
      <c r="BI557" s="50">
        <f t="shared" si="154"/>
        <v>3</v>
      </c>
      <c r="BJ557" s="50">
        <f t="shared" si="142"/>
        <v>75</v>
      </c>
      <c r="BK557" s="51">
        <f t="shared" si="152"/>
        <v>0</v>
      </c>
      <c r="BL557" s="51">
        <f t="shared" si="153"/>
        <v>100</v>
      </c>
      <c r="BM557" s="51">
        <f t="shared" si="143"/>
        <v>0</v>
      </c>
      <c r="BN557" s="52">
        <f t="shared" si="150"/>
        <v>1</v>
      </c>
      <c r="BO557" s="52">
        <f t="shared" si="144"/>
        <v>0</v>
      </c>
      <c r="BP557" s="52">
        <f t="shared" si="145"/>
        <v>0</v>
      </c>
      <c r="BQ557" s="53">
        <f t="shared" si="146"/>
        <v>0</v>
      </c>
    </row>
    <row r="558" spans="1:69">
      <c r="A558" s="41">
        <v>619</v>
      </c>
      <c r="B558" s="42">
        <v>46031</v>
      </c>
      <c r="C558" s="48" t="s">
        <v>97</v>
      </c>
      <c r="D558" s="43" t="str">
        <f t="shared" si="149"/>
        <v>FG</v>
      </c>
      <c r="E558" s="44" t="s">
        <v>100</v>
      </c>
      <c r="F558" s="44"/>
      <c r="G558" s="45" t="s">
        <v>101</v>
      </c>
      <c r="H558" s="45" t="s">
        <v>102</v>
      </c>
      <c r="I558" s="45"/>
      <c r="J558" s="5">
        <v>1526014.01</v>
      </c>
      <c r="K558" s="46" t="e">
        <f>VLOOKUP(J558,'[1]Item List (3)'!A$1:B$110000,2,FALSE)</f>
        <v>#N/A</v>
      </c>
      <c r="L558" s="5">
        <v>251107004</v>
      </c>
      <c r="M558" s="15" t="str">
        <f t="shared" si="147"/>
        <v>IR</v>
      </c>
      <c r="N558" s="15"/>
      <c r="O558" s="47" t="str">
        <f t="shared" si="140"/>
        <v/>
      </c>
      <c r="P558" s="15">
        <v>1</v>
      </c>
      <c r="Q558" s="15"/>
      <c r="R558" s="15"/>
      <c r="S558" s="15"/>
      <c r="T558" s="15"/>
      <c r="U558" s="48">
        <f t="shared" si="151"/>
        <v>0</v>
      </c>
      <c r="V558" s="15"/>
      <c r="W558" s="15">
        <v>60</v>
      </c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48">
        <f t="shared" si="139"/>
        <v>60</v>
      </c>
      <c r="BH558" s="49">
        <f t="shared" si="141"/>
        <v>1</v>
      </c>
      <c r="BI558" s="50">
        <f t="shared" si="154"/>
        <v>0</v>
      </c>
      <c r="BJ558" s="50">
        <f t="shared" si="142"/>
        <v>0</v>
      </c>
      <c r="BK558" s="51">
        <f t="shared" si="152"/>
        <v>0</v>
      </c>
      <c r="BL558" s="51">
        <f t="shared" si="153"/>
        <v>0</v>
      </c>
      <c r="BM558" s="51">
        <f t="shared" si="143"/>
        <v>0</v>
      </c>
      <c r="BN558" s="52">
        <f t="shared" si="150"/>
        <v>1</v>
      </c>
      <c r="BO558" s="52">
        <f t="shared" si="144"/>
        <v>0</v>
      </c>
      <c r="BP558" s="52">
        <f t="shared" si="145"/>
        <v>0</v>
      </c>
      <c r="BQ558" s="53">
        <f t="shared" si="146"/>
        <v>0</v>
      </c>
    </row>
    <row r="559" spans="1:69">
      <c r="A559" s="41">
        <v>620</v>
      </c>
      <c r="B559" s="42">
        <v>46031</v>
      </c>
      <c r="C559" s="48" t="s">
        <v>91</v>
      </c>
      <c r="D559" s="43" t="str">
        <f t="shared" si="149"/>
        <v>CG</v>
      </c>
      <c r="E559" s="44" t="s">
        <v>105</v>
      </c>
      <c r="F559" s="44"/>
      <c r="G559" s="45"/>
      <c r="H559" s="45"/>
      <c r="I559" s="45"/>
      <c r="J559" s="5"/>
      <c r="K559" s="46" t="e">
        <f>VLOOKUP(J559,'[1]Item List (3)'!A$1:B$110000,2,FALSE)</f>
        <v>#N/A</v>
      </c>
      <c r="L559" s="5"/>
      <c r="M559" s="15" t="str">
        <f t="shared" si="147"/>
        <v>IR</v>
      </c>
      <c r="N559" s="15"/>
      <c r="O559" s="47" t="str">
        <f t="shared" si="140"/>
        <v/>
      </c>
      <c r="P559" s="15"/>
      <c r="Q559" s="15"/>
      <c r="R559" s="15"/>
      <c r="S559" s="15"/>
      <c r="T559" s="15"/>
      <c r="U559" s="48">
        <f t="shared" si="151"/>
        <v>0</v>
      </c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>
        <v>480</v>
      </c>
      <c r="BG559" s="48">
        <f t="shared" si="139"/>
        <v>480</v>
      </c>
      <c r="BH559" s="49">
        <f t="shared" si="141"/>
        <v>8</v>
      </c>
      <c r="BI559" s="50">
        <f t="shared" si="154"/>
        <v>0</v>
      </c>
      <c r="BJ559" s="50">
        <f t="shared" si="142"/>
        <v>0</v>
      </c>
      <c r="BK559" s="51">
        <f t="shared" si="152"/>
        <v>0</v>
      </c>
      <c r="BL559" s="51">
        <f t="shared" si="153"/>
        <v>0</v>
      </c>
      <c r="BM559" s="51">
        <f t="shared" si="143"/>
        <v>0</v>
      </c>
      <c r="BN559" s="52">
        <f t="shared" si="150"/>
        <v>8</v>
      </c>
      <c r="BO559" s="52">
        <f t="shared" si="144"/>
        <v>0</v>
      </c>
      <c r="BP559" s="52">
        <f t="shared" si="145"/>
        <v>0</v>
      </c>
      <c r="BQ559" s="53">
        <f t="shared" si="146"/>
        <v>0</v>
      </c>
    </row>
    <row r="560" spans="1:69">
      <c r="A560" s="41">
        <v>621</v>
      </c>
      <c r="B560" s="42">
        <v>46031</v>
      </c>
      <c r="C560" s="48" t="s">
        <v>97</v>
      </c>
      <c r="D560" s="43" t="str">
        <f t="shared" si="149"/>
        <v>CG</v>
      </c>
      <c r="E560" s="44" t="s">
        <v>105</v>
      </c>
      <c r="F560" s="44"/>
      <c r="G560" s="45"/>
      <c r="H560" s="45"/>
      <c r="I560" s="45"/>
      <c r="J560" s="5"/>
      <c r="K560" s="46" t="e">
        <f>VLOOKUP(J560,'[1]Item List (3)'!A$1:B$110000,2,FALSE)</f>
        <v>#N/A</v>
      </c>
      <c r="L560" s="5"/>
      <c r="M560" s="15" t="str">
        <f t="shared" si="147"/>
        <v>IR</v>
      </c>
      <c r="N560" s="15"/>
      <c r="O560" s="47" t="str">
        <f t="shared" si="140"/>
        <v/>
      </c>
      <c r="P560" s="15"/>
      <c r="Q560" s="15"/>
      <c r="R560" s="15"/>
      <c r="S560" s="15"/>
      <c r="T560" s="15"/>
      <c r="U560" s="48">
        <f t="shared" si="151"/>
        <v>0</v>
      </c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>
        <v>480</v>
      </c>
      <c r="BG560" s="48">
        <f t="shared" si="139"/>
        <v>480</v>
      </c>
      <c r="BH560" s="49">
        <f t="shared" si="141"/>
        <v>8</v>
      </c>
      <c r="BI560" s="50">
        <f t="shared" si="154"/>
        <v>0</v>
      </c>
      <c r="BJ560" s="50">
        <f t="shared" si="142"/>
        <v>0</v>
      </c>
      <c r="BK560" s="51">
        <f t="shared" si="152"/>
        <v>0</v>
      </c>
      <c r="BL560" s="51">
        <f t="shared" si="153"/>
        <v>0</v>
      </c>
      <c r="BM560" s="51">
        <f t="shared" si="143"/>
        <v>0</v>
      </c>
      <c r="BN560" s="52">
        <f t="shared" si="150"/>
        <v>8</v>
      </c>
      <c r="BO560" s="52">
        <f t="shared" si="144"/>
        <v>0</v>
      </c>
      <c r="BP560" s="52">
        <f t="shared" si="145"/>
        <v>0</v>
      </c>
      <c r="BQ560" s="53">
        <f t="shared" si="146"/>
        <v>0</v>
      </c>
    </row>
    <row r="561" spans="1:72">
      <c r="A561" s="41">
        <v>622</v>
      </c>
      <c r="B561" s="42">
        <v>46031</v>
      </c>
      <c r="C561" s="48" t="s">
        <v>91</v>
      </c>
      <c r="D561" s="43" t="str">
        <f t="shared" si="149"/>
        <v>CG</v>
      </c>
      <c r="E561" s="44" t="s">
        <v>108</v>
      </c>
      <c r="F561" s="44" t="s">
        <v>106</v>
      </c>
      <c r="G561" s="45" t="s">
        <v>112</v>
      </c>
      <c r="H561" s="45" t="s">
        <v>113</v>
      </c>
      <c r="I561" s="45" t="s">
        <v>157</v>
      </c>
      <c r="J561" s="5">
        <v>200299.13</v>
      </c>
      <c r="K561" s="46" t="str">
        <f>VLOOKUP(J561,'[1]Item List (3)'!A$1:B$110000,2,FALSE)</f>
        <v>OR.9913 C</v>
      </c>
      <c r="L561" s="5">
        <v>251123003</v>
      </c>
      <c r="M561" s="15" t="str">
        <f t="shared" si="147"/>
        <v>OR</v>
      </c>
      <c r="N561" s="15"/>
      <c r="O561" s="47" t="str">
        <f t="shared" si="140"/>
        <v/>
      </c>
      <c r="P561" s="15">
        <v>1</v>
      </c>
      <c r="Q561" s="15">
        <v>5452</v>
      </c>
      <c r="R561" s="15"/>
      <c r="S561" s="15"/>
      <c r="T561" s="15"/>
      <c r="U561" s="48">
        <f t="shared" si="151"/>
        <v>5452</v>
      </c>
      <c r="V561" s="15">
        <v>100</v>
      </c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>
        <v>80</v>
      </c>
      <c r="BD561" s="15"/>
      <c r="BE561" s="15"/>
      <c r="BF561" s="15"/>
      <c r="BG561" s="48">
        <f t="shared" si="139"/>
        <v>180</v>
      </c>
      <c r="BH561" s="49">
        <f t="shared" si="141"/>
        <v>3</v>
      </c>
      <c r="BI561" s="50">
        <f t="shared" si="154"/>
        <v>1.6666666666666667</v>
      </c>
      <c r="BJ561" s="50">
        <f t="shared" si="142"/>
        <v>55.555555555555557</v>
      </c>
      <c r="BK561" s="51">
        <f t="shared" si="152"/>
        <v>0</v>
      </c>
      <c r="BL561" s="51">
        <f t="shared" si="153"/>
        <v>100</v>
      </c>
      <c r="BM561" s="51">
        <f t="shared" si="143"/>
        <v>0</v>
      </c>
      <c r="BN561" s="52">
        <f t="shared" si="150"/>
        <v>0</v>
      </c>
      <c r="BO561" s="52">
        <f t="shared" si="144"/>
        <v>0</v>
      </c>
      <c r="BP561" s="52">
        <f t="shared" si="145"/>
        <v>1.3333333333333333</v>
      </c>
      <c r="BQ561" s="53">
        <f t="shared" si="146"/>
        <v>0</v>
      </c>
    </row>
    <row r="562" spans="1:72">
      <c r="A562" s="41">
        <v>623</v>
      </c>
      <c r="B562" s="42">
        <v>46031</v>
      </c>
      <c r="C562" s="48" t="s">
        <v>91</v>
      </c>
      <c r="D562" s="43" t="str">
        <f t="shared" si="149"/>
        <v>CG</v>
      </c>
      <c r="E562" s="44" t="s">
        <v>108</v>
      </c>
      <c r="F562" s="44"/>
      <c r="G562" s="45" t="s">
        <v>112</v>
      </c>
      <c r="H562" s="45" t="s">
        <v>113</v>
      </c>
      <c r="I562" s="45" t="s">
        <v>157</v>
      </c>
      <c r="J562" s="5">
        <v>208247</v>
      </c>
      <c r="K562" s="46" t="str">
        <f>VLOOKUP(J562,'[1]Item List (3)'!A$1:B$110000,2,FALSE)</f>
        <v>OR.209 YY2</v>
      </c>
      <c r="L562" s="5"/>
      <c r="M562" s="15" t="str">
        <f t="shared" si="147"/>
        <v>OR</v>
      </c>
      <c r="N562" s="15"/>
      <c r="O562" s="47" t="str">
        <f t="shared" si="140"/>
        <v/>
      </c>
      <c r="P562" s="15">
        <v>1</v>
      </c>
      <c r="Q562" s="15"/>
      <c r="R562" s="15"/>
      <c r="S562" s="15"/>
      <c r="T562" s="15"/>
      <c r="U562" s="48">
        <f t="shared" si="151"/>
        <v>0</v>
      </c>
      <c r="V562" s="15"/>
      <c r="W562" s="15">
        <v>60</v>
      </c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48">
        <f t="shared" ref="BG562:BG625" si="155">SUM(V562:BF562)</f>
        <v>60</v>
      </c>
      <c r="BH562" s="49">
        <f t="shared" si="141"/>
        <v>1</v>
      </c>
      <c r="BI562" s="50">
        <f t="shared" si="154"/>
        <v>0</v>
      </c>
      <c r="BJ562" s="50">
        <f t="shared" si="142"/>
        <v>0</v>
      </c>
      <c r="BK562" s="51">
        <f t="shared" si="152"/>
        <v>0</v>
      </c>
      <c r="BL562" s="51">
        <f t="shared" si="153"/>
        <v>0</v>
      </c>
      <c r="BM562" s="51">
        <f t="shared" si="143"/>
        <v>0</v>
      </c>
      <c r="BN562" s="52">
        <f t="shared" si="150"/>
        <v>1</v>
      </c>
      <c r="BO562" s="52">
        <f t="shared" si="144"/>
        <v>0</v>
      </c>
      <c r="BP562" s="52">
        <f t="shared" si="145"/>
        <v>0</v>
      </c>
      <c r="BQ562" s="53">
        <f t="shared" si="146"/>
        <v>0</v>
      </c>
    </row>
    <row r="563" spans="1:72">
      <c r="A563" s="41">
        <v>624</v>
      </c>
      <c r="B563" s="42">
        <v>46031</v>
      </c>
      <c r="C563" s="48" t="s">
        <v>91</v>
      </c>
      <c r="D563" s="43" t="str">
        <f t="shared" si="149"/>
        <v>CG</v>
      </c>
      <c r="E563" s="44" t="s">
        <v>108</v>
      </c>
      <c r="F563" s="44"/>
      <c r="G563" s="45" t="s">
        <v>112</v>
      </c>
      <c r="H563" s="45" t="s">
        <v>113</v>
      </c>
      <c r="I563" s="45" t="s">
        <v>157</v>
      </c>
      <c r="J563" s="5">
        <v>104004</v>
      </c>
      <c r="K563" s="46" t="str">
        <f>VLOOKUP(J563,'[1]Item List (3)'!A$1:B$110000,2,FALSE)</f>
        <v>SHAFT 12X70</v>
      </c>
      <c r="L563" s="5"/>
      <c r="M563" s="15" t="str">
        <f t="shared" si="147"/>
        <v>IR</v>
      </c>
      <c r="N563" s="15"/>
      <c r="O563" s="47" t="str">
        <f t="shared" si="140"/>
        <v/>
      </c>
      <c r="P563" s="15">
        <v>1</v>
      </c>
      <c r="Q563" s="15"/>
      <c r="R563" s="15"/>
      <c r="S563" s="15"/>
      <c r="T563" s="15"/>
      <c r="U563" s="48">
        <f t="shared" si="151"/>
        <v>0</v>
      </c>
      <c r="V563" s="15"/>
      <c r="W563" s="15">
        <v>120</v>
      </c>
      <c r="X563" s="15">
        <v>60</v>
      </c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>
        <v>60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48">
        <f t="shared" si="155"/>
        <v>240</v>
      </c>
      <c r="BH563" s="49">
        <f t="shared" si="141"/>
        <v>4</v>
      </c>
      <c r="BI563" s="50">
        <f t="shared" si="154"/>
        <v>0</v>
      </c>
      <c r="BJ563" s="50">
        <f t="shared" si="142"/>
        <v>0</v>
      </c>
      <c r="BK563" s="51">
        <f t="shared" si="152"/>
        <v>0</v>
      </c>
      <c r="BL563" s="51">
        <f t="shared" si="153"/>
        <v>0</v>
      </c>
      <c r="BM563" s="51">
        <f t="shared" si="143"/>
        <v>0</v>
      </c>
      <c r="BN563" s="52">
        <f t="shared" si="150"/>
        <v>2</v>
      </c>
      <c r="BO563" s="52">
        <f t="shared" si="144"/>
        <v>0</v>
      </c>
      <c r="BP563" s="52">
        <f t="shared" si="145"/>
        <v>2</v>
      </c>
      <c r="BQ563" s="53">
        <f t="shared" si="146"/>
        <v>0</v>
      </c>
    </row>
    <row r="564" spans="1:72">
      <c r="A564" s="41">
        <v>625</v>
      </c>
      <c r="B564" s="42">
        <v>46031</v>
      </c>
      <c r="C564" s="48" t="s">
        <v>97</v>
      </c>
      <c r="D564" s="43" t="str">
        <f t="shared" si="149"/>
        <v>CG</v>
      </c>
      <c r="E564" s="44" t="s">
        <v>108</v>
      </c>
      <c r="F564" s="44"/>
      <c r="G564" s="45"/>
      <c r="H564" s="45"/>
      <c r="I564" s="45"/>
      <c r="J564" s="5"/>
      <c r="K564" s="46" t="e">
        <f>VLOOKUP(J564,'[1]Item List (3)'!A$1:B$110000,2,FALSE)</f>
        <v>#N/A</v>
      </c>
      <c r="L564" s="5"/>
      <c r="M564" s="15" t="str">
        <f t="shared" si="147"/>
        <v>IR</v>
      </c>
      <c r="N564" s="15"/>
      <c r="O564" s="47" t="str">
        <f t="shared" si="140"/>
        <v/>
      </c>
      <c r="P564" s="15"/>
      <c r="Q564" s="15"/>
      <c r="R564" s="15"/>
      <c r="S564" s="15"/>
      <c r="T564" s="15"/>
      <c r="U564" s="48">
        <f t="shared" si="151"/>
        <v>0</v>
      </c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48">
        <f t="shared" si="155"/>
        <v>0</v>
      </c>
      <c r="BH564" s="49">
        <f t="shared" si="141"/>
        <v>0</v>
      </c>
      <c r="BI564" s="50">
        <f t="shared" si="154"/>
        <v>0</v>
      </c>
      <c r="BJ564" s="50">
        <f t="shared" si="142"/>
        <v>0</v>
      </c>
      <c r="BK564" s="51">
        <f t="shared" si="152"/>
        <v>0</v>
      </c>
      <c r="BL564" s="51">
        <f t="shared" si="153"/>
        <v>0</v>
      </c>
      <c r="BM564" s="51">
        <f t="shared" si="143"/>
        <v>0</v>
      </c>
      <c r="BN564" s="52">
        <f t="shared" si="150"/>
        <v>0</v>
      </c>
      <c r="BO564" s="52">
        <f t="shared" si="144"/>
        <v>0</v>
      </c>
      <c r="BP564" s="52">
        <f t="shared" si="145"/>
        <v>0</v>
      </c>
      <c r="BQ564" s="53">
        <f t="shared" si="146"/>
        <v>0</v>
      </c>
    </row>
    <row r="565" spans="1:72">
      <c r="A565" s="41">
        <v>626</v>
      </c>
      <c r="B565" s="42">
        <v>46031</v>
      </c>
      <c r="C565" s="48" t="s">
        <v>91</v>
      </c>
      <c r="D565" s="43" t="str">
        <f t="shared" si="149"/>
        <v>CG</v>
      </c>
      <c r="E565" s="44" t="s">
        <v>115</v>
      </c>
      <c r="F565" s="44" t="s">
        <v>120</v>
      </c>
      <c r="G565" s="45" t="s">
        <v>181</v>
      </c>
      <c r="H565" s="45" t="s">
        <v>113</v>
      </c>
      <c r="I565" s="45" t="s">
        <v>157</v>
      </c>
      <c r="J565" s="5">
        <v>101077</v>
      </c>
      <c r="K565" s="46" t="e">
        <f>VLOOKUP(J565,'[1]Item List (3)'!A$1:B$110000,2,FALSE)</f>
        <v>#N/A</v>
      </c>
      <c r="L565" s="5">
        <v>251224010</v>
      </c>
      <c r="M565" s="15" t="str">
        <f t="shared" si="147"/>
        <v>IR</v>
      </c>
      <c r="N565" s="15"/>
      <c r="O565" s="47" t="str">
        <f t="shared" si="140"/>
        <v/>
      </c>
      <c r="P565" s="15">
        <v>5</v>
      </c>
      <c r="Q565" s="15">
        <v>262</v>
      </c>
      <c r="R565" s="15"/>
      <c r="S565" s="15"/>
      <c r="T565" s="15"/>
      <c r="U565" s="48">
        <f t="shared" si="151"/>
        <v>262</v>
      </c>
      <c r="V565" s="15">
        <v>120</v>
      </c>
      <c r="W565" s="15">
        <v>90</v>
      </c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>
        <v>45</v>
      </c>
      <c r="AR565" s="15">
        <v>180</v>
      </c>
      <c r="AS565" s="15"/>
      <c r="AT565" s="15"/>
      <c r="AU565" s="15"/>
      <c r="AV565" s="15"/>
      <c r="AW565" s="15"/>
      <c r="AX565" s="15"/>
      <c r="AY565" s="15"/>
      <c r="AZ565" s="15"/>
      <c r="BA565" s="15"/>
      <c r="BB565" s="15">
        <v>15</v>
      </c>
      <c r="BC565" s="15"/>
      <c r="BD565" s="15"/>
      <c r="BE565" s="15"/>
      <c r="BF565" s="15"/>
      <c r="BG565" s="48">
        <f t="shared" si="155"/>
        <v>450</v>
      </c>
      <c r="BH565" s="49">
        <f t="shared" si="141"/>
        <v>7.5</v>
      </c>
      <c r="BI565" s="50">
        <f t="shared" si="154"/>
        <v>2</v>
      </c>
      <c r="BJ565" s="50">
        <f t="shared" si="142"/>
        <v>26.666666666666668</v>
      </c>
      <c r="BK565" s="51">
        <f t="shared" si="152"/>
        <v>0</v>
      </c>
      <c r="BL565" s="51">
        <f t="shared" si="153"/>
        <v>100</v>
      </c>
      <c r="BM565" s="51">
        <f t="shared" si="143"/>
        <v>0</v>
      </c>
      <c r="BN565" s="52">
        <f t="shared" si="150"/>
        <v>1.5</v>
      </c>
      <c r="BO565" s="52">
        <f t="shared" si="144"/>
        <v>0</v>
      </c>
      <c r="BP565" s="52">
        <f t="shared" si="145"/>
        <v>4</v>
      </c>
      <c r="BQ565" s="53">
        <f t="shared" si="146"/>
        <v>0</v>
      </c>
    </row>
    <row r="566" spans="1:72">
      <c r="A566" s="41">
        <v>627</v>
      </c>
      <c r="B566" s="42">
        <v>46031</v>
      </c>
      <c r="C566" s="48" t="s">
        <v>91</v>
      </c>
      <c r="D566" s="43" t="str">
        <f t="shared" si="149"/>
        <v>CG</v>
      </c>
      <c r="E566" s="44" t="s">
        <v>115</v>
      </c>
      <c r="F566" s="44" t="s">
        <v>111</v>
      </c>
      <c r="G566" s="45" t="s">
        <v>181</v>
      </c>
      <c r="H566" s="45" t="s">
        <v>113</v>
      </c>
      <c r="I566" s="45" t="s">
        <v>157</v>
      </c>
      <c r="J566" s="5">
        <v>101077</v>
      </c>
      <c r="K566" s="46" t="e">
        <f>VLOOKUP(J566,'[1]Item List (3)'!A$1:B$110000,2,FALSE)</f>
        <v>#N/A</v>
      </c>
      <c r="L566" s="5">
        <v>251224010</v>
      </c>
      <c r="M566" s="15" t="str">
        <f t="shared" si="147"/>
        <v>IR</v>
      </c>
      <c r="N566" s="15"/>
      <c r="O566" s="47" t="str">
        <f t="shared" si="140"/>
        <v/>
      </c>
      <c r="P566" s="15">
        <v>1</v>
      </c>
      <c r="Q566" s="15">
        <v>231</v>
      </c>
      <c r="R566" s="15"/>
      <c r="S566" s="15"/>
      <c r="T566" s="15"/>
      <c r="U566" s="48">
        <f t="shared" si="151"/>
        <v>231</v>
      </c>
      <c r="V566" s="15">
        <v>30</v>
      </c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48">
        <f t="shared" si="155"/>
        <v>30</v>
      </c>
      <c r="BH566" s="49">
        <f t="shared" si="141"/>
        <v>0.5</v>
      </c>
      <c r="BI566" s="50">
        <f t="shared" si="154"/>
        <v>0.5</v>
      </c>
      <c r="BJ566" s="50">
        <f t="shared" si="142"/>
        <v>100</v>
      </c>
      <c r="BK566" s="51">
        <f t="shared" si="152"/>
        <v>0</v>
      </c>
      <c r="BL566" s="51">
        <f t="shared" si="153"/>
        <v>100</v>
      </c>
      <c r="BM566" s="51">
        <f t="shared" si="143"/>
        <v>0</v>
      </c>
      <c r="BN566" s="52">
        <f t="shared" si="150"/>
        <v>0</v>
      </c>
      <c r="BO566" s="52">
        <f t="shared" si="144"/>
        <v>0</v>
      </c>
      <c r="BP566" s="52">
        <f t="shared" si="145"/>
        <v>0</v>
      </c>
      <c r="BQ566" s="53">
        <f t="shared" si="146"/>
        <v>0</v>
      </c>
    </row>
    <row r="567" spans="1:72">
      <c r="A567" s="41">
        <v>628</v>
      </c>
      <c r="B567" s="42">
        <v>46031</v>
      </c>
      <c r="C567" s="48" t="s">
        <v>97</v>
      </c>
      <c r="D567" s="43" t="str">
        <f t="shared" si="149"/>
        <v>CG</v>
      </c>
      <c r="E567" s="44" t="s">
        <v>115</v>
      </c>
      <c r="F567" s="44" t="s">
        <v>120</v>
      </c>
      <c r="G567" s="45" t="s">
        <v>117</v>
      </c>
      <c r="H567" s="45" t="s">
        <v>118</v>
      </c>
      <c r="I567" s="45" t="s">
        <v>119</v>
      </c>
      <c r="J567" s="5">
        <v>101077</v>
      </c>
      <c r="K567" s="46" t="e">
        <f>VLOOKUP(J567,'[1]Item List (3)'!A$1:B$110000,2,FALSE)</f>
        <v>#N/A</v>
      </c>
      <c r="L567" s="5">
        <v>251224010</v>
      </c>
      <c r="M567" s="15" t="str">
        <f t="shared" si="147"/>
        <v>IR</v>
      </c>
      <c r="N567" s="15"/>
      <c r="O567" s="47" t="str">
        <f t="shared" si="140"/>
        <v/>
      </c>
      <c r="P567" s="15">
        <v>5</v>
      </c>
      <c r="Q567" s="15">
        <v>231</v>
      </c>
      <c r="R567" s="15"/>
      <c r="S567" s="15"/>
      <c r="T567" s="15"/>
      <c r="U567" s="48">
        <f t="shared" si="151"/>
        <v>231</v>
      </c>
      <c r="V567" s="15">
        <v>120</v>
      </c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>
        <v>90</v>
      </c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48">
        <f t="shared" si="155"/>
        <v>210</v>
      </c>
      <c r="BH567" s="49">
        <f t="shared" si="141"/>
        <v>3.5</v>
      </c>
      <c r="BI567" s="50">
        <f t="shared" si="154"/>
        <v>2</v>
      </c>
      <c r="BJ567" s="50">
        <f t="shared" si="142"/>
        <v>57.142857142857139</v>
      </c>
      <c r="BK567" s="51">
        <f t="shared" si="152"/>
        <v>0</v>
      </c>
      <c r="BL567" s="51">
        <f t="shared" si="153"/>
        <v>100</v>
      </c>
      <c r="BM567" s="51">
        <f t="shared" si="143"/>
        <v>0</v>
      </c>
      <c r="BN567" s="52">
        <f t="shared" si="150"/>
        <v>0</v>
      </c>
      <c r="BO567" s="52">
        <f t="shared" si="144"/>
        <v>0</v>
      </c>
      <c r="BP567" s="52">
        <f t="shared" si="145"/>
        <v>1.5</v>
      </c>
      <c r="BQ567" s="53">
        <f t="shared" si="146"/>
        <v>0</v>
      </c>
    </row>
    <row r="568" spans="1:72">
      <c r="A568" s="41">
        <v>629</v>
      </c>
      <c r="B568" s="42">
        <v>46031</v>
      </c>
      <c r="C568" s="48" t="s">
        <v>97</v>
      </c>
      <c r="D568" s="43" t="str">
        <f t="shared" si="149"/>
        <v>CG</v>
      </c>
      <c r="E568" s="44" t="s">
        <v>115</v>
      </c>
      <c r="F568" s="44" t="s">
        <v>111</v>
      </c>
      <c r="G568" s="45" t="s">
        <v>117</v>
      </c>
      <c r="H568" s="45" t="s">
        <v>118</v>
      </c>
      <c r="I568" s="45" t="s">
        <v>119</v>
      </c>
      <c r="J568" s="5">
        <v>208557.1</v>
      </c>
      <c r="K568" s="46" t="str">
        <f>VLOOKUP(J568,'[1]Item List (3)'!A$1:B$110000,2,FALSE)</f>
        <v>OR 22211 SPL</v>
      </c>
      <c r="L568" s="5"/>
      <c r="M568" s="15" t="str">
        <f t="shared" si="147"/>
        <v>OR</v>
      </c>
      <c r="N568" s="15"/>
      <c r="O568" s="47" t="str">
        <f t="shared" si="140"/>
        <v/>
      </c>
      <c r="P568" s="15">
        <v>2</v>
      </c>
      <c r="Q568" s="15">
        <v>2040</v>
      </c>
      <c r="R568" s="15"/>
      <c r="S568" s="15"/>
      <c r="T568" s="15"/>
      <c r="U568" s="48">
        <f t="shared" si="151"/>
        <v>2040</v>
      </c>
      <c r="V568" s="15">
        <v>120</v>
      </c>
      <c r="W568" s="15">
        <v>90</v>
      </c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48">
        <f t="shared" si="155"/>
        <v>210</v>
      </c>
      <c r="BH568" s="49">
        <f t="shared" si="141"/>
        <v>3.5</v>
      </c>
      <c r="BI568" s="50">
        <f t="shared" si="154"/>
        <v>2</v>
      </c>
      <c r="BJ568" s="50">
        <f t="shared" si="142"/>
        <v>57.142857142857139</v>
      </c>
      <c r="BK568" s="51">
        <f t="shared" si="152"/>
        <v>0</v>
      </c>
      <c r="BL568" s="51">
        <f t="shared" si="153"/>
        <v>100</v>
      </c>
      <c r="BM568" s="51">
        <f t="shared" si="143"/>
        <v>0</v>
      </c>
      <c r="BN568" s="52">
        <f t="shared" si="150"/>
        <v>1.5</v>
      </c>
      <c r="BO568" s="52">
        <f t="shared" si="144"/>
        <v>0</v>
      </c>
      <c r="BP568" s="52">
        <f t="shared" si="145"/>
        <v>0</v>
      </c>
      <c r="BQ568" s="53">
        <f t="shared" si="146"/>
        <v>0</v>
      </c>
    </row>
    <row r="569" spans="1:72">
      <c r="A569" s="41">
        <v>630</v>
      </c>
      <c r="B569" s="42">
        <v>46031</v>
      </c>
      <c r="C569" s="48" t="s">
        <v>97</v>
      </c>
      <c r="D569" s="43" t="str">
        <f t="shared" si="149"/>
        <v>CG</v>
      </c>
      <c r="E569" s="44" t="s">
        <v>115</v>
      </c>
      <c r="F569" s="44" t="s">
        <v>111</v>
      </c>
      <c r="G569" s="45" t="s">
        <v>117</v>
      </c>
      <c r="H569" s="45" t="s">
        <v>118</v>
      </c>
      <c r="I569" s="45" t="s">
        <v>119</v>
      </c>
      <c r="J569" s="5">
        <v>208557.1</v>
      </c>
      <c r="K569" s="46" t="str">
        <f>VLOOKUP(J569,'[1]Item List (3)'!A$1:B$110000,2,FALSE)</f>
        <v>OR 22211 SPL</v>
      </c>
      <c r="L569" s="5"/>
      <c r="M569" s="15" t="str">
        <f t="shared" si="147"/>
        <v>OR</v>
      </c>
      <c r="N569" s="15"/>
      <c r="O569" s="47" t="str">
        <f t="shared" si="140"/>
        <v/>
      </c>
      <c r="P569" s="15">
        <v>3</v>
      </c>
      <c r="Q569" s="15">
        <v>1290</v>
      </c>
      <c r="R569" s="15"/>
      <c r="S569" s="15"/>
      <c r="T569" s="15"/>
      <c r="U569" s="48">
        <f t="shared" si="151"/>
        <v>1290</v>
      </c>
      <c r="V569" s="15">
        <v>60</v>
      </c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48">
        <f t="shared" si="155"/>
        <v>60</v>
      </c>
      <c r="BH569" s="49">
        <f t="shared" si="141"/>
        <v>1</v>
      </c>
      <c r="BI569" s="50">
        <f t="shared" si="154"/>
        <v>1</v>
      </c>
      <c r="BJ569" s="50">
        <f t="shared" si="142"/>
        <v>100</v>
      </c>
      <c r="BK569" s="51">
        <f t="shared" si="152"/>
        <v>0</v>
      </c>
      <c r="BL569" s="51">
        <f t="shared" si="153"/>
        <v>100</v>
      </c>
      <c r="BM569" s="51">
        <f t="shared" si="143"/>
        <v>0</v>
      </c>
      <c r="BN569" s="52">
        <f t="shared" si="150"/>
        <v>0</v>
      </c>
      <c r="BO569" s="52">
        <f t="shared" si="144"/>
        <v>0</v>
      </c>
      <c r="BP569" s="52">
        <f t="shared" si="145"/>
        <v>0</v>
      </c>
      <c r="BQ569" s="53">
        <f t="shared" si="146"/>
        <v>0</v>
      </c>
    </row>
    <row r="570" spans="1:72">
      <c r="A570" s="41">
        <v>631</v>
      </c>
      <c r="B570" s="42">
        <v>46031</v>
      </c>
      <c r="C570" s="48" t="s">
        <v>91</v>
      </c>
      <c r="D570" s="43" t="str">
        <f t="shared" si="149"/>
        <v>CG</v>
      </c>
      <c r="E570" s="44" t="s">
        <v>188</v>
      </c>
      <c r="F570" s="44" t="s">
        <v>111</v>
      </c>
      <c r="G570" s="45" t="s">
        <v>181</v>
      </c>
      <c r="H570" s="45" t="s">
        <v>114</v>
      </c>
      <c r="I570" s="45" t="s">
        <v>152</v>
      </c>
      <c r="J570" s="5">
        <v>208247</v>
      </c>
      <c r="K570" s="46" t="str">
        <f>VLOOKUP(J570,'[1]Item List (3)'!A$1:B$110000,2,FALSE)</f>
        <v>OR.209 YY2</v>
      </c>
      <c r="L570" s="5">
        <v>251221003</v>
      </c>
      <c r="M570" s="15" t="str">
        <f t="shared" si="147"/>
        <v>OR</v>
      </c>
      <c r="N570" s="15"/>
      <c r="O570" s="47" t="str">
        <f t="shared" si="140"/>
        <v/>
      </c>
      <c r="P570" s="15">
        <v>1</v>
      </c>
      <c r="Q570" s="15">
        <v>1246</v>
      </c>
      <c r="R570" s="15"/>
      <c r="S570" s="15"/>
      <c r="T570" s="15"/>
      <c r="U570" s="48">
        <f t="shared" si="151"/>
        <v>1246</v>
      </c>
      <c r="V570" s="15">
        <v>120</v>
      </c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>
        <v>60</v>
      </c>
      <c r="AR570" s="15">
        <v>210</v>
      </c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48">
        <f t="shared" si="155"/>
        <v>390</v>
      </c>
      <c r="BH570" s="49">
        <f t="shared" si="141"/>
        <v>6.5</v>
      </c>
      <c r="BI570" s="50">
        <f t="shared" si="154"/>
        <v>2</v>
      </c>
      <c r="BJ570" s="50">
        <f t="shared" si="142"/>
        <v>30.76923076923077</v>
      </c>
      <c r="BK570" s="51">
        <f t="shared" si="152"/>
        <v>0</v>
      </c>
      <c r="BL570" s="51">
        <f t="shared" si="153"/>
        <v>100</v>
      </c>
      <c r="BM570" s="51">
        <f t="shared" si="143"/>
        <v>0</v>
      </c>
      <c r="BN570" s="52">
        <f t="shared" si="150"/>
        <v>0</v>
      </c>
      <c r="BO570" s="52">
        <f t="shared" si="144"/>
        <v>0</v>
      </c>
      <c r="BP570" s="52">
        <f t="shared" si="145"/>
        <v>4.5</v>
      </c>
      <c r="BQ570" s="53">
        <f t="shared" si="146"/>
        <v>0</v>
      </c>
    </row>
    <row r="571" spans="1:72">
      <c r="A571" s="41">
        <v>632</v>
      </c>
      <c r="B571" s="42">
        <v>46031</v>
      </c>
      <c r="C571" s="48" t="s">
        <v>91</v>
      </c>
      <c r="D571" s="43" t="str">
        <f t="shared" si="149"/>
        <v>CG</v>
      </c>
      <c r="E571" s="44" t="s">
        <v>188</v>
      </c>
      <c r="F571" s="44" t="s">
        <v>111</v>
      </c>
      <c r="G571" s="45" t="s">
        <v>181</v>
      </c>
      <c r="H571" s="45" t="s">
        <v>114</v>
      </c>
      <c r="I571" s="45" t="s">
        <v>152</v>
      </c>
      <c r="J571" s="5">
        <v>208247</v>
      </c>
      <c r="K571" s="46" t="str">
        <f>VLOOKUP(J571,'[1]Item List (3)'!A$1:B$110000,2,FALSE)</f>
        <v>OR.209 YY2</v>
      </c>
      <c r="L571" s="5">
        <v>251221003</v>
      </c>
      <c r="M571" s="15" t="str">
        <f t="shared" si="147"/>
        <v>OR</v>
      </c>
      <c r="N571" s="15"/>
      <c r="O571" s="47" t="str">
        <f t="shared" si="140"/>
        <v/>
      </c>
      <c r="P571" s="15">
        <v>1</v>
      </c>
      <c r="Q571" s="15">
        <v>1500</v>
      </c>
      <c r="R571" s="15"/>
      <c r="S571" s="15"/>
      <c r="T571" s="15"/>
      <c r="U571" s="48">
        <f t="shared" si="151"/>
        <v>1500</v>
      </c>
      <c r="V571" s="15">
        <v>90</v>
      </c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48">
        <f t="shared" si="155"/>
        <v>90</v>
      </c>
      <c r="BH571" s="49">
        <f t="shared" si="141"/>
        <v>1.5</v>
      </c>
      <c r="BI571" s="50">
        <f t="shared" si="154"/>
        <v>1.5</v>
      </c>
      <c r="BJ571" s="50">
        <f t="shared" si="142"/>
        <v>100</v>
      </c>
      <c r="BK571" s="51">
        <f t="shared" si="152"/>
        <v>0</v>
      </c>
      <c r="BL571" s="51">
        <f t="shared" si="153"/>
        <v>100</v>
      </c>
      <c r="BM571" s="51">
        <f t="shared" si="143"/>
        <v>0</v>
      </c>
      <c r="BN571" s="52">
        <f t="shared" si="150"/>
        <v>0</v>
      </c>
      <c r="BO571" s="52">
        <f t="shared" si="144"/>
        <v>0</v>
      </c>
      <c r="BP571" s="52">
        <f t="shared" si="145"/>
        <v>0</v>
      </c>
      <c r="BQ571" s="53">
        <f t="shared" si="146"/>
        <v>0</v>
      </c>
    </row>
    <row r="572" spans="1:72">
      <c r="A572" s="41">
        <v>633</v>
      </c>
      <c r="B572" s="42">
        <v>46031</v>
      </c>
      <c r="C572" s="48" t="s">
        <v>97</v>
      </c>
      <c r="D572" s="43" t="str">
        <f t="shared" si="149"/>
        <v>CG</v>
      </c>
      <c r="E572" s="44" t="s">
        <v>188</v>
      </c>
      <c r="F572" s="44" t="s">
        <v>111</v>
      </c>
      <c r="G572" s="45" t="s">
        <v>181</v>
      </c>
      <c r="H572" s="45" t="s">
        <v>113</v>
      </c>
      <c r="I572" s="45" t="s">
        <v>99</v>
      </c>
      <c r="J572" s="5">
        <v>208247</v>
      </c>
      <c r="K572" s="46" t="str">
        <f>VLOOKUP(J572,'[1]Item List (3)'!A$1:B$110000,2,FALSE)</f>
        <v>OR.209 YY2</v>
      </c>
      <c r="L572" s="5">
        <v>251221003</v>
      </c>
      <c r="M572" s="15" t="str">
        <f t="shared" si="147"/>
        <v>OR</v>
      </c>
      <c r="N572" s="15"/>
      <c r="O572" s="47" t="str">
        <f t="shared" si="140"/>
        <v/>
      </c>
      <c r="P572" s="15">
        <v>1</v>
      </c>
      <c r="Q572" s="15">
        <v>7000</v>
      </c>
      <c r="R572" s="15"/>
      <c r="S572" s="15"/>
      <c r="T572" s="15"/>
      <c r="U572" s="48">
        <f t="shared" si="151"/>
        <v>7000</v>
      </c>
      <c r="V572" s="15">
        <v>400</v>
      </c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>
        <v>80</v>
      </c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48">
        <f t="shared" si="155"/>
        <v>480</v>
      </c>
      <c r="BH572" s="49">
        <f t="shared" si="141"/>
        <v>8</v>
      </c>
      <c r="BI572" s="50">
        <f t="shared" si="154"/>
        <v>6.666666666666667</v>
      </c>
      <c r="BJ572" s="50">
        <f t="shared" si="142"/>
        <v>83.333333333333343</v>
      </c>
      <c r="BK572" s="51">
        <f t="shared" si="152"/>
        <v>0</v>
      </c>
      <c r="BL572" s="51">
        <f t="shared" si="153"/>
        <v>100</v>
      </c>
      <c r="BM572" s="51">
        <f t="shared" si="143"/>
        <v>0</v>
      </c>
      <c r="BN572" s="52">
        <f t="shared" si="150"/>
        <v>0</v>
      </c>
      <c r="BO572" s="52">
        <f t="shared" si="144"/>
        <v>0</v>
      </c>
      <c r="BP572" s="52">
        <f t="shared" si="145"/>
        <v>1.3333333333333333</v>
      </c>
      <c r="BQ572" s="53">
        <f t="shared" si="146"/>
        <v>0</v>
      </c>
    </row>
    <row r="573" spans="1:72">
      <c r="A573" s="41">
        <v>634</v>
      </c>
      <c r="B573" s="42">
        <v>46031</v>
      </c>
      <c r="C573" s="48" t="s">
        <v>91</v>
      </c>
      <c r="D573" s="43" t="str">
        <f t="shared" si="149"/>
        <v>EG</v>
      </c>
      <c r="E573" s="44" t="s">
        <v>121</v>
      </c>
      <c r="F573" s="44" t="s">
        <v>122</v>
      </c>
      <c r="G573" s="45" t="s">
        <v>127</v>
      </c>
      <c r="H573" s="45"/>
      <c r="I573" s="45"/>
      <c r="J573" s="5">
        <v>104046</v>
      </c>
      <c r="K573" s="46" t="str">
        <f>VLOOKUP(J573,'[1]Item List (3)'!A$1:B$110000,2,FALSE)</f>
        <v>BR.IR 322224 SPL.</v>
      </c>
      <c r="L573" s="5">
        <v>250813017</v>
      </c>
      <c r="M573" s="15" t="str">
        <f t="shared" si="147"/>
        <v>IR</v>
      </c>
      <c r="N573" s="15">
        <v>10</v>
      </c>
      <c r="O573" s="47">
        <f t="shared" si="140"/>
        <v>360</v>
      </c>
      <c r="P573" s="15">
        <v>1</v>
      </c>
      <c r="Q573" s="15">
        <v>600</v>
      </c>
      <c r="R573" s="15"/>
      <c r="S573" s="15"/>
      <c r="T573" s="15"/>
      <c r="U573" s="48">
        <f t="shared" si="151"/>
        <v>600</v>
      </c>
      <c r="V573" s="15">
        <v>105</v>
      </c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>
        <v>360</v>
      </c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>
        <v>15</v>
      </c>
      <c r="BD573" s="15"/>
      <c r="BE573" s="15"/>
      <c r="BF573" s="15"/>
      <c r="BG573" s="48">
        <f t="shared" si="155"/>
        <v>480</v>
      </c>
      <c r="BH573" s="49">
        <f t="shared" si="141"/>
        <v>8</v>
      </c>
      <c r="BI573" s="50">
        <f t="shared" si="154"/>
        <v>1.75</v>
      </c>
      <c r="BJ573" s="50">
        <f t="shared" si="142"/>
        <v>21.875</v>
      </c>
      <c r="BK573" s="51">
        <f t="shared" si="152"/>
        <v>95.238095238095227</v>
      </c>
      <c r="BL573" s="51">
        <f t="shared" si="153"/>
        <v>100</v>
      </c>
      <c r="BM573" s="51">
        <f t="shared" si="143"/>
        <v>20.833333333333332</v>
      </c>
      <c r="BN573" s="52">
        <f t="shared" si="150"/>
        <v>0</v>
      </c>
      <c r="BO573" s="52">
        <f t="shared" si="144"/>
        <v>2880</v>
      </c>
      <c r="BP573" s="52">
        <f t="shared" si="145"/>
        <v>6.25</v>
      </c>
      <c r="BQ573" s="53">
        <f t="shared" si="146"/>
        <v>2250</v>
      </c>
    </row>
    <row r="574" spans="1:72">
      <c r="A574" s="41">
        <v>635</v>
      </c>
      <c r="B574" s="42">
        <v>46031</v>
      </c>
      <c r="C574" s="48" t="s">
        <v>97</v>
      </c>
      <c r="D574" s="43" t="str">
        <f t="shared" si="149"/>
        <v>EG</v>
      </c>
      <c r="E574" s="44" t="s">
        <v>121</v>
      </c>
      <c r="F574" s="44"/>
      <c r="G574" s="45"/>
      <c r="H574" s="45"/>
      <c r="I574" s="45"/>
      <c r="J574" s="5"/>
      <c r="K574" s="46" t="e">
        <f>VLOOKUP(J574,'[1]Item List (3)'!A$1:B$110000,2,FALSE)</f>
        <v>#N/A</v>
      </c>
      <c r="L574" s="5"/>
      <c r="M574" s="15" t="str">
        <f t="shared" si="147"/>
        <v>IR</v>
      </c>
      <c r="N574" s="15"/>
      <c r="O574" s="47" t="str">
        <f t="shared" si="140"/>
        <v/>
      </c>
      <c r="P574" s="15"/>
      <c r="Q574" s="15"/>
      <c r="R574" s="15"/>
      <c r="S574" s="15"/>
      <c r="T574" s="15"/>
      <c r="U574" s="48">
        <f t="shared" si="151"/>
        <v>0</v>
      </c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>
        <v>480</v>
      </c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48">
        <f t="shared" si="155"/>
        <v>480</v>
      </c>
      <c r="BH574" s="49">
        <f t="shared" si="141"/>
        <v>8</v>
      </c>
      <c r="BI574" s="50">
        <f t="shared" si="154"/>
        <v>0</v>
      </c>
      <c r="BJ574" s="50">
        <f t="shared" si="142"/>
        <v>0</v>
      </c>
      <c r="BK574" s="51">
        <f t="shared" si="152"/>
        <v>0</v>
      </c>
      <c r="BL574" s="51">
        <f t="shared" si="153"/>
        <v>0</v>
      </c>
      <c r="BM574" s="51">
        <f t="shared" si="143"/>
        <v>0</v>
      </c>
      <c r="BN574" s="52">
        <f t="shared" si="150"/>
        <v>0</v>
      </c>
      <c r="BO574" s="52">
        <f t="shared" si="144"/>
        <v>0</v>
      </c>
      <c r="BP574" s="52">
        <f t="shared" si="145"/>
        <v>8</v>
      </c>
      <c r="BQ574" s="53">
        <f t="shared" si="146"/>
        <v>0</v>
      </c>
    </row>
    <row r="575" spans="1:72">
      <c r="A575" s="41">
        <v>636</v>
      </c>
      <c r="B575" s="42">
        <v>46031</v>
      </c>
      <c r="C575" s="48" t="s">
        <v>91</v>
      </c>
      <c r="D575" s="43" t="str">
        <f t="shared" si="149"/>
        <v>EG</v>
      </c>
      <c r="E575" s="44" t="s">
        <v>125</v>
      </c>
      <c r="F575" s="44" t="s">
        <v>122</v>
      </c>
      <c r="G575" s="45" t="s">
        <v>138</v>
      </c>
      <c r="H575" s="45"/>
      <c r="I575" s="45"/>
      <c r="J575" s="5">
        <v>100603.3</v>
      </c>
      <c r="K575" s="46" t="e">
        <f>VLOOKUP(J575,'[1]Item List (3)'!A$1:B$110000,2,FALSE)</f>
        <v>#N/A</v>
      </c>
      <c r="L575" s="5">
        <v>250819005</v>
      </c>
      <c r="M575" s="15" t="str">
        <f t="shared" si="147"/>
        <v>IR</v>
      </c>
      <c r="N575" s="15">
        <v>50</v>
      </c>
      <c r="O575" s="47">
        <f t="shared" si="140"/>
        <v>72</v>
      </c>
      <c r="P575" s="15">
        <v>1</v>
      </c>
      <c r="Q575" s="15">
        <v>90</v>
      </c>
      <c r="R575" s="15">
        <v>7</v>
      </c>
      <c r="S575" s="15">
        <v>1</v>
      </c>
      <c r="T575" s="15"/>
      <c r="U575" s="48">
        <f t="shared" si="151"/>
        <v>91</v>
      </c>
      <c r="V575" s="15">
        <v>100</v>
      </c>
      <c r="W575" s="15"/>
      <c r="X575" s="15">
        <v>20</v>
      </c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>
        <v>360</v>
      </c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48">
        <f t="shared" si="155"/>
        <v>480</v>
      </c>
      <c r="BH575" s="49">
        <f t="shared" si="141"/>
        <v>8</v>
      </c>
      <c r="BI575" s="50">
        <f t="shared" si="154"/>
        <v>1.666666666666667</v>
      </c>
      <c r="BJ575" s="50">
        <f t="shared" si="142"/>
        <v>20.833333333333336</v>
      </c>
      <c r="BK575" s="51">
        <f t="shared" si="152"/>
        <v>75.833333333333314</v>
      </c>
      <c r="BL575" s="51">
        <f t="shared" si="153"/>
        <v>91.208791208791212</v>
      </c>
      <c r="BM575" s="51">
        <f t="shared" si="143"/>
        <v>14.409722222222218</v>
      </c>
      <c r="BN575" s="52">
        <f t="shared" si="150"/>
        <v>0</v>
      </c>
      <c r="BO575" s="52">
        <f t="shared" si="144"/>
        <v>576</v>
      </c>
      <c r="BP575" s="52">
        <f t="shared" si="145"/>
        <v>6.333333333333333</v>
      </c>
      <c r="BQ575" s="53">
        <f t="shared" si="146"/>
        <v>456</v>
      </c>
      <c r="BT575" s="54">
        <v>2</v>
      </c>
    </row>
    <row r="576" spans="1:72">
      <c r="A576" s="41">
        <v>637</v>
      </c>
      <c r="B576" s="42">
        <v>46031</v>
      </c>
      <c r="C576" s="48" t="s">
        <v>97</v>
      </c>
      <c r="D576" s="43" t="str">
        <f t="shared" si="149"/>
        <v>EG</v>
      </c>
      <c r="E576" s="44" t="s">
        <v>125</v>
      </c>
      <c r="F576" s="44"/>
      <c r="G576" s="45"/>
      <c r="H576" s="45"/>
      <c r="I576" s="45"/>
      <c r="J576" s="5"/>
      <c r="K576" s="46" t="e">
        <f>VLOOKUP(J576,'[1]Item List (3)'!A$1:B$110000,2,FALSE)</f>
        <v>#N/A</v>
      </c>
      <c r="L576" s="5"/>
      <c r="M576" s="15" t="str">
        <f t="shared" si="147"/>
        <v>IR</v>
      </c>
      <c r="N576" s="15"/>
      <c r="O576" s="47" t="str">
        <f t="shared" si="140"/>
        <v/>
      </c>
      <c r="P576" s="15"/>
      <c r="Q576" s="15"/>
      <c r="R576" s="15"/>
      <c r="S576" s="15"/>
      <c r="T576" s="15"/>
      <c r="U576" s="48">
        <f t="shared" si="151"/>
        <v>0</v>
      </c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>
        <v>480</v>
      </c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48">
        <f t="shared" si="155"/>
        <v>480</v>
      </c>
      <c r="BH576" s="49">
        <f t="shared" si="141"/>
        <v>8</v>
      </c>
      <c r="BI576" s="50">
        <f t="shared" si="154"/>
        <v>0</v>
      </c>
      <c r="BJ576" s="50">
        <f t="shared" si="142"/>
        <v>0</v>
      </c>
      <c r="BK576" s="51">
        <f t="shared" si="152"/>
        <v>0</v>
      </c>
      <c r="BL576" s="51">
        <f t="shared" si="153"/>
        <v>0</v>
      </c>
      <c r="BM576" s="51">
        <f t="shared" si="143"/>
        <v>0</v>
      </c>
      <c r="BN576" s="52">
        <f t="shared" si="150"/>
        <v>0</v>
      </c>
      <c r="BO576" s="52">
        <f t="shared" si="144"/>
        <v>0</v>
      </c>
      <c r="BP576" s="52">
        <f t="shared" si="145"/>
        <v>8</v>
      </c>
      <c r="BQ576" s="53">
        <f t="shared" si="146"/>
        <v>0</v>
      </c>
    </row>
    <row r="577" spans="1:73">
      <c r="A577" s="41">
        <v>638</v>
      </c>
      <c r="B577" s="42">
        <v>46031</v>
      </c>
      <c r="C577" s="48" t="s">
        <v>91</v>
      </c>
      <c r="D577" s="43" t="str">
        <f t="shared" si="149"/>
        <v>EG</v>
      </c>
      <c r="E577" s="44" t="s">
        <v>128</v>
      </c>
      <c r="F577" s="44"/>
      <c r="G577" s="45"/>
      <c r="H577" s="45"/>
      <c r="I577" s="45"/>
      <c r="J577" s="5"/>
      <c r="K577" s="46" t="e">
        <f>VLOOKUP(J577,'[1]Item List (3)'!A$1:B$110000,2,FALSE)</f>
        <v>#N/A</v>
      </c>
      <c r="L577" s="5"/>
      <c r="M577" s="15" t="str">
        <f t="shared" si="147"/>
        <v>IR</v>
      </c>
      <c r="N577" s="15"/>
      <c r="O577" s="47" t="str">
        <f t="shared" si="140"/>
        <v/>
      </c>
      <c r="P577" s="15"/>
      <c r="Q577" s="15"/>
      <c r="R577" s="15"/>
      <c r="S577" s="15"/>
      <c r="T577" s="15"/>
      <c r="U577" s="48">
        <f t="shared" si="151"/>
        <v>0</v>
      </c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>
        <v>480</v>
      </c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48">
        <f t="shared" si="155"/>
        <v>480</v>
      </c>
      <c r="BH577" s="49">
        <f t="shared" si="141"/>
        <v>8</v>
      </c>
      <c r="BI577" s="50">
        <f t="shared" si="154"/>
        <v>0</v>
      </c>
      <c r="BJ577" s="50">
        <f t="shared" si="142"/>
        <v>0</v>
      </c>
      <c r="BK577" s="51">
        <f t="shared" si="152"/>
        <v>0</v>
      </c>
      <c r="BL577" s="51">
        <f t="shared" si="153"/>
        <v>0</v>
      </c>
      <c r="BM577" s="51">
        <f t="shared" si="143"/>
        <v>0</v>
      </c>
      <c r="BN577" s="52">
        <f t="shared" si="150"/>
        <v>0</v>
      </c>
      <c r="BO577" s="52">
        <f t="shared" si="144"/>
        <v>0</v>
      </c>
      <c r="BP577" s="52">
        <f t="shared" si="145"/>
        <v>8</v>
      </c>
      <c r="BQ577" s="53">
        <f t="shared" si="146"/>
        <v>0</v>
      </c>
    </row>
    <row r="578" spans="1:73">
      <c r="A578" s="41">
        <v>639</v>
      </c>
      <c r="B578" s="42">
        <v>46031</v>
      </c>
      <c r="C578" s="48" t="s">
        <v>97</v>
      </c>
      <c r="D578" s="43" t="str">
        <f t="shared" si="149"/>
        <v>EG</v>
      </c>
      <c r="E578" s="44" t="s">
        <v>128</v>
      </c>
      <c r="F578" s="44"/>
      <c r="G578" s="45"/>
      <c r="H578" s="45"/>
      <c r="I578" s="45"/>
      <c r="J578" s="5"/>
      <c r="K578" s="46" t="e">
        <f>VLOOKUP(J578,'[1]Item List (3)'!A$1:B$110000,2,FALSE)</f>
        <v>#N/A</v>
      </c>
      <c r="L578" s="5"/>
      <c r="M578" s="15" t="str">
        <f t="shared" si="147"/>
        <v>IR</v>
      </c>
      <c r="N578" s="15"/>
      <c r="O578" s="47" t="str">
        <f t="shared" si="140"/>
        <v/>
      </c>
      <c r="P578" s="15"/>
      <c r="Q578" s="15"/>
      <c r="R578" s="15"/>
      <c r="S578" s="15"/>
      <c r="T578" s="15"/>
      <c r="U578" s="48">
        <f t="shared" si="151"/>
        <v>0</v>
      </c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>
        <v>480</v>
      </c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48">
        <f t="shared" si="155"/>
        <v>480</v>
      </c>
      <c r="BH578" s="49">
        <f t="shared" si="141"/>
        <v>8</v>
      </c>
      <c r="BI578" s="50">
        <f t="shared" si="154"/>
        <v>0</v>
      </c>
      <c r="BJ578" s="50">
        <f t="shared" si="142"/>
        <v>0</v>
      </c>
      <c r="BK578" s="51">
        <f t="shared" si="152"/>
        <v>0</v>
      </c>
      <c r="BL578" s="51">
        <f t="shared" si="153"/>
        <v>0</v>
      </c>
      <c r="BM578" s="51">
        <f t="shared" si="143"/>
        <v>0</v>
      </c>
      <c r="BN578" s="52">
        <f t="shared" si="150"/>
        <v>0</v>
      </c>
      <c r="BO578" s="52">
        <f t="shared" si="144"/>
        <v>0</v>
      </c>
      <c r="BP578" s="52">
        <f t="shared" si="145"/>
        <v>8</v>
      </c>
      <c r="BQ578" s="53">
        <f t="shared" si="146"/>
        <v>0</v>
      </c>
    </row>
    <row r="579" spans="1:73">
      <c r="A579" s="41">
        <v>640</v>
      </c>
      <c r="B579" s="42">
        <v>46031</v>
      </c>
      <c r="C579" s="48" t="s">
        <v>91</v>
      </c>
      <c r="D579" s="43" t="str">
        <f t="shared" si="149"/>
        <v>EG</v>
      </c>
      <c r="E579" s="44" t="s">
        <v>129</v>
      </c>
      <c r="F579" s="44"/>
      <c r="G579" s="45"/>
      <c r="H579" s="45"/>
      <c r="I579" s="45"/>
      <c r="J579" s="5"/>
      <c r="K579" s="46" t="e">
        <f>VLOOKUP(J579,'[1]Item List (3)'!A$1:B$110000,2,FALSE)</f>
        <v>#N/A</v>
      </c>
      <c r="L579" s="5"/>
      <c r="M579" s="15" t="str">
        <f t="shared" si="147"/>
        <v>IR</v>
      </c>
      <c r="N579" s="15"/>
      <c r="O579" s="47" t="str">
        <f t="shared" si="140"/>
        <v/>
      </c>
      <c r="P579" s="15"/>
      <c r="Q579" s="15"/>
      <c r="R579" s="15"/>
      <c r="S579" s="15"/>
      <c r="T579" s="15"/>
      <c r="U579" s="48">
        <f t="shared" si="151"/>
        <v>0</v>
      </c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48">
        <f t="shared" si="155"/>
        <v>0</v>
      </c>
      <c r="BH579" s="49">
        <f t="shared" si="141"/>
        <v>0</v>
      </c>
      <c r="BI579" s="50">
        <f t="shared" si="154"/>
        <v>0</v>
      </c>
      <c r="BJ579" s="50">
        <f t="shared" si="142"/>
        <v>0</v>
      </c>
      <c r="BK579" s="51">
        <f t="shared" si="152"/>
        <v>0</v>
      </c>
      <c r="BL579" s="51">
        <f t="shared" si="153"/>
        <v>0</v>
      </c>
      <c r="BM579" s="51">
        <f t="shared" si="143"/>
        <v>0</v>
      </c>
      <c r="BN579" s="52">
        <f t="shared" si="150"/>
        <v>0</v>
      </c>
      <c r="BO579" s="52">
        <f t="shared" si="144"/>
        <v>0</v>
      </c>
      <c r="BP579" s="52">
        <f t="shared" si="145"/>
        <v>0</v>
      </c>
      <c r="BQ579" s="53">
        <f t="shared" si="146"/>
        <v>0</v>
      </c>
    </row>
    <row r="580" spans="1:73">
      <c r="A580" s="41">
        <v>641</v>
      </c>
      <c r="B580" s="42">
        <v>46031</v>
      </c>
      <c r="C580" s="48" t="s">
        <v>97</v>
      </c>
      <c r="D580" s="43" t="str">
        <f t="shared" si="149"/>
        <v>EG</v>
      </c>
      <c r="E580" s="44" t="s">
        <v>129</v>
      </c>
      <c r="F580" s="44"/>
      <c r="G580" s="45"/>
      <c r="H580" s="45"/>
      <c r="I580" s="45"/>
      <c r="J580" s="5"/>
      <c r="K580" s="46" t="e">
        <f>VLOOKUP(J580,'[1]Item List (3)'!A$1:B$110000,2,FALSE)</f>
        <v>#N/A</v>
      </c>
      <c r="L580" s="5"/>
      <c r="M580" s="15" t="str">
        <f t="shared" si="147"/>
        <v>IR</v>
      </c>
      <c r="N580" s="15"/>
      <c r="O580" s="47" t="str">
        <f t="shared" ref="O580:O643" si="156">IFERROR(3600/N580,"")</f>
        <v/>
      </c>
      <c r="P580" s="15"/>
      <c r="Q580" s="15"/>
      <c r="R580" s="15"/>
      <c r="S580" s="15"/>
      <c r="T580" s="15"/>
      <c r="U580" s="48">
        <f t="shared" si="151"/>
        <v>0</v>
      </c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>
        <v>480</v>
      </c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48">
        <f t="shared" si="155"/>
        <v>480</v>
      </c>
      <c r="BH580" s="49">
        <f t="shared" ref="BH580:BH643" si="157">BG580/60</f>
        <v>8</v>
      </c>
      <c r="BI580" s="50">
        <f t="shared" si="154"/>
        <v>0</v>
      </c>
      <c r="BJ580" s="50">
        <f t="shared" ref="BJ580:BJ643" si="158">IFERROR(BI580/BH580*100,0)</f>
        <v>0</v>
      </c>
      <c r="BK580" s="51">
        <f t="shared" si="152"/>
        <v>0</v>
      </c>
      <c r="BL580" s="51">
        <f t="shared" si="153"/>
        <v>0</v>
      </c>
      <c r="BM580" s="51">
        <f t="shared" ref="BM580:BM643" si="159">IFERROR((((BJ580*BK580*BL580)/1000000)*100),0)</f>
        <v>0</v>
      </c>
      <c r="BN580" s="52">
        <f t="shared" si="150"/>
        <v>0</v>
      </c>
      <c r="BO580" s="52">
        <f t="shared" ref="BO580:BO643" si="160">IFERROR(((BH580-BN580)*3600)/N580,0)</f>
        <v>0</v>
      </c>
      <c r="BP580" s="52">
        <f t="shared" ref="BP580:BP643" si="161">IFERROR(SUM(W580:BF580)/60-BN580,0)</f>
        <v>8</v>
      </c>
      <c r="BQ580" s="53">
        <f t="shared" ref="BQ580:BQ643" si="162">IFERROR(BP580*3600/N580,0)</f>
        <v>0</v>
      </c>
    </row>
    <row r="581" spans="1:73">
      <c r="A581" s="41">
        <v>642</v>
      </c>
      <c r="B581" s="42">
        <v>46031</v>
      </c>
      <c r="C581" s="48" t="s">
        <v>91</v>
      </c>
      <c r="D581" s="43" t="str">
        <f t="shared" si="149"/>
        <v>EG</v>
      </c>
      <c r="E581" s="44" t="s">
        <v>130</v>
      </c>
      <c r="F581" s="44" t="s">
        <v>122</v>
      </c>
      <c r="G581" s="45" t="s">
        <v>124</v>
      </c>
      <c r="H581" s="45" t="s">
        <v>107</v>
      </c>
      <c r="I581" s="45"/>
      <c r="J581" s="5">
        <v>100282.4</v>
      </c>
      <c r="K581" s="46" t="str">
        <f>VLOOKUP(J581,'[1]Item List (3)'!A$1:B$110000,2,FALSE)</f>
        <v>D.IR 14537 SPL</v>
      </c>
      <c r="L581" s="5">
        <v>251225005</v>
      </c>
      <c r="M581" s="15" t="str">
        <f t="shared" ref="M581:M644" si="163">IF((LEFT(J581))="2",$L$1,$J$1)</f>
        <v>IR</v>
      </c>
      <c r="N581" s="15">
        <v>45</v>
      </c>
      <c r="O581" s="47">
        <f t="shared" si="156"/>
        <v>80</v>
      </c>
      <c r="P581" s="15">
        <v>1</v>
      </c>
      <c r="Q581" s="15">
        <v>469</v>
      </c>
      <c r="R581" s="15"/>
      <c r="S581" s="15"/>
      <c r="T581" s="15"/>
      <c r="U581" s="48">
        <f t="shared" si="151"/>
        <v>469</v>
      </c>
      <c r="V581" s="15">
        <v>455</v>
      </c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>
        <v>20</v>
      </c>
      <c r="BA581" s="15"/>
      <c r="BB581" s="15"/>
      <c r="BC581" s="15"/>
      <c r="BD581" s="15"/>
      <c r="BE581" s="15">
        <v>5</v>
      </c>
      <c r="BF581" s="15"/>
      <c r="BG581" s="48">
        <f t="shared" si="155"/>
        <v>480</v>
      </c>
      <c r="BH581" s="49">
        <f t="shared" si="157"/>
        <v>8</v>
      </c>
      <c r="BI581" s="50">
        <f t="shared" si="154"/>
        <v>7.583333333333333</v>
      </c>
      <c r="BJ581" s="50">
        <f t="shared" si="158"/>
        <v>94.791666666666657</v>
      </c>
      <c r="BK581" s="51">
        <f t="shared" si="152"/>
        <v>77.307692307692307</v>
      </c>
      <c r="BL581" s="51">
        <f t="shared" si="153"/>
        <v>100</v>
      </c>
      <c r="BM581" s="51">
        <f t="shared" si="159"/>
        <v>73.281249999999986</v>
      </c>
      <c r="BN581" s="52">
        <f t="shared" si="150"/>
        <v>8.3333333333333329E-2</v>
      </c>
      <c r="BO581" s="52">
        <f t="shared" si="160"/>
        <v>633.33333333333337</v>
      </c>
      <c r="BP581" s="52">
        <f t="shared" si="161"/>
        <v>0.33333333333333337</v>
      </c>
      <c r="BQ581" s="53">
        <f t="shared" si="162"/>
        <v>26.666666666666671</v>
      </c>
    </row>
    <row r="582" spans="1:73">
      <c r="A582" s="41">
        <v>643</v>
      </c>
      <c r="B582" s="42">
        <v>46031</v>
      </c>
      <c r="C582" s="48" t="s">
        <v>97</v>
      </c>
      <c r="D582" s="43" t="str">
        <f t="shared" si="149"/>
        <v>EG</v>
      </c>
      <c r="E582" s="44" t="s">
        <v>130</v>
      </c>
      <c r="F582" s="44" t="s">
        <v>122</v>
      </c>
      <c r="G582" s="45"/>
      <c r="H582" s="45" t="s">
        <v>123</v>
      </c>
      <c r="I582" s="45"/>
      <c r="J582" s="5">
        <v>100282.4</v>
      </c>
      <c r="K582" s="46" t="str">
        <f>VLOOKUP(J582,'[1]Item List (3)'!A$1:B$110000,2,FALSE)</f>
        <v>D.IR 14537 SPL</v>
      </c>
      <c r="L582" s="5">
        <v>251225005</v>
      </c>
      <c r="M582" s="15" t="str">
        <f t="shared" si="163"/>
        <v>IR</v>
      </c>
      <c r="N582" s="15">
        <v>45</v>
      </c>
      <c r="O582" s="47">
        <f t="shared" si="156"/>
        <v>80</v>
      </c>
      <c r="P582" s="15">
        <v>1</v>
      </c>
      <c r="Q582" s="15">
        <v>173</v>
      </c>
      <c r="R582" s="15"/>
      <c r="S582" s="15"/>
      <c r="T582" s="15"/>
      <c r="U582" s="48">
        <f t="shared" si="151"/>
        <v>173</v>
      </c>
      <c r="V582" s="15">
        <v>180</v>
      </c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>
        <v>300</v>
      </c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48">
        <f t="shared" si="155"/>
        <v>480</v>
      </c>
      <c r="BH582" s="49">
        <f t="shared" si="157"/>
        <v>8</v>
      </c>
      <c r="BI582" s="50">
        <f t="shared" ref="BI582:BI628" si="164">IFERROR(BH582-SUM(W582:BF582)/60,0)</f>
        <v>3</v>
      </c>
      <c r="BJ582" s="50">
        <f t="shared" si="158"/>
        <v>37.5</v>
      </c>
      <c r="BK582" s="51">
        <f t="shared" si="152"/>
        <v>72.083333333333329</v>
      </c>
      <c r="BL582" s="51">
        <f t="shared" si="153"/>
        <v>100</v>
      </c>
      <c r="BM582" s="51">
        <f t="shared" si="159"/>
        <v>27.03125</v>
      </c>
      <c r="BN582" s="52">
        <f t="shared" si="150"/>
        <v>0</v>
      </c>
      <c r="BO582" s="52">
        <f t="shared" si="160"/>
        <v>640</v>
      </c>
      <c r="BP582" s="52">
        <f t="shared" si="161"/>
        <v>5</v>
      </c>
      <c r="BQ582" s="53">
        <f t="shared" si="162"/>
        <v>400</v>
      </c>
    </row>
    <row r="583" spans="1:73">
      <c r="A583" s="41">
        <v>644</v>
      </c>
      <c r="B583" s="42">
        <v>46031</v>
      </c>
      <c r="C583" s="48" t="s">
        <v>91</v>
      </c>
      <c r="D583" s="43" t="str">
        <f t="shared" si="149"/>
        <v>IG</v>
      </c>
      <c r="E583" s="44" t="s">
        <v>131</v>
      </c>
      <c r="F583" s="44" t="s">
        <v>132</v>
      </c>
      <c r="G583" s="45" t="s">
        <v>149</v>
      </c>
      <c r="H583" s="45"/>
      <c r="I583" s="45"/>
      <c r="J583" s="5">
        <v>100299.14</v>
      </c>
      <c r="K583" s="46" t="str">
        <f>VLOOKUP(J583,'[1]Item List (3)'!A$1:B$110000,2,FALSE)</f>
        <v>IR. 9913 C</v>
      </c>
      <c r="L583" s="5">
        <v>251128013</v>
      </c>
      <c r="M583" s="15" t="str">
        <f t="shared" si="163"/>
        <v>IR</v>
      </c>
      <c r="N583" s="15">
        <v>23</v>
      </c>
      <c r="O583" s="47">
        <f t="shared" si="156"/>
        <v>156.52173913043478</v>
      </c>
      <c r="P583" s="15">
        <v>1</v>
      </c>
      <c r="Q583" s="15">
        <v>659</v>
      </c>
      <c r="R583" s="15">
        <v>34</v>
      </c>
      <c r="S583" s="15">
        <v>70</v>
      </c>
      <c r="T583" s="15"/>
      <c r="U583" s="48">
        <f t="shared" si="151"/>
        <v>729</v>
      </c>
      <c r="V583" s="15">
        <v>330</v>
      </c>
      <c r="W583" s="15"/>
      <c r="X583" s="15"/>
      <c r="Y583" s="15"/>
      <c r="Z583" s="15"/>
      <c r="AA583" s="15"/>
      <c r="AB583" s="15"/>
      <c r="AC583" s="15">
        <v>105</v>
      </c>
      <c r="AD583" s="15"/>
      <c r="AE583" s="15">
        <v>5</v>
      </c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>
        <v>20</v>
      </c>
      <c r="AQ583" s="15"/>
      <c r="AR583" s="15"/>
      <c r="AS583" s="15"/>
      <c r="AT583" s="15"/>
      <c r="AU583" s="15"/>
      <c r="AV583" s="15"/>
      <c r="AW583" s="15"/>
      <c r="AX583" s="15"/>
      <c r="AY583" s="15"/>
      <c r="AZ583" s="15">
        <v>20</v>
      </c>
      <c r="BA583" s="15"/>
      <c r="BB583" s="15"/>
      <c r="BC583" s="15"/>
      <c r="BD583" s="15"/>
      <c r="BE583" s="15"/>
      <c r="BF583" s="15"/>
      <c r="BG583" s="48">
        <f t="shared" si="155"/>
        <v>480</v>
      </c>
      <c r="BH583" s="49">
        <f t="shared" si="157"/>
        <v>8</v>
      </c>
      <c r="BI583" s="50">
        <f t="shared" si="164"/>
        <v>5.5</v>
      </c>
      <c r="BJ583" s="50">
        <f t="shared" si="158"/>
        <v>68.75</v>
      </c>
      <c r="BK583" s="51">
        <f t="shared" si="152"/>
        <v>84.681818181818187</v>
      </c>
      <c r="BL583" s="51">
        <f t="shared" si="153"/>
        <v>85.733882030178322</v>
      </c>
      <c r="BM583" s="51">
        <f t="shared" si="159"/>
        <v>49.913194444444443</v>
      </c>
      <c r="BN583" s="52">
        <f t="shared" si="150"/>
        <v>0.33333333333333331</v>
      </c>
      <c r="BO583" s="52">
        <f t="shared" si="160"/>
        <v>1200</v>
      </c>
      <c r="BP583" s="52">
        <f t="shared" si="161"/>
        <v>2.1666666666666665</v>
      </c>
      <c r="BQ583" s="53">
        <f t="shared" si="162"/>
        <v>339.13043478260863</v>
      </c>
    </row>
    <row r="584" spans="1:73">
      <c r="A584" s="41">
        <v>645</v>
      </c>
      <c r="B584" s="42">
        <v>46031</v>
      </c>
      <c r="C584" s="48" t="s">
        <v>97</v>
      </c>
      <c r="D584" s="43" t="str">
        <f t="shared" ref="D584:D647" si="165">LEFT(E584,2)</f>
        <v>IG</v>
      </c>
      <c r="E584" s="44" t="s">
        <v>131</v>
      </c>
      <c r="F584" s="44" t="s">
        <v>132</v>
      </c>
      <c r="G584" s="45" t="s">
        <v>133</v>
      </c>
      <c r="H584" s="45"/>
      <c r="I584" s="45"/>
      <c r="J584" s="5">
        <v>100299.14</v>
      </c>
      <c r="K584" s="46" t="str">
        <f>VLOOKUP(J584,'[1]Item List (3)'!A$1:B$110000,2,FALSE)</f>
        <v>IR. 9913 C</v>
      </c>
      <c r="L584" s="5">
        <v>251128013</v>
      </c>
      <c r="M584" s="15" t="str">
        <f t="shared" si="163"/>
        <v>IR</v>
      </c>
      <c r="N584" s="15">
        <v>23</v>
      </c>
      <c r="O584" s="47">
        <f t="shared" si="156"/>
        <v>156.52173913043478</v>
      </c>
      <c r="P584" s="15">
        <v>1</v>
      </c>
      <c r="Q584" s="15">
        <v>987</v>
      </c>
      <c r="R584" s="15">
        <v>5</v>
      </c>
      <c r="S584" s="15">
        <v>34</v>
      </c>
      <c r="T584" s="15"/>
      <c r="U584" s="48">
        <f t="shared" si="151"/>
        <v>1021</v>
      </c>
      <c r="V584" s="15">
        <v>430</v>
      </c>
      <c r="W584" s="15"/>
      <c r="X584" s="15">
        <v>20</v>
      </c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>
        <v>30</v>
      </c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48">
        <f t="shared" si="155"/>
        <v>480</v>
      </c>
      <c r="BH584" s="49">
        <f t="shared" si="157"/>
        <v>8</v>
      </c>
      <c r="BI584" s="50">
        <f t="shared" si="164"/>
        <v>7.166666666666667</v>
      </c>
      <c r="BJ584" s="50">
        <f t="shared" si="158"/>
        <v>89.583333333333343</v>
      </c>
      <c r="BK584" s="51">
        <f t="shared" si="152"/>
        <v>91.01937984496125</v>
      </c>
      <c r="BL584" s="51">
        <f t="shared" si="153"/>
        <v>96.180215475024482</v>
      </c>
      <c r="BM584" s="51">
        <f t="shared" si="159"/>
        <v>78.423611111111128</v>
      </c>
      <c r="BN584" s="52">
        <f t="shared" si="150"/>
        <v>0.5</v>
      </c>
      <c r="BO584" s="52">
        <f t="shared" si="160"/>
        <v>1173.9130434782608</v>
      </c>
      <c r="BP584" s="52">
        <f t="shared" si="161"/>
        <v>0.33333333333333337</v>
      </c>
      <c r="BQ584" s="53">
        <f t="shared" si="162"/>
        <v>52.173913043478272</v>
      </c>
      <c r="BR584" s="54">
        <v>1</v>
      </c>
      <c r="BT584" s="54">
        <v>1</v>
      </c>
      <c r="BU584" s="55">
        <v>1</v>
      </c>
    </row>
    <row r="585" spans="1:73">
      <c r="A585" s="41">
        <v>646</v>
      </c>
      <c r="B585" s="42">
        <v>46031</v>
      </c>
      <c r="C585" s="48" t="s">
        <v>91</v>
      </c>
      <c r="D585" s="43" t="str">
        <f t="shared" si="165"/>
        <v>IG</v>
      </c>
      <c r="E585" s="44" t="s">
        <v>135</v>
      </c>
      <c r="F585" s="44" t="s">
        <v>132</v>
      </c>
      <c r="G585" s="45" t="s">
        <v>139</v>
      </c>
      <c r="H585" s="45"/>
      <c r="I585" s="45"/>
      <c r="J585" s="5">
        <v>104299</v>
      </c>
      <c r="K585" s="46" t="str">
        <f>VLOOKUP(J585,'[1]Item List (3)'!A$1:B$110000,2,FALSE)</f>
        <v>IR.9916</v>
      </c>
      <c r="L585" s="5">
        <v>251207010</v>
      </c>
      <c r="M585" s="15" t="str">
        <f t="shared" si="163"/>
        <v>IR</v>
      </c>
      <c r="N585" s="15">
        <v>23</v>
      </c>
      <c r="O585" s="47">
        <f t="shared" si="156"/>
        <v>156.52173913043478</v>
      </c>
      <c r="P585" s="15">
        <v>1</v>
      </c>
      <c r="Q585" s="15">
        <v>971</v>
      </c>
      <c r="R585" s="15">
        <v>21</v>
      </c>
      <c r="S585" s="15">
        <v>20</v>
      </c>
      <c r="T585" s="15">
        <v>13</v>
      </c>
      <c r="U585" s="48">
        <f t="shared" si="151"/>
        <v>1004</v>
      </c>
      <c r="V585" s="15">
        <v>425</v>
      </c>
      <c r="W585" s="15"/>
      <c r="X585" s="15"/>
      <c r="Y585" s="15"/>
      <c r="Z585" s="15"/>
      <c r="AA585" s="15"/>
      <c r="AB585" s="15"/>
      <c r="AC585" s="15"/>
      <c r="AD585" s="15"/>
      <c r="AE585" s="15">
        <v>5</v>
      </c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>
        <v>30</v>
      </c>
      <c r="AQ585" s="15"/>
      <c r="AR585" s="15"/>
      <c r="AS585" s="15"/>
      <c r="AT585" s="15"/>
      <c r="AU585" s="15"/>
      <c r="AV585" s="15"/>
      <c r="AW585" s="15"/>
      <c r="AX585" s="15"/>
      <c r="AY585" s="15"/>
      <c r="AZ585" s="15">
        <v>20</v>
      </c>
      <c r="BA585" s="15"/>
      <c r="BB585" s="15"/>
      <c r="BC585" s="15"/>
      <c r="BD585" s="15"/>
      <c r="BE585" s="15"/>
      <c r="BF585" s="15"/>
      <c r="BG585" s="48">
        <f t="shared" si="155"/>
        <v>480</v>
      </c>
      <c r="BH585" s="49">
        <f t="shared" si="157"/>
        <v>8</v>
      </c>
      <c r="BI585" s="50">
        <f t="shared" si="164"/>
        <v>7.083333333333333</v>
      </c>
      <c r="BJ585" s="50">
        <f t="shared" si="158"/>
        <v>88.541666666666657</v>
      </c>
      <c r="BK585" s="51">
        <f t="shared" si="152"/>
        <v>90.556862745098044</v>
      </c>
      <c r="BL585" s="51">
        <f t="shared" si="153"/>
        <v>94.621513944223111</v>
      </c>
      <c r="BM585" s="51">
        <f t="shared" si="159"/>
        <v>75.868055555555543</v>
      </c>
      <c r="BN585" s="52">
        <f t="shared" si="150"/>
        <v>0.5</v>
      </c>
      <c r="BO585" s="52">
        <f t="shared" si="160"/>
        <v>1173.9130434782608</v>
      </c>
      <c r="BP585" s="52">
        <f t="shared" si="161"/>
        <v>0.41666666666666663</v>
      </c>
      <c r="BQ585" s="53">
        <f t="shared" si="162"/>
        <v>65.217391304347814</v>
      </c>
      <c r="BR585" s="54">
        <v>1</v>
      </c>
      <c r="BT585" s="54">
        <v>1</v>
      </c>
      <c r="BU585" s="55">
        <v>1</v>
      </c>
    </row>
    <row r="586" spans="1:73">
      <c r="A586" s="41">
        <v>647</v>
      </c>
      <c r="B586" s="42">
        <v>46031</v>
      </c>
      <c r="C586" s="48" t="s">
        <v>97</v>
      </c>
      <c r="D586" s="43" t="str">
        <f t="shared" si="165"/>
        <v>IG</v>
      </c>
      <c r="E586" s="44" t="s">
        <v>135</v>
      </c>
      <c r="F586" s="44" t="s">
        <v>132</v>
      </c>
      <c r="G586" s="45" t="s">
        <v>139</v>
      </c>
      <c r="H586" s="45" t="s">
        <v>156</v>
      </c>
      <c r="I586" s="45"/>
      <c r="J586" s="5">
        <v>104299</v>
      </c>
      <c r="K586" s="46" t="str">
        <f>VLOOKUP(J586,'[1]Item List (3)'!A$1:B$110000,2,FALSE)</f>
        <v>IR.9916</v>
      </c>
      <c r="L586" s="5">
        <v>251207010</v>
      </c>
      <c r="M586" s="15" t="str">
        <f t="shared" si="163"/>
        <v>IR</v>
      </c>
      <c r="N586" s="15">
        <v>23</v>
      </c>
      <c r="O586" s="47">
        <f t="shared" si="156"/>
        <v>156.52173913043478</v>
      </c>
      <c r="P586" s="15">
        <v>1</v>
      </c>
      <c r="Q586" s="15">
        <v>966</v>
      </c>
      <c r="R586" s="15">
        <v>7</v>
      </c>
      <c r="S586" s="15">
        <v>26</v>
      </c>
      <c r="T586" s="15"/>
      <c r="U586" s="48">
        <f t="shared" si="151"/>
        <v>992</v>
      </c>
      <c r="V586" s="15">
        <v>420</v>
      </c>
      <c r="W586" s="15"/>
      <c r="X586" s="15"/>
      <c r="Y586" s="15"/>
      <c r="Z586" s="15"/>
      <c r="AA586" s="15"/>
      <c r="AB586" s="15"/>
      <c r="AC586" s="15">
        <v>15</v>
      </c>
      <c r="AD586" s="15"/>
      <c r="AE586" s="15">
        <v>15</v>
      </c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>
        <v>30</v>
      </c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48">
        <f t="shared" si="155"/>
        <v>480</v>
      </c>
      <c r="BH586" s="49">
        <f t="shared" si="157"/>
        <v>8</v>
      </c>
      <c r="BI586" s="50">
        <f t="shared" si="164"/>
        <v>7</v>
      </c>
      <c r="BJ586" s="50">
        <f t="shared" si="158"/>
        <v>87.5</v>
      </c>
      <c r="BK586" s="51">
        <f t="shared" si="152"/>
        <v>90.539682539682545</v>
      </c>
      <c r="BL586" s="51">
        <f t="shared" si="153"/>
        <v>96.673387096774192</v>
      </c>
      <c r="BM586" s="51">
        <f t="shared" si="159"/>
        <v>76.586805555555557</v>
      </c>
      <c r="BN586" s="52">
        <f t="shared" si="150"/>
        <v>0.5</v>
      </c>
      <c r="BO586" s="52">
        <f t="shared" si="160"/>
        <v>1173.9130434782608</v>
      </c>
      <c r="BP586" s="52">
        <f t="shared" si="161"/>
        <v>0.5</v>
      </c>
      <c r="BQ586" s="53">
        <f t="shared" si="162"/>
        <v>78.260869565217391</v>
      </c>
      <c r="BR586" s="54">
        <v>1</v>
      </c>
      <c r="BT586" s="54">
        <v>1</v>
      </c>
      <c r="BU586" s="55">
        <v>1</v>
      </c>
    </row>
    <row r="587" spans="1:73">
      <c r="A587" s="41">
        <v>648</v>
      </c>
      <c r="B587" s="42">
        <v>46031</v>
      </c>
      <c r="C587" s="48" t="s">
        <v>91</v>
      </c>
      <c r="D587" s="43" t="str">
        <f t="shared" si="165"/>
        <v>IG</v>
      </c>
      <c r="E587" s="44" t="s">
        <v>140</v>
      </c>
      <c r="F587" s="44" t="s">
        <v>132</v>
      </c>
      <c r="G587" s="45" t="s">
        <v>142</v>
      </c>
      <c r="H587" s="45"/>
      <c r="I587" s="45"/>
      <c r="J587" s="5">
        <v>100282.4</v>
      </c>
      <c r="K587" s="46" t="str">
        <f>VLOOKUP(J587,'[1]Item List (3)'!A$1:B$110000,2,FALSE)</f>
        <v>D.IR 14537 SPL</v>
      </c>
      <c r="L587" s="5">
        <v>251225005</v>
      </c>
      <c r="M587" s="15" t="str">
        <f t="shared" si="163"/>
        <v>IR</v>
      </c>
      <c r="N587" s="15">
        <v>55</v>
      </c>
      <c r="O587" s="47">
        <f t="shared" si="156"/>
        <v>65.454545454545453</v>
      </c>
      <c r="P587" s="15">
        <v>1</v>
      </c>
      <c r="Q587" s="15">
        <v>93</v>
      </c>
      <c r="R587" s="15">
        <v>26</v>
      </c>
      <c r="S587" s="15">
        <v>7</v>
      </c>
      <c r="T587" s="15"/>
      <c r="U587" s="48">
        <f t="shared" si="151"/>
        <v>100</v>
      </c>
      <c r="V587" s="15">
        <v>140</v>
      </c>
      <c r="W587" s="15"/>
      <c r="X587" s="15"/>
      <c r="Y587" s="15"/>
      <c r="Z587" s="15">
        <v>20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>
        <v>210</v>
      </c>
      <c r="AS587" s="15"/>
      <c r="AT587" s="15"/>
      <c r="AU587" s="15"/>
      <c r="AV587" s="15"/>
      <c r="AW587" s="15"/>
      <c r="AX587" s="15">
        <v>90</v>
      </c>
      <c r="AY587" s="15"/>
      <c r="AZ587" s="15">
        <v>20</v>
      </c>
      <c r="BA587" s="15"/>
      <c r="BB587" s="15"/>
      <c r="BC587" s="15"/>
      <c r="BD587" s="15"/>
      <c r="BE587" s="15"/>
      <c r="BF587" s="15"/>
      <c r="BG587" s="48">
        <f t="shared" si="155"/>
        <v>480</v>
      </c>
      <c r="BH587" s="49">
        <f t="shared" si="157"/>
        <v>8</v>
      </c>
      <c r="BI587" s="50">
        <f t="shared" si="164"/>
        <v>2.333333333333333</v>
      </c>
      <c r="BJ587" s="50">
        <f t="shared" si="158"/>
        <v>29.166666666666664</v>
      </c>
      <c r="BK587" s="51">
        <f t="shared" si="152"/>
        <v>65.476190476190482</v>
      </c>
      <c r="BL587" s="51">
        <f t="shared" si="153"/>
        <v>67</v>
      </c>
      <c r="BM587" s="51">
        <f t="shared" si="159"/>
        <v>12.795138888888888</v>
      </c>
      <c r="BN587" s="52">
        <f t="shared" si="150"/>
        <v>0</v>
      </c>
      <c r="BO587" s="52">
        <f t="shared" si="160"/>
        <v>523.63636363636363</v>
      </c>
      <c r="BP587" s="52">
        <f t="shared" si="161"/>
        <v>5.666666666666667</v>
      </c>
      <c r="BQ587" s="53">
        <f t="shared" si="162"/>
        <v>370.90909090909093</v>
      </c>
      <c r="BR587" s="54">
        <v>1</v>
      </c>
      <c r="BT587" s="54">
        <v>1</v>
      </c>
      <c r="BU587" s="55">
        <v>1</v>
      </c>
    </row>
    <row r="588" spans="1:73">
      <c r="A588" s="41">
        <v>649</v>
      </c>
      <c r="B588" s="42">
        <v>46031</v>
      </c>
      <c r="C588" s="48" t="s">
        <v>97</v>
      </c>
      <c r="D588" s="43" t="str">
        <f t="shared" si="165"/>
        <v>IG</v>
      </c>
      <c r="E588" s="44" t="s">
        <v>140</v>
      </c>
      <c r="F588" s="44" t="s">
        <v>132</v>
      </c>
      <c r="G588" s="45" t="s">
        <v>138</v>
      </c>
      <c r="H588" s="45" t="s">
        <v>156</v>
      </c>
      <c r="I588" s="45"/>
      <c r="J588" s="5">
        <v>100282.4</v>
      </c>
      <c r="K588" s="46" t="str">
        <f>VLOOKUP(J588,'[1]Item List (3)'!A$1:B$110000,2,FALSE)</f>
        <v>D.IR 14537 SPL</v>
      </c>
      <c r="L588" s="5">
        <v>251225005</v>
      </c>
      <c r="M588" s="15" t="str">
        <f t="shared" si="163"/>
        <v>IR</v>
      </c>
      <c r="N588" s="15">
        <v>55</v>
      </c>
      <c r="O588" s="47">
        <f t="shared" si="156"/>
        <v>65.454545454545453</v>
      </c>
      <c r="P588" s="15">
        <v>1</v>
      </c>
      <c r="Q588" s="15">
        <v>116</v>
      </c>
      <c r="R588" s="15">
        <v>14</v>
      </c>
      <c r="S588" s="15">
        <v>3</v>
      </c>
      <c r="T588" s="15"/>
      <c r="U588" s="48">
        <f t="shared" si="151"/>
        <v>119</v>
      </c>
      <c r="V588" s="15">
        <v>210</v>
      </c>
      <c r="W588" s="15"/>
      <c r="X588" s="15"/>
      <c r="Y588" s="15"/>
      <c r="Z588" s="15">
        <v>90</v>
      </c>
      <c r="AA588" s="15"/>
      <c r="AB588" s="15"/>
      <c r="AC588" s="15">
        <v>150</v>
      </c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>
        <v>30</v>
      </c>
      <c r="AY588" s="15"/>
      <c r="AZ588" s="15"/>
      <c r="BA588" s="15"/>
      <c r="BB588" s="15"/>
      <c r="BC588" s="15"/>
      <c r="BD588" s="15"/>
      <c r="BE588" s="15"/>
      <c r="BF588" s="15"/>
      <c r="BG588" s="48">
        <f t="shared" si="155"/>
        <v>480</v>
      </c>
      <c r="BH588" s="49">
        <f t="shared" si="157"/>
        <v>8</v>
      </c>
      <c r="BI588" s="50">
        <f t="shared" si="164"/>
        <v>3.5</v>
      </c>
      <c r="BJ588" s="50">
        <f t="shared" si="158"/>
        <v>43.75</v>
      </c>
      <c r="BK588" s="51">
        <f t="shared" si="152"/>
        <v>51.94444444444445</v>
      </c>
      <c r="BL588" s="51">
        <f t="shared" si="153"/>
        <v>85.714285714285708</v>
      </c>
      <c r="BM588" s="51">
        <f t="shared" si="159"/>
        <v>19.479166666666671</v>
      </c>
      <c r="BN588" s="52">
        <f t="shared" si="150"/>
        <v>0</v>
      </c>
      <c r="BO588" s="52">
        <f t="shared" si="160"/>
        <v>523.63636363636363</v>
      </c>
      <c r="BP588" s="52">
        <f t="shared" si="161"/>
        <v>4.5</v>
      </c>
      <c r="BQ588" s="53">
        <f t="shared" si="162"/>
        <v>294.54545454545456</v>
      </c>
    </row>
    <row r="589" spans="1:73">
      <c r="A589" s="41">
        <v>650</v>
      </c>
      <c r="B589" s="42">
        <v>46031</v>
      </c>
      <c r="C589" s="48" t="s">
        <v>91</v>
      </c>
      <c r="D589" s="43" t="str">
        <f t="shared" si="165"/>
        <v>IG</v>
      </c>
      <c r="E589" s="44" t="s">
        <v>143</v>
      </c>
      <c r="F589" s="44"/>
      <c r="G589" s="45"/>
      <c r="H589" s="45"/>
      <c r="I589" s="45"/>
      <c r="J589" s="5"/>
      <c r="K589" s="46" t="e">
        <f>VLOOKUP(J589,'[1]Item List (3)'!A$1:B$110000,2,FALSE)</f>
        <v>#N/A</v>
      </c>
      <c r="L589" s="5"/>
      <c r="M589" s="15" t="str">
        <f t="shared" si="163"/>
        <v>IR</v>
      </c>
      <c r="N589" s="15"/>
      <c r="O589" s="47" t="str">
        <f t="shared" si="156"/>
        <v/>
      </c>
      <c r="P589" s="15"/>
      <c r="Q589" s="15"/>
      <c r="R589" s="15"/>
      <c r="S589" s="15"/>
      <c r="T589" s="15"/>
      <c r="U589" s="48">
        <f t="shared" si="151"/>
        <v>0</v>
      </c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>
        <v>480</v>
      </c>
      <c r="BG589" s="48">
        <f t="shared" si="155"/>
        <v>480</v>
      </c>
      <c r="BH589" s="49">
        <f t="shared" si="157"/>
        <v>8</v>
      </c>
      <c r="BI589" s="50">
        <f t="shared" si="164"/>
        <v>0</v>
      </c>
      <c r="BJ589" s="50">
        <f t="shared" si="158"/>
        <v>0</v>
      </c>
      <c r="BK589" s="51">
        <f t="shared" si="152"/>
        <v>0</v>
      </c>
      <c r="BL589" s="51">
        <f t="shared" si="153"/>
        <v>0</v>
      </c>
      <c r="BM589" s="51">
        <f t="shared" si="159"/>
        <v>0</v>
      </c>
      <c r="BN589" s="52">
        <f t="shared" si="150"/>
        <v>8</v>
      </c>
      <c r="BO589" s="52">
        <f t="shared" si="160"/>
        <v>0</v>
      </c>
      <c r="BP589" s="52">
        <f t="shared" si="161"/>
        <v>0</v>
      </c>
      <c r="BQ589" s="53">
        <f t="shared" si="162"/>
        <v>0</v>
      </c>
    </row>
    <row r="590" spans="1:73">
      <c r="A590" s="41">
        <v>651</v>
      </c>
      <c r="B590" s="42">
        <v>46031</v>
      </c>
      <c r="C590" s="48" t="s">
        <v>97</v>
      </c>
      <c r="D590" s="43" t="str">
        <f t="shared" si="165"/>
        <v>IG</v>
      </c>
      <c r="E590" s="44" t="s">
        <v>143</v>
      </c>
      <c r="F590" s="44" t="s">
        <v>132</v>
      </c>
      <c r="G590" s="45" t="s">
        <v>107</v>
      </c>
      <c r="H590" s="45"/>
      <c r="I590" s="45"/>
      <c r="J590" s="5">
        <v>7923</v>
      </c>
      <c r="K590" s="46" t="e">
        <f>VLOOKUP(J590,'[1]Item List (3)'!A$1:B$110000,2,FALSE)</f>
        <v>#N/A</v>
      </c>
      <c r="L590" s="5"/>
      <c r="M590" s="15" t="str">
        <f t="shared" si="163"/>
        <v>IR</v>
      </c>
      <c r="N590" s="15"/>
      <c r="O590" s="47" t="str">
        <f t="shared" si="156"/>
        <v/>
      </c>
      <c r="P590" s="15">
        <v>1</v>
      </c>
      <c r="Q590" s="15"/>
      <c r="R590" s="15">
        <v>84</v>
      </c>
      <c r="S590" s="15">
        <v>20</v>
      </c>
      <c r="T590" s="15"/>
      <c r="U590" s="48">
        <f t="shared" si="151"/>
        <v>20</v>
      </c>
      <c r="V590" s="15">
        <v>60</v>
      </c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>
        <v>420</v>
      </c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48">
        <f t="shared" si="155"/>
        <v>480</v>
      </c>
      <c r="BH590" s="49">
        <f t="shared" si="157"/>
        <v>8</v>
      </c>
      <c r="BI590" s="50">
        <f t="shared" si="164"/>
        <v>1</v>
      </c>
      <c r="BJ590" s="50">
        <f t="shared" si="158"/>
        <v>12.5</v>
      </c>
      <c r="BK590" s="51">
        <f t="shared" si="152"/>
        <v>0</v>
      </c>
      <c r="BL590" s="51">
        <f t="shared" si="153"/>
        <v>-420</v>
      </c>
      <c r="BM590" s="51">
        <f t="shared" si="159"/>
        <v>0</v>
      </c>
      <c r="BN590" s="52">
        <f t="shared" si="150"/>
        <v>0</v>
      </c>
      <c r="BO590" s="52">
        <f t="shared" si="160"/>
        <v>0</v>
      </c>
      <c r="BP590" s="52">
        <f t="shared" si="161"/>
        <v>7</v>
      </c>
      <c r="BQ590" s="53">
        <f t="shared" si="162"/>
        <v>0</v>
      </c>
    </row>
    <row r="591" spans="1:73">
      <c r="A591" s="41">
        <v>652</v>
      </c>
      <c r="B591" s="42">
        <v>46031</v>
      </c>
      <c r="C591" s="48" t="s">
        <v>91</v>
      </c>
      <c r="D591" s="43" t="str">
        <f t="shared" si="165"/>
        <v>IG</v>
      </c>
      <c r="E591" s="44" t="s">
        <v>144</v>
      </c>
      <c r="F591" s="44" t="s">
        <v>132</v>
      </c>
      <c r="G591" s="45" t="s">
        <v>145</v>
      </c>
      <c r="H591" s="45"/>
      <c r="I591" s="45"/>
      <c r="J591" s="5">
        <v>208306.01</v>
      </c>
      <c r="K591" s="46" t="str">
        <f>VLOOKUP(J591,'[1]Item List (3)'!A$1:B$110000,2,FALSE)</f>
        <v>NA/RNA.OR 4906</v>
      </c>
      <c r="L591" s="5">
        <v>251117009</v>
      </c>
      <c r="M591" s="15" t="str">
        <f t="shared" si="163"/>
        <v>OR</v>
      </c>
      <c r="N591" s="15">
        <v>45</v>
      </c>
      <c r="O591" s="47">
        <f t="shared" si="156"/>
        <v>80</v>
      </c>
      <c r="P591" s="15">
        <v>1</v>
      </c>
      <c r="Q591" s="15">
        <v>449</v>
      </c>
      <c r="R591" s="15">
        <v>13</v>
      </c>
      <c r="S591" s="15"/>
      <c r="T591" s="15"/>
      <c r="U591" s="48">
        <f t="shared" si="151"/>
        <v>449</v>
      </c>
      <c r="V591" s="15">
        <v>415</v>
      </c>
      <c r="W591" s="15"/>
      <c r="X591" s="15"/>
      <c r="Y591" s="15"/>
      <c r="Z591" s="15"/>
      <c r="AA591" s="15"/>
      <c r="AB591" s="15"/>
      <c r="AC591" s="15"/>
      <c r="AD591" s="15"/>
      <c r="AE591" s="15">
        <v>5</v>
      </c>
      <c r="AF591" s="15"/>
      <c r="AG591" s="15"/>
      <c r="AH591" s="15"/>
      <c r="AI591" s="15"/>
      <c r="AJ591" s="15">
        <v>20</v>
      </c>
      <c r="AK591" s="15"/>
      <c r="AL591" s="15"/>
      <c r="AM591" s="15"/>
      <c r="AN591" s="15"/>
      <c r="AO591" s="15"/>
      <c r="AP591" s="15">
        <v>20</v>
      </c>
      <c r="AQ591" s="15"/>
      <c r="AR591" s="15"/>
      <c r="AS591" s="15"/>
      <c r="AT591" s="15"/>
      <c r="AU591" s="15"/>
      <c r="AV591" s="15"/>
      <c r="AW591" s="15"/>
      <c r="AX591" s="15"/>
      <c r="AY591" s="15"/>
      <c r="AZ591" s="15">
        <v>20</v>
      </c>
      <c r="BA591" s="15"/>
      <c r="BB591" s="15"/>
      <c r="BC591" s="15"/>
      <c r="BD591" s="15"/>
      <c r="BE591" s="15"/>
      <c r="BF591" s="15"/>
      <c r="BG591" s="48">
        <f t="shared" si="155"/>
        <v>480</v>
      </c>
      <c r="BH591" s="49">
        <f t="shared" si="157"/>
        <v>8</v>
      </c>
      <c r="BI591" s="50">
        <f t="shared" si="164"/>
        <v>6.916666666666667</v>
      </c>
      <c r="BJ591" s="50">
        <f t="shared" si="158"/>
        <v>86.458333333333343</v>
      </c>
      <c r="BK591" s="51">
        <f t="shared" si="152"/>
        <v>81.144578313253007</v>
      </c>
      <c r="BL591" s="51">
        <f t="shared" si="153"/>
        <v>97.104677060133625</v>
      </c>
      <c r="BM591" s="51">
        <f t="shared" si="159"/>
        <v>68.125</v>
      </c>
      <c r="BN591" s="52">
        <f t="shared" si="150"/>
        <v>0.33333333333333331</v>
      </c>
      <c r="BO591" s="52">
        <f t="shared" si="160"/>
        <v>613.33333333333337</v>
      </c>
      <c r="BP591" s="52">
        <f t="shared" si="161"/>
        <v>0.75</v>
      </c>
      <c r="BQ591" s="53">
        <f t="shared" si="162"/>
        <v>60</v>
      </c>
      <c r="BR591" s="54">
        <v>1</v>
      </c>
      <c r="BS591" s="54">
        <v>2</v>
      </c>
      <c r="BT591" s="54">
        <v>1</v>
      </c>
      <c r="BU591" s="55">
        <v>1</v>
      </c>
    </row>
    <row r="592" spans="1:73">
      <c r="A592" s="41">
        <v>653</v>
      </c>
      <c r="B592" s="42">
        <v>46031</v>
      </c>
      <c r="C592" s="48" t="s">
        <v>97</v>
      </c>
      <c r="D592" s="43" t="str">
        <f t="shared" si="165"/>
        <v>IG</v>
      </c>
      <c r="E592" s="44" t="s">
        <v>144</v>
      </c>
      <c r="F592" s="44" t="s">
        <v>132</v>
      </c>
      <c r="G592" s="45" t="s">
        <v>138</v>
      </c>
      <c r="H592" s="45"/>
      <c r="I592" s="45"/>
      <c r="J592" s="5">
        <v>208306.01</v>
      </c>
      <c r="K592" s="46" t="str">
        <f>VLOOKUP(J592,'[1]Item List (3)'!A$1:B$110000,2,FALSE)</f>
        <v>NA/RNA.OR 4906</v>
      </c>
      <c r="L592" s="5">
        <v>251117009</v>
      </c>
      <c r="M592" s="15" t="str">
        <f t="shared" si="163"/>
        <v>OR</v>
      </c>
      <c r="N592" s="15">
        <v>45</v>
      </c>
      <c r="O592" s="47">
        <f t="shared" si="156"/>
        <v>80</v>
      </c>
      <c r="P592" s="15">
        <v>1</v>
      </c>
      <c r="Q592" s="15">
        <v>142</v>
      </c>
      <c r="R592" s="15">
        <v>2</v>
      </c>
      <c r="S592" s="15"/>
      <c r="T592" s="15"/>
      <c r="U592" s="48">
        <f t="shared" si="151"/>
        <v>142</v>
      </c>
      <c r="V592" s="15">
        <v>195</v>
      </c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>
        <v>10</v>
      </c>
      <c r="AK592" s="15"/>
      <c r="AL592" s="15"/>
      <c r="AM592" s="15"/>
      <c r="AN592" s="15"/>
      <c r="AO592" s="15"/>
      <c r="AP592" s="15">
        <v>10</v>
      </c>
      <c r="AQ592" s="15"/>
      <c r="AR592" s="15">
        <v>180</v>
      </c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48">
        <f t="shared" si="155"/>
        <v>395</v>
      </c>
      <c r="BH592" s="49">
        <f t="shared" si="157"/>
        <v>6.583333333333333</v>
      </c>
      <c r="BI592" s="50">
        <f t="shared" si="164"/>
        <v>3.2499999999999996</v>
      </c>
      <c r="BJ592" s="50">
        <f t="shared" si="158"/>
        <v>49.367088607594937</v>
      </c>
      <c r="BK592" s="51">
        <f t="shared" si="152"/>
        <v>54.61538461538462</v>
      </c>
      <c r="BL592" s="51">
        <f t="shared" si="153"/>
        <v>98.591549295774655</v>
      </c>
      <c r="BM592" s="51">
        <f t="shared" si="159"/>
        <v>26.582278481012661</v>
      </c>
      <c r="BN592" s="52">
        <f t="shared" si="150"/>
        <v>0.16666666666666666</v>
      </c>
      <c r="BO592" s="52">
        <f t="shared" si="160"/>
        <v>513.33333333333326</v>
      </c>
      <c r="BP592" s="52">
        <f t="shared" si="161"/>
        <v>3.166666666666667</v>
      </c>
      <c r="BQ592" s="53">
        <f t="shared" si="162"/>
        <v>253.33333333333337</v>
      </c>
      <c r="BS592" s="54">
        <v>1</v>
      </c>
    </row>
    <row r="593" spans="1:73">
      <c r="A593" s="41">
        <v>654</v>
      </c>
      <c r="B593" s="42">
        <v>46031</v>
      </c>
      <c r="C593" s="48" t="s">
        <v>97</v>
      </c>
      <c r="D593" s="43" t="str">
        <f t="shared" si="165"/>
        <v>IG</v>
      </c>
      <c r="E593" s="44" t="s">
        <v>144</v>
      </c>
      <c r="F593" s="44"/>
      <c r="G593" s="45" t="s">
        <v>138</v>
      </c>
      <c r="H593" s="45"/>
      <c r="I593" s="45"/>
      <c r="J593" s="5">
        <v>100603.3</v>
      </c>
      <c r="K593" s="46" t="e">
        <f>VLOOKUP(J593,'[1]Item List (3)'!A$1:B$110000,2,FALSE)</f>
        <v>#N/A</v>
      </c>
      <c r="L593" s="5"/>
      <c r="M593" s="15" t="str">
        <f t="shared" si="163"/>
        <v>IR</v>
      </c>
      <c r="N593" s="15"/>
      <c r="O593" s="47" t="str">
        <f t="shared" si="156"/>
        <v/>
      </c>
      <c r="P593" s="15">
        <v>1</v>
      </c>
      <c r="Q593" s="15"/>
      <c r="R593" s="15"/>
      <c r="S593" s="15"/>
      <c r="T593" s="15"/>
      <c r="U593" s="48">
        <f t="shared" si="151"/>
        <v>0</v>
      </c>
      <c r="V593" s="15"/>
      <c r="W593" s="15">
        <v>145</v>
      </c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48">
        <f t="shared" si="155"/>
        <v>145</v>
      </c>
      <c r="BH593" s="49">
        <f t="shared" si="157"/>
        <v>2.4166666666666665</v>
      </c>
      <c r="BI593" s="50">
        <f t="shared" si="164"/>
        <v>0</v>
      </c>
      <c r="BJ593" s="50">
        <f t="shared" si="158"/>
        <v>0</v>
      </c>
      <c r="BK593" s="51">
        <f t="shared" si="152"/>
        <v>0</v>
      </c>
      <c r="BL593" s="51">
        <f t="shared" si="153"/>
        <v>0</v>
      </c>
      <c r="BM593" s="51">
        <f t="shared" si="159"/>
        <v>0</v>
      </c>
      <c r="BN593" s="52">
        <f t="shared" si="150"/>
        <v>2.4166666666666665</v>
      </c>
      <c r="BO593" s="52">
        <f t="shared" si="160"/>
        <v>0</v>
      </c>
      <c r="BP593" s="52">
        <f t="shared" si="161"/>
        <v>0</v>
      </c>
      <c r="BQ593" s="53">
        <f t="shared" si="162"/>
        <v>0</v>
      </c>
    </row>
    <row r="594" spans="1:73">
      <c r="A594" s="41">
        <v>655</v>
      </c>
      <c r="B594" s="42">
        <v>46031</v>
      </c>
      <c r="C594" s="48" t="s">
        <v>91</v>
      </c>
      <c r="D594" s="43" t="str">
        <f t="shared" si="165"/>
        <v>IG</v>
      </c>
      <c r="E594" s="44" t="s">
        <v>146</v>
      </c>
      <c r="F594" s="44" t="s">
        <v>132</v>
      </c>
      <c r="G594" s="45" t="s">
        <v>154</v>
      </c>
      <c r="H594" s="45"/>
      <c r="I594" s="45"/>
      <c r="J594" s="5">
        <v>200261</v>
      </c>
      <c r="K594" s="46" t="str">
        <f>VLOOKUP(J594,'[1]Item List (3)'!A$1:B$110000,2,FALSE)</f>
        <v>OR.211 YY4</v>
      </c>
      <c r="L594" s="5">
        <v>251230008</v>
      </c>
      <c r="M594" s="15" t="str">
        <f t="shared" si="163"/>
        <v>OR</v>
      </c>
      <c r="N594" s="15">
        <v>25</v>
      </c>
      <c r="O594" s="47">
        <f t="shared" si="156"/>
        <v>144</v>
      </c>
      <c r="P594" s="15">
        <v>1</v>
      </c>
      <c r="Q594" s="15">
        <v>796</v>
      </c>
      <c r="R594" s="15">
        <v>60</v>
      </c>
      <c r="S594" s="15">
        <v>40</v>
      </c>
      <c r="T594" s="15"/>
      <c r="U594" s="48">
        <f t="shared" si="151"/>
        <v>836</v>
      </c>
      <c r="V594" s="15">
        <v>415</v>
      </c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>
        <v>40</v>
      </c>
      <c r="AQ594" s="15"/>
      <c r="AR594" s="15"/>
      <c r="AS594" s="15"/>
      <c r="AT594" s="15"/>
      <c r="AU594" s="15"/>
      <c r="AV594" s="15"/>
      <c r="AW594" s="15"/>
      <c r="AX594" s="15"/>
      <c r="AY594" s="15"/>
      <c r="AZ594" s="15">
        <v>20</v>
      </c>
      <c r="BA594" s="15"/>
      <c r="BB594" s="15"/>
      <c r="BC594" s="15"/>
      <c r="BD594" s="15"/>
      <c r="BE594" s="15">
        <v>5</v>
      </c>
      <c r="BF594" s="15"/>
      <c r="BG594" s="48">
        <f t="shared" si="155"/>
        <v>480</v>
      </c>
      <c r="BH594" s="49">
        <f t="shared" si="157"/>
        <v>8</v>
      </c>
      <c r="BI594" s="50">
        <f t="shared" si="164"/>
        <v>6.916666666666667</v>
      </c>
      <c r="BJ594" s="50">
        <f t="shared" si="158"/>
        <v>86.458333333333343</v>
      </c>
      <c r="BK594" s="51">
        <f t="shared" si="152"/>
        <v>83.935742971887549</v>
      </c>
      <c r="BL594" s="51">
        <f t="shared" si="153"/>
        <v>88.038277511961724</v>
      </c>
      <c r="BM594" s="51">
        <f t="shared" si="159"/>
        <v>63.888888888888893</v>
      </c>
      <c r="BN594" s="52">
        <f t="shared" si="150"/>
        <v>0.75</v>
      </c>
      <c r="BO594" s="52">
        <f t="shared" si="160"/>
        <v>1044</v>
      </c>
      <c r="BP594" s="52">
        <f t="shared" si="161"/>
        <v>0.33333333333333326</v>
      </c>
      <c r="BQ594" s="53">
        <f t="shared" si="162"/>
        <v>47.999999999999993</v>
      </c>
      <c r="BR594" s="54">
        <v>1</v>
      </c>
      <c r="BT594" s="54">
        <v>1</v>
      </c>
      <c r="BU594" s="55">
        <v>1</v>
      </c>
    </row>
    <row r="595" spans="1:73">
      <c r="A595" s="41">
        <v>654</v>
      </c>
      <c r="B595" s="42">
        <v>46031</v>
      </c>
      <c r="C595" s="48" t="s">
        <v>97</v>
      </c>
      <c r="D595" s="43" t="str">
        <f t="shared" si="165"/>
        <v>IG</v>
      </c>
      <c r="E595" s="44" t="s">
        <v>146</v>
      </c>
      <c r="F595" s="44"/>
      <c r="G595" s="45"/>
      <c r="H595" s="45"/>
      <c r="I595" s="45"/>
      <c r="J595" s="5"/>
      <c r="K595" s="46" t="e">
        <f>VLOOKUP(J595,'[1]Item List (3)'!A$1:B$110000,2,FALSE)</f>
        <v>#N/A</v>
      </c>
      <c r="L595" s="5"/>
      <c r="M595" s="15" t="str">
        <f t="shared" si="163"/>
        <v>IR</v>
      </c>
      <c r="N595" s="15"/>
      <c r="O595" s="47" t="str">
        <f t="shared" si="156"/>
        <v/>
      </c>
      <c r="P595" s="15"/>
      <c r="Q595" s="15"/>
      <c r="R595" s="15"/>
      <c r="S595" s="15"/>
      <c r="T595" s="15"/>
      <c r="U595" s="48">
        <f t="shared" si="151"/>
        <v>0</v>
      </c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48">
        <f t="shared" si="155"/>
        <v>0</v>
      </c>
      <c r="BH595" s="49">
        <f t="shared" si="157"/>
        <v>0</v>
      </c>
      <c r="BI595" s="50">
        <f t="shared" si="164"/>
        <v>0</v>
      </c>
      <c r="BJ595" s="50">
        <f t="shared" si="158"/>
        <v>0</v>
      </c>
      <c r="BK595" s="51">
        <f t="shared" si="152"/>
        <v>0</v>
      </c>
      <c r="BL595" s="51">
        <f t="shared" si="153"/>
        <v>0</v>
      </c>
      <c r="BM595" s="51">
        <f t="shared" si="159"/>
        <v>0</v>
      </c>
      <c r="BN595" s="52">
        <f t="shared" si="150"/>
        <v>0</v>
      </c>
      <c r="BO595" s="52">
        <f t="shared" si="160"/>
        <v>0</v>
      </c>
      <c r="BP595" s="52">
        <f t="shared" si="161"/>
        <v>0</v>
      </c>
      <c r="BQ595" s="53">
        <f t="shared" si="162"/>
        <v>0</v>
      </c>
    </row>
    <row r="596" spans="1:73">
      <c r="A596" s="41">
        <v>655</v>
      </c>
      <c r="B596" s="42">
        <v>46031</v>
      </c>
      <c r="C596" s="48" t="s">
        <v>91</v>
      </c>
      <c r="D596" s="43" t="str">
        <f t="shared" si="165"/>
        <v>IG</v>
      </c>
      <c r="E596" s="44" t="s">
        <v>147</v>
      </c>
      <c r="F596" s="44" t="s">
        <v>132</v>
      </c>
      <c r="G596" s="45" t="s">
        <v>134</v>
      </c>
      <c r="H596" s="45"/>
      <c r="I596" s="45"/>
      <c r="J596" s="5">
        <v>100261</v>
      </c>
      <c r="K596" s="46" t="str">
        <f>VLOOKUP(J596,'[1]Item List (3)'!A$1:B$110000,2,FALSE)</f>
        <v>IR. 211 YY4</v>
      </c>
      <c r="L596" s="5">
        <v>251230007</v>
      </c>
      <c r="M596" s="15" t="str">
        <f t="shared" si="163"/>
        <v>IR</v>
      </c>
      <c r="N596" s="15">
        <v>35</v>
      </c>
      <c r="O596" s="47">
        <f t="shared" si="156"/>
        <v>102.85714285714286</v>
      </c>
      <c r="P596" s="15">
        <v>1</v>
      </c>
      <c r="Q596" s="15">
        <v>397</v>
      </c>
      <c r="R596" s="15">
        <v>52</v>
      </c>
      <c r="S596" s="15">
        <v>24</v>
      </c>
      <c r="T596" s="15">
        <v>8</v>
      </c>
      <c r="U596" s="48">
        <f t="shared" si="151"/>
        <v>429</v>
      </c>
      <c r="V596" s="15">
        <v>305</v>
      </c>
      <c r="W596" s="15"/>
      <c r="X596" s="15"/>
      <c r="Y596" s="15">
        <v>90</v>
      </c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>
        <v>10</v>
      </c>
      <c r="AQ596" s="15"/>
      <c r="AR596" s="15">
        <v>45</v>
      </c>
      <c r="AS596" s="15"/>
      <c r="AT596" s="15"/>
      <c r="AU596" s="15"/>
      <c r="AV596" s="15"/>
      <c r="AW596" s="15"/>
      <c r="AX596" s="15"/>
      <c r="AY596" s="15"/>
      <c r="AZ596" s="15">
        <v>20</v>
      </c>
      <c r="BA596" s="15"/>
      <c r="BB596" s="15"/>
      <c r="BC596" s="15">
        <v>10</v>
      </c>
      <c r="BD596" s="15"/>
      <c r="BE596" s="15"/>
      <c r="BF596" s="15"/>
      <c r="BG596" s="48">
        <f t="shared" si="155"/>
        <v>480</v>
      </c>
      <c r="BH596" s="49">
        <f t="shared" si="157"/>
        <v>8</v>
      </c>
      <c r="BI596" s="50">
        <f t="shared" si="164"/>
        <v>5.0833333333333339</v>
      </c>
      <c r="BJ596" s="50">
        <f t="shared" si="158"/>
        <v>63.541666666666671</v>
      </c>
      <c r="BK596" s="51">
        <f t="shared" si="152"/>
        <v>82.049180327868825</v>
      </c>
      <c r="BL596" s="51">
        <f t="shared" si="153"/>
        <v>80.419580419580413</v>
      </c>
      <c r="BM596" s="51">
        <f t="shared" si="159"/>
        <v>41.927083333333321</v>
      </c>
      <c r="BN596" s="52">
        <f t="shared" si="150"/>
        <v>0.16666666666666666</v>
      </c>
      <c r="BO596" s="52">
        <f t="shared" si="160"/>
        <v>805.71428571428567</v>
      </c>
      <c r="BP596" s="52">
        <f t="shared" si="161"/>
        <v>2.75</v>
      </c>
      <c r="BQ596" s="53">
        <f t="shared" si="162"/>
        <v>282.85714285714283</v>
      </c>
      <c r="BR596" s="54">
        <v>1</v>
      </c>
      <c r="BT596" s="54">
        <v>1</v>
      </c>
      <c r="BU596" s="55">
        <v>1</v>
      </c>
    </row>
    <row r="597" spans="1:73">
      <c r="A597" s="41">
        <v>656</v>
      </c>
      <c r="B597" s="42">
        <v>46031</v>
      </c>
      <c r="C597" s="48" t="s">
        <v>97</v>
      </c>
      <c r="D597" s="43" t="str">
        <f t="shared" si="165"/>
        <v>IG</v>
      </c>
      <c r="E597" s="44" t="s">
        <v>147</v>
      </c>
      <c r="F597" s="44" t="s">
        <v>132</v>
      </c>
      <c r="G597" s="45" t="s">
        <v>134</v>
      </c>
      <c r="H597" s="45" t="s">
        <v>127</v>
      </c>
      <c r="I597" s="45"/>
      <c r="J597" s="5">
        <v>100261</v>
      </c>
      <c r="K597" s="46" t="str">
        <f>VLOOKUP(J597,'[1]Item List (3)'!A$1:B$110000,2,FALSE)</f>
        <v>IR. 211 YY4</v>
      </c>
      <c r="L597" s="5">
        <v>251230007</v>
      </c>
      <c r="M597" s="15" t="str">
        <f t="shared" si="163"/>
        <v>IR</v>
      </c>
      <c r="N597" s="15">
        <v>35</v>
      </c>
      <c r="O597" s="47">
        <f t="shared" si="156"/>
        <v>102.85714285714286</v>
      </c>
      <c r="P597" s="15">
        <v>1</v>
      </c>
      <c r="Q597" s="15">
        <v>408</v>
      </c>
      <c r="R597" s="15">
        <v>48</v>
      </c>
      <c r="S597" s="15">
        <v>25</v>
      </c>
      <c r="T597" s="15">
        <v>8</v>
      </c>
      <c r="U597" s="48">
        <f t="shared" si="151"/>
        <v>441</v>
      </c>
      <c r="V597" s="15">
        <v>370</v>
      </c>
      <c r="W597" s="15"/>
      <c r="X597" s="15"/>
      <c r="Y597" s="15">
        <v>90</v>
      </c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>
        <v>20</v>
      </c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48">
        <f t="shared" si="155"/>
        <v>480</v>
      </c>
      <c r="BH597" s="49">
        <f t="shared" si="157"/>
        <v>8</v>
      </c>
      <c r="BI597" s="50">
        <f t="shared" si="164"/>
        <v>6.166666666666667</v>
      </c>
      <c r="BJ597" s="50">
        <f t="shared" si="158"/>
        <v>77.083333333333343</v>
      </c>
      <c r="BK597" s="51">
        <f t="shared" si="152"/>
        <v>69.527027027027017</v>
      </c>
      <c r="BL597" s="51">
        <f t="shared" si="153"/>
        <v>81.632653061224488</v>
      </c>
      <c r="BM597" s="51">
        <f t="shared" si="159"/>
        <v>43.75</v>
      </c>
      <c r="BN597" s="52">
        <f t="shared" ref="BN597:BN645" si="166">(W597+AP597+BE597+BF597)/60</f>
        <v>0.33333333333333331</v>
      </c>
      <c r="BO597" s="52">
        <f t="shared" si="160"/>
        <v>788.57142857142856</v>
      </c>
      <c r="BP597" s="52">
        <f t="shared" si="161"/>
        <v>1.5</v>
      </c>
      <c r="BQ597" s="53">
        <f t="shared" si="162"/>
        <v>154.28571428571428</v>
      </c>
    </row>
    <row r="598" spans="1:73">
      <c r="A598" s="41">
        <v>659</v>
      </c>
      <c r="B598" s="42">
        <v>46031</v>
      </c>
      <c r="C598" s="48" t="s">
        <v>91</v>
      </c>
      <c r="D598" s="43" t="str">
        <f t="shared" si="165"/>
        <v>IG</v>
      </c>
      <c r="E598" s="44" t="s">
        <v>150</v>
      </c>
      <c r="F598" s="44" t="s">
        <v>132</v>
      </c>
      <c r="G598" s="45" t="s">
        <v>141</v>
      </c>
      <c r="H598" s="45"/>
      <c r="I598" s="45"/>
      <c r="J598" s="5">
        <v>208497</v>
      </c>
      <c r="K598" s="46" t="str">
        <f>VLOOKUP(J598,'[1]Item List (3)'!A$1:B$110000,2,FALSE)</f>
        <v>NB.OR 95076</v>
      </c>
      <c r="L598" s="5">
        <v>251208001</v>
      </c>
      <c r="M598" s="15" t="str">
        <f t="shared" si="163"/>
        <v>OR</v>
      </c>
      <c r="N598" s="15">
        <v>30</v>
      </c>
      <c r="O598" s="47">
        <f t="shared" si="156"/>
        <v>120</v>
      </c>
      <c r="P598" s="15">
        <v>1</v>
      </c>
      <c r="Q598" s="15">
        <v>593</v>
      </c>
      <c r="R598" s="15">
        <v>15</v>
      </c>
      <c r="S598" s="15">
        <v>7</v>
      </c>
      <c r="T598" s="15"/>
      <c r="U598" s="48">
        <f t="shared" ref="U598:U661" si="167">Q598+S598+T598</f>
        <v>600</v>
      </c>
      <c r="V598" s="15">
        <v>350</v>
      </c>
      <c r="W598" s="15"/>
      <c r="X598" s="15">
        <v>60</v>
      </c>
      <c r="Y598" s="15"/>
      <c r="Z598" s="15">
        <v>20</v>
      </c>
      <c r="AA598" s="15"/>
      <c r="AB598" s="15"/>
      <c r="AC598" s="15"/>
      <c r="AD598" s="15"/>
      <c r="AE598" s="15">
        <v>5</v>
      </c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>
        <v>10</v>
      </c>
      <c r="AQ598" s="15"/>
      <c r="AR598" s="15"/>
      <c r="AS598" s="15"/>
      <c r="AT598" s="15"/>
      <c r="AU598" s="15"/>
      <c r="AV598" s="15"/>
      <c r="AW598" s="15"/>
      <c r="AX598" s="15"/>
      <c r="AY598" s="15"/>
      <c r="AZ598" s="15">
        <v>20</v>
      </c>
      <c r="BA598" s="15"/>
      <c r="BB598" s="15"/>
      <c r="BC598" s="15">
        <v>10</v>
      </c>
      <c r="BD598" s="15"/>
      <c r="BE598" s="15">
        <v>5</v>
      </c>
      <c r="BF598" s="15"/>
      <c r="BG598" s="48">
        <f t="shared" si="155"/>
        <v>480</v>
      </c>
      <c r="BH598" s="49">
        <f t="shared" si="157"/>
        <v>8</v>
      </c>
      <c r="BI598" s="50">
        <f t="shared" si="164"/>
        <v>5.8333333333333339</v>
      </c>
      <c r="BJ598" s="50">
        <f t="shared" si="158"/>
        <v>72.916666666666671</v>
      </c>
      <c r="BK598" s="51">
        <f t="shared" ref="BK598:BK661" si="168">IFERROR(((U598*N598)/(BI598*3600)*100),0)</f>
        <v>85.714285714285694</v>
      </c>
      <c r="BL598" s="51">
        <f t="shared" ref="BL598:BL661" si="169">IFERROR(((U598-(R598+S598+T598))/U598*100),0)</f>
        <v>96.333333333333343</v>
      </c>
      <c r="BM598" s="51">
        <f t="shared" si="159"/>
        <v>60.208333333333329</v>
      </c>
      <c r="BN598" s="52">
        <f t="shared" si="166"/>
        <v>0.25</v>
      </c>
      <c r="BO598" s="52">
        <f t="shared" si="160"/>
        <v>930</v>
      </c>
      <c r="BP598" s="52">
        <f t="shared" si="161"/>
        <v>1.9166666666666665</v>
      </c>
      <c r="BQ598" s="53">
        <f t="shared" si="162"/>
        <v>229.99999999999997</v>
      </c>
    </row>
    <row r="599" spans="1:73">
      <c r="A599" s="41">
        <v>660</v>
      </c>
      <c r="B599" s="42">
        <v>46031</v>
      </c>
      <c r="C599" s="48" t="s">
        <v>97</v>
      </c>
      <c r="D599" s="43" t="str">
        <f t="shared" si="165"/>
        <v>IG</v>
      </c>
      <c r="E599" s="44" t="s">
        <v>150</v>
      </c>
      <c r="F599" s="44" t="s">
        <v>132</v>
      </c>
      <c r="G599" s="45" t="s">
        <v>137</v>
      </c>
      <c r="H599" s="45"/>
      <c r="I599" s="45"/>
      <c r="J599" s="5">
        <v>208497</v>
      </c>
      <c r="K599" s="46" t="str">
        <f>VLOOKUP(J599,'[1]Item List (3)'!A$1:B$110000,2,FALSE)</f>
        <v>NB.OR 95076</v>
      </c>
      <c r="L599" s="5">
        <v>251208001</v>
      </c>
      <c r="M599" s="15" t="str">
        <f t="shared" si="163"/>
        <v>OR</v>
      </c>
      <c r="N599" s="15">
        <v>30</v>
      </c>
      <c r="O599" s="47">
        <f t="shared" si="156"/>
        <v>120</v>
      </c>
      <c r="P599" s="15">
        <v>1</v>
      </c>
      <c r="Q599" s="15">
        <v>852</v>
      </c>
      <c r="R599" s="15"/>
      <c r="S599" s="15">
        <v>1</v>
      </c>
      <c r="T599" s="15"/>
      <c r="U599" s="48">
        <f t="shared" si="167"/>
        <v>853</v>
      </c>
      <c r="V599" s="15">
        <v>465</v>
      </c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>
        <v>10</v>
      </c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>
        <v>5</v>
      </c>
      <c r="BF599" s="15"/>
      <c r="BG599" s="48">
        <f t="shared" si="155"/>
        <v>480</v>
      </c>
      <c r="BH599" s="49">
        <f t="shared" si="157"/>
        <v>8</v>
      </c>
      <c r="BI599" s="50">
        <f t="shared" si="164"/>
        <v>7.75</v>
      </c>
      <c r="BJ599" s="50">
        <f t="shared" si="158"/>
        <v>96.875</v>
      </c>
      <c r="BK599" s="51">
        <f t="shared" si="168"/>
        <v>91.72043010752688</v>
      </c>
      <c r="BL599" s="51">
        <f t="shared" si="169"/>
        <v>99.88276670574443</v>
      </c>
      <c r="BM599" s="51">
        <f t="shared" si="159"/>
        <v>88.749999999999986</v>
      </c>
      <c r="BN599" s="52">
        <f t="shared" si="166"/>
        <v>0.25</v>
      </c>
      <c r="BO599" s="52">
        <f t="shared" si="160"/>
        <v>930</v>
      </c>
      <c r="BP599" s="52">
        <f t="shared" si="161"/>
        <v>0</v>
      </c>
      <c r="BQ599" s="53">
        <f t="shared" si="162"/>
        <v>0</v>
      </c>
      <c r="BR599" s="54">
        <v>1</v>
      </c>
    </row>
    <row r="600" spans="1:73">
      <c r="A600" s="41">
        <v>661</v>
      </c>
      <c r="B600" s="42">
        <v>46031</v>
      </c>
      <c r="C600" s="48" t="s">
        <v>91</v>
      </c>
      <c r="D600" s="43" t="str">
        <f t="shared" si="165"/>
        <v>IG</v>
      </c>
      <c r="E600" s="44" t="s">
        <v>153</v>
      </c>
      <c r="F600" s="44" t="s">
        <v>132</v>
      </c>
      <c r="G600" s="45" t="s">
        <v>178</v>
      </c>
      <c r="H600" s="45"/>
      <c r="I600" s="45"/>
      <c r="J600" s="5">
        <v>104046</v>
      </c>
      <c r="K600" s="46" t="str">
        <f>VLOOKUP(J600,'[1]Item List (3)'!A$1:B$110000,2,FALSE)</f>
        <v>BR.IR 322224 SPL.</v>
      </c>
      <c r="L600" s="5">
        <v>250925001</v>
      </c>
      <c r="M600" s="15" t="str">
        <f t="shared" si="163"/>
        <v>IR</v>
      </c>
      <c r="N600" s="15">
        <v>35</v>
      </c>
      <c r="O600" s="47">
        <f t="shared" si="156"/>
        <v>102.85714285714286</v>
      </c>
      <c r="P600" s="15">
        <v>1</v>
      </c>
      <c r="Q600" s="15">
        <v>651</v>
      </c>
      <c r="R600" s="15">
        <v>10</v>
      </c>
      <c r="S600" s="15">
        <v>3</v>
      </c>
      <c r="T600" s="15"/>
      <c r="U600" s="48">
        <f t="shared" si="167"/>
        <v>654</v>
      </c>
      <c r="V600" s="15">
        <v>430</v>
      </c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>
        <v>40</v>
      </c>
      <c r="AQ600" s="15"/>
      <c r="AR600" s="15"/>
      <c r="AS600" s="15"/>
      <c r="AT600" s="15"/>
      <c r="AU600" s="15"/>
      <c r="AV600" s="15"/>
      <c r="AW600" s="15"/>
      <c r="AX600" s="15"/>
      <c r="AY600" s="15"/>
      <c r="AZ600" s="15">
        <v>10</v>
      </c>
      <c r="BA600" s="15"/>
      <c r="BB600" s="15"/>
      <c r="BC600" s="15"/>
      <c r="BD600" s="15"/>
      <c r="BE600" s="15"/>
      <c r="BF600" s="15"/>
      <c r="BG600" s="48">
        <f t="shared" si="155"/>
        <v>480</v>
      </c>
      <c r="BH600" s="49">
        <f t="shared" si="157"/>
        <v>8</v>
      </c>
      <c r="BI600" s="50">
        <f t="shared" si="164"/>
        <v>7.166666666666667</v>
      </c>
      <c r="BJ600" s="50">
        <f t="shared" si="158"/>
        <v>89.583333333333343</v>
      </c>
      <c r="BK600" s="51">
        <f t="shared" si="168"/>
        <v>88.720930232558132</v>
      </c>
      <c r="BL600" s="51">
        <f t="shared" si="169"/>
        <v>98.012232415902147</v>
      </c>
      <c r="BM600" s="51">
        <f t="shared" si="159"/>
        <v>77.899305555555571</v>
      </c>
      <c r="BN600" s="52">
        <f t="shared" si="166"/>
        <v>0.66666666666666663</v>
      </c>
      <c r="BO600" s="52">
        <f t="shared" si="160"/>
        <v>754.28571428571433</v>
      </c>
      <c r="BP600" s="52">
        <f t="shared" si="161"/>
        <v>0.16666666666666674</v>
      </c>
      <c r="BQ600" s="53">
        <f t="shared" si="162"/>
        <v>17.142857142857149</v>
      </c>
      <c r="BR600" s="54">
        <v>1</v>
      </c>
      <c r="BT600" s="54">
        <v>1</v>
      </c>
      <c r="BU600" s="55">
        <v>1</v>
      </c>
    </row>
    <row r="601" spans="1:73">
      <c r="A601" s="41">
        <v>662</v>
      </c>
      <c r="B601" s="42">
        <v>46031</v>
      </c>
      <c r="C601" s="48" t="s">
        <v>97</v>
      </c>
      <c r="D601" s="43" t="str">
        <f t="shared" si="165"/>
        <v>IG</v>
      </c>
      <c r="E601" s="44" t="s">
        <v>153</v>
      </c>
      <c r="F601" s="44" t="s">
        <v>132</v>
      </c>
      <c r="G601" s="45" t="s">
        <v>148</v>
      </c>
      <c r="H601" s="45"/>
      <c r="I601" s="45"/>
      <c r="J601" s="5">
        <v>104046</v>
      </c>
      <c r="K601" s="46" t="str">
        <f>VLOOKUP(J601,'[1]Item List (3)'!A$1:B$110000,2,FALSE)</f>
        <v>BR.IR 322224 SPL.</v>
      </c>
      <c r="L601" s="5">
        <v>250925001</v>
      </c>
      <c r="M601" s="15" t="str">
        <f t="shared" si="163"/>
        <v>IR</v>
      </c>
      <c r="N601" s="15">
        <v>35</v>
      </c>
      <c r="O601" s="47">
        <f t="shared" si="156"/>
        <v>102.85714285714286</v>
      </c>
      <c r="P601" s="15">
        <v>1</v>
      </c>
      <c r="Q601" s="15">
        <v>231</v>
      </c>
      <c r="R601" s="15"/>
      <c r="S601" s="15">
        <v>7</v>
      </c>
      <c r="T601" s="15"/>
      <c r="U601" s="48">
        <f t="shared" si="167"/>
        <v>238</v>
      </c>
      <c r="V601" s="15">
        <v>155</v>
      </c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>
        <v>10</v>
      </c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48">
        <f t="shared" si="155"/>
        <v>165</v>
      </c>
      <c r="BH601" s="49">
        <f t="shared" si="157"/>
        <v>2.75</v>
      </c>
      <c r="BI601" s="50">
        <f t="shared" si="164"/>
        <v>2.5833333333333335</v>
      </c>
      <c r="BJ601" s="50">
        <f t="shared" si="158"/>
        <v>93.939393939393938</v>
      </c>
      <c r="BK601" s="51">
        <f t="shared" si="168"/>
        <v>89.569892473118287</v>
      </c>
      <c r="BL601" s="51">
        <f t="shared" si="169"/>
        <v>97.058823529411768</v>
      </c>
      <c r="BM601" s="51">
        <f t="shared" si="159"/>
        <v>81.666666666666671</v>
      </c>
      <c r="BN601" s="52">
        <f t="shared" si="166"/>
        <v>0.16666666666666666</v>
      </c>
      <c r="BO601" s="52">
        <f t="shared" si="160"/>
        <v>265.71428571428572</v>
      </c>
      <c r="BP601" s="52">
        <f t="shared" si="161"/>
        <v>0</v>
      </c>
      <c r="BQ601" s="53">
        <f t="shared" si="162"/>
        <v>0</v>
      </c>
    </row>
    <row r="602" spans="1:73">
      <c r="A602" s="41">
        <v>663</v>
      </c>
      <c r="B602" s="42">
        <v>46031</v>
      </c>
      <c r="C602" s="48" t="s">
        <v>97</v>
      </c>
      <c r="D602" s="43" t="str">
        <f t="shared" si="165"/>
        <v>IG</v>
      </c>
      <c r="E602" s="44" t="s">
        <v>153</v>
      </c>
      <c r="F602" s="44" t="s">
        <v>132</v>
      </c>
      <c r="G602" s="45" t="s">
        <v>148</v>
      </c>
      <c r="H602" s="45"/>
      <c r="I602" s="45"/>
      <c r="J602" s="5">
        <v>104818.01</v>
      </c>
      <c r="K602" s="46" t="str">
        <f>VLOOKUP(J602,'[1]Item List (3)'!A$1:B$110000,2,FALSE)</f>
        <v>NKI.IR 22/16(222616)</v>
      </c>
      <c r="L602" s="5"/>
      <c r="M602" s="15" t="str">
        <f t="shared" si="163"/>
        <v>IR</v>
      </c>
      <c r="N602" s="15">
        <v>35</v>
      </c>
      <c r="O602" s="47">
        <f t="shared" si="156"/>
        <v>102.85714285714286</v>
      </c>
      <c r="P602" s="15">
        <v>1</v>
      </c>
      <c r="Q602" s="15">
        <v>8</v>
      </c>
      <c r="R602" s="15"/>
      <c r="S602" s="15">
        <v>3</v>
      </c>
      <c r="T602" s="15"/>
      <c r="U602" s="48">
        <f t="shared" si="167"/>
        <v>11</v>
      </c>
      <c r="V602" s="15">
        <v>30</v>
      </c>
      <c r="W602" s="15">
        <v>285</v>
      </c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48">
        <f t="shared" si="155"/>
        <v>315</v>
      </c>
      <c r="BH602" s="49">
        <f t="shared" si="157"/>
        <v>5.25</v>
      </c>
      <c r="BI602" s="50">
        <f t="shared" si="164"/>
        <v>0.5</v>
      </c>
      <c r="BJ602" s="50">
        <f t="shared" si="158"/>
        <v>9.5238095238095237</v>
      </c>
      <c r="BK602" s="51">
        <f t="shared" si="168"/>
        <v>21.388888888888889</v>
      </c>
      <c r="BL602" s="51">
        <f t="shared" si="169"/>
        <v>72.727272727272734</v>
      </c>
      <c r="BM602" s="51">
        <f t="shared" si="159"/>
        <v>1.4814814814814816</v>
      </c>
      <c r="BN602" s="52">
        <f t="shared" si="166"/>
        <v>4.75</v>
      </c>
      <c r="BO602" s="52">
        <f t="shared" si="160"/>
        <v>51.428571428571431</v>
      </c>
      <c r="BP602" s="52">
        <f t="shared" si="161"/>
        <v>0</v>
      </c>
      <c r="BQ602" s="53">
        <f t="shared" si="162"/>
        <v>0</v>
      </c>
    </row>
    <row r="603" spans="1:73">
      <c r="A603" s="41">
        <v>664</v>
      </c>
      <c r="B603" s="42">
        <v>46031</v>
      </c>
      <c r="C603" s="48" t="s">
        <v>91</v>
      </c>
      <c r="D603" s="43" t="str">
        <f t="shared" si="165"/>
        <v>IG</v>
      </c>
      <c r="E603" s="44" t="s">
        <v>155</v>
      </c>
      <c r="F603" s="44" t="s">
        <v>132</v>
      </c>
      <c r="G603" s="45" t="s">
        <v>142</v>
      </c>
      <c r="H603" s="45" t="s">
        <v>107</v>
      </c>
      <c r="I603" s="45" t="s">
        <v>133</v>
      </c>
      <c r="J603" s="5">
        <v>208417</v>
      </c>
      <c r="K603" s="46" t="str">
        <f>VLOOKUP(J603,'[1]Item List (3)'!A$1:B$110000,2,FALSE)</f>
        <v>JC.OR 8008</v>
      </c>
      <c r="L603" s="5">
        <v>251123006</v>
      </c>
      <c r="M603" s="15" t="str">
        <f t="shared" si="163"/>
        <v>OR</v>
      </c>
      <c r="N603" s="15">
        <v>30</v>
      </c>
      <c r="O603" s="47">
        <f t="shared" si="156"/>
        <v>120</v>
      </c>
      <c r="P603" s="15">
        <v>1</v>
      </c>
      <c r="Q603" s="15">
        <v>670</v>
      </c>
      <c r="R603" s="15">
        <v>44</v>
      </c>
      <c r="S603" s="15">
        <v>11</v>
      </c>
      <c r="T603" s="15">
        <v>2</v>
      </c>
      <c r="U603" s="48">
        <f t="shared" si="167"/>
        <v>683</v>
      </c>
      <c r="V603" s="15">
        <v>420</v>
      </c>
      <c r="W603" s="15"/>
      <c r="X603" s="15"/>
      <c r="Y603" s="15"/>
      <c r="Z603" s="15"/>
      <c r="AA603" s="15"/>
      <c r="AB603" s="15"/>
      <c r="AC603" s="15">
        <v>15</v>
      </c>
      <c r="AD603" s="15"/>
      <c r="AE603" s="15">
        <v>15</v>
      </c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>
        <v>20</v>
      </c>
      <c r="AQ603" s="15"/>
      <c r="AR603" s="15"/>
      <c r="AS603" s="15"/>
      <c r="AT603" s="15"/>
      <c r="AU603" s="15"/>
      <c r="AV603" s="15"/>
      <c r="AW603" s="15"/>
      <c r="AX603" s="15"/>
      <c r="AY603" s="15"/>
      <c r="AZ603" s="15">
        <v>10</v>
      </c>
      <c r="BA603" s="15"/>
      <c r="BB603" s="15"/>
      <c r="BC603" s="15"/>
      <c r="BD603" s="15"/>
      <c r="BE603" s="15"/>
      <c r="BF603" s="15"/>
      <c r="BG603" s="48">
        <f t="shared" si="155"/>
        <v>480</v>
      </c>
      <c r="BH603" s="49">
        <f t="shared" si="157"/>
        <v>8</v>
      </c>
      <c r="BI603" s="50">
        <f t="shared" si="164"/>
        <v>7</v>
      </c>
      <c r="BJ603" s="50">
        <f t="shared" si="158"/>
        <v>87.5</v>
      </c>
      <c r="BK603" s="51">
        <f t="shared" si="168"/>
        <v>81.30952380952381</v>
      </c>
      <c r="BL603" s="51">
        <f t="shared" si="169"/>
        <v>91.654465592972173</v>
      </c>
      <c r="BM603" s="51">
        <f t="shared" si="159"/>
        <v>65.208333333333329</v>
      </c>
      <c r="BN603" s="52">
        <f t="shared" si="166"/>
        <v>0.33333333333333331</v>
      </c>
      <c r="BO603" s="52">
        <f t="shared" si="160"/>
        <v>920</v>
      </c>
      <c r="BP603" s="52">
        <f t="shared" si="161"/>
        <v>0.66666666666666674</v>
      </c>
      <c r="BQ603" s="53">
        <f t="shared" si="162"/>
        <v>80.000000000000014</v>
      </c>
    </row>
    <row r="604" spans="1:73">
      <c r="A604" s="41">
        <v>665</v>
      </c>
      <c r="B604" s="42">
        <v>46031</v>
      </c>
      <c r="C604" s="48" t="s">
        <v>97</v>
      </c>
      <c r="D604" s="43" t="str">
        <f t="shared" si="165"/>
        <v>IG</v>
      </c>
      <c r="E604" s="44" t="s">
        <v>155</v>
      </c>
      <c r="F604" s="44" t="s">
        <v>132</v>
      </c>
      <c r="G604" s="45" t="s">
        <v>126</v>
      </c>
      <c r="H604" s="45" t="s">
        <v>148</v>
      </c>
      <c r="I604" s="45"/>
      <c r="J604" s="5">
        <v>208417</v>
      </c>
      <c r="K604" s="46" t="str">
        <f>VLOOKUP(J604,'[1]Item List (3)'!A$1:B$110000,2,FALSE)</f>
        <v>JC.OR 8008</v>
      </c>
      <c r="L604" s="5">
        <v>251123006</v>
      </c>
      <c r="M604" s="15" t="str">
        <f t="shared" si="163"/>
        <v>OR</v>
      </c>
      <c r="N604" s="15">
        <v>30</v>
      </c>
      <c r="O604" s="47">
        <f t="shared" si="156"/>
        <v>120</v>
      </c>
      <c r="P604" s="15">
        <v>1</v>
      </c>
      <c r="Q604" s="15">
        <v>717</v>
      </c>
      <c r="R604" s="15">
        <v>26</v>
      </c>
      <c r="S604" s="15"/>
      <c r="T604" s="15"/>
      <c r="U604" s="48">
        <f t="shared" si="167"/>
        <v>717</v>
      </c>
      <c r="V604" s="15">
        <v>430</v>
      </c>
      <c r="W604" s="15"/>
      <c r="X604" s="15"/>
      <c r="Y604" s="15"/>
      <c r="Z604" s="15">
        <v>10</v>
      </c>
      <c r="AA604" s="15"/>
      <c r="AB604" s="15"/>
      <c r="AC604" s="15">
        <v>10</v>
      </c>
      <c r="AD604" s="15"/>
      <c r="AE604" s="15">
        <v>5</v>
      </c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>
        <v>20</v>
      </c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>
        <v>5</v>
      </c>
      <c r="BF604" s="15"/>
      <c r="BG604" s="48">
        <f t="shared" si="155"/>
        <v>480</v>
      </c>
      <c r="BH604" s="49">
        <f t="shared" si="157"/>
        <v>8</v>
      </c>
      <c r="BI604" s="50">
        <f t="shared" si="164"/>
        <v>7.166666666666667</v>
      </c>
      <c r="BJ604" s="50">
        <f t="shared" si="158"/>
        <v>89.583333333333343</v>
      </c>
      <c r="BK604" s="51">
        <f t="shared" si="168"/>
        <v>83.372093023255815</v>
      </c>
      <c r="BL604" s="51">
        <f t="shared" si="169"/>
        <v>96.373779637377964</v>
      </c>
      <c r="BM604" s="51">
        <f t="shared" si="159"/>
        <v>71.979166666666671</v>
      </c>
      <c r="BN604" s="52">
        <f t="shared" si="166"/>
        <v>0.41666666666666669</v>
      </c>
      <c r="BO604" s="52">
        <f t="shared" si="160"/>
        <v>910</v>
      </c>
      <c r="BP604" s="52">
        <f t="shared" si="161"/>
        <v>0.41666666666666669</v>
      </c>
      <c r="BQ604" s="53">
        <f t="shared" si="162"/>
        <v>50</v>
      </c>
      <c r="BR604" s="54">
        <v>1</v>
      </c>
    </row>
    <row r="605" spans="1:73">
      <c r="A605" s="41">
        <v>666</v>
      </c>
      <c r="B605" s="42">
        <v>46031</v>
      </c>
      <c r="C605" s="48" t="s">
        <v>91</v>
      </c>
      <c r="D605" s="43" t="str">
        <f t="shared" si="165"/>
        <v>IG</v>
      </c>
      <c r="E605" s="44" t="s">
        <v>158</v>
      </c>
      <c r="F605" s="44"/>
      <c r="G605" s="45"/>
      <c r="H605" s="45"/>
      <c r="I605" s="45"/>
      <c r="J605" s="5"/>
      <c r="K605" s="46" t="e">
        <f>VLOOKUP(J605,'[1]Item List (3)'!A$1:B$110000,2,FALSE)</f>
        <v>#N/A</v>
      </c>
      <c r="L605" s="5"/>
      <c r="M605" s="15" t="str">
        <f t="shared" si="163"/>
        <v>IR</v>
      </c>
      <c r="N605" s="15"/>
      <c r="O605" s="47" t="str">
        <f t="shared" si="156"/>
        <v/>
      </c>
      <c r="P605" s="15"/>
      <c r="Q605" s="15"/>
      <c r="R605" s="15"/>
      <c r="S605" s="15"/>
      <c r="T605" s="15"/>
      <c r="U605" s="48">
        <f t="shared" si="167"/>
        <v>0</v>
      </c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48">
        <f t="shared" si="155"/>
        <v>0</v>
      </c>
      <c r="BH605" s="49">
        <f t="shared" si="157"/>
        <v>0</v>
      </c>
      <c r="BI605" s="50">
        <f t="shared" si="164"/>
        <v>0</v>
      </c>
      <c r="BJ605" s="50">
        <f t="shared" si="158"/>
        <v>0</v>
      </c>
      <c r="BK605" s="51">
        <f t="shared" si="168"/>
        <v>0</v>
      </c>
      <c r="BL605" s="51">
        <f t="shared" si="169"/>
        <v>0</v>
      </c>
      <c r="BM605" s="51">
        <f t="shared" si="159"/>
        <v>0</v>
      </c>
      <c r="BN605" s="52">
        <f t="shared" si="166"/>
        <v>0</v>
      </c>
      <c r="BO605" s="52">
        <f t="shared" si="160"/>
        <v>0</v>
      </c>
      <c r="BP605" s="52">
        <f t="shared" si="161"/>
        <v>0</v>
      </c>
      <c r="BQ605" s="53">
        <f t="shared" si="162"/>
        <v>0</v>
      </c>
    </row>
    <row r="606" spans="1:73">
      <c r="A606" s="41">
        <v>667</v>
      </c>
      <c r="B606" s="42">
        <v>46031</v>
      </c>
      <c r="C606" s="48" t="s">
        <v>97</v>
      </c>
      <c r="D606" s="43" t="str">
        <f t="shared" si="165"/>
        <v>IG</v>
      </c>
      <c r="E606" s="44" t="s">
        <v>158</v>
      </c>
      <c r="F606" s="44"/>
      <c r="G606" s="45"/>
      <c r="H606" s="45"/>
      <c r="I606" s="45"/>
      <c r="J606" s="5"/>
      <c r="K606" s="46" t="e">
        <f>VLOOKUP(J606,'[1]Item List (3)'!A$1:B$110000,2,FALSE)</f>
        <v>#N/A</v>
      </c>
      <c r="L606" s="5"/>
      <c r="M606" s="15" t="str">
        <f t="shared" si="163"/>
        <v>IR</v>
      </c>
      <c r="N606" s="15"/>
      <c r="O606" s="47" t="str">
        <f t="shared" si="156"/>
        <v/>
      </c>
      <c r="P606" s="15"/>
      <c r="Q606" s="15"/>
      <c r="R606" s="15"/>
      <c r="S606" s="15"/>
      <c r="T606" s="15"/>
      <c r="U606" s="48">
        <f t="shared" si="167"/>
        <v>0</v>
      </c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48">
        <f t="shared" si="155"/>
        <v>0</v>
      </c>
      <c r="BH606" s="49">
        <f t="shared" si="157"/>
        <v>0</v>
      </c>
      <c r="BI606" s="50">
        <f t="shared" si="164"/>
        <v>0</v>
      </c>
      <c r="BJ606" s="50">
        <f t="shared" si="158"/>
        <v>0</v>
      </c>
      <c r="BK606" s="51">
        <f t="shared" si="168"/>
        <v>0</v>
      </c>
      <c r="BL606" s="51">
        <f t="shared" si="169"/>
        <v>0</v>
      </c>
      <c r="BM606" s="51">
        <f t="shared" si="159"/>
        <v>0</v>
      </c>
      <c r="BN606" s="52">
        <f t="shared" si="166"/>
        <v>0</v>
      </c>
      <c r="BO606" s="52">
        <f t="shared" si="160"/>
        <v>0</v>
      </c>
      <c r="BP606" s="52">
        <f t="shared" si="161"/>
        <v>0</v>
      </c>
      <c r="BQ606" s="53">
        <f t="shared" si="162"/>
        <v>0</v>
      </c>
    </row>
    <row r="607" spans="1:73">
      <c r="A607" s="41">
        <v>668</v>
      </c>
      <c r="B607" s="42">
        <v>46031</v>
      </c>
      <c r="C607" s="48" t="s">
        <v>91</v>
      </c>
      <c r="D607" s="43" t="str">
        <f t="shared" si="165"/>
        <v>IG</v>
      </c>
      <c r="E607" s="44" t="s">
        <v>159</v>
      </c>
      <c r="F607" s="44" t="s">
        <v>132</v>
      </c>
      <c r="G607" s="45" t="s">
        <v>162</v>
      </c>
      <c r="H607" s="45" t="s">
        <v>123</v>
      </c>
      <c r="I607" s="45"/>
      <c r="J607" s="5">
        <v>100261</v>
      </c>
      <c r="K607" s="46" t="str">
        <f>VLOOKUP(J607,'[1]Item List (3)'!A$1:B$110000,2,FALSE)</f>
        <v>IR. 211 YY4</v>
      </c>
      <c r="L607" s="5">
        <v>251230007</v>
      </c>
      <c r="M607" s="15" t="str">
        <f t="shared" si="163"/>
        <v>IR</v>
      </c>
      <c r="N607" s="15">
        <v>40</v>
      </c>
      <c r="O607" s="47">
        <f t="shared" si="156"/>
        <v>90</v>
      </c>
      <c r="P607" s="15">
        <v>1</v>
      </c>
      <c r="Q607" s="15">
        <v>368</v>
      </c>
      <c r="R607" s="15">
        <v>42</v>
      </c>
      <c r="S607" s="15">
        <v>15</v>
      </c>
      <c r="T607" s="15">
        <v>1</v>
      </c>
      <c r="U607" s="48">
        <f t="shared" si="167"/>
        <v>384</v>
      </c>
      <c r="V607" s="15">
        <v>430</v>
      </c>
      <c r="W607" s="15"/>
      <c r="X607" s="15">
        <v>20</v>
      </c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>
        <v>30</v>
      </c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48">
        <f t="shared" si="155"/>
        <v>480</v>
      </c>
      <c r="BH607" s="49">
        <f t="shared" si="157"/>
        <v>8</v>
      </c>
      <c r="BI607" s="50">
        <f t="shared" si="164"/>
        <v>7.166666666666667</v>
      </c>
      <c r="BJ607" s="50">
        <f t="shared" si="158"/>
        <v>89.583333333333343</v>
      </c>
      <c r="BK607" s="51">
        <f t="shared" si="168"/>
        <v>59.534883720930232</v>
      </c>
      <c r="BL607" s="51">
        <f t="shared" si="169"/>
        <v>84.895833333333343</v>
      </c>
      <c r="BM607" s="51">
        <f t="shared" si="159"/>
        <v>45.277777777777786</v>
      </c>
      <c r="BN607" s="52">
        <f t="shared" si="166"/>
        <v>0.5</v>
      </c>
      <c r="BO607" s="52">
        <f t="shared" si="160"/>
        <v>675</v>
      </c>
      <c r="BP607" s="52">
        <f t="shared" si="161"/>
        <v>0.33333333333333337</v>
      </c>
      <c r="BQ607" s="53">
        <f t="shared" si="162"/>
        <v>30.000000000000007</v>
      </c>
    </row>
    <row r="608" spans="1:73">
      <c r="A608" s="41">
        <v>669</v>
      </c>
      <c r="B608" s="42">
        <v>46031</v>
      </c>
      <c r="C608" s="48" t="s">
        <v>97</v>
      </c>
      <c r="D608" s="43" t="str">
        <f t="shared" si="165"/>
        <v>IG</v>
      </c>
      <c r="E608" s="44" t="s">
        <v>159</v>
      </c>
      <c r="F608" s="44" t="s">
        <v>132</v>
      </c>
      <c r="G608" s="45" t="s">
        <v>123</v>
      </c>
      <c r="H608" s="45"/>
      <c r="I608" s="45"/>
      <c r="J608" s="5">
        <v>100261</v>
      </c>
      <c r="K608" s="46" t="str">
        <f>VLOOKUP(J608,'[1]Item List (3)'!A$1:B$110000,2,FALSE)</f>
        <v>IR. 211 YY4</v>
      </c>
      <c r="L608" s="5">
        <v>251230007</v>
      </c>
      <c r="M608" s="15" t="str">
        <f t="shared" si="163"/>
        <v>IR</v>
      </c>
      <c r="N608" s="15">
        <v>40</v>
      </c>
      <c r="O608" s="47">
        <f t="shared" si="156"/>
        <v>90</v>
      </c>
      <c r="P608" s="15">
        <v>1</v>
      </c>
      <c r="Q608" s="15">
        <v>146</v>
      </c>
      <c r="R608" s="15">
        <v>7</v>
      </c>
      <c r="S608" s="15">
        <v>2</v>
      </c>
      <c r="T608" s="15">
        <v>1</v>
      </c>
      <c r="U608" s="48">
        <f t="shared" si="167"/>
        <v>149</v>
      </c>
      <c r="V608" s="15">
        <v>110</v>
      </c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>
        <v>370</v>
      </c>
      <c r="AY608" s="15"/>
      <c r="AZ608" s="15"/>
      <c r="BA608" s="15"/>
      <c r="BB608" s="15"/>
      <c r="BC608" s="15"/>
      <c r="BD608" s="15"/>
      <c r="BE608" s="15"/>
      <c r="BF608" s="15"/>
      <c r="BG608" s="48">
        <f t="shared" si="155"/>
        <v>480</v>
      </c>
      <c r="BH608" s="49">
        <f t="shared" si="157"/>
        <v>8</v>
      </c>
      <c r="BI608" s="50">
        <f t="shared" si="164"/>
        <v>1.833333333333333</v>
      </c>
      <c r="BJ608" s="50">
        <f t="shared" si="158"/>
        <v>22.916666666666664</v>
      </c>
      <c r="BK608" s="51">
        <f t="shared" si="168"/>
        <v>90.303030303030312</v>
      </c>
      <c r="BL608" s="51">
        <f t="shared" si="169"/>
        <v>93.288590604026851</v>
      </c>
      <c r="BM608" s="51">
        <f t="shared" si="159"/>
        <v>19.305555555555557</v>
      </c>
      <c r="BN608" s="52">
        <f t="shared" si="166"/>
        <v>0</v>
      </c>
      <c r="BO608" s="52">
        <f t="shared" si="160"/>
        <v>720</v>
      </c>
      <c r="BP608" s="52">
        <f t="shared" si="161"/>
        <v>6.166666666666667</v>
      </c>
      <c r="BQ608" s="53">
        <f t="shared" si="162"/>
        <v>555</v>
      </c>
    </row>
    <row r="609" spans="1:70">
      <c r="A609" s="41">
        <v>670</v>
      </c>
      <c r="B609" s="42">
        <v>46031</v>
      </c>
      <c r="C609" s="48" t="s">
        <v>91</v>
      </c>
      <c r="D609" s="43" t="str">
        <f t="shared" si="165"/>
        <v>HO</v>
      </c>
      <c r="E609" s="44" t="s">
        <v>160</v>
      </c>
      <c r="F609" s="44"/>
      <c r="G609" s="45"/>
      <c r="H609" s="45"/>
      <c r="I609" s="45"/>
      <c r="J609" s="5"/>
      <c r="K609" s="46" t="e">
        <f>VLOOKUP(J609,'[1]Item List (3)'!A$1:B$110000,2,FALSE)</f>
        <v>#N/A</v>
      </c>
      <c r="L609" s="5"/>
      <c r="M609" s="15" t="str">
        <f t="shared" si="163"/>
        <v>IR</v>
      </c>
      <c r="N609" s="15"/>
      <c r="O609" s="47" t="str">
        <f t="shared" si="156"/>
        <v/>
      </c>
      <c r="P609" s="15"/>
      <c r="Q609" s="15"/>
      <c r="R609" s="15"/>
      <c r="S609" s="15"/>
      <c r="T609" s="15"/>
      <c r="U609" s="48">
        <f t="shared" si="167"/>
        <v>0</v>
      </c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>
        <v>480</v>
      </c>
      <c r="BG609" s="48">
        <f t="shared" si="155"/>
        <v>480</v>
      </c>
      <c r="BH609" s="49">
        <f t="shared" si="157"/>
        <v>8</v>
      </c>
      <c r="BI609" s="50">
        <f t="shared" si="164"/>
        <v>0</v>
      </c>
      <c r="BJ609" s="50">
        <f t="shared" si="158"/>
        <v>0</v>
      </c>
      <c r="BK609" s="51">
        <f t="shared" si="168"/>
        <v>0</v>
      </c>
      <c r="BL609" s="51">
        <f t="shared" si="169"/>
        <v>0</v>
      </c>
      <c r="BM609" s="51">
        <f t="shared" si="159"/>
        <v>0</v>
      </c>
      <c r="BN609" s="52">
        <f t="shared" si="166"/>
        <v>8</v>
      </c>
      <c r="BO609" s="52">
        <f t="shared" si="160"/>
        <v>0</v>
      </c>
      <c r="BP609" s="52">
        <f t="shared" si="161"/>
        <v>0</v>
      </c>
      <c r="BQ609" s="53">
        <f t="shared" si="162"/>
        <v>0</v>
      </c>
    </row>
    <row r="610" spans="1:70">
      <c r="A610" s="41">
        <v>671</v>
      </c>
      <c r="B610" s="42">
        <v>46031</v>
      </c>
      <c r="C610" s="48" t="s">
        <v>97</v>
      </c>
      <c r="D610" s="43" t="str">
        <f t="shared" si="165"/>
        <v>HO</v>
      </c>
      <c r="E610" s="44" t="s">
        <v>160</v>
      </c>
      <c r="F610" s="44"/>
      <c r="G610" s="45"/>
      <c r="H610" s="45"/>
      <c r="I610" s="45"/>
      <c r="J610" s="5"/>
      <c r="K610" s="46" t="e">
        <f>VLOOKUP(J610,'[1]Item List (3)'!A$1:B$110000,2,FALSE)</f>
        <v>#N/A</v>
      </c>
      <c r="L610" s="5"/>
      <c r="M610" s="15" t="str">
        <f t="shared" si="163"/>
        <v>IR</v>
      </c>
      <c r="N610" s="15"/>
      <c r="O610" s="47" t="str">
        <f t="shared" si="156"/>
        <v/>
      </c>
      <c r="P610" s="15"/>
      <c r="Q610" s="15"/>
      <c r="R610" s="15"/>
      <c r="S610" s="15"/>
      <c r="T610" s="15"/>
      <c r="U610" s="48">
        <f t="shared" si="167"/>
        <v>0</v>
      </c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>
        <v>480</v>
      </c>
      <c r="BG610" s="48">
        <f t="shared" si="155"/>
        <v>480</v>
      </c>
      <c r="BH610" s="49">
        <f t="shared" si="157"/>
        <v>8</v>
      </c>
      <c r="BI610" s="50">
        <f t="shared" si="164"/>
        <v>0</v>
      </c>
      <c r="BJ610" s="50">
        <f t="shared" si="158"/>
        <v>0</v>
      </c>
      <c r="BK610" s="51">
        <f t="shared" si="168"/>
        <v>0</v>
      </c>
      <c r="BL610" s="51">
        <f t="shared" si="169"/>
        <v>0</v>
      </c>
      <c r="BM610" s="51">
        <f t="shared" si="159"/>
        <v>0</v>
      </c>
      <c r="BN610" s="52">
        <f t="shared" si="166"/>
        <v>8</v>
      </c>
      <c r="BO610" s="52">
        <f t="shared" si="160"/>
        <v>0</v>
      </c>
      <c r="BP610" s="52">
        <f t="shared" si="161"/>
        <v>0</v>
      </c>
      <c r="BQ610" s="53">
        <f t="shared" si="162"/>
        <v>0</v>
      </c>
    </row>
    <row r="611" spans="1:70">
      <c r="A611" s="41">
        <v>672</v>
      </c>
      <c r="B611" s="42">
        <v>46031</v>
      </c>
      <c r="C611" s="48" t="s">
        <v>91</v>
      </c>
      <c r="D611" s="43" t="str">
        <f t="shared" si="165"/>
        <v>HO</v>
      </c>
      <c r="E611" s="44" t="s">
        <v>164</v>
      </c>
      <c r="F611" s="44" t="s">
        <v>161</v>
      </c>
      <c r="G611" s="45" t="s">
        <v>165</v>
      </c>
      <c r="H611" s="45"/>
      <c r="I611" s="45"/>
      <c r="J611" s="5">
        <v>208308.01</v>
      </c>
      <c r="K611" s="46" t="str">
        <f>VLOOKUP(J611,'[1]Item List (3)'!A$1:B$110000,2,FALSE)</f>
        <v>NA/RNA.OR 4908</v>
      </c>
      <c r="L611" s="5">
        <v>251015010</v>
      </c>
      <c r="M611" s="15" t="str">
        <f t="shared" si="163"/>
        <v>OR</v>
      </c>
      <c r="N611" s="15">
        <v>20</v>
      </c>
      <c r="O611" s="47">
        <f t="shared" si="156"/>
        <v>180</v>
      </c>
      <c r="P611" s="15">
        <v>1</v>
      </c>
      <c r="Q611" s="15">
        <v>110</v>
      </c>
      <c r="R611" s="15"/>
      <c r="S611" s="15"/>
      <c r="T611" s="15"/>
      <c r="U611" s="48">
        <f t="shared" si="167"/>
        <v>110</v>
      </c>
      <c r="V611" s="15">
        <v>120</v>
      </c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>
        <v>15</v>
      </c>
      <c r="AQ611" s="15"/>
      <c r="AR611" s="15">
        <v>345</v>
      </c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48">
        <f t="shared" si="155"/>
        <v>480</v>
      </c>
      <c r="BH611" s="49">
        <f t="shared" si="157"/>
        <v>8</v>
      </c>
      <c r="BI611" s="50">
        <f t="shared" si="164"/>
        <v>2</v>
      </c>
      <c r="BJ611" s="50">
        <f t="shared" si="158"/>
        <v>25</v>
      </c>
      <c r="BK611" s="51">
        <f t="shared" si="168"/>
        <v>30.555555555555557</v>
      </c>
      <c r="BL611" s="51">
        <f t="shared" si="169"/>
        <v>100</v>
      </c>
      <c r="BM611" s="51">
        <f t="shared" si="159"/>
        <v>7.6388888888888893</v>
      </c>
      <c r="BN611" s="52">
        <f t="shared" si="166"/>
        <v>0.25</v>
      </c>
      <c r="BO611" s="52">
        <f t="shared" si="160"/>
        <v>1395</v>
      </c>
      <c r="BP611" s="52">
        <f t="shared" si="161"/>
        <v>5.75</v>
      </c>
      <c r="BQ611" s="53">
        <f t="shared" si="162"/>
        <v>1035</v>
      </c>
    </row>
    <row r="612" spans="1:70">
      <c r="A612" s="41">
        <v>673</v>
      </c>
      <c r="B612" s="42">
        <v>46031</v>
      </c>
      <c r="C612" s="48" t="s">
        <v>97</v>
      </c>
      <c r="D612" s="43" t="str">
        <f t="shared" si="165"/>
        <v>HO</v>
      </c>
      <c r="E612" s="44" t="s">
        <v>164</v>
      </c>
      <c r="F612" s="44" t="s">
        <v>161</v>
      </c>
      <c r="G612" s="45" t="s">
        <v>165</v>
      </c>
      <c r="H612" s="45"/>
      <c r="I612" s="45"/>
      <c r="J612" s="5">
        <v>208308.01</v>
      </c>
      <c r="K612" s="46" t="str">
        <f>VLOOKUP(J612,'[1]Item List (3)'!A$1:B$110000,2,FALSE)</f>
        <v>NA/RNA.OR 4908</v>
      </c>
      <c r="L612" s="5">
        <v>251015010</v>
      </c>
      <c r="M612" s="15" t="str">
        <f t="shared" si="163"/>
        <v>OR</v>
      </c>
      <c r="N612" s="15">
        <v>20</v>
      </c>
      <c r="O612" s="47">
        <f t="shared" si="156"/>
        <v>180</v>
      </c>
      <c r="P612" s="15">
        <v>1</v>
      </c>
      <c r="Q612" s="15">
        <v>80</v>
      </c>
      <c r="R612" s="15"/>
      <c r="S612" s="15"/>
      <c r="T612" s="15"/>
      <c r="U612" s="48">
        <f t="shared" si="167"/>
        <v>80</v>
      </c>
      <c r="V612" s="15">
        <v>30</v>
      </c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>
        <v>450</v>
      </c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48">
        <f t="shared" si="155"/>
        <v>480</v>
      </c>
      <c r="BH612" s="49">
        <f t="shared" si="157"/>
        <v>8</v>
      </c>
      <c r="BI612" s="50">
        <f t="shared" si="164"/>
        <v>0.5</v>
      </c>
      <c r="BJ612" s="50">
        <f t="shared" si="158"/>
        <v>6.25</v>
      </c>
      <c r="BK612" s="51">
        <f t="shared" si="168"/>
        <v>88.888888888888886</v>
      </c>
      <c r="BL612" s="51">
        <f t="shared" si="169"/>
        <v>100</v>
      </c>
      <c r="BM612" s="51">
        <f t="shared" si="159"/>
        <v>5.5555555555555554</v>
      </c>
      <c r="BN612" s="52">
        <f t="shared" si="166"/>
        <v>0</v>
      </c>
      <c r="BO612" s="52">
        <f t="shared" si="160"/>
        <v>1440</v>
      </c>
      <c r="BP612" s="52">
        <f t="shared" si="161"/>
        <v>7.5</v>
      </c>
      <c r="BQ612" s="53">
        <f t="shared" si="162"/>
        <v>1350</v>
      </c>
    </row>
    <row r="613" spans="1:70">
      <c r="A613" s="41">
        <v>674</v>
      </c>
      <c r="B613" s="42">
        <v>46031</v>
      </c>
      <c r="C613" s="48" t="s">
        <v>91</v>
      </c>
      <c r="D613" s="43" t="str">
        <f t="shared" si="165"/>
        <v>HO</v>
      </c>
      <c r="E613" s="44" t="s">
        <v>166</v>
      </c>
      <c r="F613" s="44"/>
      <c r="G613" s="45"/>
      <c r="H613" s="45"/>
      <c r="I613" s="45"/>
      <c r="J613" s="5"/>
      <c r="K613" s="46" t="e">
        <f>VLOOKUP(J613,'[1]Item List (3)'!A$1:B$110000,2,FALSE)</f>
        <v>#N/A</v>
      </c>
      <c r="L613" s="5"/>
      <c r="M613" s="15" t="str">
        <f t="shared" si="163"/>
        <v>IR</v>
      </c>
      <c r="N613" s="15"/>
      <c r="O613" s="47" t="str">
        <f t="shared" si="156"/>
        <v/>
      </c>
      <c r="P613" s="15"/>
      <c r="Q613" s="15"/>
      <c r="R613" s="15"/>
      <c r="S613" s="15"/>
      <c r="T613" s="15"/>
      <c r="U613" s="48">
        <f t="shared" si="167"/>
        <v>0</v>
      </c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48">
        <f t="shared" si="155"/>
        <v>0</v>
      </c>
      <c r="BH613" s="49">
        <f t="shared" si="157"/>
        <v>0</v>
      </c>
      <c r="BI613" s="50">
        <f t="shared" si="164"/>
        <v>0</v>
      </c>
      <c r="BJ613" s="50">
        <f t="shared" si="158"/>
        <v>0</v>
      </c>
      <c r="BK613" s="51">
        <f t="shared" si="168"/>
        <v>0</v>
      </c>
      <c r="BL613" s="51">
        <f t="shared" si="169"/>
        <v>0</v>
      </c>
      <c r="BM613" s="51">
        <f t="shared" si="159"/>
        <v>0</v>
      </c>
      <c r="BN613" s="52">
        <f t="shared" si="166"/>
        <v>0</v>
      </c>
      <c r="BO613" s="52">
        <f t="shared" si="160"/>
        <v>0</v>
      </c>
      <c r="BP613" s="52">
        <f t="shared" si="161"/>
        <v>0</v>
      </c>
      <c r="BQ613" s="53">
        <f t="shared" si="162"/>
        <v>0</v>
      </c>
    </row>
    <row r="614" spans="1:70">
      <c r="A614" s="41">
        <v>675</v>
      </c>
      <c r="B614" s="42">
        <v>46031</v>
      </c>
      <c r="C614" s="48" t="s">
        <v>97</v>
      </c>
      <c r="D614" s="43" t="str">
        <f t="shared" si="165"/>
        <v>HO</v>
      </c>
      <c r="E614" s="44" t="s">
        <v>166</v>
      </c>
      <c r="F614" s="44"/>
      <c r="G614" s="45"/>
      <c r="H614" s="45"/>
      <c r="I614" s="45"/>
      <c r="J614" s="5"/>
      <c r="K614" s="46" t="e">
        <f>VLOOKUP(J614,'[1]Item List (3)'!A$1:B$110000,2,FALSE)</f>
        <v>#N/A</v>
      </c>
      <c r="L614" s="5"/>
      <c r="M614" s="15" t="str">
        <f t="shared" si="163"/>
        <v>IR</v>
      </c>
      <c r="N614" s="15"/>
      <c r="O614" s="47" t="str">
        <f t="shared" si="156"/>
        <v/>
      </c>
      <c r="P614" s="15"/>
      <c r="Q614" s="15"/>
      <c r="R614" s="15"/>
      <c r="S614" s="15"/>
      <c r="T614" s="15"/>
      <c r="U614" s="48">
        <f t="shared" si="167"/>
        <v>0</v>
      </c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>
        <v>480</v>
      </c>
      <c r="BG614" s="48">
        <f t="shared" si="155"/>
        <v>480</v>
      </c>
      <c r="BH614" s="49">
        <f t="shared" si="157"/>
        <v>8</v>
      </c>
      <c r="BI614" s="50">
        <f t="shared" si="164"/>
        <v>0</v>
      </c>
      <c r="BJ614" s="50">
        <f t="shared" si="158"/>
        <v>0</v>
      </c>
      <c r="BK614" s="51">
        <f t="shared" si="168"/>
        <v>0</v>
      </c>
      <c r="BL614" s="51">
        <f t="shared" si="169"/>
        <v>0</v>
      </c>
      <c r="BM614" s="51">
        <f t="shared" si="159"/>
        <v>0</v>
      </c>
      <c r="BN614" s="52">
        <f t="shared" si="166"/>
        <v>8</v>
      </c>
      <c r="BO614" s="52">
        <f t="shared" si="160"/>
        <v>0</v>
      </c>
      <c r="BP614" s="52">
        <f t="shared" si="161"/>
        <v>0</v>
      </c>
      <c r="BQ614" s="53">
        <f t="shared" si="162"/>
        <v>0</v>
      </c>
    </row>
    <row r="615" spans="1:70">
      <c r="A615" s="41">
        <v>676</v>
      </c>
      <c r="B615" s="42">
        <v>46031</v>
      </c>
      <c r="C615" s="48" t="s">
        <v>91</v>
      </c>
      <c r="D615" s="43" t="str">
        <f t="shared" si="165"/>
        <v>HO</v>
      </c>
      <c r="E615" s="44" t="s">
        <v>169</v>
      </c>
      <c r="F615" s="44" t="s">
        <v>161</v>
      </c>
      <c r="G615" s="45" t="s">
        <v>171</v>
      </c>
      <c r="H615" s="45"/>
      <c r="I615" s="45"/>
      <c r="J615" s="5">
        <v>100299.14</v>
      </c>
      <c r="K615" s="46" t="str">
        <f>VLOOKUP(J615,'[1]Item List (3)'!A$1:B$110000,2,FALSE)</f>
        <v>IR. 9913 C</v>
      </c>
      <c r="L615" s="5">
        <v>251128013</v>
      </c>
      <c r="M615" s="15" t="str">
        <f t="shared" si="163"/>
        <v>IR</v>
      </c>
      <c r="N615" s="15">
        <v>15</v>
      </c>
      <c r="O615" s="47">
        <f t="shared" si="156"/>
        <v>240</v>
      </c>
      <c r="P615" s="15">
        <v>1</v>
      </c>
      <c r="Q615" s="15">
        <v>1641</v>
      </c>
      <c r="R615" s="15"/>
      <c r="S615" s="15"/>
      <c r="T615" s="15"/>
      <c r="U615" s="48">
        <f t="shared" si="167"/>
        <v>1641</v>
      </c>
      <c r="V615" s="15">
        <v>430</v>
      </c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>
        <v>30</v>
      </c>
      <c r="AQ615" s="15"/>
      <c r="AR615" s="15"/>
      <c r="AS615" s="15"/>
      <c r="AT615" s="15"/>
      <c r="AU615" s="15"/>
      <c r="AV615" s="15"/>
      <c r="AW615" s="15"/>
      <c r="AX615" s="15"/>
      <c r="AY615" s="15"/>
      <c r="AZ615" s="15">
        <v>20</v>
      </c>
      <c r="BA615" s="15"/>
      <c r="BB615" s="15"/>
      <c r="BC615" s="15"/>
      <c r="BD615" s="15"/>
      <c r="BE615" s="15"/>
      <c r="BF615" s="15"/>
      <c r="BG615" s="48">
        <f t="shared" si="155"/>
        <v>480</v>
      </c>
      <c r="BH615" s="49">
        <f t="shared" si="157"/>
        <v>8</v>
      </c>
      <c r="BI615" s="50">
        <f t="shared" si="164"/>
        <v>7.166666666666667</v>
      </c>
      <c r="BJ615" s="50">
        <f t="shared" si="158"/>
        <v>89.583333333333343</v>
      </c>
      <c r="BK615" s="51">
        <f t="shared" si="168"/>
        <v>95.406976744186039</v>
      </c>
      <c r="BL615" s="51">
        <f t="shared" si="169"/>
        <v>100</v>
      </c>
      <c r="BM615" s="51">
        <f t="shared" si="159"/>
        <v>85.46875</v>
      </c>
      <c r="BN615" s="52">
        <f t="shared" si="166"/>
        <v>0.5</v>
      </c>
      <c r="BO615" s="52">
        <f t="shared" si="160"/>
        <v>1800</v>
      </c>
      <c r="BP615" s="52">
        <f t="shared" si="161"/>
        <v>0.33333333333333337</v>
      </c>
      <c r="BQ615" s="53">
        <f t="shared" si="162"/>
        <v>80.000000000000014</v>
      </c>
      <c r="BR615" s="54">
        <v>1</v>
      </c>
    </row>
    <row r="616" spans="1:70">
      <c r="A616" s="41">
        <v>677</v>
      </c>
      <c r="B616" s="42">
        <v>46031</v>
      </c>
      <c r="C616" s="48" t="s">
        <v>97</v>
      </c>
      <c r="D616" s="43" t="str">
        <f t="shared" si="165"/>
        <v>HO</v>
      </c>
      <c r="E616" s="44" t="s">
        <v>169</v>
      </c>
      <c r="F616" s="44" t="s">
        <v>161</v>
      </c>
      <c r="G616" s="45" t="s">
        <v>171</v>
      </c>
      <c r="H616" s="45" t="s">
        <v>170</v>
      </c>
      <c r="I616" s="45"/>
      <c r="J616" s="5">
        <v>100299.14</v>
      </c>
      <c r="K616" s="46" t="str">
        <f>VLOOKUP(J616,'[1]Item List (3)'!A$1:B$110000,2,FALSE)</f>
        <v>IR. 9913 C</v>
      </c>
      <c r="L616" s="5">
        <v>251128013</v>
      </c>
      <c r="M616" s="15" t="str">
        <f t="shared" si="163"/>
        <v>IR</v>
      </c>
      <c r="N616" s="15">
        <v>15</v>
      </c>
      <c r="O616" s="47">
        <f t="shared" si="156"/>
        <v>240</v>
      </c>
      <c r="P616" s="15">
        <v>1</v>
      </c>
      <c r="Q616" s="15">
        <v>1198</v>
      </c>
      <c r="R616" s="15"/>
      <c r="S616" s="15"/>
      <c r="T616" s="15"/>
      <c r="U616" s="48">
        <f t="shared" si="167"/>
        <v>1198</v>
      </c>
      <c r="V616" s="15">
        <v>335</v>
      </c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>
        <v>30</v>
      </c>
      <c r="AQ616" s="15"/>
      <c r="AR616" s="15">
        <v>45</v>
      </c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>
        <v>10</v>
      </c>
      <c r="BD616" s="15"/>
      <c r="BE616" s="15"/>
      <c r="BF616" s="15"/>
      <c r="BG616" s="48">
        <f t="shared" si="155"/>
        <v>420</v>
      </c>
      <c r="BH616" s="49">
        <f t="shared" si="157"/>
        <v>7</v>
      </c>
      <c r="BI616" s="50">
        <f t="shared" si="164"/>
        <v>5.583333333333333</v>
      </c>
      <c r="BJ616" s="50">
        <f t="shared" si="158"/>
        <v>79.761904761904759</v>
      </c>
      <c r="BK616" s="51">
        <f t="shared" si="168"/>
        <v>89.402985074626855</v>
      </c>
      <c r="BL616" s="51">
        <f t="shared" si="169"/>
        <v>100</v>
      </c>
      <c r="BM616" s="51">
        <f t="shared" si="159"/>
        <v>71.309523809523796</v>
      </c>
      <c r="BN616" s="52">
        <f t="shared" si="166"/>
        <v>0.5</v>
      </c>
      <c r="BO616" s="52">
        <f t="shared" si="160"/>
        <v>1560</v>
      </c>
      <c r="BP616" s="52">
        <f t="shared" si="161"/>
        <v>0.91666666666666674</v>
      </c>
      <c r="BQ616" s="53">
        <f t="shared" si="162"/>
        <v>220.00000000000003</v>
      </c>
    </row>
    <row r="617" spans="1:70">
      <c r="A617" s="41">
        <v>678</v>
      </c>
      <c r="B617" s="42">
        <v>46031</v>
      </c>
      <c r="C617" s="48" t="s">
        <v>97</v>
      </c>
      <c r="D617" s="43" t="str">
        <f t="shared" si="165"/>
        <v>HO</v>
      </c>
      <c r="E617" s="44" t="s">
        <v>169</v>
      </c>
      <c r="F617" s="44" t="s">
        <v>184</v>
      </c>
      <c r="G617" s="45" t="s">
        <v>171</v>
      </c>
      <c r="H617" s="45" t="s">
        <v>170</v>
      </c>
      <c r="I617" s="45"/>
      <c r="J617" s="5">
        <v>100299.14</v>
      </c>
      <c r="K617" s="46" t="str">
        <f>VLOOKUP(J617,'[1]Item List (3)'!A$1:B$110000,2,FALSE)</f>
        <v>IR. 9913 C</v>
      </c>
      <c r="L617" s="5">
        <v>251128013</v>
      </c>
      <c r="M617" s="15" t="str">
        <f t="shared" si="163"/>
        <v>IR</v>
      </c>
      <c r="N617" s="15">
        <v>15</v>
      </c>
      <c r="O617" s="47">
        <f t="shared" si="156"/>
        <v>240</v>
      </c>
      <c r="P617" s="15">
        <v>1</v>
      </c>
      <c r="Q617" s="15">
        <v>305</v>
      </c>
      <c r="R617" s="15"/>
      <c r="S617" s="15"/>
      <c r="T617" s="15"/>
      <c r="U617" s="48">
        <f t="shared" si="167"/>
        <v>305</v>
      </c>
      <c r="V617" s="15">
        <v>60</v>
      </c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48">
        <f t="shared" si="155"/>
        <v>60</v>
      </c>
      <c r="BH617" s="49">
        <f t="shared" si="157"/>
        <v>1</v>
      </c>
      <c r="BI617" s="50">
        <f t="shared" si="164"/>
        <v>1</v>
      </c>
      <c r="BJ617" s="50">
        <f t="shared" si="158"/>
        <v>100</v>
      </c>
      <c r="BK617" s="51">
        <f t="shared" si="168"/>
        <v>127.08333333333333</v>
      </c>
      <c r="BL617" s="51">
        <f t="shared" si="169"/>
        <v>100</v>
      </c>
      <c r="BM617" s="51">
        <f t="shared" si="159"/>
        <v>127.08333333333333</v>
      </c>
      <c r="BN617" s="52">
        <f t="shared" si="166"/>
        <v>0</v>
      </c>
      <c r="BO617" s="52">
        <f t="shared" si="160"/>
        <v>240</v>
      </c>
      <c r="BP617" s="52">
        <f t="shared" si="161"/>
        <v>0</v>
      </c>
      <c r="BQ617" s="53">
        <f t="shared" si="162"/>
        <v>0</v>
      </c>
    </row>
    <row r="618" spans="1:70">
      <c r="A618" s="41">
        <v>679</v>
      </c>
      <c r="B618" s="42">
        <v>46031</v>
      </c>
      <c r="C618" s="48" t="s">
        <v>91</v>
      </c>
      <c r="D618" s="43" t="str">
        <f t="shared" si="165"/>
        <v>HO</v>
      </c>
      <c r="E618" s="44" t="s">
        <v>172</v>
      </c>
      <c r="F618" s="44" t="s">
        <v>161</v>
      </c>
      <c r="G618" s="45" t="s">
        <v>165</v>
      </c>
      <c r="H618" s="45"/>
      <c r="I618" s="45"/>
      <c r="J618" s="5">
        <v>200299.13</v>
      </c>
      <c r="K618" s="46" t="str">
        <f>VLOOKUP(J618,'[1]Item List (3)'!A$1:B$110000,2,FALSE)</f>
        <v>OR.9913 C</v>
      </c>
      <c r="L618" s="5">
        <v>251119002</v>
      </c>
      <c r="M618" s="15" t="str">
        <f t="shared" si="163"/>
        <v>OR</v>
      </c>
      <c r="N618" s="15">
        <v>15</v>
      </c>
      <c r="O618" s="47">
        <f t="shared" si="156"/>
        <v>240</v>
      </c>
      <c r="P618" s="15">
        <v>1</v>
      </c>
      <c r="Q618" s="15">
        <v>1327</v>
      </c>
      <c r="R618" s="15"/>
      <c r="S618" s="15"/>
      <c r="T618" s="15"/>
      <c r="U618" s="48">
        <f t="shared" si="167"/>
        <v>1327</v>
      </c>
      <c r="V618" s="15">
        <v>370</v>
      </c>
      <c r="W618" s="15"/>
      <c r="X618" s="15">
        <v>30</v>
      </c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>
        <v>20</v>
      </c>
      <c r="AQ618" s="15"/>
      <c r="AR618" s="15">
        <v>60</v>
      </c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48">
        <f t="shared" si="155"/>
        <v>480</v>
      </c>
      <c r="BH618" s="49">
        <f t="shared" si="157"/>
        <v>8</v>
      </c>
      <c r="BI618" s="50">
        <f t="shared" si="164"/>
        <v>6.166666666666667</v>
      </c>
      <c r="BJ618" s="50">
        <f t="shared" si="158"/>
        <v>77.083333333333343</v>
      </c>
      <c r="BK618" s="51">
        <f t="shared" si="168"/>
        <v>89.662162162162161</v>
      </c>
      <c r="BL618" s="51">
        <f t="shared" si="169"/>
        <v>100</v>
      </c>
      <c r="BM618" s="51">
        <f t="shared" si="159"/>
        <v>69.114583333333329</v>
      </c>
      <c r="BN618" s="52">
        <f t="shared" si="166"/>
        <v>0.33333333333333331</v>
      </c>
      <c r="BO618" s="52">
        <f t="shared" si="160"/>
        <v>1840</v>
      </c>
      <c r="BP618" s="52">
        <f t="shared" si="161"/>
        <v>1.5</v>
      </c>
      <c r="BQ618" s="53">
        <f t="shared" si="162"/>
        <v>360</v>
      </c>
      <c r="BR618" s="54">
        <v>2</v>
      </c>
    </row>
    <row r="619" spans="1:70">
      <c r="A619" s="41">
        <v>680</v>
      </c>
      <c r="B619" s="42">
        <v>46031</v>
      </c>
      <c r="C619" s="48" t="s">
        <v>97</v>
      </c>
      <c r="D619" s="43" t="str">
        <f t="shared" si="165"/>
        <v>HO</v>
      </c>
      <c r="E619" s="44" t="s">
        <v>172</v>
      </c>
      <c r="F619" s="44" t="s">
        <v>161</v>
      </c>
      <c r="G619" s="45" t="s">
        <v>173</v>
      </c>
      <c r="H619" s="45"/>
      <c r="I619" s="45"/>
      <c r="J619" s="5">
        <v>200299.13</v>
      </c>
      <c r="K619" s="46" t="str">
        <f>VLOOKUP(J619,'[1]Item List (3)'!A$1:B$110000,2,FALSE)</f>
        <v>OR.9913 C</v>
      </c>
      <c r="L619" s="5">
        <v>251119002</v>
      </c>
      <c r="M619" s="15" t="str">
        <f t="shared" si="163"/>
        <v>OR</v>
      </c>
      <c r="N619" s="15">
        <v>15</v>
      </c>
      <c r="O619" s="47">
        <f t="shared" si="156"/>
        <v>240</v>
      </c>
      <c r="P619" s="15">
        <v>1</v>
      </c>
      <c r="Q619" s="15">
        <v>695</v>
      </c>
      <c r="R619" s="15"/>
      <c r="S619" s="15"/>
      <c r="T619" s="15"/>
      <c r="U619" s="48">
        <f t="shared" si="167"/>
        <v>695</v>
      </c>
      <c r="V619" s="15">
        <v>180</v>
      </c>
      <c r="W619" s="15"/>
      <c r="X619" s="15">
        <v>20</v>
      </c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>
        <v>10</v>
      </c>
      <c r="AQ619" s="15"/>
      <c r="AR619" s="15">
        <v>270</v>
      </c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48">
        <f t="shared" si="155"/>
        <v>480</v>
      </c>
      <c r="BH619" s="49">
        <f t="shared" si="157"/>
        <v>8</v>
      </c>
      <c r="BI619" s="50">
        <f t="shared" si="164"/>
        <v>3</v>
      </c>
      <c r="BJ619" s="50">
        <f t="shared" si="158"/>
        <v>37.5</v>
      </c>
      <c r="BK619" s="51">
        <f t="shared" si="168"/>
        <v>96.527777777777786</v>
      </c>
      <c r="BL619" s="51">
        <f t="shared" si="169"/>
        <v>100</v>
      </c>
      <c r="BM619" s="51">
        <f t="shared" si="159"/>
        <v>36.197916666666671</v>
      </c>
      <c r="BN619" s="52">
        <f t="shared" si="166"/>
        <v>0.16666666666666666</v>
      </c>
      <c r="BO619" s="52">
        <f t="shared" si="160"/>
        <v>1880</v>
      </c>
      <c r="BP619" s="52">
        <f t="shared" si="161"/>
        <v>4.833333333333333</v>
      </c>
      <c r="BQ619" s="53">
        <f t="shared" si="162"/>
        <v>1160</v>
      </c>
    </row>
    <row r="620" spans="1:70">
      <c r="A620" s="41">
        <v>681</v>
      </c>
      <c r="B620" s="42">
        <v>46031</v>
      </c>
      <c r="C620" s="48" t="s">
        <v>91</v>
      </c>
      <c r="D620" s="43" t="str">
        <f t="shared" si="165"/>
        <v>HO</v>
      </c>
      <c r="E620" s="44" t="s">
        <v>175</v>
      </c>
      <c r="F620" s="44" t="s">
        <v>161</v>
      </c>
      <c r="G620" s="45" t="s">
        <v>168</v>
      </c>
      <c r="H620" s="45"/>
      <c r="I620" s="45"/>
      <c r="J620" s="5">
        <v>102097</v>
      </c>
      <c r="K620" s="46" t="e">
        <f>VLOOKUP(J620,'[1]Item List (3)'!A$1:B$110000,2,FALSE)</f>
        <v>#N/A</v>
      </c>
      <c r="L620" s="5">
        <v>250908010</v>
      </c>
      <c r="M620" s="15" t="str">
        <f t="shared" si="163"/>
        <v>IR</v>
      </c>
      <c r="N620" s="15">
        <v>15</v>
      </c>
      <c r="O620" s="47">
        <f t="shared" si="156"/>
        <v>240</v>
      </c>
      <c r="P620" s="15">
        <v>1</v>
      </c>
      <c r="Q620" s="15">
        <v>464</v>
      </c>
      <c r="R620" s="15"/>
      <c r="S620" s="15"/>
      <c r="T620" s="15"/>
      <c r="U620" s="48">
        <f t="shared" si="167"/>
        <v>464</v>
      </c>
      <c r="V620" s="15">
        <v>140</v>
      </c>
      <c r="W620" s="15">
        <v>30</v>
      </c>
      <c r="X620" s="15">
        <v>70</v>
      </c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>
        <v>10</v>
      </c>
      <c r="AQ620" s="15"/>
      <c r="AR620" s="15">
        <v>210</v>
      </c>
      <c r="AS620" s="15"/>
      <c r="AT620" s="15"/>
      <c r="AU620" s="15"/>
      <c r="AV620" s="15"/>
      <c r="AW620" s="15"/>
      <c r="AX620" s="15"/>
      <c r="AY620" s="15"/>
      <c r="AZ620" s="15">
        <v>20</v>
      </c>
      <c r="BA620" s="15"/>
      <c r="BB620" s="15"/>
      <c r="BC620" s="15"/>
      <c r="BD620" s="15"/>
      <c r="BE620" s="15"/>
      <c r="BF620" s="15"/>
      <c r="BG620" s="48">
        <f t="shared" si="155"/>
        <v>480</v>
      </c>
      <c r="BH620" s="49">
        <f t="shared" si="157"/>
        <v>8</v>
      </c>
      <c r="BI620" s="50">
        <f t="shared" si="164"/>
        <v>2.333333333333333</v>
      </c>
      <c r="BJ620" s="50">
        <f t="shared" si="158"/>
        <v>29.166666666666664</v>
      </c>
      <c r="BK620" s="51">
        <f t="shared" si="168"/>
        <v>82.857142857142875</v>
      </c>
      <c r="BL620" s="51">
        <f t="shared" si="169"/>
        <v>100</v>
      </c>
      <c r="BM620" s="51">
        <f t="shared" si="159"/>
        <v>24.166666666666671</v>
      </c>
      <c r="BN620" s="52">
        <f t="shared" si="166"/>
        <v>0.66666666666666663</v>
      </c>
      <c r="BO620" s="52">
        <f t="shared" si="160"/>
        <v>1760</v>
      </c>
      <c r="BP620" s="52">
        <f t="shared" si="161"/>
        <v>5</v>
      </c>
      <c r="BQ620" s="53">
        <f t="shared" si="162"/>
        <v>1200</v>
      </c>
      <c r="BR620" s="54">
        <v>2</v>
      </c>
    </row>
    <row r="621" spans="1:70">
      <c r="A621" s="41">
        <v>682</v>
      </c>
      <c r="B621" s="42">
        <v>46031</v>
      </c>
      <c r="C621" s="48" t="s">
        <v>97</v>
      </c>
      <c r="D621" s="43" t="str">
        <f t="shared" si="165"/>
        <v>HO</v>
      </c>
      <c r="E621" s="44" t="s">
        <v>175</v>
      </c>
      <c r="F621" s="44" t="s">
        <v>161</v>
      </c>
      <c r="G621" s="45" t="s">
        <v>163</v>
      </c>
      <c r="H621" s="45"/>
      <c r="I621" s="45"/>
      <c r="J621" s="5">
        <v>104738</v>
      </c>
      <c r="K621" s="46" t="str">
        <f>VLOOKUP(J621,'[1]Item List (3)'!A$1:B$110000,2,FALSE)</f>
        <v>IR.IR 20X28.6X16</v>
      </c>
      <c r="L621" s="5">
        <v>251207011</v>
      </c>
      <c r="M621" s="15" t="str">
        <f t="shared" si="163"/>
        <v>IR</v>
      </c>
      <c r="N621" s="15">
        <v>20</v>
      </c>
      <c r="O621" s="47">
        <f t="shared" si="156"/>
        <v>180</v>
      </c>
      <c r="P621" s="15">
        <v>1</v>
      </c>
      <c r="Q621" s="15">
        <v>203</v>
      </c>
      <c r="R621" s="15"/>
      <c r="S621" s="15"/>
      <c r="T621" s="15"/>
      <c r="U621" s="48">
        <f t="shared" si="167"/>
        <v>203</v>
      </c>
      <c r="V621" s="15">
        <v>120</v>
      </c>
      <c r="W621" s="15">
        <v>60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>
        <v>20</v>
      </c>
      <c r="AQ621" s="15"/>
      <c r="AR621" s="15">
        <v>30</v>
      </c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48">
        <f t="shared" si="155"/>
        <v>230</v>
      </c>
      <c r="BH621" s="49">
        <f t="shared" si="157"/>
        <v>3.8333333333333335</v>
      </c>
      <c r="BI621" s="50">
        <f t="shared" si="164"/>
        <v>2</v>
      </c>
      <c r="BJ621" s="50">
        <f t="shared" si="158"/>
        <v>52.173913043478258</v>
      </c>
      <c r="BK621" s="51">
        <f t="shared" si="168"/>
        <v>56.388888888888886</v>
      </c>
      <c r="BL621" s="51">
        <f t="shared" si="169"/>
        <v>100</v>
      </c>
      <c r="BM621" s="51">
        <f t="shared" si="159"/>
        <v>29.420289855072461</v>
      </c>
      <c r="BN621" s="52">
        <f t="shared" si="166"/>
        <v>1.3333333333333333</v>
      </c>
      <c r="BO621" s="52">
        <f t="shared" si="160"/>
        <v>450</v>
      </c>
      <c r="BP621" s="52">
        <f t="shared" si="161"/>
        <v>0.5</v>
      </c>
      <c r="BQ621" s="53">
        <f t="shared" si="162"/>
        <v>90</v>
      </c>
    </row>
    <row r="622" spans="1:70">
      <c r="A622" s="41">
        <v>683</v>
      </c>
      <c r="B622" s="42">
        <v>46031</v>
      </c>
      <c r="C622" s="48" t="s">
        <v>97</v>
      </c>
      <c r="D622" s="43" t="str">
        <f t="shared" si="165"/>
        <v>HO</v>
      </c>
      <c r="E622" s="44" t="s">
        <v>175</v>
      </c>
      <c r="F622" s="44" t="s">
        <v>161</v>
      </c>
      <c r="G622" s="45" t="s">
        <v>163</v>
      </c>
      <c r="H622" s="45"/>
      <c r="I622" s="63"/>
      <c r="J622" s="5">
        <v>102091</v>
      </c>
      <c r="K622" s="46" t="e">
        <f>VLOOKUP(J622,'[1]Item List (3)'!A$1:B$110000,2,FALSE)</f>
        <v>#N/A</v>
      </c>
      <c r="L622" s="5">
        <v>251204017</v>
      </c>
      <c r="M622" s="15" t="str">
        <f t="shared" si="163"/>
        <v>IR</v>
      </c>
      <c r="N622" s="15">
        <v>25</v>
      </c>
      <c r="O622" s="47">
        <f t="shared" si="156"/>
        <v>144</v>
      </c>
      <c r="P622" s="15">
        <v>1</v>
      </c>
      <c r="Q622" s="15">
        <v>415</v>
      </c>
      <c r="R622" s="15"/>
      <c r="S622" s="15"/>
      <c r="T622" s="15"/>
      <c r="U622" s="48">
        <f t="shared" si="167"/>
        <v>415</v>
      </c>
      <c r="V622" s="15">
        <v>190</v>
      </c>
      <c r="W622" s="15">
        <v>60</v>
      </c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48">
        <f t="shared" si="155"/>
        <v>250</v>
      </c>
      <c r="BH622" s="49">
        <f t="shared" si="157"/>
        <v>4.166666666666667</v>
      </c>
      <c r="BI622" s="50">
        <f t="shared" si="164"/>
        <v>3.166666666666667</v>
      </c>
      <c r="BJ622" s="50">
        <f t="shared" si="158"/>
        <v>76</v>
      </c>
      <c r="BK622" s="51">
        <f t="shared" si="168"/>
        <v>91.008771929824547</v>
      </c>
      <c r="BL622" s="51">
        <f t="shared" si="169"/>
        <v>100</v>
      </c>
      <c r="BM622" s="51">
        <f t="shared" si="159"/>
        <v>69.166666666666671</v>
      </c>
      <c r="BN622" s="52">
        <f t="shared" si="166"/>
        <v>1</v>
      </c>
      <c r="BO622" s="52">
        <f t="shared" si="160"/>
        <v>456.00000000000006</v>
      </c>
      <c r="BP622" s="52">
        <f t="shared" si="161"/>
        <v>0</v>
      </c>
      <c r="BQ622" s="53">
        <f t="shared" si="162"/>
        <v>0</v>
      </c>
    </row>
    <row r="623" spans="1:70">
      <c r="A623" s="41">
        <v>684</v>
      </c>
      <c r="B623" s="42">
        <v>46031</v>
      </c>
      <c r="C623" s="48" t="s">
        <v>91</v>
      </c>
      <c r="D623" s="43" t="str">
        <f t="shared" si="165"/>
        <v>HO</v>
      </c>
      <c r="E623" s="44" t="s">
        <v>176</v>
      </c>
      <c r="F623" s="44"/>
      <c r="G623" s="45"/>
      <c r="H623" s="45"/>
      <c r="I623" s="63"/>
      <c r="J623" s="5"/>
      <c r="K623" s="46" t="e">
        <f>VLOOKUP(J623,'[1]Item List (3)'!A$1:B$110000,2,FALSE)</f>
        <v>#N/A</v>
      </c>
      <c r="L623" s="5"/>
      <c r="M623" s="15" t="str">
        <f t="shared" si="163"/>
        <v>IR</v>
      </c>
      <c r="N623" s="15"/>
      <c r="O623" s="47" t="str">
        <f t="shared" si="156"/>
        <v/>
      </c>
      <c r="P623" s="15"/>
      <c r="Q623" s="15"/>
      <c r="R623" s="15"/>
      <c r="S623" s="15"/>
      <c r="T623" s="15"/>
      <c r="U623" s="48">
        <f t="shared" si="167"/>
        <v>0</v>
      </c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48">
        <f t="shared" si="155"/>
        <v>0</v>
      </c>
      <c r="BH623" s="49">
        <f t="shared" si="157"/>
        <v>0</v>
      </c>
      <c r="BI623" s="50">
        <f t="shared" si="164"/>
        <v>0</v>
      </c>
      <c r="BJ623" s="50">
        <f t="shared" si="158"/>
        <v>0</v>
      </c>
      <c r="BK623" s="51">
        <f t="shared" si="168"/>
        <v>0</v>
      </c>
      <c r="BL623" s="51">
        <f t="shared" si="169"/>
        <v>0</v>
      </c>
      <c r="BM623" s="51">
        <f t="shared" si="159"/>
        <v>0</v>
      </c>
      <c r="BN623" s="52">
        <f t="shared" si="166"/>
        <v>0</v>
      </c>
      <c r="BO623" s="52">
        <f t="shared" si="160"/>
        <v>0</v>
      </c>
      <c r="BP623" s="52">
        <f t="shared" si="161"/>
        <v>0</v>
      </c>
      <c r="BQ623" s="53">
        <f t="shared" si="162"/>
        <v>0</v>
      </c>
    </row>
    <row r="624" spans="1:70">
      <c r="A624" s="41">
        <v>685</v>
      </c>
      <c r="B624" s="42">
        <v>46031</v>
      </c>
      <c r="C624" s="48" t="s">
        <v>97</v>
      </c>
      <c r="D624" s="43" t="str">
        <f t="shared" si="165"/>
        <v>HO</v>
      </c>
      <c r="E624" s="44" t="s">
        <v>176</v>
      </c>
      <c r="F624" s="44" t="s">
        <v>161</v>
      </c>
      <c r="G624" s="45" t="s">
        <v>165</v>
      </c>
      <c r="H624" s="45" t="s">
        <v>167</v>
      </c>
      <c r="I624" s="45"/>
      <c r="J624" s="5">
        <v>208497</v>
      </c>
      <c r="K624" s="46" t="str">
        <f>VLOOKUP(J624,'[1]Item List (3)'!A$1:B$110000,2,FALSE)</f>
        <v>NB.OR 95076</v>
      </c>
      <c r="L624" s="5">
        <v>251208001</v>
      </c>
      <c r="M624" s="15" t="str">
        <f t="shared" si="163"/>
        <v>OR</v>
      </c>
      <c r="N624" s="15">
        <v>15</v>
      </c>
      <c r="O624" s="47">
        <f t="shared" si="156"/>
        <v>240</v>
      </c>
      <c r="P624" s="15">
        <v>1</v>
      </c>
      <c r="Q624" s="15">
        <v>1491</v>
      </c>
      <c r="R624" s="15"/>
      <c r="S624" s="15"/>
      <c r="T624" s="15"/>
      <c r="U624" s="48">
        <f t="shared" si="167"/>
        <v>1491</v>
      </c>
      <c r="V624" s="15">
        <v>390</v>
      </c>
      <c r="W624" s="15"/>
      <c r="X624" s="15">
        <v>30</v>
      </c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>
        <v>30</v>
      </c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>
        <v>30</v>
      </c>
      <c r="BD624" s="15"/>
      <c r="BE624" s="15"/>
      <c r="BF624" s="15"/>
      <c r="BG624" s="48">
        <f t="shared" si="155"/>
        <v>480</v>
      </c>
      <c r="BH624" s="49">
        <f t="shared" si="157"/>
        <v>8</v>
      </c>
      <c r="BI624" s="50">
        <f t="shared" si="164"/>
        <v>6.5</v>
      </c>
      <c r="BJ624" s="50">
        <f t="shared" si="158"/>
        <v>81.25</v>
      </c>
      <c r="BK624" s="51">
        <f t="shared" si="168"/>
        <v>95.57692307692308</v>
      </c>
      <c r="BL624" s="51">
        <f t="shared" si="169"/>
        <v>100</v>
      </c>
      <c r="BM624" s="51">
        <f t="shared" si="159"/>
        <v>77.65625</v>
      </c>
      <c r="BN624" s="52">
        <f t="shared" si="166"/>
        <v>0.5</v>
      </c>
      <c r="BO624" s="52">
        <f t="shared" si="160"/>
        <v>1800</v>
      </c>
      <c r="BP624" s="52">
        <f t="shared" si="161"/>
        <v>1</v>
      </c>
      <c r="BQ624" s="53">
        <f t="shared" si="162"/>
        <v>240</v>
      </c>
    </row>
    <row r="625" spans="1:70">
      <c r="A625" s="41">
        <v>686</v>
      </c>
      <c r="B625" s="42">
        <v>46031</v>
      </c>
      <c r="C625" s="48" t="s">
        <v>91</v>
      </c>
      <c r="D625" s="43" t="str">
        <f t="shared" si="165"/>
        <v>HO</v>
      </c>
      <c r="E625" s="44" t="s">
        <v>177</v>
      </c>
      <c r="F625" s="44"/>
      <c r="G625" s="45"/>
      <c r="H625" s="45"/>
      <c r="I625" s="45"/>
      <c r="J625" s="5"/>
      <c r="K625" s="46" t="e">
        <f>VLOOKUP(J625,'[1]Item List (3)'!A$1:B$110000,2,FALSE)</f>
        <v>#N/A</v>
      </c>
      <c r="L625" s="5"/>
      <c r="M625" s="15" t="str">
        <f t="shared" si="163"/>
        <v>IR</v>
      </c>
      <c r="N625" s="15"/>
      <c r="O625" s="47" t="str">
        <f t="shared" si="156"/>
        <v/>
      </c>
      <c r="P625" s="15"/>
      <c r="Q625" s="15"/>
      <c r="R625" s="15"/>
      <c r="S625" s="15"/>
      <c r="T625" s="15"/>
      <c r="U625" s="48">
        <f t="shared" si="167"/>
        <v>0</v>
      </c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>
        <v>480</v>
      </c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48">
        <f t="shared" si="155"/>
        <v>480</v>
      </c>
      <c r="BH625" s="49">
        <f t="shared" si="157"/>
        <v>8</v>
      </c>
      <c r="BI625" s="50">
        <f t="shared" si="164"/>
        <v>0</v>
      </c>
      <c r="BJ625" s="50">
        <f t="shared" si="158"/>
        <v>0</v>
      </c>
      <c r="BK625" s="51">
        <f t="shared" si="168"/>
        <v>0</v>
      </c>
      <c r="BL625" s="51">
        <f t="shared" si="169"/>
        <v>0</v>
      </c>
      <c r="BM625" s="51">
        <f t="shared" si="159"/>
        <v>0</v>
      </c>
      <c r="BN625" s="52">
        <f t="shared" si="166"/>
        <v>0</v>
      </c>
      <c r="BO625" s="52">
        <f t="shared" si="160"/>
        <v>0</v>
      </c>
      <c r="BP625" s="52">
        <f t="shared" si="161"/>
        <v>8</v>
      </c>
      <c r="BQ625" s="53">
        <f t="shared" si="162"/>
        <v>0</v>
      </c>
    </row>
    <row r="626" spans="1:70">
      <c r="A626" s="41">
        <v>687</v>
      </c>
      <c r="B626" s="42">
        <v>46031</v>
      </c>
      <c r="C626" s="48" t="s">
        <v>97</v>
      </c>
      <c r="D626" s="43" t="str">
        <f t="shared" si="165"/>
        <v>HO</v>
      </c>
      <c r="E626" s="44" t="s">
        <v>177</v>
      </c>
      <c r="F626" s="44" t="s">
        <v>161</v>
      </c>
      <c r="G626" s="45" t="s">
        <v>173</v>
      </c>
      <c r="H626" s="45"/>
      <c r="I626" s="45"/>
      <c r="J626" s="5">
        <v>104293</v>
      </c>
      <c r="K626" s="46" t="str">
        <f>VLOOKUP(J626,'[1]Item List (3)'!A$1:B$110000,2,FALSE)</f>
        <v>IR.210 YY2</v>
      </c>
      <c r="L626" s="5">
        <v>251130004</v>
      </c>
      <c r="M626" s="15" t="str">
        <f t="shared" si="163"/>
        <v>IR</v>
      </c>
      <c r="N626" s="15">
        <v>20</v>
      </c>
      <c r="O626" s="47">
        <f t="shared" si="156"/>
        <v>180</v>
      </c>
      <c r="P626" s="15">
        <v>1</v>
      </c>
      <c r="Q626" s="15">
        <v>481</v>
      </c>
      <c r="R626" s="15"/>
      <c r="S626" s="15"/>
      <c r="T626" s="15"/>
      <c r="U626" s="48">
        <f t="shared" si="167"/>
        <v>481</v>
      </c>
      <c r="V626" s="15">
        <v>170</v>
      </c>
      <c r="W626" s="15"/>
      <c r="X626" s="15">
        <v>60</v>
      </c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>
        <v>10</v>
      </c>
      <c r="AQ626" s="15"/>
      <c r="AR626" s="15">
        <v>240</v>
      </c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48">
        <f t="shared" ref="BG626:BG629" si="170">SUM(V626:BF626)</f>
        <v>480</v>
      </c>
      <c r="BH626" s="49">
        <f t="shared" si="157"/>
        <v>8</v>
      </c>
      <c r="BI626" s="50">
        <f t="shared" si="164"/>
        <v>2.833333333333333</v>
      </c>
      <c r="BJ626" s="50">
        <f t="shared" si="158"/>
        <v>35.416666666666664</v>
      </c>
      <c r="BK626" s="51">
        <f t="shared" si="168"/>
        <v>94.313725490196106</v>
      </c>
      <c r="BL626" s="51">
        <f t="shared" si="169"/>
        <v>100</v>
      </c>
      <c r="BM626" s="51">
        <f t="shared" si="159"/>
        <v>33.402777777777786</v>
      </c>
      <c r="BN626" s="52">
        <f t="shared" si="166"/>
        <v>0.16666666666666666</v>
      </c>
      <c r="BO626" s="52">
        <f t="shared" si="160"/>
        <v>1410</v>
      </c>
      <c r="BP626" s="52">
        <f t="shared" si="161"/>
        <v>5</v>
      </c>
      <c r="BQ626" s="53">
        <f t="shared" si="162"/>
        <v>900</v>
      </c>
    </row>
    <row r="627" spans="1:70">
      <c r="A627" s="41">
        <v>688</v>
      </c>
      <c r="B627" s="42">
        <v>46031</v>
      </c>
      <c r="C627" s="48" t="s">
        <v>91</v>
      </c>
      <c r="D627" s="43" t="str">
        <f t="shared" si="165"/>
        <v>HO</v>
      </c>
      <c r="E627" s="44" t="s">
        <v>179</v>
      </c>
      <c r="F627" s="44" t="s">
        <v>161</v>
      </c>
      <c r="G627" s="45" t="s">
        <v>168</v>
      </c>
      <c r="H627" s="45"/>
      <c r="I627" s="45"/>
      <c r="J627" s="5">
        <v>200261</v>
      </c>
      <c r="K627" s="46" t="str">
        <f>VLOOKUP(J627,'[1]Item List (3)'!A$1:B$110000,2,FALSE)</f>
        <v>OR.211 YY4</v>
      </c>
      <c r="L627" s="5">
        <v>251230008</v>
      </c>
      <c r="M627" s="15" t="str">
        <f t="shared" si="163"/>
        <v>OR</v>
      </c>
      <c r="N627" s="15">
        <v>20</v>
      </c>
      <c r="O627" s="47">
        <f t="shared" si="156"/>
        <v>180</v>
      </c>
      <c r="P627" s="15">
        <v>1</v>
      </c>
      <c r="Q627" s="15">
        <v>480</v>
      </c>
      <c r="R627" s="15"/>
      <c r="S627" s="15"/>
      <c r="T627" s="15"/>
      <c r="U627" s="48">
        <f t="shared" si="167"/>
        <v>480</v>
      </c>
      <c r="V627" s="15">
        <v>170</v>
      </c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>
        <v>10</v>
      </c>
      <c r="AQ627" s="15"/>
      <c r="AR627" s="15">
        <v>300</v>
      </c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48">
        <f t="shared" si="170"/>
        <v>480</v>
      </c>
      <c r="BH627" s="49">
        <f t="shared" si="157"/>
        <v>8</v>
      </c>
      <c r="BI627" s="50">
        <f t="shared" si="164"/>
        <v>2.833333333333333</v>
      </c>
      <c r="BJ627" s="50">
        <f t="shared" si="158"/>
        <v>35.416666666666664</v>
      </c>
      <c r="BK627" s="51">
        <f t="shared" si="168"/>
        <v>94.11764705882355</v>
      </c>
      <c r="BL627" s="51">
        <f t="shared" si="169"/>
        <v>100</v>
      </c>
      <c r="BM627" s="51">
        <f t="shared" si="159"/>
        <v>33.333333333333336</v>
      </c>
      <c r="BN627" s="52">
        <f t="shared" si="166"/>
        <v>0.16666666666666666</v>
      </c>
      <c r="BO627" s="52">
        <f t="shared" si="160"/>
        <v>1410</v>
      </c>
      <c r="BP627" s="52">
        <f t="shared" si="161"/>
        <v>5</v>
      </c>
      <c r="BQ627" s="53">
        <f t="shared" si="162"/>
        <v>900</v>
      </c>
    </row>
    <row r="628" spans="1:70">
      <c r="A628" s="41">
        <v>689</v>
      </c>
      <c r="B628" s="42">
        <v>46031</v>
      </c>
      <c r="C628" s="48" t="s">
        <v>97</v>
      </c>
      <c r="D628" s="43" t="str">
        <f t="shared" si="165"/>
        <v>HO</v>
      </c>
      <c r="E628" s="44" t="s">
        <v>179</v>
      </c>
      <c r="F628" s="44" t="s">
        <v>161</v>
      </c>
      <c r="G628" s="45" t="s">
        <v>173</v>
      </c>
      <c r="H628" s="45"/>
      <c r="I628" s="45"/>
      <c r="J628" s="5">
        <v>200261</v>
      </c>
      <c r="K628" s="46" t="str">
        <f>VLOOKUP(J628,'[1]Item List (3)'!A$1:B$110000,2,FALSE)</f>
        <v>OR.211 YY4</v>
      </c>
      <c r="L628" s="5">
        <v>251230008</v>
      </c>
      <c r="M628" s="15" t="str">
        <f t="shared" si="163"/>
        <v>OR</v>
      </c>
      <c r="N628" s="15">
        <v>20</v>
      </c>
      <c r="O628" s="47">
        <f t="shared" si="156"/>
        <v>180</v>
      </c>
      <c r="P628" s="15">
        <v>1</v>
      </c>
      <c r="Q628" s="15">
        <v>357</v>
      </c>
      <c r="R628" s="15"/>
      <c r="S628" s="15"/>
      <c r="T628" s="15"/>
      <c r="U628" s="48">
        <f t="shared" si="167"/>
        <v>357</v>
      </c>
      <c r="V628" s="15">
        <v>125</v>
      </c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>
        <v>300</v>
      </c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>
        <v>55</v>
      </c>
      <c r="BD628" s="15"/>
      <c r="BE628" s="15"/>
      <c r="BF628" s="15"/>
      <c r="BG628" s="48">
        <f t="shared" si="170"/>
        <v>480</v>
      </c>
      <c r="BH628" s="49">
        <f t="shared" si="157"/>
        <v>8</v>
      </c>
      <c r="BI628" s="50">
        <f t="shared" si="164"/>
        <v>2.083333333333333</v>
      </c>
      <c r="BJ628" s="50">
        <f t="shared" si="158"/>
        <v>26.041666666666664</v>
      </c>
      <c r="BK628" s="51">
        <f t="shared" si="168"/>
        <v>95.2</v>
      </c>
      <c r="BL628" s="51">
        <f t="shared" si="169"/>
        <v>100</v>
      </c>
      <c r="BM628" s="51">
        <f t="shared" si="159"/>
        <v>24.791666666666664</v>
      </c>
      <c r="BN628" s="52">
        <f t="shared" si="166"/>
        <v>0</v>
      </c>
      <c r="BO628" s="52">
        <f t="shared" si="160"/>
        <v>1440</v>
      </c>
      <c r="BP628" s="52">
        <f t="shared" si="161"/>
        <v>5.916666666666667</v>
      </c>
      <c r="BQ628" s="53">
        <f t="shared" si="162"/>
        <v>1065</v>
      </c>
    </row>
    <row r="629" spans="1:70">
      <c r="A629" s="41">
        <v>690</v>
      </c>
      <c r="B629" s="42">
        <v>46032</v>
      </c>
      <c r="C629" s="48" t="s">
        <v>91</v>
      </c>
      <c r="D629" s="43" t="str">
        <f t="shared" si="165"/>
        <v>FG</v>
      </c>
      <c r="E629" s="44" t="s">
        <v>93</v>
      </c>
      <c r="F629" s="44"/>
      <c r="G629" s="45"/>
      <c r="H629" s="45"/>
      <c r="I629" s="45"/>
      <c r="J629" s="5"/>
      <c r="K629" s="46" t="e">
        <f>VLOOKUP(J629,'[1]Item List (3)'!A$1:B$110000,2,FALSE)</f>
        <v>#N/A</v>
      </c>
      <c r="L629" s="5"/>
      <c r="M629" s="15" t="str">
        <f t="shared" si="163"/>
        <v>IR</v>
      </c>
      <c r="N629" s="15"/>
      <c r="O629" s="47" t="str">
        <f t="shared" si="156"/>
        <v/>
      </c>
      <c r="P629" s="15"/>
      <c r="Q629" s="15"/>
      <c r="R629" s="15"/>
      <c r="S629" s="15"/>
      <c r="T629" s="15"/>
      <c r="U629" s="48">
        <f t="shared" si="167"/>
        <v>0</v>
      </c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>
        <v>480</v>
      </c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48">
        <f t="shared" si="170"/>
        <v>480</v>
      </c>
      <c r="BH629" s="49">
        <f t="shared" si="157"/>
        <v>8</v>
      </c>
      <c r="BI629" s="50">
        <f t="shared" ref="BI629:BI692" si="171">IFERROR(BH629-SUM(W629:BF629)/60,0)</f>
        <v>0</v>
      </c>
      <c r="BJ629" s="50">
        <f t="shared" si="158"/>
        <v>0</v>
      </c>
      <c r="BK629" s="51">
        <f t="shared" si="168"/>
        <v>0</v>
      </c>
      <c r="BL629" s="51">
        <f t="shared" si="169"/>
        <v>0</v>
      </c>
      <c r="BM629" s="51">
        <f t="shared" si="159"/>
        <v>0</v>
      </c>
      <c r="BN629" s="52">
        <f t="shared" si="166"/>
        <v>0</v>
      </c>
      <c r="BO629" s="52">
        <f t="shared" si="160"/>
        <v>0</v>
      </c>
      <c r="BP629" s="52">
        <f t="shared" si="161"/>
        <v>8</v>
      </c>
      <c r="BQ629" s="53">
        <f t="shared" si="162"/>
        <v>0</v>
      </c>
    </row>
    <row r="630" spans="1:70">
      <c r="A630" s="41">
        <v>691</v>
      </c>
      <c r="B630" s="42">
        <v>46032</v>
      </c>
      <c r="C630" s="48" t="s">
        <v>97</v>
      </c>
      <c r="D630" s="43" t="str">
        <f t="shared" si="165"/>
        <v>FG</v>
      </c>
      <c r="E630" s="44" t="s">
        <v>93</v>
      </c>
      <c r="F630" s="44" t="s">
        <v>92</v>
      </c>
      <c r="G630" s="45" t="s">
        <v>94</v>
      </c>
      <c r="H630" s="45" t="s">
        <v>95</v>
      </c>
      <c r="I630" s="45"/>
      <c r="J630" s="5">
        <v>104247</v>
      </c>
      <c r="K630" s="46" t="str">
        <f>VLOOKUP(J630,'[1]Item List (3)'!A$1:B$110000,2,FALSE)</f>
        <v>IR.209</v>
      </c>
      <c r="L630" s="5">
        <v>251207012</v>
      </c>
      <c r="M630" s="15" t="str">
        <f t="shared" si="163"/>
        <v>IR</v>
      </c>
      <c r="N630" s="15"/>
      <c r="O630" s="47" t="str">
        <f t="shared" si="156"/>
        <v/>
      </c>
      <c r="P630" s="15">
        <v>1</v>
      </c>
      <c r="Q630" s="15">
        <v>3100</v>
      </c>
      <c r="R630" s="15"/>
      <c r="S630" s="15"/>
      <c r="T630" s="15"/>
      <c r="U630" s="48">
        <f t="shared" si="167"/>
        <v>3100</v>
      </c>
      <c r="V630" s="15">
        <v>150</v>
      </c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>
        <v>30</v>
      </c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48">
        <f t="shared" ref="BG630:BG693" si="172">SUM(V630:BF630)</f>
        <v>180</v>
      </c>
      <c r="BH630" s="49">
        <f t="shared" si="157"/>
        <v>3</v>
      </c>
      <c r="BI630" s="50">
        <f t="shared" si="171"/>
        <v>2.5</v>
      </c>
      <c r="BJ630" s="50">
        <f t="shared" si="158"/>
        <v>83.333333333333343</v>
      </c>
      <c r="BK630" s="51">
        <f t="shared" si="168"/>
        <v>0</v>
      </c>
      <c r="BL630" s="51">
        <f t="shared" si="169"/>
        <v>100</v>
      </c>
      <c r="BM630" s="51">
        <f t="shared" si="159"/>
        <v>0</v>
      </c>
      <c r="BN630" s="52">
        <f t="shared" si="166"/>
        <v>0</v>
      </c>
      <c r="BO630" s="52">
        <f t="shared" si="160"/>
        <v>0</v>
      </c>
      <c r="BP630" s="52">
        <f t="shared" si="161"/>
        <v>0.5</v>
      </c>
      <c r="BQ630" s="53">
        <f t="shared" si="162"/>
        <v>0</v>
      </c>
    </row>
    <row r="631" spans="1:70">
      <c r="A631" s="41">
        <v>692</v>
      </c>
      <c r="B631" s="42">
        <v>46032</v>
      </c>
      <c r="C631" s="48" t="s">
        <v>97</v>
      </c>
      <c r="D631" s="43" t="str">
        <f t="shared" si="165"/>
        <v>FG</v>
      </c>
      <c r="E631" s="44" t="s">
        <v>93</v>
      </c>
      <c r="F631" s="44" t="s">
        <v>96</v>
      </c>
      <c r="G631" s="45" t="s">
        <v>94</v>
      </c>
      <c r="H631" s="45" t="s">
        <v>95</v>
      </c>
      <c r="I631" s="45"/>
      <c r="J631" s="5">
        <v>1421046</v>
      </c>
      <c r="K631" s="46" t="str">
        <f>VLOOKUP(J631,'[1]Item List (3)'!A$1:B$110000,2,FALSE)</f>
        <v>920041200 MATERIAL</v>
      </c>
      <c r="L631" s="5">
        <v>251013012</v>
      </c>
      <c r="M631" s="15" t="str">
        <f t="shared" si="163"/>
        <v>IR</v>
      </c>
      <c r="N631" s="15"/>
      <c r="O631" s="47" t="str">
        <f t="shared" si="156"/>
        <v/>
      </c>
      <c r="P631" s="15">
        <v>2</v>
      </c>
      <c r="Q631" s="15">
        <v>843</v>
      </c>
      <c r="R631" s="15"/>
      <c r="S631" s="15"/>
      <c r="T631" s="15"/>
      <c r="U631" s="48">
        <f t="shared" si="167"/>
        <v>843</v>
      </c>
      <c r="V631" s="15">
        <v>210</v>
      </c>
      <c r="W631" s="15">
        <v>60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>
        <v>30</v>
      </c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48">
        <f t="shared" si="172"/>
        <v>300</v>
      </c>
      <c r="BH631" s="49">
        <f t="shared" si="157"/>
        <v>5</v>
      </c>
      <c r="BI631" s="50">
        <f t="shared" si="171"/>
        <v>3.5</v>
      </c>
      <c r="BJ631" s="50">
        <f t="shared" si="158"/>
        <v>70</v>
      </c>
      <c r="BK631" s="51">
        <f t="shared" si="168"/>
        <v>0</v>
      </c>
      <c r="BL631" s="51">
        <f t="shared" si="169"/>
        <v>100</v>
      </c>
      <c r="BM631" s="51">
        <f t="shared" si="159"/>
        <v>0</v>
      </c>
      <c r="BN631" s="52">
        <f t="shared" si="166"/>
        <v>1</v>
      </c>
      <c r="BO631" s="52">
        <f t="shared" si="160"/>
        <v>0</v>
      </c>
      <c r="BP631" s="52">
        <f t="shared" si="161"/>
        <v>0.5</v>
      </c>
      <c r="BQ631" s="53">
        <f t="shared" si="162"/>
        <v>0</v>
      </c>
    </row>
    <row r="632" spans="1:70">
      <c r="A632" s="41">
        <v>693</v>
      </c>
      <c r="B632" s="42">
        <v>46032</v>
      </c>
      <c r="C632" s="48" t="s">
        <v>91</v>
      </c>
      <c r="D632" s="43" t="str">
        <f t="shared" si="165"/>
        <v>FG</v>
      </c>
      <c r="E632" s="44" t="s">
        <v>100</v>
      </c>
      <c r="F632" s="44" t="s">
        <v>92</v>
      </c>
      <c r="G632" s="45" t="s">
        <v>98</v>
      </c>
      <c r="H632" s="45" t="s">
        <v>99</v>
      </c>
      <c r="I632" s="45"/>
      <c r="J632" s="5">
        <v>1526014.01</v>
      </c>
      <c r="K632" s="46" t="e">
        <f>VLOOKUP(J632,'[1]Item List (3)'!A$1:B$110000,2,FALSE)</f>
        <v>#N/A</v>
      </c>
      <c r="L632" s="5">
        <v>251107004</v>
      </c>
      <c r="M632" s="15" t="str">
        <f t="shared" si="163"/>
        <v>IR</v>
      </c>
      <c r="N632" s="15"/>
      <c r="O632" s="47" t="str">
        <f t="shared" si="156"/>
        <v/>
      </c>
      <c r="P632" s="15">
        <v>1</v>
      </c>
      <c r="Q632" s="15">
        <v>1034</v>
      </c>
      <c r="R632" s="15"/>
      <c r="S632" s="15"/>
      <c r="T632" s="15"/>
      <c r="U632" s="48">
        <f t="shared" si="167"/>
        <v>1034</v>
      </c>
      <c r="V632" s="15">
        <v>60</v>
      </c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>
        <v>60</v>
      </c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48">
        <f t="shared" si="172"/>
        <v>120</v>
      </c>
      <c r="BH632" s="49">
        <f t="shared" si="157"/>
        <v>2</v>
      </c>
      <c r="BI632" s="50">
        <f t="shared" si="171"/>
        <v>1</v>
      </c>
      <c r="BJ632" s="50">
        <f t="shared" si="158"/>
        <v>50</v>
      </c>
      <c r="BK632" s="51">
        <f t="shared" si="168"/>
        <v>0</v>
      </c>
      <c r="BL632" s="51">
        <f t="shared" si="169"/>
        <v>100</v>
      </c>
      <c r="BM632" s="51">
        <f t="shared" si="159"/>
        <v>0</v>
      </c>
      <c r="BN632" s="52">
        <f t="shared" si="166"/>
        <v>0</v>
      </c>
      <c r="BO632" s="52">
        <f t="shared" si="160"/>
        <v>0</v>
      </c>
      <c r="BP632" s="52">
        <f t="shared" si="161"/>
        <v>1</v>
      </c>
      <c r="BQ632" s="53">
        <f t="shared" si="162"/>
        <v>0</v>
      </c>
      <c r="BR632" s="54">
        <v>1</v>
      </c>
    </row>
    <row r="633" spans="1:70">
      <c r="A633" s="41">
        <v>694</v>
      </c>
      <c r="B633" s="42">
        <v>46032</v>
      </c>
      <c r="C633" s="48" t="s">
        <v>91</v>
      </c>
      <c r="D633" s="43" t="str">
        <f t="shared" si="165"/>
        <v>FG</v>
      </c>
      <c r="E633" s="44" t="s">
        <v>100</v>
      </c>
      <c r="F633" s="44" t="s">
        <v>92</v>
      </c>
      <c r="G633" s="45" t="s">
        <v>98</v>
      </c>
      <c r="H633" s="45" t="s">
        <v>99</v>
      </c>
      <c r="I633" s="45"/>
      <c r="J633" s="5">
        <v>208249</v>
      </c>
      <c r="K633" s="46" t="str">
        <f>VLOOKUP(J633,'[1]Item List (3)'!A$1:B$110000,2,FALSE)</f>
        <v>OW-BDA-4003</v>
      </c>
      <c r="L633" s="5">
        <v>251226003</v>
      </c>
      <c r="M633" s="15" t="str">
        <f t="shared" si="163"/>
        <v>OR</v>
      </c>
      <c r="N633" s="15"/>
      <c r="O633" s="47" t="str">
        <f t="shared" si="156"/>
        <v/>
      </c>
      <c r="P633" s="15">
        <v>2</v>
      </c>
      <c r="Q633" s="15">
        <v>11199</v>
      </c>
      <c r="R633" s="15"/>
      <c r="S633" s="15">
        <v>1</v>
      </c>
      <c r="T633" s="15"/>
      <c r="U633" s="48">
        <f t="shared" si="167"/>
        <v>11200</v>
      </c>
      <c r="V633" s="15">
        <v>240</v>
      </c>
      <c r="W633" s="15">
        <v>60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>
        <v>60</v>
      </c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48">
        <f t="shared" si="172"/>
        <v>360</v>
      </c>
      <c r="BH633" s="49">
        <f t="shared" si="157"/>
        <v>6</v>
      </c>
      <c r="BI633" s="50">
        <f t="shared" si="171"/>
        <v>4</v>
      </c>
      <c r="BJ633" s="50">
        <f t="shared" si="158"/>
        <v>66.666666666666657</v>
      </c>
      <c r="BK633" s="51">
        <f t="shared" si="168"/>
        <v>0</v>
      </c>
      <c r="BL633" s="51">
        <f t="shared" si="169"/>
        <v>99.991071428571431</v>
      </c>
      <c r="BM633" s="51">
        <f t="shared" si="159"/>
        <v>0</v>
      </c>
      <c r="BN633" s="52">
        <f t="shared" si="166"/>
        <v>1</v>
      </c>
      <c r="BO633" s="52">
        <f t="shared" si="160"/>
        <v>0</v>
      </c>
      <c r="BP633" s="52">
        <f t="shared" si="161"/>
        <v>1</v>
      </c>
      <c r="BQ633" s="53">
        <f t="shared" si="162"/>
        <v>0</v>
      </c>
      <c r="BR633" s="54">
        <v>1</v>
      </c>
    </row>
    <row r="634" spans="1:70">
      <c r="A634" s="41">
        <v>695</v>
      </c>
      <c r="B634" s="42">
        <v>46032</v>
      </c>
      <c r="C634" s="48" t="s">
        <v>97</v>
      </c>
      <c r="D634" s="43" t="str">
        <f t="shared" si="165"/>
        <v>FG</v>
      </c>
      <c r="E634" s="44" t="s">
        <v>100</v>
      </c>
      <c r="F634" s="44" t="s">
        <v>92</v>
      </c>
      <c r="G634" s="45" t="s">
        <v>101</v>
      </c>
      <c r="H634" s="45" t="s">
        <v>102</v>
      </c>
      <c r="I634" s="45"/>
      <c r="J634" s="5">
        <v>208249</v>
      </c>
      <c r="K634" s="46" t="str">
        <f>VLOOKUP(J634,'[1]Item List (3)'!A$1:B$110000,2,FALSE)</f>
        <v>OW-BDA-4003</v>
      </c>
      <c r="L634" s="5">
        <v>251226003</v>
      </c>
      <c r="M634" s="15" t="str">
        <f t="shared" si="163"/>
        <v>OR</v>
      </c>
      <c r="N634" s="15"/>
      <c r="O634" s="47" t="str">
        <f t="shared" si="156"/>
        <v/>
      </c>
      <c r="P634" s="15">
        <v>2</v>
      </c>
      <c r="Q634" s="15">
        <v>3200</v>
      </c>
      <c r="R634" s="15"/>
      <c r="S634" s="15"/>
      <c r="T634" s="15"/>
      <c r="U634" s="48">
        <f t="shared" si="167"/>
        <v>3200</v>
      </c>
      <c r="V634" s="15">
        <v>120</v>
      </c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>
        <v>120</v>
      </c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48">
        <f t="shared" si="172"/>
        <v>240</v>
      </c>
      <c r="BH634" s="49">
        <f t="shared" si="157"/>
        <v>4</v>
      </c>
      <c r="BI634" s="50">
        <f t="shared" si="171"/>
        <v>2</v>
      </c>
      <c r="BJ634" s="50">
        <f t="shared" si="158"/>
        <v>50</v>
      </c>
      <c r="BK634" s="51">
        <f t="shared" si="168"/>
        <v>0</v>
      </c>
      <c r="BL634" s="51">
        <f t="shared" si="169"/>
        <v>100</v>
      </c>
      <c r="BM634" s="51">
        <f t="shared" si="159"/>
        <v>0</v>
      </c>
      <c r="BN634" s="52">
        <f t="shared" si="166"/>
        <v>0</v>
      </c>
      <c r="BO634" s="52">
        <f t="shared" si="160"/>
        <v>0</v>
      </c>
      <c r="BP634" s="52">
        <f t="shared" si="161"/>
        <v>2</v>
      </c>
      <c r="BQ634" s="53">
        <f t="shared" si="162"/>
        <v>0</v>
      </c>
      <c r="BR634" s="54">
        <v>1</v>
      </c>
    </row>
    <row r="635" spans="1:70">
      <c r="A635" s="41">
        <v>696</v>
      </c>
      <c r="B635" s="42">
        <v>46032</v>
      </c>
      <c r="C635" s="48" t="s">
        <v>97</v>
      </c>
      <c r="D635" s="43" t="str">
        <f t="shared" si="165"/>
        <v>FG</v>
      </c>
      <c r="E635" s="44" t="s">
        <v>100</v>
      </c>
      <c r="F635" s="44" t="s">
        <v>92</v>
      </c>
      <c r="G635" s="45" t="s">
        <v>101</v>
      </c>
      <c r="H635" s="45" t="s">
        <v>102</v>
      </c>
      <c r="I635" s="45"/>
      <c r="J635" s="5">
        <v>104738</v>
      </c>
      <c r="K635" s="46" t="str">
        <f>VLOOKUP(J635,'[1]Item List (3)'!A$1:B$110000,2,FALSE)</f>
        <v>IR.IR 20X28.6X16</v>
      </c>
      <c r="L635" s="5">
        <v>251221006</v>
      </c>
      <c r="M635" s="15" t="str">
        <f t="shared" si="163"/>
        <v>IR</v>
      </c>
      <c r="N635" s="15"/>
      <c r="O635" s="47" t="str">
        <f t="shared" si="156"/>
        <v/>
      </c>
      <c r="P635" s="15">
        <v>2</v>
      </c>
      <c r="Q635" s="15">
        <v>1950</v>
      </c>
      <c r="R635" s="15"/>
      <c r="S635" s="15"/>
      <c r="T635" s="15"/>
      <c r="U635" s="48">
        <f t="shared" si="167"/>
        <v>1950</v>
      </c>
      <c r="V635" s="15">
        <v>120</v>
      </c>
      <c r="W635" s="15">
        <v>60</v>
      </c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>
        <v>60</v>
      </c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48">
        <f t="shared" si="172"/>
        <v>240</v>
      </c>
      <c r="BH635" s="49">
        <f t="shared" si="157"/>
        <v>4</v>
      </c>
      <c r="BI635" s="50">
        <f t="shared" si="171"/>
        <v>2</v>
      </c>
      <c r="BJ635" s="50">
        <f t="shared" si="158"/>
        <v>50</v>
      </c>
      <c r="BK635" s="51">
        <f t="shared" si="168"/>
        <v>0</v>
      </c>
      <c r="BL635" s="51">
        <f t="shared" si="169"/>
        <v>100</v>
      </c>
      <c r="BM635" s="51">
        <f t="shared" si="159"/>
        <v>0</v>
      </c>
      <c r="BN635" s="52">
        <f t="shared" si="166"/>
        <v>1</v>
      </c>
      <c r="BO635" s="52">
        <f t="shared" si="160"/>
        <v>0</v>
      </c>
      <c r="BP635" s="52">
        <f t="shared" si="161"/>
        <v>1</v>
      </c>
      <c r="BQ635" s="53">
        <f t="shared" si="162"/>
        <v>0</v>
      </c>
      <c r="BR635" s="54">
        <v>1</v>
      </c>
    </row>
    <row r="636" spans="1:70">
      <c r="A636" s="41">
        <v>697</v>
      </c>
      <c r="B636" s="42">
        <v>46032</v>
      </c>
      <c r="C636" s="48" t="s">
        <v>91</v>
      </c>
      <c r="D636" s="43" t="str">
        <f t="shared" si="165"/>
        <v>CG</v>
      </c>
      <c r="E636" s="44" t="s">
        <v>105</v>
      </c>
      <c r="F636" s="44"/>
      <c r="G636" s="45"/>
      <c r="H636" s="45"/>
      <c r="I636" s="45"/>
      <c r="J636" s="5"/>
      <c r="K636" s="46" t="e">
        <f>VLOOKUP(J636,'[1]Item List (3)'!A$1:B$110000,2,FALSE)</f>
        <v>#N/A</v>
      </c>
      <c r="L636" s="5"/>
      <c r="M636" s="15" t="str">
        <f t="shared" si="163"/>
        <v>IR</v>
      </c>
      <c r="N636" s="15"/>
      <c r="O636" s="47" t="str">
        <f t="shared" si="156"/>
        <v/>
      </c>
      <c r="P636" s="15"/>
      <c r="Q636" s="15"/>
      <c r="R636" s="15"/>
      <c r="S636" s="15"/>
      <c r="T636" s="15"/>
      <c r="U636" s="48">
        <f t="shared" si="167"/>
        <v>0</v>
      </c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>
        <v>480</v>
      </c>
      <c r="BG636" s="48">
        <f t="shared" si="172"/>
        <v>480</v>
      </c>
      <c r="BH636" s="49">
        <f t="shared" si="157"/>
        <v>8</v>
      </c>
      <c r="BI636" s="50">
        <f t="shared" si="171"/>
        <v>0</v>
      </c>
      <c r="BJ636" s="50">
        <f t="shared" si="158"/>
        <v>0</v>
      </c>
      <c r="BK636" s="51">
        <f t="shared" si="168"/>
        <v>0</v>
      </c>
      <c r="BL636" s="51">
        <f t="shared" si="169"/>
        <v>0</v>
      </c>
      <c r="BM636" s="51">
        <f t="shared" si="159"/>
        <v>0</v>
      </c>
      <c r="BN636" s="52">
        <f t="shared" si="166"/>
        <v>8</v>
      </c>
      <c r="BO636" s="52">
        <f t="shared" si="160"/>
        <v>0</v>
      </c>
      <c r="BP636" s="52">
        <f t="shared" si="161"/>
        <v>0</v>
      </c>
      <c r="BQ636" s="53">
        <f t="shared" si="162"/>
        <v>0</v>
      </c>
    </row>
    <row r="637" spans="1:70">
      <c r="A637" s="41">
        <v>698</v>
      </c>
      <c r="B637" s="42">
        <v>46032</v>
      </c>
      <c r="C637" s="48" t="s">
        <v>97</v>
      </c>
      <c r="D637" s="43" t="str">
        <f t="shared" si="165"/>
        <v>CG</v>
      </c>
      <c r="E637" s="44" t="s">
        <v>105</v>
      </c>
      <c r="F637" s="44"/>
      <c r="G637" s="45"/>
      <c r="H637" s="45"/>
      <c r="I637" s="45"/>
      <c r="J637" s="5"/>
      <c r="K637" s="46" t="e">
        <f>VLOOKUP(J637,'[1]Item List (3)'!A$1:B$110000,2,FALSE)</f>
        <v>#N/A</v>
      </c>
      <c r="L637" s="5"/>
      <c r="M637" s="15" t="str">
        <f t="shared" si="163"/>
        <v>IR</v>
      </c>
      <c r="N637" s="15"/>
      <c r="O637" s="47" t="str">
        <f t="shared" si="156"/>
        <v/>
      </c>
      <c r="P637" s="15"/>
      <c r="Q637" s="15"/>
      <c r="R637" s="15"/>
      <c r="S637" s="15"/>
      <c r="T637" s="15"/>
      <c r="U637" s="48">
        <f t="shared" si="167"/>
        <v>0</v>
      </c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>
        <v>480</v>
      </c>
      <c r="BG637" s="48">
        <f t="shared" si="172"/>
        <v>480</v>
      </c>
      <c r="BH637" s="49">
        <f t="shared" si="157"/>
        <v>8</v>
      </c>
      <c r="BI637" s="50">
        <f t="shared" si="171"/>
        <v>0</v>
      </c>
      <c r="BJ637" s="50">
        <f t="shared" si="158"/>
        <v>0</v>
      </c>
      <c r="BK637" s="51">
        <f t="shared" si="168"/>
        <v>0</v>
      </c>
      <c r="BL637" s="51">
        <f t="shared" si="169"/>
        <v>0</v>
      </c>
      <c r="BM637" s="51">
        <f t="shared" si="159"/>
        <v>0</v>
      </c>
      <c r="BN637" s="52">
        <f t="shared" si="166"/>
        <v>8</v>
      </c>
      <c r="BO637" s="52">
        <f t="shared" si="160"/>
        <v>0</v>
      </c>
      <c r="BP637" s="52">
        <f t="shared" si="161"/>
        <v>0</v>
      </c>
      <c r="BQ637" s="53">
        <f t="shared" si="162"/>
        <v>0</v>
      </c>
    </row>
    <row r="638" spans="1:70">
      <c r="A638" s="41">
        <v>699</v>
      </c>
      <c r="B638" s="42">
        <v>46032</v>
      </c>
      <c r="C638" s="48" t="s">
        <v>91</v>
      </c>
      <c r="D638" s="43" t="str">
        <f t="shared" si="165"/>
        <v>CG</v>
      </c>
      <c r="E638" s="44" t="s">
        <v>108</v>
      </c>
      <c r="F638" s="44"/>
      <c r="G638" s="45"/>
      <c r="H638" s="45"/>
      <c r="I638" s="45"/>
      <c r="J638" s="5"/>
      <c r="K638" s="46" t="e">
        <f>VLOOKUP(J638,'[1]Item List (3)'!A$1:B$110000,2,FALSE)</f>
        <v>#N/A</v>
      </c>
      <c r="L638" s="5"/>
      <c r="M638" s="15" t="str">
        <f t="shared" si="163"/>
        <v>IR</v>
      </c>
      <c r="N638" s="15"/>
      <c r="O638" s="47" t="str">
        <f t="shared" si="156"/>
        <v/>
      </c>
      <c r="P638" s="15"/>
      <c r="Q638" s="15"/>
      <c r="R638" s="15"/>
      <c r="S638" s="15"/>
      <c r="T638" s="15"/>
      <c r="U638" s="48">
        <f t="shared" si="167"/>
        <v>0</v>
      </c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48">
        <f t="shared" si="172"/>
        <v>0</v>
      </c>
      <c r="BH638" s="49">
        <f t="shared" si="157"/>
        <v>0</v>
      </c>
      <c r="BI638" s="50">
        <f t="shared" si="171"/>
        <v>0</v>
      </c>
      <c r="BJ638" s="50">
        <f t="shared" si="158"/>
        <v>0</v>
      </c>
      <c r="BK638" s="51">
        <f t="shared" si="168"/>
        <v>0</v>
      </c>
      <c r="BL638" s="51">
        <f t="shared" si="169"/>
        <v>0</v>
      </c>
      <c r="BM638" s="51">
        <f t="shared" si="159"/>
        <v>0</v>
      </c>
      <c r="BN638" s="52">
        <f t="shared" si="166"/>
        <v>0</v>
      </c>
      <c r="BO638" s="52">
        <f t="shared" si="160"/>
        <v>0</v>
      </c>
      <c r="BP638" s="52">
        <f t="shared" si="161"/>
        <v>0</v>
      </c>
      <c r="BQ638" s="53">
        <f t="shared" si="162"/>
        <v>0</v>
      </c>
    </row>
    <row r="639" spans="1:70">
      <c r="A639" s="41">
        <v>700</v>
      </c>
      <c r="B639" s="42">
        <v>46032</v>
      </c>
      <c r="C639" s="48" t="s">
        <v>97</v>
      </c>
      <c r="D639" s="43" t="str">
        <f t="shared" si="165"/>
        <v>CG</v>
      </c>
      <c r="E639" s="44" t="s">
        <v>108</v>
      </c>
      <c r="F639" s="44"/>
      <c r="G639" s="45"/>
      <c r="H639" s="45"/>
      <c r="I639" s="45"/>
      <c r="J639" s="5"/>
      <c r="K639" s="46" t="e">
        <f>VLOOKUP(J639,'[1]Item List (3)'!A$1:B$110000,2,FALSE)</f>
        <v>#N/A</v>
      </c>
      <c r="L639" s="5"/>
      <c r="M639" s="15" t="str">
        <f t="shared" si="163"/>
        <v>IR</v>
      </c>
      <c r="N639" s="15"/>
      <c r="O639" s="47" t="str">
        <f t="shared" si="156"/>
        <v/>
      </c>
      <c r="P639" s="15"/>
      <c r="Q639" s="15"/>
      <c r="R639" s="15"/>
      <c r="S639" s="15"/>
      <c r="T639" s="15"/>
      <c r="U639" s="48">
        <f t="shared" si="167"/>
        <v>0</v>
      </c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>
        <v>480</v>
      </c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48">
        <f t="shared" si="172"/>
        <v>480</v>
      </c>
      <c r="BH639" s="49">
        <f t="shared" si="157"/>
        <v>8</v>
      </c>
      <c r="BI639" s="50">
        <f t="shared" si="171"/>
        <v>0</v>
      </c>
      <c r="BJ639" s="50">
        <f t="shared" si="158"/>
        <v>0</v>
      </c>
      <c r="BK639" s="51">
        <f t="shared" si="168"/>
        <v>0</v>
      </c>
      <c r="BL639" s="51">
        <f t="shared" si="169"/>
        <v>0</v>
      </c>
      <c r="BM639" s="51">
        <f t="shared" si="159"/>
        <v>0</v>
      </c>
      <c r="BN639" s="52">
        <f t="shared" si="166"/>
        <v>0</v>
      </c>
      <c r="BO639" s="52">
        <f t="shared" si="160"/>
        <v>0</v>
      </c>
      <c r="BP639" s="52">
        <f t="shared" si="161"/>
        <v>8</v>
      </c>
      <c r="BQ639" s="53">
        <f t="shared" si="162"/>
        <v>0</v>
      </c>
    </row>
    <row r="640" spans="1:70">
      <c r="A640" s="41">
        <v>701</v>
      </c>
      <c r="B640" s="42">
        <v>46032</v>
      </c>
      <c r="C640" s="48" t="s">
        <v>91</v>
      </c>
      <c r="D640" s="43" t="str">
        <f t="shared" si="165"/>
        <v>CG</v>
      </c>
      <c r="E640" s="44" t="s">
        <v>115</v>
      </c>
      <c r="F640" s="44" t="s">
        <v>111</v>
      </c>
      <c r="G640" s="45" t="s">
        <v>181</v>
      </c>
      <c r="H640" s="45" t="s">
        <v>113</v>
      </c>
      <c r="I640" s="45" t="s">
        <v>114</v>
      </c>
      <c r="J640" s="5">
        <v>208557.1</v>
      </c>
      <c r="K640" s="46" t="str">
        <f>VLOOKUP(J640,'[1]Item List (3)'!A$1:B$110000,2,FALSE)</f>
        <v>OR 22211 SPL</v>
      </c>
      <c r="L640" s="5">
        <v>250928012</v>
      </c>
      <c r="M640" s="15" t="str">
        <f t="shared" si="163"/>
        <v>OR</v>
      </c>
      <c r="N640" s="15"/>
      <c r="O640" s="47" t="str">
        <f t="shared" si="156"/>
        <v/>
      </c>
      <c r="P640" s="15">
        <v>1</v>
      </c>
      <c r="Q640" s="15">
        <v>750</v>
      </c>
      <c r="R640" s="15"/>
      <c r="S640" s="15"/>
      <c r="T640" s="15"/>
      <c r="U640" s="48">
        <f t="shared" si="167"/>
        <v>750</v>
      </c>
      <c r="V640" s="15">
        <v>60</v>
      </c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>
        <v>60</v>
      </c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48">
        <f t="shared" si="172"/>
        <v>120</v>
      </c>
      <c r="BH640" s="49">
        <f t="shared" si="157"/>
        <v>2</v>
      </c>
      <c r="BI640" s="50">
        <f t="shared" si="171"/>
        <v>1</v>
      </c>
      <c r="BJ640" s="50">
        <f t="shared" si="158"/>
        <v>50</v>
      </c>
      <c r="BK640" s="51">
        <f t="shared" si="168"/>
        <v>0</v>
      </c>
      <c r="BL640" s="51">
        <f t="shared" si="169"/>
        <v>100</v>
      </c>
      <c r="BM640" s="51">
        <f t="shared" si="159"/>
        <v>0</v>
      </c>
      <c r="BN640" s="52">
        <f t="shared" si="166"/>
        <v>0</v>
      </c>
      <c r="BO640" s="52">
        <f t="shared" si="160"/>
        <v>0</v>
      </c>
      <c r="BP640" s="52">
        <f t="shared" si="161"/>
        <v>1</v>
      </c>
      <c r="BQ640" s="53">
        <f t="shared" si="162"/>
        <v>0</v>
      </c>
    </row>
    <row r="641" spans="1:74">
      <c r="A641" s="41">
        <v>702</v>
      </c>
      <c r="B641" s="42">
        <v>46032</v>
      </c>
      <c r="C641" s="48" t="s">
        <v>91</v>
      </c>
      <c r="D641" s="43" t="str">
        <f t="shared" si="165"/>
        <v>CG</v>
      </c>
      <c r="E641" s="44" t="s">
        <v>115</v>
      </c>
      <c r="F641" s="44" t="s">
        <v>106</v>
      </c>
      <c r="G641" s="45" t="s">
        <v>181</v>
      </c>
      <c r="H641" s="45" t="s">
        <v>113</v>
      </c>
      <c r="I641" s="45" t="s">
        <v>114</v>
      </c>
      <c r="J641" s="5">
        <v>208557.1</v>
      </c>
      <c r="K641" s="46" t="str">
        <f>VLOOKUP(J641,'[1]Item List (3)'!A$1:B$110000,2,FALSE)</f>
        <v>OR 22211 SPL</v>
      </c>
      <c r="L641" s="5">
        <v>250928012</v>
      </c>
      <c r="M641" s="15" t="str">
        <f t="shared" si="163"/>
        <v>OR</v>
      </c>
      <c r="N641" s="15"/>
      <c r="O641" s="47" t="str">
        <f t="shared" si="156"/>
        <v/>
      </c>
      <c r="P641" s="15">
        <v>1</v>
      </c>
      <c r="Q641" s="15">
        <v>2041</v>
      </c>
      <c r="R641" s="15"/>
      <c r="S641" s="15"/>
      <c r="T641" s="15"/>
      <c r="U641" s="48">
        <f t="shared" si="167"/>
        <v>2041</v>
      </c>
      <c r="V641" s="15">
        <v>120</v>
      </c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48">
        <f t="shared" si="172"/>
        <v>120</v>
      </c>
      <c r="BH641" s="49">
        <f t="shared" si="157"/>
        <v>2</v>
      </c>
      <c r="BI641" s="50">
        <f t="shared" si="171"/>
        <v>2</v>
      </c>
      <c r="BJ641" s="50">
        <f t="shared" si="158"/>
        <v>100</v>
      </c>
      <c r="BK641" s="51">
        <f t="shared" si="168"/>
        <v>0</v>
      </c>
      <c r="BL641" s="51">
        <f t="shared" si="169"/>
        <v>100</v>
      </c>
      <c r="BM641" s="51">
        <f t="shared" si="159"/>
        <v>0</v>
      </c>
      <c r="BN641" s="52">
        <f t="shared" si="166"/>
        <v>0</v>
      </c>
      <c r="BO641" s="52">
        <f t="shared" si="160"/>
        <v>0</v>
      </c>
      <c r="BP641" s="52">
        <f t="shared" si="161"/>
        <v>0</v>
      </c>
      <c r="BQ641" s="53">
        <f t="shared" si="162"/>
        <v>0</v>
      </c>
    </row>
    <row r="642" spans="1:74">
      <c r="A642" s="41">
        <v>703</v>
      </c>
      <c r="B642" s="42">
        <v>46032</v>
      </c>
      <c r="C642" s="48" t="s">
        <v>91</v>
      </c>
      <c r="D642" s="43" t="str">
        <f t="shared" si="165"/>
        <v>CG</v>
      </c>
      <c r="E642" s="44" t="s">
        <v>115</v>
      </c>
      <c r="F642" s="44" t="s">
        <v>111</v>
      </c>
      <c r="G642" s="45" t="s">
        <v>181</v>
      </c>
      <c r="H642" s="45" t="s">
        <v>113</v>
      </c>
      <c r="I642" s="45" t="s">
        <v>114</v>
      </c>
      <c r="J642" s="5">
        <v>208823.01</v>
      </c>
      <c r="K642" s="46" t="str">
        <f>VLOOKUP(J642,'[1]Item List (3)'!A$1:B$110000,2,FALSE)</f>
        <v>NK.OR 35/20(NKI 30/20)</v>
      </c>
      <c r="L642" s="5"/>
      <c r="M642" s="15" t="str">
        <f t="shared" si="163"/>
        <v>OR</v>
      </c>
      <c r="N642" s="15"/>
      <c r="O642" s="47" t="str">
        <f t="shared" si="156"/>
        <v/>
      </c>
      <c r="P642" s="15">
        <v>2</v>
      </c>
      <c r="Q642" s="15">
        <v>2109</v>
      </c>
      <c r="R642" s="15"/>
      <c r="S642" s="15"/>
      <c r="T642" s="15"/>
      <c r="U642" s="48">
        <f t="shared" si="167"/>
        <v>2109</v>
      </c>
      <c r="V642" s="15">
        <v>150</v>
      </c>
      <c r="W642" s="15">
        <v>90</v>
      </c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48">
        <f t="shared" si="172"/>
        <v>240</v>
      </c>
      <c r="BH642" s="49">
        <f t="shared" si="157"/>
        <v>4</v>
      </c>
      <c r="BI642" s="50">
        <f t="shared" si="171"/>
        <v>2.5</v>
      </c>
      <c r="BJ642" s="50">
        <f t="shared" si="158"/>
        <v>62.5</v>
      </c>
      <c r="BK642" s="51">
        <f t="shared" si="168"/>
        <v>0</v>
      </c>
      <c r="BL642" s="51">
        <f t="shared" si="169"/>
        <v>100</v>
      </c>
      <c r="BM642" s="51">
        <f t="shared" si="159"/>
        <v>0</v>
      </c>
      <c r="BN642" s="52">
        <f t="shared" si="166"/>
        <v>1.5</v>
      </c>
      <c r="BO642" s="52">
        <f t="shared" si="160"/>
        <v>0</v>
      </c>
      <c r="BP642" s="52">
        <f t="shared" si="161"/>
        <v>0</v>
      </c>
      <c r="BQ642" s="53">
        <f t="shared" si="162"/>
        <v>0</v>
      </c>
    </row>
    <row r="643" spans="1:74">
      <c r="A643" s="41">
        <v>704</v>
      </c>
      <c r="B643" s="42">
        <v>46032</v>
      </c>
      <c r="C643" s="48" t="s">
        <v>97</v>
      </c>
      <c r="D643" s="43" t="str">
        <f t="shared" si="165"/>
        <v>CG</v>
      </c>
      <c r="E643" s="44" t="s">
        <v>115</v>
      </c>
      <c r="F643" s="44" t="s">
        <v>106</v>
      </c>
      <c r="G643" s="45" t="s">
        <v>117</v>
      </c>
      <c r="H643" s="45" t="s">
        <v>118</v>
      </c>
      <c r="I643" s="45" t="s">
        <v>119</v>
      </c>
      <c r="J643" s="5">
        <v>208823.01</v>
      </c>
      <c r="K643" s="46" t="str">
        <f>VLOOKUP(J643,'[1]Item List (3)'!A$1:B$110000,2,FALSE)</f>
        <v>NK.OR 35/20(NKI 30/20)</v>
      </c>
      <c r="L643" s="5">
        <v>251209007</v>
      </c>
      <c r="M643" s="15" t="str">
        <f t="shared" si="163"/>
        <v>OR</v>
      </c>
      <c r="N643" s="15"/>
      <c r="O643" s="47" t="str">
        <f t="shared" si="156"/>
        <v/>
      </c>
      <c r="P643" s="15">
        <v>2</v>
      </c>
      <c r="Q643" s="15">
        <v>2109</v>
      </c>
      <c r="R643" s="15"/>
      <c r="S643" s="15"/>
      <c r="T643" s="15"/>
      <c r="U643" s="48">
        <f t="shared" si="167"/>
        <v>2109</v>
      </c>
      <c r="V643" s="15">
        <v>180</v>
      </c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>
        <v>75</v>
      </c>
      <c r="AR643" s="15"/>
      <c r="AS643" s="15"/>
      <c r="AT643" s="15"/>
      <c r="AU643" s="15"/>
      <c r="AV643" s="15"/>
      <c r="AW643" s="15"/>
      <c r="AX643" s="15"/>
      <c r="AY643" s="15"/>
      <c r="AZ643" s="15">
        <v>15</v>
      </c>
      <c r="BA643" s="15"/>
      <c r="BB643" s="15"/>
      <c r="BC643" s="15"/>
      <c r="BD643" s="15"/>
      <c r="BE643" s="15"/>
      <c r="BF643" s="15"/>
      <c r="BG643" s="48">
        <f t="shared" si="172"/>
        <v>270</v>
      </c>
      <c r="BH643" s="49">
        <f t="shared" si="157"/>
        <v>4.5</v>
      </c>
      <c r="BI643" s="50">
        <f t="shared" si="171"/>
        <v>3</v>
      </c>
      <c r="BJ643" s="50">
        <f t="shared" si="158"/>
        <v>66.666666666666657</v>
      </c>
      <c r="BK643" s="51">
        <f t="shared" si="168"/>
        <v>0</v>
      </c>
      <c r="BL643" s="51">
        <f t="shared" si="169"/>
        <v>100</v>
      </c>
      <c r="BM643" s="51">
        <f t="shared" si="159"/>
        <v>0</v>
      </c>
      <c r="BN643" s="52">
        <f t="shared" si="166"/>
        <v>0</v>
      </c>
      <c r="BO643" s="52">
        <f t="shared" si="160"/>
        <v>0</v>
      </c>
      <c r="BP643" s="52">
        <f t="shared" si="161"/>
        <v>1.5</v>
      </c>
      <c r="BQ643" s="53">
        <f t="shared" si="162"/>
        <v>0</v>
      </c>
    </row>
    <row r="644" spans="1:74">
      <c r="A644" s="41">
        <v>705</v>
      </c>
      <c r="B644" s="42">
        <v>46032</v>
      </c>
      <c r="C644" s="48" t="s">
        <v>97</v>
      </c>
      <c r="D644" s="43" t="str">
        <f t="shared" si="165"/>
        <v>CG</v>
      </c>
      <c r="E644" s="44" t="s">
        <v>115</v>
      </c>
      <c r="F644" s="44" t="s">
        <v>120</v>
      </c>
      <c r="G644" s="45" t="s">
        <v>117</v>
      </c>
      <c r="H644" s="45" t="s">
        <v>118</v>
      </c>
      <c r="I644" s="45" t="s">
        <v>119</v>
      </c>
      <c r="J644" s="5">
        <v>1526013.01</v>
      </c>
      <c r="K644" s="46" t="e">
        <f>VLOOKUP(J644,'[1]Item List (3)'!A$1:B$110000,2,FALSE)</f>
        <v>#N/A</v>
      </c>
      <c r="L644" s="5"/>
      <c r="M644" s="15" t="str">
        <f t="shared" si="163"/>
        <v>IR</v>
      </c>
      <c r="N644" s="15"/>
      <c r="O644" s="47" t="str">
        <f t="shared" ref="O644:O707" si="173">IFERROR(3600/N644,"")</f>
        <v/>
      </c>
      <c r="P644" s="15">
        <v>1</v>
      </c>
      <c r="Q644" s="15">
        <v>2945</v>
      </c>
      <c r="R644" s="15"/>
      <c r="S644" s="15">
        <v>26</v>
      </c>
      <c r="T644" s="15"/>
      <c r="U644" s="48">
        <f t="shared" si="167"/>
        <v>2971</v>
      </c>
      <c r="V644" s="15">
        <v>150</v>
      </c>
      <c r="W644" s="15">
        <v>60</v>
      </c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48">
        <f t="shared" si="172"/>
        <v>210</v>
      </c>
      <c r="BH644" s="49">
        <f t="shared" ref="BH644:BH696" si="174">BG644/60</f>
        <v>3.5</v>
      </c>
      <c r="BI644" s="50">
        <f t="shared" si="171"/>
        <v>2.5</v>
      </c>
      <c r="BJ644" s="50">
        <f t="shared" ref="BJ644:BJ692" si="175">IFERROR(BI644/BH644*100,0)</f>
        <v>71.428571428571431</v>
      </c>
      <c r="BK644" s="51">
        <f t="shared" si="168"/>
        <v>0</v>
      </c>
      <c r="BL644" s="51">
        <f t="shared" si="169"/>
        <v>99.124873779872104</v>
      </c>
      <c r="BM644" s="51">
        <f t="shared" ref="BM644:BM692" si="176">IFERROR((((BJ644*BK644*BL644)/1000000)*100),0)</f>
        <v>0</v>
      </c>
      <c r="BN644" s="52">
        <f t="shared" si="166"/>
        <v>1</v>
      </c>
      <c r="BO644" s="52">
        <f t="shared" ref="BO644:BO645" si="177">IFERROR(((BH644-BN644)*3600)/N644,0)</f>
        <v>0</v>
      </c>
      <c r="BP644" s="52">
        <f t="shared" ref="BP644:BP645" si="178">IFERROR(SUM(W644:BF644)/60-BN644,0)</f>
        <v>0</v>
      </c>
      <c r="BQ644" s="53">
        <f t="shared" ref="BQ644:BQ645" si="179">IFERROR(BP644*3600/N644,0)</f>
        <v>0</v>
      </c>
    </row>
    <row r="645" spans="1:74">
      <c r="A645" s="41">
        <v>706</v>
      </c>
      <c r="B645" s="42">
        <v>46032</v>
      </c>
      <c r="C645" s="48" t="s">
        <v>91</v>
      </c>
      <c r="D645" s="43" t="str">
        <f t="shared" si="165"/>
        <v>CG</v>
      </c>
      <c r="E645" s="44" t="s">
        <v>188</v>
      </c>
      <c r="F645" s="44"/>
      <c r="G645" s="45"/>
      <c r="H645" s="45"/>
      <c r="I645" s="45"/>
      <c r="J645" s="5"/>
      <c r="K645" s="46" t="e">
        <f>VLOOKUP(J645,'[1]Item List (3)'!A$1:B$110000,2,FALSE)</f>
        <v>#N/A</v>
      </c>
      <c r="L645" s="5"/>
      <c r="M645" s="15" t="str">
        <f t="shared" ref="M645:M708" si="180">IF((LEFT(J645))="2",$L$1,$J$1)</f>
        <v>IR</v>
      </c>
      <c r="N645" s="15"/>
      <c r="O645" s="47" t="str">
        <f t="shared" si="173"/>
        <v/>
      </c>
      <c r="P645" s="15"/>
      <c r="Q645" s="15"/>
      <c r="R645" s="15"/>
      <c r="S645" s="15"/>
      <c r="T645" s="15"/>
      <c r="U645" s="48">
        <f t="shared" si="167"/>
        <v>0</v>
      </c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>
        <v>480</v>
      </c>
      <c r="BG645" s="48">
        <f t="shared" si="172"/>
        <v>480</v>
      </c>
      <c r="BH645" s="49">
        <f t="shared" si="174"/>
        <v>8</v>
      </c>
      <c r="BI645" s="50">
        <f t="shared" si="171"/>
        <v>0</v>
      </c>
      <c r="BJ645" s="50">
        <f t="shared" si="175"/>
        <v>0</v>
      </c>
      <c r="BK645" s="51">
        <f t="shared" si="168"/>
        <v>0</v>
      </c>
      <c r="BL645" s="51">
        <f t="shared" si="169"/>
        <v>0</v>
      </c>
      <c r="BM645" s="51">
        <f t="shared" si="176"/>
        <v>0</v>
      </c>
      <c r="BN645" s="52">
        <f t="shared" si="166"/>
        <v>8</v>
      </c>
      <c r="BO645" s="52">
        <f t="shared" si="177"/>
        <v>0</v>
      </c>
      <c r="BP645" s="52">
        <f t="shared" si="178"/>
        <v>0</v>
      </c>
      <c r="BQ645" s="53">
        <f t="shared" si="179"/>
        <v>0</v>
      </c>
    </row>
    <row r="646" spans="1:74">
      <c r="A646" s="41">
        <v>707</v>
      </c>
      <c r="B646" s="42">
        <v>46032</v>
      </c>
      <c r="C646" s="48" t="s">
        <v>97</v>
      </c>
      <c r="D646" s="43" t="str">
        <f t="shared" si="165"/>
        <v>CG</v>
      </c>
      <c r="E646" s="44" t="s">
        <v>188</v>
      </c>
      <c r="F646" s="44"/>
      <c r="G646" s="45"/>
      <c r="H646" s="45"/>
      <c r="I646" s="45"/>
      <c r="J646" s="5"/>
      <c r="K646" s="46" t="e">
        <f>VLOOKUP(J646,'[1]Item List (3)'!A$1:B$110000,2,FALSE)</f>
        <v>#N/A</v>
      </c>
      <c r="L646" s="5"/>
      <c r="M646" s="15" t="str">
        <f t="shared" si="180"/>
        <v>IR</v>
      </c>
      <c r="N646" s="15"/>
      <c r="O646" s="47" t="str">
        <f t="shared" si="173"/>
        <v/>
      </c>
      <c r="P646" s="15"/>
      <c r="Q646" s="15"/>
      <c r="R646" s="15"/>
      <c r="S646" s="15"/>
      <c r="T646" s="15"/>
      <c r="U646" s="48">
        <f t="shared" si="167"/>
        <v>0</v>
      </c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>
        <v>480</v>
      </c>
      <c r="BG646" s="48">
        <f t="shared" si="172"/>
        <v>480</v>
      </c>
      <c r="BH646" s="49">
        <f t="shared" si="174"/>
        <v>8</v>
      </c>
      <c r="BI646" s="50">
        <f t="shared" si="171"/>
        <v>0</v>
      </c>
      <c r="BJ646" s="50">
        <f t="shared" si="175"/>
        <v>0</v>
      </c>
      <c r="BK646" s="51">
        <f t="shared" si="168"/>
        <v>0</v>
      </c>
      <c r="BL646" s="51">
        <f t="shared" si="169"/>
        <v>0</v>
      </c>
      <c r="BM646" s="51">
        <f t="shared" si="176"/>
        <v>0</v>
      </c>
      <c r="BN646" s="52">
        <f>(W646+AP646+BE646+BF646)/60</f>
        <v>8</v>
      </c>
      <c r="BO646" s="52">
        <f>IFERROR(((BH646-BN646)*3600)/N646,0)</f>
        <v>0</v>
      </c>
      <c r="BP646" s="52">
        <f>IFERROR(SUM(W646:BF646)/60-BN646,0)</f>
        <v>0</v>
      </c>
      <c r="BQ646" s="53">
        <f>IFERROR(BP646*3600/N646,0)</f>
        <v>0</v>
      </c>
    </row>
    <row r="647" spans="1:74">
      <c r="A647" s="41">
        <v>708</v>
      </c>
      <c r="B647" s="42">
        <v>46032</v>
      </c>
      <c r="C647" s="48" t="s">
        <v>91</v>
      </c>
      <c r="D647" s="43" t="str">
        <f t="shared" si="165"/>
        <v>EG</v>
      </c>
      <c r="E647" s="44" t="s">
        <v>121</v>
      </c>
      <c r="F647" s="44" t="s">
        <v>122</v>
      </c>
      <c r="G647" s="45" t="s">
        <v>133</v>
      </c>
      <c r="H647" s="45"/>
      <c r="I647" s="45"/>
      <c r="J647" s="5">
        <v>104046</v>
      </c>
      <c r="K647" s="46" t="str">
        <f>VLOOKUP(J647,'[1]Item List (3)'!A$1:B$110000,2,FALSE)</f>
        <v>BR.IR 322224 SPL.</v>
      </c>
      <c r="L647" s="5">
        <v>250813017</v>
      </c>
      <c r="M647" s="15" t="str">
        <f t="shared" si="180"/>
        <v>IR</v>
      </c>
      <c r="N647" s="15">
        <v>10</v>
      </c>
      <c r="O647" s="47">
        <f t="shared" si="173"/>
        <v>360</v>
      </c>
      <c r="P647" s="15">
        <v>1</v>
      </c>
      <c r="Q647" s="15">
        <v>600</v>
      </c>
      <c r="R647" s="15"/>
      <c r="S647" s="15"/>
      <c r="T647" s="15"/>
      <c r="U647" s="48">
        <f t="shared" si="167"/>
        <v>600</v>
      </c>
      <c r="V647" s="15">
        <v>120</v>
      </c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>
        <v>360</v>
      </c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48">
        <f t="shared" si="172"/>
        <v>480</v>
      </c>
      <c r="BH647" s="49">
        <f t="shared" si="174"/>
        <v>8</v>
      </c>
      <c r="BI647" s="50">
        <f t="shared" si="171"/>
        <v>2</v>
      </c>
      <c r="BJ647" s="50">
        <f t="shared" si="175"/>
        <v>25</v>
      </c>
      <c r="BK647" s="51">
        <f t="shared" si="168"/>
        <v>83.333333333333343</v>
      </c>
      <c r="BL647" s="51">
        <f t="shared" si="169"/>
        <v>100</v>
      </c>
      <c r="BM647" s="51">
        <f t="shared" si="176"/>
        <v>20.833333333333336</v>
      </c>
      <c r="BN647" s="52">
        <f t="shared" ref="BN647:BN696" si="181">(W647+AP647+BE647+BF647)/60</f>
        <v>0</v>
      </c>
      <c r="BO647" s="52">
        <f t="shared" ref="BO647:BO696" si="182">IFERROR(((BH647-BN647)*3600)/N647,0)</f>
        <v>2880</v>
      </c>
      <c r="BP647" s="52">
        <f t="shared" ref="BP647:BP696" si="183">IFERROR(SUM(W647:BF647)/60-BN647,0)</f>
        <v>6</v>
      </c>
      <c r="BQ647" s="53">
        <f t="shared" ref="BQ647:BQ696" si="184">IFERROR(BP647*3600/N647,0)</f>
        <v>2160</v>
      </c>
    </row>
    <row r="648" spans="1:74">
      <c r="A648" s="41">
        <v>709</v>
      </c>
      <c r="B648" s="42">
        <v>46032</v>
      </c>
      <c r="C648" s="48" t="s">
        <v>97</v>
      </c>
      <c r="D648" s="43" t="str">
        <f t="shared" ref="D648:D692" si="185">LEFT(E648,2)</f>
        <v>EG</v>
      </c>
      <c r="E648" s="44" t="s">
        <v>121</v>
      </c>
      <c r="F648" s="44" t="s">
        <v>122</v>
      </c>
      <c r="G648" s="45" t="s">
        <v>124</v>
      </c>
      <c r="H648" s="45"/>
      <c r="I648" s="45"/>
      <c r="J648" s="5">
        <v>104046</v>
      </c>
      <c r="K648" s="46" t="str">
        <f>VLOOKUP(J648,'[1]Item List (3)'!A$1:B$110000,2,FALSE)</f>
        <v>BR.IR 322224 SPL.</v>
      </c>
      <c r="L648" s="5">
        <v>250925001</v>
      </c>
      <c r="M648" s="15" t="str">
        <f t="shared" si="180"/>
        <v>IR</v>
      </c>
      <c r="N648" s="15">
        <v>10</v>
      </c>
      <c r="O648" s="47">
        <f t="shared" si="173"/>
        <v>360</v>
      </c>
      <c r="P648" s="15">
        <v>1</v>
      </c>
      <c r="Q648" s="15">
        <v>987</v>
      </c>
      <c r="R648" s="15"/>
      <c r="S648" s="15"/>
      <c r="T648" s="15"/>
      <c r="U648" s="48">
        <f t="shared" si="167"/>
        <v>987</v>
      </c>
      <c r="V648" s="15">
        <v>170</v>
      </c>
      <c r="W648" s="15"/>
      <c r="X648" s="58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>
        <v>300</v>
      </c>
      <c r="AS648" s="15"/>
      <c r="AT648" s="15"/>
      <c r="AU648" s="15"/>
      <c r="AV648" s="15"/>
      <c r="AW648" s="15"/>
      <c r="AX648" s="15"/>
      <c r="AY648" s="15"/>
      <c r="AZ648" s="15">
        <v>10</v>
      </c>
      <c r="BA648" s="15"/>
      <c r="BB648" s="15"/>
      <c r="BC648" s="15"/>
      <c r="BD648" s="15"/>
      <c r="BE648" s="15"/>
      <c r="BF648" s="15"/>
      <c r="BG648" s="48">
        <f t="shared" si="172"/>
        <v>480</v>
      </c>
      <c r="BH648" s="49">
        <f t="shared" si="174"/>
        <v>8</v>
      </c>
      <c r="BI648" s="50">
        <f t="shared" si="171"/>
        <v>2.833333333333333</v>
      </c>
      <c r="BJ648" s="50">
        <f t="shared" si="175"/>
        <v>35.416666666666664</v>
      </c>
      <c r="BK648" s="51">
        <f t="shared" si="168"/>
        <v>96.76470588235297</v>
      </c>
      <c r="BL648" s="51">
        <f t="shared" si="169"/>
        <v>100</v>
      </c>
      <c r="BM648" s="51">
        <f t="shared" si="176"/>
        <v>34.270833333333343</v>
      </c>
      <c r="BN648" s="52">
        <f t="shared" si="181"/>
        <v>0</v>
      </c>
      <c r="BO648" s="52">
        <f t="shared" si="182"/>
        <v>2880</v>
      </c>
      <c r="BP648" s="52">
        <f t="shared" si="183"/>
        <v>5.166666666666667</v>
      </c>
      <c r="BQ648" s="53">
        <f t="shared" si="184"/>
        <v>1860</v>
      </c>
    </row>
    <row r="649" spans="1:74">
      <c r="A649" s="41">
        <v>710</v>
      </c>
      <c r="B649" s="42">
        <v>46032</v>
      </c>
      <c r="C649" s="48" t="s">
        <v>91</v>
      </c>
      <c r="D649" s="43" t="str">
        <f t="shared" si="185"/>
        <v>EG</v>
      </c>
      <c r="E649" s="44" t="s">
        <v>125</v>
      </c>
      <c r="F649" s="44" t="s">
        <v>122</v>
      </c>
      <c r="G649" s="45" t="s">
        <v>124</v>
      </c>
      <c r="H649" s="45" t="s">
        <v>107</v>
      </c>
      <c r="I649" s="45" t="s">
        <v>138</v>
      </c>
      <c r="J649" s="5">
        <v>100603.3</v>
      </c>
      <c r="K649" s="46" t="e">
        <f>VLOOKUP(J649,'[1]Item List (3)'!A$1:B$110000,2,FALSE)</f>
        <v>#N/A</v>
      </c>
      <c r="L649" s="5">
        <v>250819005</v>
      </c>
      <c r="M649" s="15" t="str">
        <f t="shared" si="180"/>
        <v>IR</v>
      </c>
      <c r="N649" s="15">
        <v>50</v>
      </c>
      <c r="O649" s="47">
        <f t="shared" si="173"/>
        <v>72</v>
      </c>
      <c r="P649" s="15">
        <v>1</v>
      </c>
      <c r="Q649" s="15">
        <v>394</v>
      </c>
      <c r="R649" s="15">
        <v>4</v>
      </c>
      <c r="S649" s="15">
        <v>3</v>
      </c>
      <c r="T649" s="15"/>
      <c r="U649" s="48">
        <f t="shared" si="167"/>
        <v>397</v>
      </c>
      <c r="V649" s="15">
        <v>300</v>
      </c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>
        <v>30</v>
      </c>
      <c r="AS649" s="15"/>
      <c r="AT649" s="15"/>
      <c r="AU649" s="15"/>
      <c r="AV649" s="15"/>
      <c r="AW649" s="15"/>
      <c r="AX649" s="15"/>
      <c r="AY649" s="15"/>
      <c r="AZ649" s="15"/>
      <c r="BA649" s="15"/>
      <c r="BB649" s="15">
        <v>10</v>
      </c>
      <c r="BC649" s="15"/>
      <c r="BD649" s="15"/>
      <c r="BE649" s="15"/>
      <c r="BF649" s="15"/>
      <c r="BG649" s="48">
        <f t="shared" si="172"/>
        <v>340</v>
      </c>
      <c r="BH649" s="49">
        <f t="shared" si="174"/>
        <v>5.666666666666667</v>
      </c>
      <c r="BI649" s="50">
        <f t="shared" si="171"/>
        <v>5</v>
      </c>
      <c r="BJ649" s="50">
        <f t="shared" si="175"/>
        <v>88.235294117647058</v>
      </c>
      <c r="BK649" s="51">
        <f t="shared" si="168"/>
        <v>110.27777777777779</v>
      </c>
      <c r="BL649" s="51">
        <f t="shared" si="169"/>
        <v>98.236775818639799</v>
      </c>
      <c r="BM649" s="51">
        <f t="shared" si="176"/>
        <v>95.588235294117666</v>
      </c>
      <c r="BN649" s="52">
        <f t="shared" si="181"/>
        <v>0</v>
      </c>
      <c r="BO649" s="52">
        <f t="shared" si="182"/>
        <v>408</v>
      </c>
      <c r="BP649" s="52">
        <f t="shared" si="183"/>
        <v>0.66666666666666663</v>
      </c>
      <c r="BQ649" s="53">
        <f t="shared" si="184"/>
        <v>48</v>
      </c>
    </row>
    <row r="650" spans="1:74">
      <c r="A650" s="41">
        <v>711</v>
      </c>
      <c r="B650" s="42">
        <v>46032</v>
      </c>
      <c r="C650" s="48" t="s">
        <v>91</v>
      </c>
      <c r="D650" s="43" t="str">
        <f t="shared" si="185"/>
        <v>EG</v>
      </c>
      <c r="E650" s="44" t="s">
        <v>125</v>
      </c>
      <c r="F650" s="44" t="s">
        <v>122</v>
      </c>
      <c r="G650" s="45" t="s">
        <v>124</v>
      </c>
      <c r="H650" s="45" t="s">
        <v>107</v>
      </c>
      <c r="I650" s="45" t="s">
        <v>138</v>
      </c>
      <c r="J650" s="5">
        <v>100603.31</v>
      </c>
      <c r="K650" s="46" t="e">
        <f>VLOOKUP(J650,'[1]Item List (3)'!A$1:B$110000,2,FALSE)</f>
        <v>#N/A</v>
      </c>
      <c r="L650" s="5"/>
      <c r="M650" s="15" t="str">
        <f t="shared" si="180"/>
        <v>IR</v>
      </c>
      <c r="N650" s="15">
        <v>50</v>
      </c>
      <c r="O650" s="47">
        <f t="shared" si="173"/>
        <v>72</v>
      </c>
      <c r="P650" s="15">
        <v>1</v>
      </c>
      <c r="Q650" s="15">
        <v>15</v>
      </c>
      <c r="R650" s="15">
        <v>3</v>
      </c>
      <c r="S650" s="15"/>
      <c r="T650" s="15"/>
      <c r="U650" s="48">
        <f t="shared" si="167"/>
        <v>15</v>
      </c>
      <c r="V650" s="15">
        <v>50</v>
      </c>
      <c r="W650" s="15">
        <v>90</v>
      </c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48">
        <f t="shared" si="172"/>
        <v>140</v>
      </c>
      <c r="BH650" s="49">
        <f t="shared" si="174"/>
        <v>2.3333333333333335</v>
      </c>
      <c r="BI650" s="50">
        <f t="shared" si="171"/>
        <v>0.83333333333333348</v>
      </c>
      <c r="BJ650" s="50">
        <f t="shared" si="175"/>
        <v>35.714285714285722</v>
      </c>
      <c r="BK650" s="51">
        <f t="shared" si="168"/>
        <v>24.999999999999996</v>
      </c>
      <c r="BL650" s="51">
        <f t="shared" si="169"/>
        <v>80</v>
      </c>
      <c r="BM650" s="51">
        <f t="shared" si="176"/>
        <v>7.1428571428571441</v>
      </c>
      <c r="BN650" s="52">
        <f t="shared" si="181"/>
        <v>1.5</v>
      </c>
      <c r="BO650" s="52">
        <f t="shared" si="182"/>
        <v>60.000000000000007</v>
      </c>
      <c r="BP650" s="52">
        <f t="shared" si="183"/>
        <v>0</v>
      </c>
      <c r="BQ650" s="53">
        <f t="shared" si="184"/>
        <v>0</v>
      </c>
    </row>
    <row r="651" spans="1:74">
      <c r="A651" s="41">
        <v>712</v>
      </c>
      <c r="B651" s="42">
        <v>46032</v>
      </c>
      <c r="C651" s="48" t="s">
        <v>97</v>
      </c>
      <c r="D651" s="43" t="str">
        <f t="shared" si="185"/>
        <v>EG</v>
      </c>
      <c r="E651" s="44" t="s">
        <v>125</v>
      </c>
      <c r="F651" s="44" t="s">
        <v>122</v>
      </c>
      <c r="G651" s="45" t="s">
        <v>126</v>
      </c>
      <c r="H651" s="45"/>
      <c r="I651" s="45"/>
      <c r="J651" s="5">
        <v>100603.31</v>
      </c>
      <c r="K651" s="46" t="e">
        <f>VLOOKUP(J651,'[1]Item List (3)'!A$1:B$110000,2,FALSE)</f>
        <v>#N/A</v>
      </c>
      <c r="L651" s="5">
        <v>250908017</v>
      </c>
      <c r="M651" s="15" t="str">
        <f t="shared" si="180"/>
        <v>IR</v>
      </c>
      <c r="N651" s="15">
        <v>45</v>
      </c>
      <c r="O651" s="47">
        <f t="shared" si="173"/>
        <v>80</v>
      </c>
      <c r="P651" s="15">
        <v>1</v>
      </c>
      <c r="Q651" s="15">
        <v>90</v>
      </c>
      <c r="R651" s="15">
        <v>12</v>
      </c>
      <c r="S651" s="15"/>
      <c r="T651" s="15"/>
      <c r="U651" s="48">
        <f t="shared" si="167"/>
        <v>90</v>
      </c>
      <c r="V651" s="15">
        <v>110</v>
      </c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>
        <v>360</v>
      </c>
      <c r="AS651" s="15"/>
      <c r="AT651" s="15"/>
      <c r="AU651" s="15"/>
      <c r="AV651" s="15"/>
      <c r="AW651" s="15"/>
      <c r="AX651" s="15"/>
      <c r="AY651" s="15"/>
      <c r="AZ651" s="15">
        <v>10</v>
      </c>
      <c r="BA651" s="15"/>
      <c r="BB651" s="15"/>
      <c r="BC651" s="15"/>
      <c r="BD651" s="15"/>
      <c r="BE651" s="15"/>
      <c r="BF651" s="15"/>
      <c r="BG651" s="48">
        <f t="shared" si="172"/>
        <v>480</v>
      </c>
      <c r="BH651" s="49">
        <f t="shared" si="174"/>
        <v>8</v>
      </c>
      <c r="BI651" s="50">
        <f t="shared" si="171"/>
        <v>1.833333333333333</v>
      </c>
      <c r="BJ651" s="50">
        <f t="shared" si="175"/>
        <v>22.916666666666664</v>
      </c>
      <c r="BK651" s="51">
        <f t="shared" si="168"/>
        <v>61.363636363636374</v>
      </c>
      <c r="BL651" s="51">
        <f t="shared" si="169"/>
        <v>86.666666666666671</v>
      </c>
      <c r="BM651" s="51">
        <f t="shared" si="176"/>
        <v>12.1875</v>
      </c>
      <c r="BN651" s="52">
        <f t="shared" si="181"/>
        <v>0</v>
      </c>
      <c r="BO651" s="52">
        <f t="shared" si="182"/>
        <v>640</v>
      </c>
      <c r="BP651" s="52">
        <f t="shared" si="183"/>
        <v>6.166666666666667</v>
      </c>
      <c r="BQ651" s="53">
        <f t="shared" si="184"/>
        <v>493.33333333333331</v>
      </c>
    </row>
    <row r="652" spans="1:74">
      <c r="A652" s="41">
        <v>713</v>
      </c>
      <c r="B652" s="42">
        <v>46032</v>
      </c>
      <c r="C652" s="48" t="s">
        <v>91</v>
      </c>
      <c r="D652" s="43" t="str">
        <f t="shared" si="185"/>
        <v>EG</v>
      </c>
      <c r="E652" s="44" t="s">
        <v>128</v>
      </c>
      <c r="F652" s="44" t="s">
        <v>122</v>
      </c>
      <c r="G652" s="45" t="s">
        <v>127</v>
      </c>
      <c r="H652" s="45"/>
      <c r="I652" s="45"/>
      <c r="J652" s="5">
        <v>208040.4</v>
      </c>
      <c r="K652" s="46" t="str">
        <f>VLOOKUP(J652,'[1]Item List (3)'!A$1:B$110000,2,FALSE)</f>
        <v>BR.OR 3222 LMW</v>
      </c>
      <c r="L652" s="5">
        <v>250928004</v>
      </c>
      <c r="M652" s="15" t="str">
        <f t="shared" si="180"/>
        <v>OR</v>
      </c>
      <c r="N652" s="15">
        <v>40</v>
      </c>
      <c r="O652" s="47">
        <f t="shared" si="173"/>
        <v>90</v>
      </c>
      <c r="P652" s="15">
        <v>1</v>
      </c>
      <c r="Q652" s="15">
        <v>146</v>
      </c>
      <c r="R652" s="15"/>
      <c r="S652" s="15"/>
      <c r="T652" s="15"/>
      <c r="U652" s="48">
        <f t="shared" si="167"/>
        <v>146</v>
      </c>
      <c r="V652" s="15">
        <v>120</v>
      </c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>
        <v>360</v>
      </c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48">
        <f t="shared" si="172"/>
        <v>480</v>
      </c>
      <c r="BH652" s="49">
        <f t="shared" si="174"/>
        <v>8</v>
      </c>
      <c r="BI652" s="50">
        <f t="shared" si="171"/>
        <v>2</v>
      </c>
      <c r="BJ652" s="50">
        <f t="shared" si="175"/>
        <v>25</v>
      </c>
      <c r="BK652" s="51">
        <f t="shared" si="168"/>
        <v>81.111111111111114</v>
      </c>
      <c r="BL652" s="51">
        <f t="shared" si="169"/>
        <v>100</v>
      </c>
      <c r="BM652" s="51">
        <f t="shared" si="176"/>
        <v>20.277777777777779</v>
      </c>
      <c r="BN652" s="52">
        <f t="shared" si="181"/>
        <v>0</v>
      </c>
      <c r="BO652" s="52">
        <f t="shared" si="182"/>
        <v>720</v>
      </c>
      <c r="BP652" s="52">
        <f t="shared" si="183"/>
        <v>6</v>
      </c>
      <c r="BQ652" s="53">
        <f t="shared" si="184"/>
        <v>540</v>
      </c>
    </row>
    <row r="653" spans="1:74">
      <c r="A653" s="41">
        <v>714</v>
      </c>
      <c r="B653" s="42">
        <v>46032</v>
      </c>
      <c r="C653" s="48" t="s">
        <v>97</v>
      </c>
      <c r="D653" s="43" t="str">
        <f t="shared" si="185"/>
        <v>EG</v>
      </c>
      <c r="E653" s="44" t="s">
        <v>128</v>
      </c>
      <c r="F653" s="44"/>
      <c r="G653" s="45"/>
      <c r="H653" s="45"/>
      <c r="I653" s="45"/>
      <c r="J653" s="5"/>
      <c r="K653" s="46" t="e">
        <f>VLOOKUP(J653,'[1]Item List (3)'!A$1:B$110000,2,FALSE)</f>
        <v>#N/A</v>
      </c>
      <c r="L653" s="5"/>
      <c r="M653" s="15" t="str">
        <f t="shared" si="180"/>
        <v>IR</v>
      </c>
      <c r="N653" s="15"/>
      <c r="O653" s="47" t="str">
        <f t="shared" si="173"/>
        <v/>
      </c>
      <c r="P653" s="15"/>
      <c r="Q653" s="15"/>
      <c r="R653" s="15"/>
      <c r="S653" s="15"/>
      <c r="T653" s="15"/>
      <c r="U653" s="48">
        <f t="shared" si="167"/>
        <v>0</v>
      </c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>
        <v>480</v>
      </c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48">
        <f t="shared" si="172"/>
        <v>480</v>
      </c>
      <c r="BH653" s="49">
        <f t="shared" si="174"/>
        <v>8</v>
      </c>
      <c r="BI653" s="50">
        <f t="shared" si="171"/>
        <v>0</v>
      </c>
      <c r="BJ653" s="50">
        <f t="shared" si="175"/>
        <v>0</v>
      </c>
      <c r="BK653" s="51">
        <f t="shared" si="168"/>
        <v>0</v>
      </c>
      <c r="BL653" s="51">
        <f t="shared" si="169"/>
        <v>0</v>
      </c>
      <c r="BM653" s="51">
        <f t="shared" si="176"/>
        <v>0</v>
      </c>
      <c r="BN653" s="52">
        <f t="shared" si="181"/>
        <v>0</v>
      </c>
      <c r="BO653" s="52">
        <f t="shared" si="182"/>
        <v>0</v>
      </c>
      <c r="BP653" s="52">
        <f t="shared" si="183"/>
        <v>8</v>
      </c>
      <c r="BQ653" s="53">
        <f t="shared" si="184"/>
        <v>0</v>
      </c>
    </row>
    <row r="654" spans="1:74">
      <c r="A654" s="41">
        <v>715</v>
      </c>
      <c r="B654" s="42">
        <v>46032</v>
      </c>
      <c r="C654" s="48" t="s">
        <v>91</v>
      </c>
      <c r="D654" s="43" t="str">
        <f t="shared" si="185"/>
        <v>EG</v>
      </c>
      <c r="E654" s="44" t="s">
        <v>129</v>
      </c>
      <c r="F654" s="44" t="s">
        <v>122</v>
      </c>
      <c r="G654" s="45" t="s">
        <v>124</v>
      </c>
      <c r="H654" s="45"/>
      <c r="I654" s="45"/>
      <c r="J654" s="5">
        <v>104247</v>
      </c>
      <c r="K654" s="46" t="str">
        <f>VLOOKUP(J654,'[1]Item List (3)'!A$1:B$110000,2,FALSE)</f>
        <v>IR.209</v>
      </c>
      <c r="L654" s="5">
        <v>251221002</v>
      </c>
      <c r="M654" s="15" t="str">
        <f t="shared" si="180"/>
        <v>IR</v>
      </c>
      <c r="N654" s="15">
        <v>20</v>
      </c>
      <c r="O654" s="47">
        <f t="shared" si="173"/>
        <v>180</v>
      </c>
      <c r="P654" s="15">
        <v>1</v>
      </c>
      <c r="Q654" s="15">
        <v>526</v>
      </c>
      <c r="R654" s="15"/>
      <c r="S654" s="15">
        <v>4</v>
      </c>
      <c r="T654" s="15"/>
      <c r="U654" s="48">
        <f t="shared" si="167"/>
        <v>530</v>
      </c>
      <c r="V654" s="15">
        <v>180</v>
      </c>
      <c r="W654" s="15">
        <v>120</v>
      </c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>
        <v>180</v>
      </c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48">
        <f t="shared" si="172"/>
        <v>480</v>
      </c>
      <c r="BH654" s="49">
        <f t="shared" si="174"/>
        <v>8</v>
      </c>
      <c r="BI654" s="50">
        <f t="shared" si="171"/>
        <v>3</v>
      </c>
      <c r="BJ654" s="50">
        <f t="shared" si="175"/>
        <v>37.5</v>
      </c>
      <c r="BK654" s="51">
        <f t="shared" si="168"/>
        <v>98.148148148148152</v>
      </c>
      <c r="BL654" s="51">
        <f t="shared" si="169"/>
        <v>99.245283018867923</v>
      </c>
      <c r="BM654" s="51">
        <f t="shared" si="176"/>
        <v>36.527777777777779</v>
      </c>
      <c r="BN654" s="52">
        <f t="shared" si="181"/>
        <v>2</v>
      </c>
      <c r="BO654" s="52">
        <f t="shared" si="182"/>
        <v>1080</v>
      </c>
      <c r="BP654" s="52">
        <f t="shared" si="183"/>
        <v>3</v>
      </c>
      <c r="BQ654" s="53">
        <f t="shared" si="184"/>
        <v>540</v>
      </c>
      <c r="BR654" s="54">
        <v>1</v>
      </c>
      <c r="BT654" s="54">
        <v>1</v>
      </c>
      <c r="BV654" s="54">
        <v>1</v>
      </c>
    </row>
    <row r="655" spans="1:74">
      <c r="A655" s="41">
        <v>716</v>
      </c>
      <c r="B655" s="42">
        <v>46032</v>
      </c>
      <c r="C655" s="48" t="s">
        <v>97</v>
      </c>
      <c r="D655" s="43" t="str">
        <f t="shared" si="185"/>
        <v>EG</v>
      </c>
      <c r="E655" s="44" t="s">
        <v>129</v>
      </c>
      <c r="F655" s="44" t="s">
        <v>122</v>
      </c>
      <c r="G655" s="45" t="s">
        <v>167</v>
      </c>
      <c r="H655" s="45"/>
      <c r="I655" s="45"/>
      <c r="J655" s="5">
        <v>104247</v>
      </c>
      <c r="K655" s="46" t="str">
        <f>VLOOKUP(J655,'[1]Item List (3)'!A$1:B$110000,2,FALSE)</f>
        <v>IR.209</v>
      </c>
      <c r="L655" s="5">
        <v>251221002</v>
      </c>
      <c r="M655" s="15" t="str">
        <f t="shared" si="180"/>
        <v>IR</v>
      </c>
      <c r="N655" s="15">
        <v>20</v>
      </c>
      <c r="O655" s="47">
        <f t="shared" si="173"/>
        <v>180</v>
      </c>
      <c r="P655" s="15">
        <v>1</v>
      </c>
      <c r="Q655" s="15">
        <v>1374</v>
      </c>
      <c r="R655" s="15"/>
      <c r="S655" s="15"/>
      <c r="T655" s="15"/>
      <c r="U655" s="48">
        <f t="shared" si="167"/>
        <v>1374</v>
      </c>
      <c r="V655" s="15">
        <v>470</v>
      </c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>
        <v>10</v>
      </c>
      <c r="BA655" s="15"/>
      <c r="BB655" s="15"/>
      <c r="BC655" s="15"/>
      <c r="BD655" s="15"/>
      <c r="BE655" s="15"/>
      <c r="BF655" s="15"/>
      <c r="BG655" s="48">
        <f t="shared" si="172"/>
        <v>480</v>
      </c>
      <c r="BH655" s="49">
        <f t="shared" si="174"/>
        <v>8</v>
      </c>
      <c r="BI655" s="50">
        <f t="shared" si="171"/>
        <v>7.833333333333333</v>
      </c>
      <c r="BJ655" s="50">
        <f t="shared" si="175"/>
        <v>97.916666666666657</v>
      </c>
      <c r="BK655" s="51">
        <f t="shared" si="168"/>
        <v>97.446808510638292</v>
      </c>
      <c r="BL655" s="51">
        <f t="shared" si="169"/>
        <v>100</v>
      </c>
      <c r="BM655" s="51">
        <f t="shared" si="176"/>
        <v>95.416666666666643</v>
      </c>
      <c r="BN655" s="52">
        <f t="shared" si="181"/>
        <v>0</v>
      </c>
      <c r="BO655" s="52">
        <f t="shared" si="182"/>
        <v>1440</v>
      </c>
      <c r="BP655" s="52">
        <f t="shared" si="183"/>
        <v>0.16666666666666666</v>
      </c>
      <c r="BQ655" s="53">
        <f t="shared" si="184"/>
        <v>30</v>
      </c>
    </row>
    <row r="656" spans="1:74">
      <c r="A656" s="41">
        <v>717</v>
      </c>
      <c r="B656" s="42">
        <v>46032</v>
      </c>
      <c r="C656" s="48" t="s">
        <v>91</v>
      </c>
      <c r="D656" s="43" t="str">
        <f t="shared" si="185"/>
        <v>EG</v>
      </c>
      <c r="E656" s="44" t="s">
        <v>130</v>
      </c>
      <c r="F656" s="44" t="s">
        <v>122</v>
      </c>
      <c r="G656" s="45" t="s">
        <v>162</v>
      </c>
      <c r="H656" s="45" t="s">
        <v>124</v>
      </c>
      <c r="I656" s="45"/>
      <c r="J656" s="5">
        <v>100282.4</v>
      </c>
      <c r="K656" s="46" t="str">
        <f>VLOOKUP(J656,'[1]Item List (3)'!A$1:B$110000,2,FALSE)</f>
        <v>D.IR 14537 SPL</v>
      </c>
      <c r="L656" s="5">
        <v>251225005</v>
      </c>
      <c r="M656" s="15" t="str">
        <f t="shared" si="180"/>
        <v>IR</v>
      </c>
      <c r="N656" s="15">
        <v>45</v>
      </c>
      <c r="O656" s="47">
        <f t="shared" si="173"/>
        <v>80</v>
      </c>
      <c r="P656" s="15">
        <v>1</v>
      </c>
      <c r="Q656" s="15">
        <v>495</v>
      </c>
      <c r="R656" s="15">
        <v>6</v>
      </c>
      <c r="S656" s="15"/>
      <c r="T656" s="15"/>
      <c r="U656" s="48">
        <f t="shared" si="167"/>
        <v>495</v>
      </c>
      <c r="V656" s="15">
        <v>465</v>
      </c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>
        <v>10</v>
      </c>
      <c r="BC656" s="15"/>
      <c r="BD656" s="15"/>
      <c r="BE656" s="15">
        <v>5</v>
      </c>
      <c r="BF656" s="15"/>
      <c r="BG656" s="48">
        <f t="shared" si="172"/>
        <v>480</v>
      </c>
      <c r="BH656" s="49">
        <f t="shared" si="174"/>
        <v>8</v>
      </c>
      <c r="BI656" s="50">
        <f t="shared" si="171"/>
        <v>7.75</v>
      </c>
      <c r="BJ656" s="50">
        <f t="shared" si="175"/>
        <v>96.875</v>
      </c>
      <c r="BK656" s="51">
        <f t="shared" si="168"/>
        <v>79.838709677419345</v>
      </c>
      <c r="BL656" s="51">
        <f t="shared" si="169"/>
        <v>98.787878787878796</v>
      </c>
      <c r="BM656" s="51">
        <f t="shared" si="176"/>
        <v>76.40625</v>
      </c>
      <c r="BN656" s="52">
        <f t="shared" si="181"/>
        <v>8.3333333333333329E-2</v>
      </c>
      <c r="BO656" s="52">
        <f t="shared" si="182"/>
        <v>633.33333333333337</v>
      </c>
      <c r="BP656" s="52">
        <f t="shared" si="183"/>
        <v>0.16666666666666669</v>
      </c>
      <c r="BQ656" s="53">
        <f t="shared" si="184"/>
        <v>13.333333333333336</v>
      </c>
      <c r="BR656" s="54">
        <v>1</v>
      </c>
      <c r="BT656" s="54">
        <v>1</v>
      </c>
      <c r="BV656" s="54">
        <v>1</v>
      </c>
    </row>
    <row r="657" spans="1:73">
      <c r="A657" s="41">
        <v>718</v>
      </c>
      <c r="B657" s="42">
        <v>46032</v>
      </c>
      <c r="C657" s="48" t="s">
        <v>97</v>
      </c>
      <c r="D657" s="43" t="str">
        <f t="shared" si="185"/>
        <v>EG</v>
      </c>
      <c r="E657" s="44" t="s">
        <v>130</v>
      </c>
      <c r="F657" s="44" t="s">
        <v>122</v>
      </c>
      <c r="G657" s="45" t="s">
        <v>162</v>
      </c>
      <c r="H657" s="45"/>
      <c r="I657" s="45"/>
      <c r="J657" s="5">
        <v>100282.4</v>
      </c>
      <c r="K657" s="46" t="str">
        <f>VLOOKUP(J657,'[1]Item List (3)'!A$1:B$110000,2,FALSE)</f>
        <v>D.IR 14537 SPL</v>
      </c>
      <c r="L657" s="5">
        <v>251225005</v>
      </c>
      <c r="M657" s="15" t="str">
        <f t="shared" si="180"/>
        <v>IR</v>
      </c>
      <c r="N657" s="15">
        <v>40</v>
      </c>
      <c r="O657" s="47">
        <f t="shared" si="173"/>
        <v>90</v>
      </c>
      <c r="P657" s="15">
        <v>1</v>
      </c>
      <c r="Q657" s="15">
        <v>152</v>
      </c>
      <c r="R657" s="15">
        <v>8</v>
      </c>
      <c r="S657" s="15"/>
      <c r="T657" s="15"/>
      <c r="U657" s="48">
        <f t="shared" si="167"/>
        <v>152</v>
      </c>
      <c r="V657" s="15">
        <v>150</v>
      </c>
      <c r="W657" s="15"/>
      <c r="X657" s="15">
        <v>20</v>
      </c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>
        <v>300</v>
      </c>
      <c r="AS657" s="15"/>
      <c r="AT657" s="15"/>
      <c r="AU657" s="15"/>
      <c r="AV657" s="15"/>
      <c r="AW657" s="15"/>
      <c r="AX657" s="15"/>
      <c r="AY657" s="15"/>
      <c r="AZ657" s="15">
        <v>10</v>
      </c>
      <c r="BA657" s="15"/>
      <c r="BB657" s="15"/>
      <c r="BC657" s="15"/>
      <c r="BD657" s="15"/>
      <c r="BE657" s="15"/>
      <c r="BF657" s="15"/>
      <c r="BG657" s="48">
        <f t="shared" si="172"/>
        <v>480</v>
      </c>
      <c r="BH657" s="49">
        <f t="shared" si="174"/>
        <v>8</v>
      </c>
      <c r="BI657" s="50">
        <f t="shared" si="171"/>
        <v>2.5</v>
      </c>
      <c r="BJ657" s="50">
        <f t="shared" si="175"/>
        <v>31.25</v>
      </c>
      <c r="BK657" s="51">
        <f t="shared" si="168"/>
        <v>67.555555555555557</v>
      </c>
      <c r="BL657" s="51">
        <f t="shared" si="169"/>
        <v>94.73684210526315</v>
      </c>
      <c r="BM657" s="51">
        <f t="shared" si="176"/>
        <v>20</v>
      </c>
      <c r="BN657" s="52">
        <f t="shared" si="181"/>
        <v>0</v>
      </c>
      <c r="BO657" s="52">
        <f t="shared" si="182"/>
        <v>720</v>
      </c>
      <c r="BP657" s="52">
        <f t="shared" si="183"/>
        <v>5.5</v>
      </c>
      <c r="BQ657" s="53">
        <f t="shared" si="184"/>
        <v>495</v>
      </c>
    </row>
    <row r="658" spans="1:73">
      <c r="A658" s="41">
        <v>719</v>
      </c>
      <c r="B658" s="42">
        <v>46032</v>
      </c>
      <c r="C658" s="48" t="s">
        <v>91</v>
      </c>
      <c r="D658" s="43" t="str">
        <f t="shared" si="185"/>
        <v>IG</v>
      </c>
      <c r="E658" s="44" t="s">
        <v>131</v>
      </c>
      <c r="F658" s="44" t="s">
        <v>132</v>
      </c>
      <c r="G658" s="45" t="s">
        <v>149</v>
      </c>
      <c r="H658" s="45"/>
      <c r="I658" s="45"/>
      <c r="J658" s="5">
        <v>100299.14</v>
      </c>
      <c r="K658" s="46" t="str">
        <f>VLOOKUP(J658,'[1]Item List (3)'!A$1:B$110000,2,FALSE)</f>
        <v>IR. 9913 C</v>
      </c>
      <c r="L658" s="5">
        <v>251128013</v>
      </c>
      <c r="M658" s="15" t="str">
        <f t="shared" si="180"/>
        <v>IR</v>
      </c>
      <c r="N658" s="15">
        <v>23</v>
      </c>
      <c r="O658" s="47">
        <f t="shared" si="173"/>
        <v>156.52173913043478</v>
      </c>
      <c r="P658" s="15">
        <v>1</v>
      </c>
      <c r="Q658" s="15">
        <v>970</v>
      </c>
      <c r="R658" s="15">
        <v>17</v>
      </c>
      <c r="S658" s="15">
        <v>73</v>
      </c>
      <c r="T658" s="15"/>
      <c r="U658" s="48">
        <f t="shared" si="167"/>
        <v>1043</v>
      </c>
      <c r="V658" s="15">
        <v>440</v>
      </c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>
        <v>30</v>
      </c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>
        <v>10</v>
      </c>
      <c r="BC658" s="15"/>
      <c r="BD658" s="15"/>
      <c r="BE658" s="15"/>
      <c r="BF658" s="15"/>
      <c r="BG658" s="48">
        <f t="shared" si="172"/>
        <v>480</v>
      </c>
      <c r="BH658" s="49">
        <f t="shared" si="174"/>
        <v>8</v>
      </c>
      <c r="BI658" s="50">
        <f t="shared" si="171"/>
        <v>7.333333333333333</v>
      </c>
      <c r="BJ658" s="50">
        <f t="shared" si="175"/>
        <v>91.666666666666657</v>
      </c>
      <c r="BK658" s="51">
        <f t="shared" si="168"/>
        <v>90.867424242424249</v>
      </c>
      <c r="BL658" s="51">
        <f t="shared" si="169"/>
        <v>91.371045062320235</v>
      </c>
      <c r="BM658" s="51">
        <f t="shared" si="176"/>
        <v>76.107638888888886</v>
      </c>
      <c r="BN658" s="52">
        <f t="shared" si="181"/>
        <v>0.5</v>
      </c>
      <c r="BO658" s="52">
        <f t="shared" si="182"/>
        <v>1173.9130434782608</v>
      </c>
      <c r="BP658" s="52">
        <f t="shared" si="183"/>
        <v>0.16666666666666663</v>
      </c>
      <c r="BQ658" s="53">
        <f t="shared" si="184"/>
        <v>26.086956521739125</v>
      </c>
      <c r="BR658" s="54">
        <v>1</v>
      </c>
      <c r="BT658" s="54">
        <v>1</v>
      </c>
      <c r="BU658" s="55">
        <v>1</v>
      </c>
    </row>
    <row r="659" spans="1:73">
      <c r="A659" s="41">
        <v>720</v>
      </c>
      <c r="B659" s="42">
        <v>46032</v>
      </c>
      <c r="C659" s="48" t="s">
        <v>97</v>
      </c>
      <c r="D659" s="43" t="str">
        <f t="shared" si="185"/>
        <v>IG</v>
      </c>
      <c r="E659" s="44" t="s">
        <v>131</v>
      </c>
      <c r="F659" s="44" t="s">
        <v>132</v>
      </c>
      <c r="G659" s="45" t="s">
        <v>133</v>
      </c>
      <c r="H659" s="45"/>
      <c r="I659" s="45"/>
      <c r="J659" s="5">
        <v>100299.14</v>
      </c>
      <c r="K659" s="46" t="str">
        <f>VLOOKUP(J659,'[1]Item List (3)'!A$1:B$110000,2,FALSE)</f>
        <v>IR. 9913 C</v>
      </c>
      <c r="L659" s="5">
        <v>251128013</v>
      </c>
      <c r="M659" s="15" t="str">
        <f t="shared" si="180"/>
        <v>IR</v>
      </c>
      <c r="N659" s="15">
        <v>23</v>
      </c>
      <c r="O659" s="47">
        <f t="shared" si="173"/>
        <v>156.52173913043478</v>
      </c>
      <c r="P659" s="15">
        <v>1</v>
      </c>
      <c r="Q659" s="15">
        <v>867</v>
      </c>
      <c r="R659" s="15">
        <v>28</v>
      </c>
      <c r="S659" s="15">
        <v>69</v>
      </c>
      <c r="T659" s="15"/>
      <c r="U659" s="48">
        <f t="shared" si="167"/>
        <v>936</v>
      </c>
      <c r="V659" s="15">
        <v>410</v>
      </c>
      <c r="W659" s="15"/>
      <c r="X659" s="15"/>
      <c r="Y659" s="15"/>
      <c r="Z659" s="15"/>
      <c r="AA659" s="15"/>
      <c r="AB659" s="15"/>
      <c r="AC659" s="15">
        <v>15</v>
      </c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>
        <v>30</v>
      </c>
      <c r="AQ659" s="15"/>
      <c r="AR659" s="15"/>
      <c r="AS659" s="15"/>
      <c r="AT659" s="15"/>
      <c r="AU659" s="15"/>
      <c r="AV659" s="15"/>
      <c r="AW659" s="15"/>
      <c r="AX659" s="15"/>
      <c r="AY659" s="15"/>
      <c r="AZ659" s="15">
        <v>10</v>
      </c>
      <c r="BA659" s="15"/>
      <c r="BB659" s="15"/>
      <c r="BC659" s="15">
        <v>15</v>
      </c>
      <c r="BD659" s="15"/>
      <c r="BE659" s="15"/>
      <c r="BF659" s="15"/>
      <c r="BG659" s="48">
        <f t="shared" si="172"/>
        <v>480</v>
      </c>
      <c r="BH659" s="49">
        <f t="shared" si="174"/>
        <v>8</v>
      </c>
      <c r="BI659" s="50">
        <f t="shared" si="171"/>
        <v>6.833333333333333</v>
      </c>
      <c r="BJ659" s="50">
        <f t="shared" si="175"/>
        <v>85.416666666666657</v>
      </c>
      <c r="BK659" s="51">
        <f t="shared" si="168"/>
        <v>87.512195121951223</v>
      </c>
      <c r="BL659" s="51">
        <f t="shared" si="169"/>
        <v>89.636752136752136</v>
      </c>
      <c r="BM659" s="51">
        <f t="shared" si="176"/>
        <v>67.003472222222214</v>
      </c>
      <c r="BN659" s="52">
        <f t="shared" si="181"/>
        <v>0.5</v>
      </c>
      <c r="BO659" s="52">
        <f t="shared" si="182"/>
        <v>1173.9130434782608</v>
      </c>
      <c r="BP659" s="52">
        <f t="shared" si="183"/>
        <v>0.66666666666666674</v>
      </c>
      <c r="BQ659" s="53">
        <f t="shared" si="184"/>
        <v>104.34782608695654</v>
      </c>
      <c r="BR659" s="54">
        <v>1</v>
      </c>
      <c r="BT659" s="54">
        <v>1</v>
      </c>
      <c r="BU659" s="55">
        <v>1</v>
      </c>
    </row>
    <row r="660" spans="1:73">
      <c r="A660" s="41">
        <v>721</v>
      </c>
      <c r="B660" s="42">
        <v>46032</v>
      </c>
      <c r="C660" s="48" t="s">
        <v>91</v>
      </c>
      <c r="D660" s="43" t="str">
        <f t="shared" si="185"/>
        <v>IG</v>
      </c>
      <c r="E660" s="44" t="s">
        <v>135</v>
      </c>
      <c r="F660" s="44" t="s">
        <v>132</v>
      </c>
      <c r="G660" s="45" t="s">
        <v>139</v>
      </c>
      <c r="H660" s="45"/>
      <c r="I660" s="45"/>
      <c r="J660" s="5">
        <v>104299</v>
      </c>
      <c r="K660" s="46" t="str">
        <f>VLOOKUP(J660,'[1]Item List (3)'!A$1:B$110000,2,FALSE)</f>
        <v>IR.9916</v>
      </c>
      <c r="L660" s="5">
        <v>251207010</v>
      </c>
      <c r="M660" s="15" t="str">
        <f t="shared" si="180"/>
        <v>IR</v>
      </c>
      <c r="N660" s="15">
        <v>23</v>
      </c>
      <c r="O660" s="47">
        <f t="shared" si="173"/>
        <v>156.52173913043478</v>
      </c>
      <c r="P660" s="15">
        <v>1</v>
      </c>
      <c r="Q660" s="15">
        <v>1116</v>
      </c>
      <c r="R660" s="15"/>
      <c r="S660" s="15"/>
      <c r="T660" s="15"/>
      <c r="U660" s="48">
        <f t="shared" si="167"/>
        <v>1116</v>
      </c>
      <c r="V660" s="15">
        <v>440</v>
      </c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>
        <v>30</v>
      </c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>
        <v>10</v>
      </c>
      <c r="BC660" s="15"/>
      <c r="BD660" s="15"/>
      <c r="BE660" s="15"/>
      <c r="BF660" s="15"/>
      <c r="BG660" s="48">
        <f t="shared" si="172"/>
        <v>480</v>
      </c>
      <c r="BH660" s="49">
        <f t="shared" si="174"/>
        <v>8</v>
      </c>
      <c r="BI660" s="50">
        <f t="shared" si="171"/>
        <v>7.333333333333333</v>
      </c>
      <c r="BJ660" s="50">
        <f t="shared" si="175"/>
        <v>91.666666666666657</v>
      </c>
      <c r="BK660" s="51">
        <f t="shared" si="168"/>
        <v>97.227272727272734</v>
      </c>
      <c r="BL660" s="51">
        <f t="shared" si="169"/>
        <v>100</v>
      </c>
      <c r="BM660" s="51">
        <f t="shared" si="176"/>
        <v>89.125</v>
      </c>
      <c r="BN660" s="52">
        <f t="shared" si="181"/>
        <v>0.5</v>
      </c>
      <c r="BO660" s="52">
        <f t="shared" si="182"/>
        <v>1173.9130434782608</v>
      </c>
      <c r="BP660" s="52">
        <f t="shared" si="183"/>
        <v>0.16666666666666663</v>
      </c>
      <c r="BQ660" s="53">
        <f t="shared" si="184"/>
        <v>26.086956521739125</v>
      </c>
      <c r="BR660" s="54">
        <v>1</v>
      </c>
      <c r="BT660" s="54">
        <v>1</v>
      </c>
      <c r="BU660" s="55">
        <v>1</v>
      </c>
    </row>
    <row r="661" spans="1:73">
      <c r="A661" s="41">
        <v>722</v>
      </c>
      <c r="B661" s="42">
        <v>46032</v>
      </c>
      <c r="C661" s="48" t="s">
        <v>97</v>
      </c>
      <c r="D661" s="43" t="str">
        <f t="shared" si="185"/>
        <v>IG</v>
      </c>
      <c r="E661" s="44" t="s">
        <v>135</v>
      </c>
      <c r="F661" s="44" t="s">
        <v>132</v>
      </c>
      <c r="G661" s="45" t="s">
        <v>137</v>
      </c>
      <c r="H661" s="45"/>
      <c r="I661" s="45"/>
      <c r="J661" s="5">
        <v>104299</v>
      </c>
      <c r="K661" s="46" t="str">
        <f>VLOOKUP(J661,'[1]Item List (3)'!A$1:B$110000,2,FALSE)</f>
        <v>IR.9916</v>
      </c>
      <c r="L661" s="5">
        <v>251207010</v>
      </c>
      <c r="M661" s="15" t="str">
        <f t="shared" si="180"/>
        <v>IR</v>
      </c>
      <c r="N661" s="15">
        <v>23</v>
      </c>
      <c r="O661" s="47">
        <f t="shared" si="173"/>
        <v>156.52173913043478</v>
      </c>
      <c r="P661" s="15">
        <v>1</v>
      </c>
      <c r="Q661" s="15">
        <v>1017</v>
      </c>
      <c r="R661" s="15">
        <v>6</v>
      </c>
      <c r="S661" s="15">
        <v>12</v>
      </c>
      <c r="T661" s="15"/>
      <c r="U661" s="48">
        <f t="shared" si="167"/>
        <v>1029</v>
      </c>
      <c r="V661" s="15">
        <v>420</v>
      </c>
      <c r="W661" s="15"/>
      <c r="X661" s="15"/>
      <c r="Y661" s="15"/>
      <c r="Z661" s="15"/>
      <c r="AA661" s="15"/>
      <c r="AB661" s="15"/>
      <c r="AC661" s="15"/>
      <c r="AD661" s="15"/>
      <c r="AE661" s="15">
        <v>5</v>
      </c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>
        <v>30</v>
      </c>
      <c r="AQ661" s="15"/>
      <c r="AR661" s="15"/>
      <c r="AS661" s="15"/>
      <c r="AT661" s="15"/>
      <c r="AU661" s="15"/>
      <c r="AV661" s="15"/>
      <c r="AW661" s="15"/>
      <c r="AX661" s="15"/>
      <c r="AY661" s="15"/>
      <c r="AZ661" s="15">
        <v>10</v>
      </c>
      <c r="BA661" s="15"/>
      <c r="BB661" s="15"/>
      <c r="BC661" s="15">
        <v>15</v>
      </c>
      <c r="BD661" s="15"/>
      <c r="BE661" s="15"/>
      <c r="BF661" s="15"/>
      <c r="BG661" s="48">
        <f t="shared" si="172"/>
        <v>480</v>
      </c>
      <c r="BH661" s="49">
        <f t="shared" si="174"/>
        <v>8</v>
      </c>
      <c r="BI661" s="50">
        <f t="shared" si="171"/>
        <v>7</v>
      </c>
      <c r="BJ661" s="50">
        <f t="shared" si="175"/>
        <v>87.5</v>
      </c>
      <c r="BK661" s="51">
        <f t="shared" si="168"/>
        <v>93.916666666666671</v>
      </c>
      <c r="BL661" s="51">
        <f t="shared" si="169"/>
        <v>98.250728862973759</v>
      </c>
      <c r="BM661" s="51">
        <f t="shared" si="176"/>
        <v>80.739583333333343</v>
      </c>
      <c r="BN661" s="52">
        <f t="shared" si="181"/>
        <v>0.5</v>
      </c>
      <c r="BO661" s="52">
        <f t="shared" si="182"/>
        <v>1173.9130434782608</v>
      </c>
      <c r="BP661" s="52">
        <f t="shared" si="183"/>
        <v>0.5</v>
      </c>
      <c r="BQ661" s="53">
        <f t="shared" si="184"/>
        <v>78.260869565217391</v>
      </c>
      <c r="BR661" s="54">
        <v>1</v>
      </c>
    </row>
    <row r="662" spans="1:73">
      <c r="A662" s="41">
        <v>723</v>
      </c>
      <c r="B662" s="42">
        <v>46032</v>
      </c>
      <c r="C662" s="48" t="s">
        <v>91</v>
      </c>
      <c r="D662" s="43" t="str">
        <f t="shared" si="185"/>
        <v>IG</v>
      </c>
      <c r="E662" s="44" t="s">
        <v>140</v>
      </c>
      <c r="F662" s="44" t="s">
        <v>132</v>
      </c>
      <c r="G662" s="45" t="s">
        <v>142</v>
      </c>
      <c r="H662" s="45"/>
      <c r="I662" s="45"/>
      <c r="J662" s="5">
        <v>100282.4</v>
      </c>
      <c r="K662" s="46" t="str">
        <f>VLOOKUP(J662,'[1]Item List (3)'!A$1:B$110000,2,FALSE)</f>
        <v>D.IR 14537 SPL</v>
      </c>
      <c r="L662" s="5">
        <v>251225005</v>
      </c>
      <c r="M662" s="15" t="str">
        <f t="shared" si="180"/>
        <v>IR</v>
      </c>
      <c r="N662" s="15">
        <v>50</v>
      </c>
      <c r="O662" s="47">
        <f t="shared" si="173"/>
        <v>72</v>
      </c>
      <c r="P662" s="15">
        <v>1</v>
      </c>
      <c r="Q662" s="15">
        <v>230</v>
      </c>
      <c r="R662" s="15">
        <v>45</v>
      </c>
      <c r="S662" s="15">
        <v>2</v>
      </c>
      <c r="T662" s="15"/>
      <c r="U662" s="48">
        <f t="shared" ref="U662:U725" si="186">Q662+S662+T662</f>
        <v>232</v>
      </c>
      <c r="V662" s="15">
        <v>345</v>
      </c>
      <c r="W662" s="15"/>
      <c r="X662" s="15"/>
      <c r="Y662" s="15"/>
      <c r="Z662" s="15">
        <v>50</v>
      </c>
      <c r="AA662" s="15"/>
      <c r="AB662" s="15"/>
      <c r="AC662" s="15"/>
      <c r="AD662" s="15"/>
      <c r="AE662" s="15">
        <v>10</v>
      </c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>
        <v>30</v>
      </c>
      <c r="AQ662" s="15"/>
      <c r="AR662" s="15"/>
      <c r="AS662" s="15"/>
      <c r="AT662" s="15"/>
      <c r="AU662" s="15"/>
      <c r="AV662" s="15"/>
      <c r="AW662" s="15"/>
      <c r="AX662" s="15">
        <v>30</v>
      </c>
      <c r="AY662" s="15"/>
      <c r="AZ662" s="15"/>
      <c r="BA662" s="15"/>
      <c r="BB662" s="15">
        <v>10</v>
      </c>
      <c r="BC662" s="15"/>
      <c r="BD662" s="15"/>
      <c r="BE662" s="15">
        <v>5</v>
      </c>
      <c r="BF662" s="15"/>
      <c r="BG662" s="48">
        <f t="shared" si="172"/>
        <v>480</v>
      </c>
      <c r="BH662" s="49">
        <f t="shared" si="174"/>
        <v>8</v>
      </c>
      <c r="BI662" s="50">
        <f t="shared" si="171"/>
        <v>5.75</v>
      </c>
      <c r="BJ662" s="50">
        <f t="shared" si="175"/>
        <v>71.875</v>
      </c>
      <c r="BK662" s="51">
        <f t="shared" ref="BK662:BK692" si="187">IFERROR(((U662*N662)/(BI662*3600)*100),0)</f>
        <v>56.038647342995176</v>
      </c>
      <c r="BL662" s="51">
        <f t="shared" ref="BL662:BL692" si="188">IFERROR(((U662-(R662+S662+T662))/U662*100),0)</f>
        <v>79.741379310344826</v>
      </c>
      <c r="BM662" s="51">
        <f t="shared" si="176"/>
        <v>32.118055555555557</v>
      </c>
      <c r="BN662" s="52">
        <f t="shared" si="181"/>
        <v>0.58333333333333337</v>
      </c>
      <c r="BO662" s="52">
        <f t="shared" si="182"/>
        <v>534</v>
      </c>
      <c r="BP662" s="52">
        <f t="shared" si="183"/>
        <v>1.6666666666666665</v>
      </c>
      <c r="BQ662" s="53">
        <f t="shared" si="184"/>
        <v>119.99999999999999</v>
      </c>
      <c r="BR662" s="54">
        <v>1</v>
      </c>
      <c r="BT662" s="54">
        <v>1</v>
      </c>
      <c r="BU662" s="55">
        <v>1</v>
      </c>
    </row>
    <row r="663" spans="1:73">
      <c r="A663" s="41">
        <v>724</v>
      </c>
      <c r="B663" s="42">
        <v>46032</v>
      </c>
      <c r="C663" s="48" t="s">
        <v>97</v>
      </c>
      <c r="D663" s="43" t="str">
        <f t="shared" si="185"/>
        <v>IG</v>
      </c>
      <c r="E663" s="44" t="s">
        <v>140</v>
      </c>
      <c r="F663" s="44" t="s">
        <v>132</v>
      </c>
      <c r="G663" s="45" t="s">
        <v>156</v>
      </c>
      <c r="H663" s="45"/>
      <c r="I663" s="45"/>
      <c r="J663" s="5">
        <v>100282.4</v>
      </c>
      <c r="K663" s="46" t="str">
        <f>VLOOKUP(J663,'[1]Item List (3)'!A$1:B$110000,2,FALSE)</f>
        <v>D.IR 14537 SPL</v>
      </c>
      <c r="L663" s="5"/>
      <c r="M663" s="15" t="str">
        <f t="shared" si="180"/>
        <v>IR</v>
      </c>
      <c r="N663" s="15">
        <v>50</v>
      </c>
      <c r="O663" s="47">
        <f t="shared" si="173"/>
        <v>72</v>
      </c>
      <c r="P663" s="15">
        <v>1</v>
      </c>
      <c r="Q663" s="15">
        <v>218</v>
      </c>
      <c r="R663" s="15">
        <v>34</v>
      </c>
      <c r="S663" s="15">
        <v>17</v>
      </c>
      <c r="T663" s="15"/>
      <c r="U663" s="48">
        <f t="shared" si="186"/>
        <v>235</v>
      </c>
      <c r="V663" s="15">
        <v>385</v>
      </c>
      <c r="W663" s="15"/>
      <c r="X663" s="15"/>
      <c r="Y663" s="15">
        <v>15</v>
      </c>
      <c r="Z663" s="15">
        <v>30</v>
      </c>
      <c r="AA663" s="15"/>
      <c r="AB663" s="15"/>
      <c r="AC663" s="15"/>
      <c r="AD663" s="15"/>
      <c r="AE663" s="15">
        <v>10</v>
      </c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>
        <v>10</v>
      </c>
      <c r="AQ663" s="15"/>
      <c r="AR663" s="15"/>
      <c r="AS663" s="15"/>
      <c r="AT663" s="15"/>
      <c r="AU663" s="15"/>
      <c r="AV663" s="15"/>
      <c r="AW663" s="15"/>
      <c r="AX663" s="15"/>
      <c r="AY663" s="15"/>
      <c r="AZ663" s="15">
        <v>10</v>
      </c>
      <c r="BA663" s="15"/>
      <c r="BB663" s="15"/>
      <c r="BC663" s="15">
        <v>15</v>
      </c>
      <c r="BD663" s="15"/>
      <c r="BE663" s="15">
        <v>5</v>
      </c>
      <c r="BF663" s="15"/>
      <c r="BG663" s="48">
        <f t="shared" si="172"/>
        <v>480</v>
      </c>
      <c r="BH663" s="49">
        <f t="shared" si="174"/>
        <v>8</v>
      </c>
      <c r="BI663" s="50">
        <f t="shared" si="171"/>
        <v>6.416666666666667</v>
      </c>
      <c r="BJ663" s="50">
        <f t="shared" si="175"/>
        <v>80.208333333333343</v>
      </c>
      <c r="BK663" s="51">
        <f t="shared" si="187"/>
        <v>50.865800865800871</v>
      </c>
      <c r="BL663" s="51">
        <f t="shared" si="188"/>
        <v>78.297872340425528</v>
      </c>
      <c r="BM663" s="51">
        <f t="shared" si="176"/>
        <v>31.944444444444446</v>
      </c>
      <c r="BN663" s="52">
        <f t="shared" si="181"/>
        <v>0.25</v>
      </c>
      <c r="BO663" s="52">
        <f t="shared" si="182"/>
        <v>558</v>
      </c>
      <c r="BP663" s="52">
        <f t="shared" si="183"/>
        <v>1.3333333333333333</v>
      </c>
      <c r="BQ663" s="53">
        <f t="shared" si="184"/>
        <v>96</v>
      </c>
    </row>
    <row r="664" spans="1:73">
      <c r="A664" s="41">
        <v>725</v>
      </c>
      <c r="B664" s="42">
        <v>46032</v>
      </c>
      <c r="C664" s="48" t="s">
        <v>91</v>
      </c>
      <c r="D664" s="43" t="str">
        <f t="shared" si="185"/>
        <v>IG</v>
      </c>
      <c r="E664" s="44" t="s">
        <v>143</v>
      </c>
      <c r="F664" s="44"/>
      <c r="G664" s="45"/>
      <c r="H664" s="45"/>
      <c r="I664" s="45"/>
      <c r="J664" s="5"/>
      <c r="K664" s="46" t="e">
        <f>VLOOKUP(J664,'[1]Item List (3)'!A$1:B$110000,2,FALSE)</f>
        <v>#N/A</v>
      </c>
      <c r="L664" s="5"/>
      <c r="M664" s="15" t="str">
        <f t="shared" si="180"/>
        <v>IR</v>
      </c>
      <c r="N664" s="15"/>
      <c r="O664" s="47" t="str">
        <f t="shared" si="173"/>
        <v/>
      </c>
      <c r="P664" s="15"/>
      <c r="Q664" s="15"/>
      <c r="R664" s="15"/>
      <c r="S664" s="15"/>
      <c r="T664" s="15"/>
      <c r="U664" s="48">
        <f t="shared" si="186"/>
        <v>0</v>
      </c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>
        <v>480</v>
      </c>
      <c r="BG664" s="48">
        <f t="shared" si="172"/>
        <v>480</v>
      </c>
      <c r="BH664" s="49">
        <f t="shared" si="174"/>
        <v>8</v>
      </c>
      <c r="BI664" s="50">
        <f t="shared" si="171"/>
        <v>0</v>
      </c>
      <c r="BJ664" s="50">
        <f t="shared" si="175"/>
        <v>0</v>
      </c>
      <c r="BK664" s="51">
        <f t="shared" si="187"/>
        <v>0</v>
      </c>
      <c r="BL664" s="51">
        <f t="shared" si="188"/>
        <v>0</v>
      </c>
      <c r="BM664" s="51">
        <f t="shared" si="176"/>
        <v>0</v>
      </c>
      <c r="BN664" s="52">
        <f t="shared" si="181"/>
        <v>8</v>
      </c>
      <c r="BO664" s="52">
        <f t="shared" si="182"/>
        <v>0</v>
      </c>
      <c r="BP664" s="52">
        <f t="shared" si="183"/>
        <v>0</v>
      </c>
      <c r="BQ664" s="53">
        <f t="shared" si="184"/>
        <v>0</v>
      </c>
    </row>
    <row r="665" spans="1:73">
      <c r="A665" s="41">
        <v>726</v>
      </c>
      <c r="B665" s="42">
        <v>46032</v>
      </c>
      <c r="C665" s="48" t="s">
        <v>97</v>
      </c>
      <c r="D665" s="43" t="str">
        <f t="shared" si="185"/>
        <v>IG</v>
      </c>
      <c r="E665" s="44" t="s">
        <v>143</v>
      </c>
      <c r="F665" s="44"/>
      <c r="G665" s="45"/>
      <c r="H665" s="45"/>
      <c r="I665" s="45"/>
      <c r="J665" s="5"/>
      <c r="K665" s="46" t="e">
        <f>VLOOKUP(J665,'[1]Item List (3)'!A$1:B$110000,2,FALSE)</f>
        <v>#N/A</v>
      </c>
      <c r="L665" s="5"/>
      <c r="M665" s="15" t="str">
        <f t="shared" si="180"/>
        <v>IR</v>
      </c>
      <c r="N665" s="15"/>
      <c r="O665" s="47" t="str">
        <f t="shared" si="173"/>
        <v/>
      </c>
      <c r="P665" s="15"/>
      <c r="Q665" s="15"/>
      <c r="R665" s="15"/>
      <c r="S665" s="15"/>
      <c r="T665" s="15"/>
      <c r="U665" s="48">
        <f t="shared" si="186"/>
        <v>0</v>
      </c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>
        <v>480</v>
      </c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48">
        <f t="shared" si="172"/>
        <v>480</v>
      </c>
      <c r="BH665" s="49">
        <f t="shared" si="174"/>
        <v>8</v>
      </c>
      <c r="BI665" s="50">
        <f t="shared" si="171"/>
        <v>0</v>
      </c>
      <c r="BJ665" s="50">
        <f t="shared" si="175"/>
        <v>0</v>
      </c>
      <c r="BK665" s="51">
        <f t="shared" si="187"/>
        <v>0</v>
      </c>
      <c r="BL665" s="51">
        <f t="shared" si="188"/>
        <v>0</v>
      </c>
      <c r="BM665" s="51">
        <f t="shared" si="176"/>
        <v>0</v>
      </c>
      <c r="BN665" s="52">
        <f t="shared" si="181"/>
        <v>0</v>
      </c>
      <c r="BO665" s="52">
        <f t="shared" si="182"/>
        <v>0</v>
      </c>
      <c r="BP665" s="52">
        <f t="shared" si="183"/>
        <v>8</v>
      </c>
      <c r="BQ665" s="53">
        <f t="shared" si="184"/>
        <v>0</v>
      </c>
    </row>
    <row r="666" spans="1:73">
      <c r="A666" s="41">
        <v>727</v>
      </c>
      <c r="B666" s="42">
        <v>46032</v>
      </c>
      <c r="C666" s="48" t="s">
        <v>91</v>
      </c>
      <c r="D666" s="43" t="str">
        <f t="shared" si="185"/>
        <v>IG</v>
      </c>
      <c r="E666" s="44" t="s">
        <v>144</v>
      </c>
      <c r="F666" s="44" t="s">
        <v>132</v>
      </c>
      <c r="G666" s="45" t="s">
        <v>145</v>
      </c>
      <c r="H666" s="45"/>
      <c r="I666" s="45"/>
      <c r="J666" s="5">
        <v>100603.3</v>
      </c>
      <c r="K666" s="46" t="e">
        <f>VLOOKUP(J666,'[1]Item List (3)'!A$1:B$110000,2,FALSE)</f>
        <v>#N/A</v>
      </c>
      <c r="L666" s="5">
        <v>250819005</v>
      </c>
      <c r="M666" s="15" t="str">
        <f t="shared" si="180"/>
        <v>IR</v>
      </c>
      <c r="N666" s="15">
        <v>45</v>
      </c>
      <c r="O666" s="47">
        <f t="shared" si="173"/>
        <v>80</v>
      </c>
      <c r="P666" s="15">
        <v>1</v>
      </c>
      <c r="Q666" s="15">
        <v>377</v>
      </c>
      <c r="R666" s="15">
        <v>40</v>
      </c>
      <c r="S666" s="15">
        <v>4</v>
      </c>
      <c r="T666" s="15"/>
      <c r="U666" s="48">
        <f t="shared" si="186"/>
        <v>381</v>
      </c>
      <c r="V666" s="15">
        <v>365</v>
      </c>
      <c r="W666" s="15">
        <v>60</v>
      </c>
      <c r="X666" s="15"/>
      <c r="Y666" s="15"/>
      <c r="Z666" s="15">
        <v>10</v>
      </c>
      <c r="AA666" s="15"/>
      <c r="AB666" s="15"/>
      <c r="AC666" s="15"/>
      <c r="AD666" s="15"/>
      <c r="AE666" s="15">
        <v>5</v>
      </c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>
        <v>30</v>
      </c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>
        <v>10</v>
      </c>
      <c r="BD666" s="15"/>
      <c r="BE666" s="15"/>
      <c r="BF666" s="15"/>
      <c r="BG666" s="48">
        <f t="shared" si="172"/>
        <v>480</v>
      </c>
      <c r="BH666" s="49">
        <f t="shared" si="174"/>
        <v>8</v>
      </c>
      <c r="BI666" s="50">
        <f t="shared" si="171"/>
        <v>6.083333333333333</v>
      </c>
      <c r="BJ666" s="50">
        <f t="shared" si="175"/>
        <v>76.041666666666657</v>
      </c>
      <c r="BK666" s="51">
        <f t="shared" si="187"/>
        <v>78.287671232876704</v>
      </c>
      <c r="BL666" s="51">
        <f t="shared" si="188"/>
        <v>88.451443569553803</v>
      </c>
      <c r="BM666" s="51">
        <f t="shared" si="176"/>
        <v>52.656249999999993</v>
      </c>
      <c r="BN666" s="52">
        <f t="shared" si="181"/>
        <v>1.5</v>
      </c>
      <c r="BO666" s="52">
        <f t="shared" si="182"/>
        <v>520</v>
      </c>
      <c r="BP666" s="52">
        <f t="shared" si="183"/>
        <v>0.41666666666666674</v>
      </c>
      <c r="BQ666" s="53">
        <f t="shared" si="184"/>
        <v>33.333333333333336</v>
      </c>
      <c r="BR666" s="54">
        <v>1</v>
      </c>
      <c r="BT666" s="54">
        <v>1</v>
      </c>
      <c r="BU666" s="55">
        <v>1</v>
      </c>
    </row>
    <row r="667" spans="1:73">
      <c r="A667" s="41">
        <v>728</v>
      </c>
      <c r="B667" s="42">
        <v>46032</v>
      </c>
      <c r="C667" s="48" t="s">
        <v>97</v>
      </c>
      <c r="D667" s="43" t="str">
        <f t="shared" si="185"/>
        <v>IG</v>
      </c>
      <c r="E667" s="44" t="s">
        <v>144</v>
      </c>
      <c r="F667" s="44" t="s">
        <v>132</v>
      </c>
      <c r="G667" s="45" t="s">
        <v>134</v>
      </c>
      <c r="H667" s="45" t="s">
        <v>126</v>
      </c>
      <c r="I667" s="45" t="s">
        <v>127</v>
      </c>
      <c r="J667" s="5">
        <v>100603.3</v>
      </c>
      <c r="K667" s="46" t="e">
        <f>VLOOKUP(J667,'[1]Item List (3)'!A$1:B$110000,2,FALSE)</f>
        <v>#N/A</v>
      </c>
      <c r="L667" s="5">
        <v>250819005</v>
      </c>
      <c r="M667" s="15" t="str">
        <f t="shared" si="180"/>
        <v>IR</v>
      </c>
      <c r="N667" s="15">
        <v>45</v>
      </c>
      <c r="O667" s="47">
        <f t="shared" si="173"/>
        <v>80</v>
      </c>
      <c r="P667" s="15">
        <v>1</v>
      </c>
      <c r="Q667" s="15">
        <v>107</v>
      </c>
      <c r="R667" s="15">
        <v>22</v>
      </c>
      <c r="S667" s="15">
        <v>10</v>
      </c>
      <c r="T667" s="15"/>
      <c r="U667" s="48">
        <f t="shared" si="186"/>
        <v>117</v>
      </c>
      <c r="V667" s="15">
        <v>180</v>
      </c>
      <c r="W667" s="15"/>
      <c r="X667" s="15"/>
      <c r="Y667" s="15"/>
      <c r="Z667" s="15">
        <v>10</v>
      </c>
      <c r="AA667" s="15"/>
      <c r="AB667" s="15"/>
      <c r="AC667" s="15">
        <v>20</v>
      </c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>
        <v>10</v>
      </c>
      <c r="AQ667" s="15"/>
      <c r="AR667" s="15"/>
      <c r="AS667" s="15"/>
      <c r="AT667" s="15"/>
      <c r="AU667" s="15"/>
      <c r="AV667" s="15"/>
      <c r="AW667" s="15"/>
      <c r="AX667" s="15"/>
      <c r="AY667" s="15"/>
      <c r="AZ667" s="15">
        <v>10</v>
      </c>
      <c r="BA667" s="15"/>
      <c r="BB667" s="15"/>
      <c r="BC667" s="15"/>
      <c r="BD667" s="15"/>
      <c r="BE667" s="15"/>
      <c r="BF667" s="15"/>
      <c r="BG667" s="48">
        <f t="shared" si="172"/>
        <v>230</v>
      </c>
      <c r="BH667" s="49">
        <f t="shared" si="174"/>
        <v>3.8333333333333335</v>
      </c>
      <c r="BI667" s="50">
        <f t="shared" si="171"/>
        <v>3</v>
      </c>
      <c r="BJ667" s="50">
        <f t="shared" si="175"/>
        <v>78.260869565217376</v>
      </c>
      <c r="BK667" s="51">
        <f t="shared" si="187"/>
        <v>48.75</v>
      </c>
      <c r="BL667" s="51">
        <f t="shared" si="188"/>
        <v>72.649572649572647</v>
      </c>
      <c r="BM667" s="51">
        <f t="shared" si="176"/>
        <v>27.717391304347821</v>
      </c>
      <c r="BN667" s="52">
        <f t="shared" si="181"/>
        <v>0.16666666666666666</v>
      </c>
      <c r="BO667" s="52">
        <f t="shared" si="182"/>
        <v>293.33333333333337</v>
      </c>
      <c r="BP667" s="52">
        <f t="shared" si="183"/>
        <v>0.66666666666666674</v>
      </c>
      <c r="BQ667" s="53">
        <f t="shared" si="184"/>
        <v>53.333333333333343</v>
      </c>
      <c r="BR667" s="54">
        <v>1</v>
      </c>
      <c r="BS667" s="54">
        <v>1</v>
      </c>
    </row>
    <row r="668" spans="1:73">
      <c r="A668" s="41">
        <v>729</v>
      </c>
      <c r="B668" s="42">
        <v>46032</v>
      </c>
      <c r="C668" s="48" t="s">
        <v>97</v>
      </c>
      <c r="D668" s="43" t="str">
        <f t="shared" si="185"/>
        <v>IG</v>
      </c>
      <c r="E668" s="44" t="s">
        <v>144</v>
      </c>
      <c r="F668" s="44" t="s">
        <v>132</v>
      </c>
      <c r="G668" s="45" t="s">
        <v>134</v>
      </c>
      <c r="H668" s="45" t="s">
        <v>126</v>
      </c>
      <c r="I668" s="45" t="s">
        <v>127</v>
      </c>
      <c r="J668" s="5">
        <v>208823.01</v>
      </c>
      <c r="K668" s="46" t="str">
        <f>VLOOKUP(J668,'[1]Item List (3)'!A$1:B$110000,2,FALSE)</f>
        <v>NK.OR 35/20(NKI 30/20)</v>
      </c>
      <c r="L668" s="5"/>
      <c r="M668" s="15" t="str">
        <f t="shared" si="180"/>
        <v>OR</v>
      </c>
      <c r="N668" s="15">
        <v>45</v>
      </c>
      <c r="O668" s="47">
        <f t="shared" si="173"/>
        <v>80</v>
      </c>
      <c r="P668" s="15">
        <v>1</v>
      </c>
      <c r="Q668" s="15">
        <v>132</v>
      </c>
      <c r="R668" s="15">
        <v>4</v>
      </c>
      <c r="S668" s="15"/>
      <c r="T668" s="15"/>
      <c r="U668" s="48">
        <f t="shared" si="186"/>
        <v>132</v>
      </c>
      <c r="V668" s="15">
        <v>100</v>
      </c>
      <c r="W668" s="15">
        <v>150</v>
      </c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48">
        <f t="shared" si="172"/>
        <v>250</v>
      </c>
      <c r="BH668" s="49">
        <f t="shared" si="174"/>
        <v>4.166666666666667</v>
      </c>
      <c r="BI668" s="50">
        <f t="shared" si="171"/>
        <v>1.666666666666667</v>
      </c>
      <c r="BJ668" s="50">
        <f t="shared" si="175"/>
        <v>40</v>
      </c>
      <c r="BK668" s="51">
        <f t="shared" si="187"/>
        <v>98.999999999999986</v>
      </c>
      <c r="BL668" s="51">
        <f t="shared" si="188"/>
        <v>96.969696969696969</v>
      </c>
      <c r="BM668" s="51">
        <f t="shared" si="176"/>
        <v>38.4</v>
      </c>
      <c r="BN668" s="52">
        <f t="shared" si="181"/>
        <v>2.5</v>
      </c>
      <c r="BO668" s="52">
        <f t="shared" si="182"/>
        <v>133.33333333333334</v>
      </c>
      <c r="BP668" s="52">
        <f t="shared" si="183"/>
        <v>0</v>
      </c>
      <c r="BQ668" s="53">
        <f t="shared" si="184"/>
        <v>0</v>
      </c>
    </row>
    <row r="669" spans="1:73">
      <c r="A669" s="41">
        <v>730</v>
      </c>
      <c r="B669" s="42">
        <v>46032</v>
      </c>
      <c r="C669" s="48" t="s">
        <v>91</v>
      </c>
      <c r="D669" s="43" t="str">
        <f t="shared" si="185"/>
        <v>IG</v>
      </c>
      <c r="E669" s="44" t="s">
        <v>146</v>
      </c>
      <c r="F669" s="44" t="s">
        <v>132</v>
      </c>
      <c r="G669" s="45" t="s">
        <v>154</v>
      </c>
      <c r="H669" s="45"/>
      <c r="I669" s="45"/>
      <c r="J669" s="5">
        <v>200261</v>
      </c>
      <c r="K669" s="46" t="str">
        <f>VLOOKUP(J669,'[1]Item List (3)'!A$1:B$110000,2,FALSE)</f>
        <v>OR.211 YY4</v>
      </c>
      <c r="L669" s="5">
        <v>251230008</v>
      </c>
      <c r="M669" s="15" t="str">
        <f t="shared" si="180"/>
        <v>OR</v>
      </c>
      <c r="N669" s="15">
        <v>25</v>
      </c>
      <c r="O669" s="47">
        <f t="shared" si="173"/>
        <v>144</v>
      </c>
      <c r="P669" s="15">
        <v>1</v>
      </c>
      <c r="Q669" s="15">
        <v>378</v>
      </c>
      <c r="R669" s="15">
        <v>31</v>
      </c>
      <c r="S669" s="15">
        <v>32</v>
      </c>
      <c r="T669" s="15">
        <v>91</v>
      </c>
      <c r="U669" s="48">
        <f t="shared" si="186"/>
        <v>501</v>
      </c>
      <c r="V669" s="15">
        <v>260</v>
      </c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>
        <v>10</v>
      </c>
      <c r="BC669" s="15"/>
      <c r="BD669" s="15"/>
      <c r="BE669" s="15"/>
      <c r="BF669" s="15"/>
      <c r="BG669" s="48">
        <f t="shared" si="172"/>
        <v>270</v>
      </c>
      <c r="BH669" s="49">
        <f t="shared" si="174"/>
        <v>4.5</v>
      </c>
      <c r="BI669" s="50">
        <f t="shared" si="171"/>
        <v>4.333333333333333</v>
      </c>
      <c r="BJ669" s="50">
        <f t="shared" si="175"/>
        <v>96.296296296296291</v>
      </c>
      <c r="BK669" s="51">
        <f t="shared" si="187"/>
        <v>80.288461538461547</v>
      </c>
      <c r="BL669" s="51">
        <f t="shared" si="188"/>
        <v>69.26147704590818</v>
      </c>
      <c r="BM669" s="51">
        <f t="shared" si="176"/>
        <v>53.549382716049386</v>
      </c>
      <c r="BN669" s="52">
        <f t="shared" si="181"/>
        <v>0</v>
      </c>
      <c r="BO669" s="52">
        <f t="shared" si="182"/>
        <v>648</v>
      </c>
      <c r="BP669" s="52">
        <f t="shared" si="183"/>
        <v>0.16666666666666666</v>
      </c>
      <c r="BQ669" s="53">
        <f t="shared" si="184"/>
        <v>24</v>
      </c>
    </row>
    <row r="670" spans="1:73">
      <c r="A670" s="41">
        <v>731</v>
      </c>
      <c r="B670" s="42">
        <v>46032</v>
      </c>
      <c r="C670" s="48" t="s">
        <v>91</v>
      </c>
      <c r="D670" s="43" t="str">
        <f t="shared" si="185"/>
        <v>IG</v>
      </c>
      <c r="E670" s="44" t="s">
        <v>146</v>
      </c>
      <c r="F670" s="44" t="s">
        <v>132</v>
      </c>
      <c r="G670" s="45" t="s">
        <v>154</v>
      </c>
      <c r="H670" s="45"/>
      <c r="I670" s="45"/>
      <c r="J670" s="5">
        <v>208247</v>
      </c>
      <c r="K670" s="46" t="str">
        <f>VLOOKUP(J670,'[1]Item List (3)'!A$1:B$110000,2,FALSE)</f>
        <v>OR.209 YY2</v>
      </c>
      <c r="L670" s="5">
        <v>251221003</v>
      </c>
      <c r="M670" s="15" t="str">
        <f t="shared" si="180"/>
        <v>OR</v>
      </c>
      <c r="N670" s="15">
        <v>20</v>
      </c>
      <c r="O670" s="47">
        <f t="shared" si="173"/>
        <v>180</v>
      </c>
      <c r="P670" s="15">
        <v>1</v>
      </c>
      <c r="Q670" s="15"/>
      <c r="R670" s="15"/>
      <c r="S670" s="15"/>
      <c r="T670" s="15"/>
      <c r="U670" s="48">
        <f t="shared" si="186"/>
        <v>0</v>
      </c>
      <c r="V670" s="15"/>
      <c r="W670" s="15">
        <v>210</v>
      </c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48">
        <f t="shared" si="172"/>
        <v>210</v>
      </c>
      <c r="BH670" s="49">
        <f t="shared" si="174"/>
        <v>3.5</v>
      </c>
      <c r="BI670" s="50">
        <f t="shared" si="171"/>
        <v>0</v>
      </c>
      <c r="BJ670" s="50">
        <f t="shared" si="175"/>
        <v>0</v>
      </c>
      <c r="BK670" s="51">
        <f t="shared" si="187"/>
        <v>0</v>
      </c>
      <c r="BL670" s="51">
        <f t="shared" si="188"/>
        <v>0</v>
      </c>
      <c r="BM670" s="51">
        <f t="shared" si="176"/>
        <v>0</v>
      </c>
      <c r="BN670" s="52">
        <f t="shared" si="181"/>
        <v>3.5</v>
      </c>
      <c r="BO670" s="52">
        <f t="shared" si="182"/>
        <v>0</v>
      </c>
      <c r="BP670" s="52">
        <f t="shared" si="183"/>
        <v>0</v>
      </c>
      <c r="BQ670" s="53">
        <f t="shared" si="184"/>
        <v>0</v>
      </c>
    </row>
    <row r="671" spans="1:73">
      <c r="A671" s="41">
        <v>732</v>
      </c>
      <c r="B671" s="42">
        <v>46032</v>
      </c>
      <c r="C671" s="48" t="s">
        <v>97</v>
      </c>
      <c r="D671" s="43" t="str">
        <f t="shared" si="185"/>
        <v>IG</v>
      </c>
      <c r="E671" s="44" t="s">
        <v>146</v>
      </c>
      <c r="F671" s="44" t="s">
        <v>132</v>
      </c>
      <c r="G671" s="45" t="s">
        <v>138</v>
      </c>
      <c r="H671" s="45"/>
      <c r="I671" s="45"/>
      <c r="J671" s="5">
        <v>208247</v>
      </c>
      <c r="K671" s="46" t="str">
        <f>VLOOKUP(J671,'[1]Item List (3)'!A$1:B$110000,2,FALSE)</f>
        <v>OR.209 YY2</v>
      </c>
      <c r="L671" s="5">
        <v>251221003</v>
      </c>
      <c r="M671" s="15" t="str">
        <f t="shared" si="180"/>
        <v>OR</v>
      </c>
      <c r="N671" s="15">
        <v>20</v>
      </c>
      <c r="O671" s="47">
        <f t="shared" si="173"/>
        <v>180</v>
      </c>
      <c r="P671" s="15">
        <v>1</v>
      </c>
      <c r="Q671" s="15">
        <v>1120</v>
      </c>
      <c r="R671" s="15">
        <v>17</v>
      </c>
      <c r="S671" s="15">
        <v>4</v>
      </c>
      <c r="T671" s="15"/>
      <c r="U671" s="48">
        <f t="shared" si="186"/>
        <v>1124</v>
      </c>
      <c r="V671" s="15">
        <v>415</v>
      </c>
      <c r="W671" s="15">
        <v>15</v>
      </c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>
        <v>20</v>
      </c>
      <c r="AQ671" s="15"/>
      <c r="AR671" s="15"/>
      <c r="AS671" s="15"/>
      <c r="AT671" s="15"/>
      <c r="AU671" s="15"/>
      <c r="AV671" s="15"/>
      <c r="AW671" s="15"/>
      <c r="AX671" s="15"/>
      <c r="AY671" s="15"/>
      <c r="AZ671" s="15">
        <v>10</v>
      </c>
      <c r="BA671" s="15"/>
      <c r="BB671" s="15"/>
      <c r="BC671" s="15">
        <v>15</v>
      </c>
      <c r="BD671" s="15"/>
      <c r="BE671" s="15">
        <v>5</v>
      </c>
      <c r="BF671" s="15"/>
      <c r="BG671" s="48">
        <f t="shared" si="172"/>
        <v>480</v>
      </c>
      <c r="BH671" s="49">
        <f t="shared" si="174"/>
        <v>8</v>
      </c>
      <c r="BI671" s="50">
        <f t="shared" si="171"/>
        <v>6.916666666666667</v>
      </c>
      <c r="BJ671" s="50">
        <f t="shared" si="175"/>
        <v>86.458333333333343</v>
      </c>
      <c r="BK671" s="51">
        <f t="shared" si="187"/>
        <v>90.281124497991968</v>
      </c>
      <c r="BL671" s="51">
        <f t="shared" si="188"/>
        <v>98.131672597864778</v>
      </c>
      <c r="BM671" s="51">
        <f t="shared" si="176"/>
        <v>76.597222222222243</v>
      </c>
      <c r="BN671" s="52">
        <f t="shared" si="181"/>
        <v>0.66666666666666663</v>
      </c>
      <c r="BO671" s="52">
        <f t="shared" si="182"/>
        <v>1320</v>
      </c>
      <c r="BP671" s="52">
        <f t="shared" si="183"/>
        <v>0.41666666666666663</v>
      </c>
      <c r="BQ671" s="53">
        <f t="shared" si="184"/>
        <v>74.999999999999986</v>
      </c>
      <c r="BR671" s="54">
        <v>1</v>
      </c>
      <c r="BT671" s="54">
        <v>1</v>
      </c>
      <c r="BU671" s="55">
        <v>1</v>
      </c>
    </row>
    <row r="672" spans="1:73">
      <c r="A672" s="41">
        <v>733</v>
      </c>
      <c r="B672" s="42">
        <v>46032</v>
      </c>
      <c r="C672" s="48" t="s">
        <v>91</v>
      </c>
      <c r="D672" s="43" t="str">
        <f t="shared" si="185"/>
        <v>IG</v>
      </c>
      <c r="E672" s="44" t="s">
        <v>147</v>
      </c>
      <c r="F672" s="44" t="s">
        <v>132</v>
      </c>
      <c r="G672" s="45" t="s">
        <v>134</v>
      </c>
      <c r="H672" s="45"/>
      <c r="I672" s="45"/>
      <c r="J672" s="5">
        <v>100261</v>
      </c>
      <c r="K672" s="46" t="str">
        <f>VLOOKUP(J672,'[1]Item List (3)'!A$1:B$110000,2,FALSE)</f>
        <v>IR. 211 YY4</v>
      </c>
      <c r="L672" s="5">
        <v>251230007</v>
      </c>
      <c r="M672" s="15" t="str">
        <f t="shared" si="180"/>
        <v>IR</v>
      </c>
      <c r="N672" s="15">
        <v>35</v>
      </c>
      <c r="O672" s="47">
        <f t="shared" si="173"/>
        <v>102.85714285714286</v>
      </c>
      <c r="P672" s="15">
        <v>1</v>
      </c>
      <c r="Q672" s="15">
        <v>523</v>
      </c>
      <c r="R672" s="15">
        <v>38</v>
      </c>
      <c r="S672" s="15">
        <v>37</v>
      </c>
      <c r="T672" s="15">
        <v>19</v>
      </c>
      <c r="U672" s="48">
        <f t="shared" si="186"/>
        <v>579</v>
      </c>
      <c r="V672" s="15">
        <v>390</v>
      </c>
      <c r="W672" s="15"/>
      <c r="X672" s="15"/>
      <c r="Y672" s="15">
        <v>45</v>
      </c>
      <c r="Z672" s="15">
        <v>15</v>
      </c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>
        <v>20</v>
      </c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>
        <v>10</v>
      </c>
      <c r="BC672" s="15"/>
      <c r="BD672" s="15"/>
      <c r="BE672" s="15"/>
      <c r="BF672" s="15"/>
      <c r="BG672" s="48">
        <f t="shared" si="172"/>
        <v>480</v>
      </c>
      <c r="BH672" s="49">
        <f t="shared" si="174"/>
        <v>8</v>
      </c>
      <c r="BI672" s="50">
        <f t="shared" si="171"/>
        <v>6.5</v>
      </c>
      <c r="BJ672" s="50">
        <f t="shared" si="175"/>
        <v>81.25</v>
      </c>
      <c r="BK672" s="51">
        <f t="shared" si="187"/>
        <v>86.602564102564102</v>
      </c>
      <c r="BL672" s="51">
        <f t="shared" si="188"/>
        <v>83.765112262521598</v>
      </c>
      <c r="BM672" s="51">
        <f t="shared" si="176"/>
        <v>58.940972222222221</v>
      </c>
      <c r="BN672" s="52">
        <f t="shared" si="181"/>
        <v>0.33333333333333331</v>
      </c>
      <c r="BO672" s="52">
        <f t="shared" si="182"/>
        <v>788.57142857142856</v>
      </c>
      <c r="BP672" s="52">
        <f t="shared" si="183"/>
        <v>1.1666666666666667</v>
      </c>
      <c r="BQ672" s="53">
        <f t="shared" si="184"/>
        <v>120</v>
      </c>
      <c r="BR672" s="54">
        <v>1</v>
      </c>
      <c r="BT672" s="54">
        <v>1</v>
      </c>
      <c r="BU672" s="55">
        <v>1</v>
      </c>
    </row>
    <row r="673" spans="1:73">
      <c r="A673" s="41">
        <v>734</v>
      </c>
      <c r="B673" s="42">
        <v>46032</v>
      </c>
      <c r="C673" s="48" t="s">
        <v>97</v>
      </c>
      <c r="D673" s="43" t="str">
        <f t="shared" si="185"/>
        <v>IG</v>
      </c>
      <c r="E673" s="44" t="s">
        <v>147</v>
      </c>
      <c r="F673" s="44" t="s">
        <v>132</v>
      </c>
      <c r="G673" s="45" t="s">
        <v>151</v>
      </c>
      <c r="H673" s="45"/>
      <c r="I673" s="45"/>
      <c r="J673" s="5">
        <v>100261</v>
      </c>
      <c r="K673" s="46" t="str">
        <f>VLOOKUP(J673,'[1]Item List (3)'!A$1:B$110000,2,FALSE)</f>
        <v>IR. 211 YY4</v>
      </c>
      <c r="L673" s="5">
        <v>251230007</v>
      </c>
      <c r="M673" s="15" t="str">
        <f t="shared" si="180"/>
        <v>IR</v>
      </c>
      <c r="N673" s="15">
        <v>35</v>
      </c>
      <c r="O673" s="47">
        <f t="shared" si="173"/>
        <v>102.85714285714286</v>
      </c>
      <c r="P673" s="15">
        <v>1</v>
      </c>
      <c r="Q673" s="15">
        <v>498</v>
      </c>
      <c r="R673" s="15">
        <v>55</v>
      </c>
      <c r="S673" s="15">
        <v>47</v>
      </c>
      <c r="T673" s="15">
        <v>12</v>
      </c>
      <c r="U673" s="48">
        <f t="shared" si="186"/>
        <v>557</v>
      </c>
      <c r="V673" s="15">
        <v>420</v>
      </c>
      <c r="W673" s="15"/>
      <c r="X673" s="15"/>
      <c r="Y673" s="15"/>
      <c r="Z673" s="15"/>
      <c r="AA673" s="15"/>
      <c r="AB673" s="15"/>
      <c r="AC673" s="15"/>
      <c r="AD673" s="15"/>
      <c r="AE673" s="15">
        <v>5</v>
      </c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>
        <v>20</v>
      </c>
      <c r="AQ673" s="15"/>
      <c r="AR673" s="15"/>
      <c r="AS673" s="15"/>
      <c r="AT673" s="15"/>
      <c r="AU673" s="15"/>
      <c r="AV673" s="15"/>
      <c r="AW673" s="15"/>
      <c r="AX673" s="15"/>
      <c r="AY673" s="15"/>
      <c r="AZ673" s="15">
        <v>10</v>
      </c>
      <c r="BA673" s="15"/>
      <c r="BB673" s="15"/>
      <c r="BC673" s="15">
        <v>25</v>
      </c>
      <c r="BD673" s="15"/>
      <c r="BE673" s="15"/>
      <c r="BF673" s="15"/>
      <c r="BG673" s="48">
        <f t="shared" si="172"/>
        <v>480</v>
      </c>
      <c r="BH673" s="49">
        <f t="shared" si="174"/>
        <v>8</v>
      </c>
      <c r="BI673" s="50">
        <f t="shared" si="171"/>
        <v>7</v>
      </c>
      <c r="BJ673" s="50">
        <f t="shared" si="175"/>
        <v>87.5</v>
      </c>
      <c r="BK673" s="51">
        <f t="shared" si="187"/>
        <v>77.361111111111114</v>
      </c>
      <c r="BL673" s="51">
        <f t="shared" si="188"/>
        <v>79.533213644524238</v>
      </c>
      <c r="BM673" s="51">
        <f t="shared" si="176"/>
        <v>53.836805555555564</v>
      </c>
      <c r="BN673" s="52">
        <f t="shared" si="181"/>
        <v>0.33333333333333331</v>
      </c>
      <c r="BO673" s="52">
        <f t="shared" si="182"/>
        <v>788.57142857142856</v>
      </c>
      <c r="BP673" s="52">
        <f t="shared" si="183"/>
        <v>0.66666666666666674</v>
      </c>
      <c r="BQ673" s="53">
        <f t="shared" si="184"/>
        <v>68.571428571428584</v>
      </c>
      <c r="BR673" s="54">
        <v>1</v>
      </c>
    </row>
    <row r="674" spans="1:73">
      <c r="A674" s="41">
        <v>735</v>
      </c>
      <c r="B674" s="42">
        <v>46032</v>
      </c>
      <c r="C674" s="48" t="s">
        <v>91</v>
      </c>
      <c r="D674" s="43" t="str">
        <f t="shared" si="185"/>
        <v>IG</v>
      </c>
      <c r="E674" s="44" t="s">
        <v>150</v>
      </c>
      <c r="F674" s="44" t="s">
        <v>132</v>
      </c>
      <c r="G674" s="45" t="s">
        <v>141</v>
      </c>
      <c r="H674" s="45" t="s">
        <v>185</v>
      </c>
      <c r="I674" s="45"/>
      <c r="J674" s="5">
        <v>208497</v>
      </c>
      <c r="K674" s="46" t="str">
        <f>VLOOKUP(J674,'[1]Item List (3)'!A$1:B$110000,2,FALSE)</f>
        <v>NB.OR 95076</v>
      </c>
      <c r="L674" s="5">
        <v>251208001</v>
      </c>
      <c r="M674" s="15" t="str">
        <f t="shared" si="180"/>
        <v>OR</v>
      </c>
      <c r="N674" s="15">
        <v>30</v>
      </c>
      <c r="O674" s="47">
        <f t="shared" si="173"/>
        <v>120</v>
      </c>
      <c r="P674" s="15">
        <v>1</v>
      </c>
      <c r="Q674" s="15">
        <v>842</v>
      </c>
      <c r="R674" s="15"/>
      <c r="S674" s="15"/>
      <c r="T674" s="15"/>
      <c r="U674" s="48">
        <f t="shared" si="186"/>
        <v>842</v>
      </c>
      <c r="V674" s="15">
        <v>450</v>
      </c>
      <c r="W674" s="15"/>
      <c r="X674" s="15"/>
      <c r="Y674" s="15"/>
      <c r="Z674" s="15">
        <v>10</v>
      </c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>
        <v>10</v>
      </c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>
        <v>10</v>
      </c>
      <c r="BC674" s="15"/>
      <c r="BD674" s="15"/>
      <c r="BE674" s="15"/>
      <c r="BF674" s="15"/>
      <c r="BG674" s="48">
        <f t="shared" si="172"/>
        <v>480</v>
      </c>
      <c r="BH674" s="49">
        <f t="shared" si="174"/>
        <v>8</v>
      </c>
      <c r="BI674" s="50">
        <f t="shared" si="171"/>
        <v>7.5</v>
      </c>
      <c r="BJ674" s="50">
        <f t="shared" si="175"/>
        <v>93.75</v>
      </c>
      <c r="BK674" s="51">
        <f t="shared" si="187"/>
        <v>93.555555555555557</v>
      </c>
      <c r="BL674" s="51">
        <f t="shared" si="188"/>
        <v>100</v>
      </c>
      <c r="BM674" s="51">
        <f t="shared" si="176"/>
        <v>87.708333333333329</v>
      </c>
      <c r="BN674" s="52">
        <f t="shared" si="181"/>
        <v>0.16666666666666666</v>
      </c>
      <c r="BO674" s="52">
        <f t="shared" si="182"/>
        <v>940</v>
      </c>
      <c r="BP674" s="52">
        <f t="shared" si="183"/>
        <v>0.33333333333333337</v>
      </c>
      <c r="BQ674" s="53">
        <f t="shared" si="184"/>
        <v>40.000000000000007</v>
      </c>
      <c r="BR674" s="54">
        <v>1</v>
      </c>
      <c r="BT674" s="54">
        <v>1</v>
      </c>
      <c r="BU674" s="55">
        <v>1</v>
      </c>
    </row>
    <row r="675" spans="1:73">
      <c r="A675" s="41">
        <v>736</v>
      </c>
      <c r="B675" s="42">
        <v>46032</v>
      </c>
      <c r="C675" s="48" t="s">
        <v>97</v>
      </c>
      <c r="D675" s="43" t="str">
        <f t="shared" si="185"/>
        <v>IG</v>
      </c>
      <c r="E675" s="44" t="s">
        <v>150</v>
      </c>
      <c r="F675" s="44" t="s">
        <v>132</v>
      </c>
      <c r="G675" s="45" t="s">
        <v>185</v>
      </c>
      <c r="H675" s="45" t="s">
        <v>126</v>
      </c>
      <c r="I675" s="45"/>
      <c r="J675" s="5">
        <v>208497</v>
      </c>
      <c r="K675" s="46" t="str">
        <f>VLOOKUP(J675,'[1]Item List (3)'!A$1:B$110000,2,FALSE)</f>
        <v>NB.OR 95076</v>
      </c>
      <c r="L675" s="5">
        <v>251208001</v>
      </c>
      <c r="M675" s="15" t="str">
        <f t="shared" si="180"/>
        <v>OR</v>
      </c>
      <c r="N675" s="15">
        <v>30</v>
      </c>
      <c r="O675" s="47">
        <f t="shared" si="173"/>
        <v>120</v>
      </c>
      <c r="P675" s="15">
        <v>1</v>
      </c>
      <c r="Q675" s="15">
        <v>835</v>
      </c>
      <c r="R675" s="15">
        <v>2</v>
      </c>
      <c r="S675" s="15"/>
      <c r="T675" s="15"/>
      <c r="U675" s="48">
        <f t="shared" si="186"/>
        <v>835</v>
      </c>
      <c r="V675" s="15">
        <v>445</v>
      </c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>
        <v>10</v>
      </c>
      <c r="AQ675" s="15"/>
      <c r="AR675" s="15"/>
      <c r="AS675" s="15"/>
      <c r="AT675" s="15"/>
      <c r="AU675" s="15"/>
      <c r="AV675" s="15"/>
      <c r="AW675" s="15"/>
      <c r="AX675" s="15"/>
      <c r="AY675" s="15"/>
      <c r="AZ675" s="15">
        <v>10</v>
      </c>
      <c r="BA675" s="15"/>
      <c r="BB675" s="15"/>
      <c r="BC675" s="15">
        <v>15</v>
      </c>
      <c r="BD675" s="15"/>
      <c r="BE675" s="15"/>
      <c r="BF675" s="15"/>
      <c r="BG675" s="48">
        <f t="shared" si="172"/>
        <v>480</v>
      </c>
      <c r="BH675" s="49">
        <f t="shared" si="174"/>
        <v>8</v>
      </c>
      <c r="BI675" s="50">
        <f t="shared" si="171"/>
        <v>7.416666666666667</v>
      </c>
      <c r="BJ675" s="50">
        <f t="shared" si="175"/>
        <v>92.708333333333343</v>
      </c>
      <c r="BK675" s="51">
        <f t="shared" si="187"/>
        <v>93.82022471910112</v>
      </c>
      <c r="BL675" s="51">
        <f t="shared" si="188"/>
        <v>99.76047904191617</v>
      </c>
      <c r="BM675" s="51">
        <f t="shared" si="176"/>
        <v>86.770833333333357</v>
      </c>
      <c r="BN675" s="52">
        <f t="shared" si="181"/>
        <v>0.16666666666666666</v>
      </c>
      <c r="BO675" s="52">
        <f t="shared" si="182"/>
        <v>940</v>
      </c>
      <c r="BP675" s="52">
        <f t="shared" si="183"/>
        <v>0.41666666666666674</v>
      </c>
      <c r="BQ675" s="53">
        <f t="shared" si="184"/>
        <v>50.000000000000007</v>
      </c>
      <c r="BR675" s="54">
        <v>1</v>
      </c>
    </row>
    <row r="676" spans="1:73">
      <c r="A676" s="41">
        <v>737</v>
      </c>
      <c r="B676" s="42">
        <v>46032</v>
      </c>
      <c r="C676" s="48" t="s">
        <v>91</v>
      </c>
      <c r="D676" s="43" t="str">
        <f t="shared" si="185"/>
        <v>IG</v>
      </c>
      <c r="E676" s="44" t="s">
        <v>153</v>
      </c>
      <c r="F676" s="44" t="s">
        <v>132</v>
      </c>
      <c r="G676" s="45" t="s">
        <v>178</v>
      </c>
      <c r="H676" s="45"/>
      <c r="I676" s="45"/>
      <c r="J676" s="5">
        <v>104818.01</v>
      </c>
      <c r="K676" s="46" t="str">
        <f>VLOOKUP(J676,'[1]Item List (3)'!A$1:B$110000,2,FALSE)</f>
        <v>NKI.IR 22/16(222616)</v>
      </c>
      <c r="L676" s="5">
        <v>251109002</v>
      </c>
      <c r="M676" s="15" t="str">
        <f t="shared" si="180"/>
        <v>IR</v>
      </c>
      <c r="N676" s="15">
        <v>45</v>
      </c>
      <c r="O676" s="47">
        <f t="shared" si="173"/>
        <v>80</v>
      </c>
      <c r="P676" s="15">
        <v>1</v>
      </c>
      <c r="Q676" s="15">
        <v>190</v>
      </c>
      <c r="R676" s="15">
        <v>43</v>
      </c>
      <c r="S676" s="15">
        <v>20</v>
      </c>
      <c r="T676" s="15"/>
      <c r="U676" s="48">
        <f t="shared" si="186"/>
        <v>210</v>
      </c>
      <c r="V676" s="15">
        <v>250</v>
      </c>
      <c r="W676" s="15"/>
      <c r="X676" s="15">
        <v>75</v>
      </c>
      <c r="Y676" s="15"/>
      <c r="Z676" s="15">
        <v>80</v>
      </c>
      <c r="AA676" s="15"/>
      <c r="AB676" s="15"/>
      <c r="AC676" s="15">
        <v>40</v>
      </c>
      <c r="AD676" s="15"/>
      <c r="AE676" s="15">
        <v>5</v>
      </c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>
        <v>20</v>
      </c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>
        <v>10</v>
      </c>
      <c r="BC676" s="15"/>
      <c r="BD676" s="15"/>
      <c r="BE676" s="15"/>
      <c r="BF676" s="15"/>
      <c r="BG676" s="48">
        <f t="shared" si="172"/>
        <v>480</v>
      </c>
      <c r="BH676" s="49">
        <f t="shared" si="174"/>
        <v>8</v>
      </c>
      <c r="BI676" s="50">
        <f t="shared" si="171"/>
        <v>4.1666666666666661</v>
      </c>
      <c r="BJ676" s="50">
        <f t="shared" si="175"/>
        <v>52.083333333333329</v>
      </c>
      <c r="BK676" s="51">
        <f t="shared" si="187"/>
        <v>63.000000000000014</v>
      </c>
      <c r="BL676" s="51">
        <f t="shared" si="188"/>
        <v>70</v>
      </c>
      <c r="BM676" s="51">
        <f t="shared" si="176"/>
        <v>22.96875</v>
      </c>
      <c r="BN676" s="52">
        <f t="shared" si="181"/>
        <v>0.33333333333333331</v>
      </c>
      <c r="BO676" s="52">
        <f t="shared" si="182"/>
        <v>613.33333333333337</v>
      </c>
      <c r="BP676" s="52">
        <f t="shared" si="183"/>
        <v>3.5</v>
      </c>
      <c r="BQ676" s="53">
        <f t="shared" si="184"/>
        <v>280</v>
      </c>
      <c r="BR676" s="54">
        <v>1</v>
      </c>
      <c r="BT676" s="54">
        <v>1</v>
      </c>
      <c r="BU676" s="55">
        <v>1</v>
      </c>
    </row>
    <row r="677" spans="1:73">
      <c r="A677" s="41">
        <v>738</v>
      </c>
      <c r="B677" s="42">
        <v>46032</v>
      </c>
      <c r="C677" s="48" t="s">
        <v>97</v>
      </c>
      <c r="D677" s="43" t="str">
        <f t="shared" si="185"/>
        <v>IG</v>
      </c>
      <c r="E677" s="44" t="s">
        <v>153</v>
      </c>
      <c r="F677" s="44" t="s">
        <v>132</v>
      </c>
      <c r="G677" s="45" t="s">
        <v>127</v>
      </c>
      <c r="H677" s="45"/>
      <c r="I677" s="45"/>
      <c r="J677" s="5">
        <v>104818.01</v>
      </c>
      <c r="K677" s="46" t="str">
        <f>VLOOKUP(J677,'[1]Item List (3)'!A$1:B$110000,2,FALSE)</f>
        <v>NKI.IR 22/16(222616)</v>
      </c>
      <c r="L677" s="5">
        <v>251109002</v>
      </c>
      <c r="M677" s="15" t="str">
        <f t="shared" si="180"/>
        <v>IR</v>
      </c>
      <c r="N677" s="15">
        <v>45</v>
      </c>
      <c r="O677" s="47">
        <f t="shared" si="173"/>
        <v>80</v>
      </c>
      <c r="P677" s="15">
        <v>1</v>
      </c>
      <c r="Q677" s="15">
        <v>247</v>
      </c>
      <c r="R677" s="15">
        <v>39</v>
      </c>
      <c r="S677" s="15">
        <v>17</v>
      </c>
      <c r="T677" s="15"/>
      <c r="U677" s="48">
        <f t="shared" si="186"/>
        <v>264</v>
      </c>
      <c r="V677" s="15">
        <v>295</v>
      </c>
      <c r="W677" s="15"/>
      <c r="X677" s="15">
        <v>10</v>
      </c>
      <c r="Y677" s="15"/>
      <c r="Z677" s="15">
        <v>35</v>
      </c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>
        <v>10</v>
      </c>
      <c r="AQ677" s="15"/>
      <c r="AR677" s="15">
        <v>120</v>
      </c>
      <c r="AS677" s="15"/>
      <c r="AT677" s="15"/>
      <c r="AU677" s="15"/>
      <c r="AV677" s="15"/>
      <c r="AW677" s="15"/>
      <c r="AX677" s="15"/>
      <c r="AY677" s="15"/>
      <c r="AZ677" s="15">
        <v>10</v>
      </c>
      <c r="BA677" s="15"/>
      <c r="BB677" s="15"/>
      <c r="BC677" s="15"/>
      <c r="BD677" s="15"/>
      <c r="BE677" s="15"/>
      <c r="BF677" s="15"/>
      <c r="BG677" s="48">
        <f t="shared" si="172"/>
        <v>480</v>
      </c>
      <c r="BH677" s="49">
        <f t="shared" si="174"/>
        <v>8</v>
      </c>
      <c r="BI677" s="50">
        <f t="shared" si="171"/>
        <v>4.9166666666666661</v>
      </c>
      <c r="BJ677" s="50">
        <f t="shared" si="175"/>
        <v>61.458333333333329</v>
      </c>
      <c r="BK677" s="51">
        <f t="shared" si="187"/>
        <v>67.118644067796623</v>
      </c>
      <c r="BL677" s="51">
        <f t="shared" si="188"/>
        <v>78.787878787878782</v>
      </c>
      <c r="BM677" s="51">
        <f t="shared" si="176"/>
        <v>32.500000000000007</v>
      </c>
      <c r="BN677" s="52">
        <f t="shared" si="181"/>
        <v>0.16666666666666666</v>
      </c>
      <c r="BO677" s="52">
        <f t="shared" si="182"/>
        <v>626.66666666666663</v>
      </c>
      <c r="BP677" s="52">
        <f t="shared" si="183"/>
        <v>2.916666666666667</v>
      </c>
      <c r="BQ677" s="53">
        <f t="shared" si="184"/>
        <v>233.33333333333337</v>
      </c>
      <c r="BR677" s="54">
        <v>1</v>
      </c>
    </row>
    <row r="678" spans="1:73">
      <c r="A678" s="41">
        <v>739</v>
      </c>
      <c r="B678" s="42">
        <v>46032</v>
      </c>
      <c r="C678" s="48" t="s">
        <v>91</v>
      </c>
      <c r="D678" s="43" t="str">
        <f t="shared" si="185"/>
        <v>IG</v>
      </c>
      <c r="E678" s="44" t="s">
        <v>155</v>
      </c>
      <c r="F678" s="44" t="s">
        <v>132</v>
      </c>
      <c r="G678" s="45" t="s">
        <v>107</v>
      </c>
      <c r="H678" s="45" t="s">
        <v>141</v>
      </c>
      <c r="I678" s="45"/>
      <c r="J678" s="5">
        <v>208417</v>
      </c>
      <c r="K678" s="46" t="str">
        <f>VLOOKUP(J678,'[1]Item List (3)'!A$1:B$110000,2,FALSE)</f>
        <v>JC.OR 8008</v>
      </c>
      <c r="L678" s="5">
        <v>251128006</v>
      </c>
      <c r="M678" s="15" t="str">
        <f t="shared" si="180"/>
        <v>OR</v>
      </c>
      <c r="N678" s="15">
        <v>30</v>
      </c>
      <c r="O678" s="47">
        <f t="shared" si="173"/>
        <v>120</v>
      </c>
      <c r="P678" s="15">
        <v>1</v>
      </c>
      <c r="Q678" s="15">
        <v>626</v>
      </c>
      <c r="R678" s="15">
        <v>28</v>
      </c>
      <c r="S678" s="15">
        <v>5</v>
      </c>
      <c r="T678" s="15"/>
      <c r="U678" s="48">
        <f t="shared" si="186"/>
        <v>631</v>
      </c>
      <c r="V678" s="15">
        <v>405</v>
      </c>
      <c r="W678" s="15"/>
      <c r="X678" s="15">
        <v>20</v>
      </c>
      <c r="Y678" s="15"/>
      <c r="Z678" s="15"/>
      <c r="AA678" s="15"/>
      <c r="AB678" s="15"/>
      <c r="AC678" s="15">
        <v>20</v>
      </c>
      <c r="AD678" s="15"/>
      <c r="AE678" s="15">
        <v>5</v>
      </c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>
        <v>10</v>
      </c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>
        <v>20</v>
      </c>
      <c r="BC678" s="15"/>
      <c r="BD678" s="15"/>
      <c r="BE678" s="15"/>
      <c r="BF678" s="15"/>
      <c r="BG678" s="48">
        <f t="shared" si="172"/>
        <v>480</v>
      </c>
      <c r="BH678" s="49">
        <f t="shared" si="174"/>
        <v>8</v>
      </c>
      <c r="BI678" s="50">
        <f t="shared" si="171"/>
        <v>6.75</v>
      </c>
      <c r="BJ678" s="50">
        <f t="shared" si="175"/>
        <v>84.375</v>
      </c>
      <c r="BK678" s="51">
        <f t="shared" si="187"/>
        <v>77.901234567901241</v>
      </c>
      <c r="BL678" s="51">
        <f t="shared" si="188"/>
        <v>94.770206022187011</v>
      </c>
      <c r="BM678" s="51">
        <f t="shared" si="176"/>
        <v>62.291666666666679</v>
      </c>
      <c r="BN678" s="52">
        <f t="shared" si="181"/>
        <v>0.16666666666666666</v>
      </c>
      <c r="BO678" s="52">
        <f t="shared" si="182"/>
        <v>940</v>
      </c>
      <c r="BP678" s="52">
        <f t="shared" si="183"/>
        <v>1.0833333333333333</v>
      </c>
      <c r="BQ678" s="53">
        <f t="shared" si="184"/>
        <v>129.99999999999997</v>
      </c>
      <c r="BR678" s="54">
        <v>1</v>
      </c>
    </row>
    <row r="679" spans="1:73">
      <c r="A679" s="41">
        <v>740</v>
      </c>
      <c r="B679" s="42">
        <v>46032</v>
      </c>
      <c r="C679" s="48" t="s">
        <v>97</v>
      </c>
      <c r="D679" s="43" t="str">
        <f t="shared" si="185"/>
        <v>IG</v>
      </c>
      <c r="E679" s="44" t="s">
        <v>155</v>
      </c>
      <c r="F679" s="44" t="s">
        <v>132</v>
      </c>
      <c r="G679" s="45" t="s">
        <v>148</v>
      </c>
      <c r="H679" s="45"/>
      <c r="I679" s="45"/>
      <c r="J679" s="5">
        <v>208417</v>
      </c>
      <c r="K679" s="46" t="str">
        <f>VLOOKUP(J679,'[1]Item List (3)'!A$1:B$110000,2,FALSE)</f>
        <v>JC.OR 8008</v>
      </c>
      <c r="L679" s="5">
        <v>251128006</v>
      </c>
      <c r="M679" s="15" t="str">
        <f t="shared" si="180"/>
        <v>OR</v>
      </c>
      <c r="N679" s="15">
        <v>30</v>
      </c>
      <c r="O679" s="47">
        <f t="shared" si="173"/>
        <v>120</v>
      </c>
      <c r="P679" s="15">
        <v>1</v>
      </c>
      <c r="Q679" s="15">
        <v>575</v>
      </c>
      <c r="R679" s="15">
        <v>1</v>
      </c>
      <c r="S679" s="15">
        <v>13</v>
      </c>
      <c r="T679" s="15"/>
      <c r="U679" s="48">
        <f t="shared" si="186"/>
        <v>588</v>
      </c>
      <c r="V679" s="15">
        <v>425</v>
      </c>
      <c r="W679" s="15"/>
      <c r="X679" s="15">
        <v>10</v>
      </c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>
        <v>5</v>
      </c>
      <c r="AK679" s="15"/>
      <c r="AL679" s="15"/>
      <c r="AM679" s="15"/>
      <c r="AN679" s="15"/>
      <c r="AO679" s="15"/>
      <c r="AP679" s="15">
        <v>20</v>
      </c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>
        <v>15</v>
      </c>
      <c r="BD679" s="15"/>
      <c r="BE679" s="15">
        <v>5</v>
      </c>
      <c r="BF679" s="15"/>
      <c r="BG679" s="48">
        <f t="shared" si="172"/>
        <v>480</v>
      </c>
      <c r="BH679" s="49">
        <f t="shared" si="174"/>
        <v>8</v>
      </c>
      <c r="BI679" s="50">
        <f t="shared" si="171"/>
        <v>7.083333333333333</v>
      </c>
      <c r="BJ679" s="50">
        <f t="shared" si="175"/>
        <v>88.541666666666657</v>
      </c>
      <c r="BK679" s="51">
        <f t="shared" si="187"/>
        <v>69.17647058823529</v>
      </c>
      <c r="BL679" s="51">
        <f t="shared" si="188"/>
        <v>97.61904761904762</v>
      </c>
      <c r="BM679" s="51">
        <f t="shared" si="176"/>
        <v>59.791666666666664</v>
      </c>
      <c r="BN679" s="52">
        <f t="shared" si="181"/>
        <v>0.41666666666666669</v>
      </c>
      <c r="BO679" s="52">
        <f t="shared" si="182"/>
        <v>910</v>
      </c>
      <c r="BP679" s="52">
        <f t="shared" si="183"/>
        <v>0.49999999999999994</v>
      </c>
      <c r="BQ679" s="53">
        <f t="shared" si="184"/>
        <v>59.999999999999993</v>
      </c>
      <c r="BR679" s="54">
        <v>1</v>
      </c>
      <c r="BS679" s="54">
        <v>1</v>
      </c>
    </row>
    <row r="680" spans="1:73">
      <c r="A680" s="41">
        <v>741</v>
      </c>
      <c r="B680" s="42">
        <v>46032</v>
      </c>
      <c r="C680" s="48" t="s">
        <v>91</v>
      </c>
      <c r="D680" s="43" t="str">
        <f t="shared" si="185"/>
        <v>IG</v>
      </c>
      <c r="E680" s="44" t="s">
        <v>158</v>
      </c>
      <c r="F680" s="44"/>
      <c r="G680" s="45"/>
      <c r="H680" s="45"/>
      <c r="I680" s="45"/>
      <c r="J680" s="5"/>
      <c r="K680" s="46" t="e">
        <f>VLOOKUP(J680,'[1]Item List (3)'!A$1:B$110000,2,FALSE)</f>
        <v>#N/A</v>
      </c>
      <c r="L680" s="5"/>
      <c r="M680" s="15" t="str">
        <f t="shared" si="180"/>
        <v>IR</v>
      </c>
      <c r="N680" s="15"/>
      <c r="O680" s="47" t="str">
        <f t="shared" si="173"/>
        <v/>
      </c>
      <c r="P680" s="15"/>
      <c r="Q680" s="15"/>
      <c r="R680" s="15"/>
      <c r="S680" s="15"/>
      <c r="T680" s="15"/>
      <c r="U680" s="48">
        <f t="shared" si="186"/>
        <v>0</v>
      </c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48">
        <f t="shared" si="172"/>
        <v>0</v>
      </c>
      <c r="BH680" s="49">
        <f t="shared" si="174"/>
        <v>0</v>
      </c>
      <c r="BI680" s="50">
        <f t="shared" si="171"/>
        <v>0</v>
      </c>
      <c r="BJ680" s="50">
        <f t="shared" si="175"/>
        <v>0</v>
      </c>
      <c r="BK680" s="51">
        <f t="shared" si="187"/>
        <v>0</v>
      </c>
      <c r="BL680" s="51">
        <f t="shared" si="188"/>
        <v>0</v>
      </c>
      <c r="BM680" s="51">
        <f t="shared" si="176"/>
        <v>0</v>
      </c>
      <c r="BN680" s="52">
        <f t="shared" si="181"/>
        <v>0</v>
      </c>
      <c r="BO680" s="52">
        <f t="shared" si="182"/>
        <v>0</v>
      </c>
      <c r="BP680" s="52">
        <f t="shared" si="183"/>
        <v>0</v>
      </c>
      <c r="BQ680" s="53">
        <f t="shared" si="184"/>
        <v>0</v>
      </c>
    </row>
    <row r="681" spans="1:73">
      <c r="A681" s="41">
        <v>742</v>
      </c>
      <c r="B681" s="42">
        <v>46032</v>
      </c>
      <c r="C681" s="48" t="s">
        <v>97</v>
      </c>
      <c r="D681" s="43" t="str">
        <f t="shared" si="185"/>
        <v>IG</v>
      </c>
      <c r="E681" s="44" t="s">
        <v>158</v>
      </c>
      <c r="F681" s="44"/>
      <c r="G681" s="45"/>
      <c r="H681" s="45"/>
      <c r="I681" s="45"/>
      <c r="J681" s="5"/>
      <c r="K681" s="46" t="e">
        <f>VLOOKUP(J681,'[1]Item List (3)'!A$1:B$110000,2,FALSE)</f>
        <v>#N/A</v>
      </c>
      <c r="L681" s="5"/>
      <c r="M681" s="15" t="str">
        <f t="shared" si="180"/>
        <v>IR</v>
      </c>
      <c r="N681" s="15"/>
      <c r="O681" s="47" t="str">
        <f t="shared" si="173"/>
        <v/>
      </c>
      <c r="P681" s="15"/>
      <c r="Q681" s="15"/>
      <c r="R681" s="15"/>
      <c r="S681" s="15"/>
      <c r="T681" s="15"/>
      <c r="U681" s="48">
        <f t="shared" si="186"/>
        <v>0</v>
      </c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48">
        <f t="shared" si="172"/>
        <v>0</v>
      </c>
      <c r="BH681" s="49">
        <f t="shared" si="174"/>
        <v>0</v>
      </c>
      <c r="BI681" s="50">
        <f t="shared" si="171"/>
        <v>0</v>
      </c>
      <c r="BJ681" s="50">
        <f t="shared" si="175"/>
        <v>0</v>
      </c>
      <c r="BK681" s="51">
        <f t="shared" si="187"/>
        <v>0</v>
      </c>
      <c r="BL681" s="51">
        <f t="shared" si="188"/>
        <v>0</v>
      </c>
      <c r="BM681" s="51">
        <f t="shared" si="176"/>
        <v>0</v>
      </c>
      <c r="BN681" s="52">
        <f t="shared" si="181"/>
        <v>0</v>
      </c>
      <c r="BO681" s="52">
        <f t="shared" si="182"/>
        <v>0</v>
      </c>
      <c r="BP681" s="52">
        <f t="shared" si="183"/>
        <v>0</v>
      </c>
      <c r="BQ681" s="53">
        <f t="shared" si="184"/>
        <v>0</v>
      </c>
    </row>
    <row r="682" spans="1:73">
      <c r="A682" s="41">
        <v>743</v>
      </c>
      <c r="B682" s="42">
        <v>46032</v>
      </c>
      <c r="C682" s="48" t="s">
        <v>91</v>
      </c>
      <c r="D682" s="43" t="str">
        <f t="shared" si="185"/>
        <v>IG</v>
      </c>
      <c r="E682" s="44" t="s">
        <v>159</v>
      </c>
      <c r="F682" s="44"/>
      <c r="G682" s="45"/>
      <c r="H682" s="45"/>
      <c r="I682" s="45"/>
      <c r="J682" s="5"/>
      <c r="K682" s="46" t="e">
        <f>VLOOKUP(J682,'[1]Item List (3)'!A$1:B$110000,2,FALSE)</f>
        <v>#N/A</v>
      </c>
      <c r="L682" s="5"/>
      <c r="M682" s="15" t="str">
        <f t="shared" si="180"/>
        <v>IR</v>
      </c>
      <c r="N682" s="15"/>
      <c r="O682" s="47" t="str">
        <f t="shared" si="173"/>
        <v/>
      </c>
      <c r="P682" s="15"/>
      <c r="Q682" s="15"/>
      <c r="R682" s="15"/>
      <c r="S682" s="15"/>
      <c r="T682" s="15"/>
      <c r="U682" s="48">
        <f t="shared" si="186"/>
        <v>0</v>
      </c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48">
        <f t="shared" si="172"/>
        <v>0</v>
      </c>
      <c r="BH682" s="49">
        <f t="shared" si="174"/>
        <v>0</v>
      </c>
      <c r="BI682" s="50">
        <f t="shared" si="171"/>
        <v>0</v>
      </c>
      <c r="BJ682" s="50">
        <f t="shared" si="175"/>
        <v>0</v>
      </c>
      <c r="BK682" s="51">
        <f t="shared" si="187"/>
        <v>0</v>
      </c>
      <c r="BL682" s="51">
        <f t="shared" si="188"/>
        <v>0</v>
      </c>
      <c r="BM682" s="51">
        <f t="shared" si="176"/>
        <v>0</v>
      </c>
      <c r="BN682" s="52">
        <f t="shared" si="181"/>
        <v>0</v>
      </c>
      <c r="BO682" s="52">
        <f t="shared" si="182"/>
        <v>0</v>
      </c>
      <c r="BP682" s="52">
        <f t="shared" si="183"/>
        <v>0</v>
      </c>
      <c r="BQ682" s="53">
        <f t="shared" si="184"/>
        <v>0</v>
      </c>
    </row>
    <row r="683" spans="1:73">
      <c r="A683" s="41">
        <v>744</v>
      </c>
      <c r="B683" s="42">
        <v>46032</v>
      </c>
      <c r="C683" s="48" t="s">
        <v>97</v>
      </c>
      <c r="D683" s="43" t="str">
        <f t="shared" si="185"/>
        <v>IG</v>
      </c>
      <c r="E683" s="44" t="s">
        <v>159</v>
      </c>
      <c r="F683" s="44"/>
      <c r="G683" s="45"/>
      <c r="H683" s="45"/>
      <c r="I683" s="45"/>
      <c r="J683" s="5"/>
      <c r="K683" s="46" t="e">
        <f>VLOOKUP(J683,'[1]Item List (3)'!A$1:B$110000,2,FALSE)</f>
        <v>#N/A</v>
      </c>
      <c r="L683" s="5"/>
      <c r="M683" s="15" t="str">
        <f t="shared" si="180"/>
        <v>IR</v>
      </c>
      <c r="N683" s="15"/>
      <c r="O683" s="47" t="str">
        <f t="shared" si="173"/>
        <v/>
      </c>
      <c r="P683" s="15"/>
      <c r="Q683" s="15"/>
      <c r="R683" s="15"/>
      <c r="S683" s="15"/>
      <c r="T683" s="15"/>
      <c r="U683" s="48">
        <f t="shared" si="186"/>
        <v>0</v>
      </c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48">
        <f t="shared" si="172"/>
        <v>0</v>
      </c>
      <c r="BH683" s="49">
        <f t="shared" si="174"/>
        <v>0</v>
      </c>
      <c r="BI683" s="50">
        <f t="shared" si="171"/>
        <v>0</v>
      </c>
      <c r="BJ683" s="50">
        <f t="shared" si="175"/>
        <v>0</v>
      </c>
      <c r="BK683" s="51">
        <f t="shared" si="187"/>
        <v>0</v>
      </c>
      <c r="BL683" s="51">
        <f t="shared" si="188"/>
        <v>0</v>
      </c>
      <c r="BM683" s="51">
        <f t="shared" si="176"/>
        <v>0</v>
      </c>
      <c r="BN683" s="52">
        <f t="shared" si="181"/>
        <v>0</v>
      </c>
      <c r="BO683" s="52">
        <f t="shared" si="182"/>
        <v>0</v>
      </c>
      <c r="BP683" s="52">
        <f t="shared" si="183"/>
        <v>0</v>
      </c>
      <c r="BQ683" s="53">
        <f t="shared" si="184"/>
        <v>0</v>
      </c>
    </row>
    <row r="684" spans="1:73">
      <c r="A684" s="41">
        <v>745</v>
      </c>
      <c r="B684" s="42">
        <v>46032</v>
      </c>
      <c r="C684" s="48" t="s">
        <v>91</v>
      </c>
      <c r="D684" s="43" t="str">
        <f t="shared" si="185"/>
        <v>HO</v>
      </c>
      <c r="E684" s="44" t="s">
        <v>160</v>
      </c>
      <c r="F684" s="44"/>
      <c r="G684" s="45"/>
      <c r="H684" s="45"/>
      <c r="I684" s="45"/>
      <c r="J684" s="5"/>
      <c r="K684" s="46" t="e">
        <f>VLOOKUP(J684,'[1]Item List (3)'!A$1:B$110000,2,FALSE)</f>
        <v>#N/A</v>
      </c>
      <c r="L684" s="5"/>
      <c r="M684" s="15" t="str">
        <f t="shared" si="180"/>
        <v>IR</v>
      </c>
      <c r="N684" s="15"/>
      <c r="O684" s="47" t="str">
        <f t="shared" si="173"/>
        <v/>
      </c>
      <c r="P684" s="15"/>
      <c r="Q684" s="15"/>
      <c r="R684" s="15"/>
      <c r="S684" s="15"/>
      <c r="T684" s="15"/>
      <c r="U684" s="48">
        <f t="shared" si="186"/>
        <v>0</v>
      </c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>
        <v>480</v>
      </c>
      <c r="BG684" s="48">
        <f t="shared" si="172"/>
        <v>480</v>
      </c>
      <c r="BH684" s="49">
        <f t="shared" si="174"/>
        <v>8</v>
      </c>
      <c r="BI684" s="50">
        <f t="shared" si="171"/>
        <v>0</v>
      </c>
      <c r="BJ684" s="50">
        <f t="shared" si="175"/>
        <v>0</v>
      </c>
      <c r="BK684" s="51">
        <f t="shared" si="187"/>
        <v>0</v>
      </c>
      <c r="BL684" s="51">
        <f t="shared" si="188"/>
        <v>0</v>
      </c>
      <c r="BM684" s="51">
        <f t="shared" si="176"/>
        <v>0</v>
      </c>
      <c r="BN684" s="52">
        <f t="shared" si="181"/>
        <v>8</v>
      </c>
      <c r="BO684" s="52">
        <f t="shared" si="182"/>
        <v>0</v>
      </c>
      <c r="BP684" s="52">
        <f t="shared" si="183"/>
        <v>0</v>
      </c>
      <c r="BQ684" s="53">
        <f t="shared" si="184"/>
        <v>0</v>
      </c>
    </row>
    <row r="685" spans="1:73">
      <c r="A685" s="41">
        <v>746</v>
      </c>
      <c r="B685" s="42">
        <v>46032</v>
      </c>
      <c r="C685" s="48" t="s">
        <v>97</v>
      </c>
      <c r="D685" s="43" t="str">
        <f t="shared" si="185"/>
        <v>HO</v>
      </c>
      <c r="E685" s="44" t="s">
        <v>160</v>
      </c>
      <c r="F685" s="44"/>
      <c r="G685" s="45"/>
      <c r="H685" s="45"/>
      <c r="I685" s="45"/>
      <c r="J685" s="5"/>
      <c r="K685" s="46" t="e">
        <f>VLOOKUP(J685,'[1]Item List (3)'!A$1:B$110000,2,FALSE)</f>
        <v>#N/A</v>
      </c>
      <c r="L685" s="5"/>
      <c r="M685" s="15" t="str">
        <f t="shared" si="180"/>
        <v>IR</v>
      </c>
      <c r="N685" s="15"/>
      <c r="O685" s="47" t="str">
        <f t="shared" si="173"/>
        <v/>
      </c>
      <c r="P685" s="15"/>
      <c r="Q685" s="15"/>
      <c r="R685" s="15"/>
      <c r="S685" s="15"/>
      <c r="T685" s="15"/>
      <c r="U685" s="48">
        <f t="shared" si="186"/>
        <v>0</v>
      </c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>
        <v>480</v>
      </c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48">
        <f t="shared" si="172"/>
        <v>480</v>
      </c>
      <c r="BH685" s="49">
        <f t="shared" si="174"/>
        <v>8</v>
      </c>
      <c r="BI685" s="50">
        <f t="shared" si="171"/>
        <v>0</v>
      </c>
      <c r="BJ685" s="50">
        <f t="shared" si="175"/>
        <v>0</v>
      </c>
      <c r="BK685" s="51">
        <f t="shared" si="187"/>
        <v>0</v>
      </c>
      <c r="BL685" s="51">
        <f t="shared" si="188"/>
        <v>0</v>
      </c>
      <c r="BM685" s="51">
        <f t="shared" si="176"/>
        <v>0</v>
      </c>
      <c r="BN685" s="52">
        <f t="shared" si="181"/>
        <v>0</v>
      </c>
      <c r="BO685" s="52">
        <f t="shared" si="182"/>
        <v>0</v>
      </c>
      <c r="BP685" s="52">
        <f t="shared" si="183"/>
        <v>8</v>
      </c>
      <c r="BQ685" s="53">
        <f t="shared" si="184"/>
        <v>0</v>
      </c>
    </row>
    <row r="686" spans="1:73">
      <c r="A686" s="41">
        <v>747</v>
      </c>
      <c r="B686" s="42">
        <v>46032</v>
      </c>
      <c r="C686" s="48" t="s">
        <v>91</v>
      </c>
      <c r="D686" s="43" t="str">
        <f t="shared" si="185"/>
        <v>HO</v>
      </c>
      <c r="E686" s="44" t="s">
        <v>164</v>
      </c>
      <c r="F686" s="44"/>
      <c r="G686" s="45"/>
      <c r="H686" s="45"/>
      <c r="I686" s="45"/>
      <c r="J686" s="5"/>
      <c r="K686" s="46" t="e">
        <f>VLOOKUP(J686,'[1]Item List (3)'!A$1:B$110000,2,FALSE)</f>
        <v>#N/A</v>
      </c>
      <c r="L686" s="5"/>
      <c r="M686" s="15" t="str">
        <f t="shared" si="180"/>
        <v>IR</v>
      </c>
      <c r="N686" s="15"/>
      <c r="O686" s="47" t="str">
        <f t="shared" si="173"/>
        <v/>
      </c>
      <c r="P686" s="15"/>
      <c r="Q686" s="15"/>
      <c r="R686" s="15"/>
      <c r="S686" s="15"/>
      <c r="T686" s="15"/>
      <c r="U686" s="48">
        <f t="shared" si="186"/>
        <v>0</v>
      </c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>
        <v>480</v>
      </c>
      <c r="BG686" s="48">
        <f t="shared" si="172"/>
        <v>480</v>
      </c>
      <c r="BH686" s="49">
        <f t="shared" si="174"/>
        <v>8</v>
      </c>
      <c r="BI686" s="50">
        <f t="shared" si="171"/>
        <v>0</v>
      </c>
      <c r="BJ686" s="50">
        <f t="shared" si="175"/>
        <v>0</v>
      </c>
      <c r="BK686" s="51">
        <f t="shared" si="187"/>
        <v>0</v>
      </c>
      <c r="BL686" s="51">
        <f t="shared" si="188"/>
        <v>0</v>
      </c>
      <c r="BM686" s="51">
        <f t="shared" si="176"/>
        <v>0</v>
      </c>
      <c r="BN686" s="52">
        <f t="shared" si="181"/>
        <v>8</v>
      </c>
      <c r="BO686" s="52">
        <f t="shared" si="182"/>
        <v>0</v>
      </c>
      <c r="BP686" s="52">
        <f t="shared" si="183"/>
        <v>0</v>
      </c>
      <c r="BQ686" s="53">
        <f t="shared" si="184"/>
        <v>0</v>
      </c>
    </row>
    <row r="687" spans="1:73">
      <c r="A687" s="41">
        <v>748</v>
      </c>
      <c r="B687" s="42">
        <v>46032</v>
      </c>
      <c r="C687" s="48" t="s">
        <v>97</v>
      </c>
      <c r="D687" s="43" t="str">
        <f t="shared" si="185"/>
        <v>HO</v>
      </c>
      <c r="E687" s="44" t="s">
        <v>164</v>
      </c>
      <c r="F687" s="44"/>
      <c r="G687" s="45"/>
      <c r="H687" s="45"/>
      <c r="I687" s="45"/>
      <c r="J687" s="5"/>
      <c r="K687" s="46" t="e">
        <f>VLOOKUP(J687,'[1]Item List (3)'!A$1:B$110000,2,FALSE)</f>
        <v>#N/A</v>
      </c>
      <c r="L687" s="5"/>
      <c r="M687" s="15" t="str">
        <f t="shared" si="180"/>
        <v>IR</v>
      </c>
      <c r="N687" s="15"/>
      <c r="O687" s="47" t="str">
        <f t="shared" si="173"/>
        <v/>
      </c>
      <c r="P687" s="15"/>
      <c r="Q687" s="15"/>
      <c r="R687" s="15"/>
      <c r="S687" s="15"/>
      <c r="T687" s="15"/>
      <c r="U687" s="48">
        <f t="shared" si="186"/>
        <v>0</v>
      </c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>
        <v>480</v>
      </c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48">
        <f t="shared" si="172"/>
        <v>480</v>
      </c>
      <c r="BH687" s="49">
        <f t="shared" si="174"/>
        <v>8</v>
      </c>
      <c r="BI687" s="50">
        <f t="shared" si="171"/>
        <v>0</v>
      </c>
      <c r="BJ687" s="50">
        <f t="shared" si="175"/>
        <v>0</v>
      </c>
      <c r="BK687" s="51">
        <f t="shared" si="187"/>
        <v>0</v>
      </c>
      <c r="BL687" s="51">
        <f t="shared" si="188"/>
        <v>0</v>
      </c>
      <c r="BM687" s="51">
        <f t="shared" si="176"/>
        <v>0</v>
      </c>
      <c r="BN687" s="52">
        <f t="shared" si="181"/>
        <v>0</v>
      </c>
      <c r="BO687" s="52">
        <f t="shared" si="182"/>
        <v>0</v>
      </c>
      <c r="BP687" s="52">
        <f t="shared" si="183"/>
        <v>8</v>
      </c>
      <c r="BQ687" s="53">
        <f t="shared" si="184"/>
        <v>0</v>
      </c>
    </row>
    <row r="688" spans="1:73">
      <c r="A688" s="41">
        <v>749</v>
      </c>
      <c r="B688" s="42">
        <v>46032</v>
      </c>
      <c r="C688" s="48" t="s">
        <v>91</v>
      </c>
      <c r="D688" s="43" t="str">
        <f t="shared" si="185"/>
        <v>HO</v>
      </c>
      <c r="E688" s="44" t="s">
        <v>166</v>
      </c>
      <c r="F688" s="44"/>
      <c r="G688" s="45"/>
      <c r="H688" s="45"/>
      <c r="I688" s="45"/>
      <c r="J688" s="5"/>
      <c r="K688" s="46" t="e">
        <f>VLOOKUP(J688,'[1]Item List (3)'!A$1:B$110000,2,FALSE)</f>
        <v>#N/A</v>
      </c>
      <c r="L688" s="5"/>
      <c r="M688" s="15" t="str">
        <f t="shared" si="180"/>
        <v>IR</v>
      </c>
      <c r="N688" s="15"/>
      <c r="O688" s="47" t="str">
        <f t="shared" si="173"/>
        <v/>
      </c>
      <c r="P688" s="15"/>
      <c r="Q688" s="15"/>
      <c r="R688" s="15"/>
      <c r="S688" s="15"/>
      <c r="T688" s="15"/>
      <c r="U688" s="48">
        <f t="shared" si="186"/>
        <v>0</v>
      </c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48">
        <f t="shared" si="172"/>
        <v>0</v>
      </c>
      <c r="BH688" s="49">
        <f t="shared" si="174"/>
        <v>0</v>
      </c>
      <c r="BI688" s="50">
        <f t="shared" si="171"/>
        <v>0</v>
      </c>
      <c r="BJ688" s="50">
        <f t="shared" si="175"/>
        <v>0</v>
      </c>
      <c r="BK688" s="51">
        <f t="shared" si="187"/>
        <v>0</v>
      </c>
      <c r="BL688" s="51">
        <f t="shared" si="188"/>
        <v>0</v>
      </c>
      <c r="BM688" s="51">
        <f t="shared" si="176"/>
        <v>0</v>
      </c>
      <c r="BN688" s="52">
        <f t="shared" si="181"/>
        <v>0</v>
      </c>
      <c r="BO688" s="52">
        <f t="shared" si="182"/>
        <v>0</v>
      </c>
      <c r="BP688" s="52">
        <f t="shared" si="183"/>
        <v>0</v>
      </c>
      <c r="BQ688" s="53">
        <f t="shared" si="184"/>
        <v>0</v>
      </c>
    </row>
    <row r="689" spans="1:70">
      <c r="A689" s="41">
        <v>750</v>
      </c>
      <c r="B689" s="42">
        <v>46032</v>
      </c>
      <c r="C689" s="48" t="s">
        <v>97</v>
      </c>
      <c r="D689" s="43" t="str">
        <f t="shared" si="185"/>
        <v>HO</v>
      </c>
      <c r="E689" s="44" t="s">
        <v>166</v>
      </c>
      <c r="F689" s="44"/>
      <c r="G689" s="45"/>
      <c r="H689" s="45"/>
      <c r="I689" s="45"/>
      <c r="J689" s="5"/>
      <c r="K689" s="46" t="e">
        <f>VLOOKUP(J689,'[1]Item List (3)'!A$1:B$110000,2,FALSE)</f>
        <v>#N/A</v>
      </c>
      <c r="L689" s="5"/>
      <c r="M689" s="15" t="str">
        <f t="shared" si="180"/>
        <v>IR</v>
      </c>
      <c r="N689" s="15"/>
      <c r="O689" s="47" t="str">
        <f t="shared" si="173"/>
        <v/>
      </c>
      <c r="P689" s="15"/>
      <c r="Q689" s="15"/>
      <c r="R689" s="15"/>
      <c r="S689" s="15"/>
      <c r="T689" s="15"/>
      <c r="U689" s="48">
        <f t="shared" si="186"/>
        <v>0</v>
      </c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>
        <v>480</v>
      </c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48">
        <f t="shared" si="172"/>
        <v>480</v>
      </c>
      <c r="BH689" s="49">
        <f t="shared" si="174"/>
        <v>8</v>
      </c>
      <c r="BI689" s="50">
        <f t="shared" si="171"/>
        <v>0</v>
      </c>
      <c r="BJ689" s="50">
        <f t="shared" si="175"/>
        <v>0</v>
      </c>
      <c r="BK689" s="51">
        <f t="shared" si="187"/>
        <v>0</v>
      </c>
      <c r="BL689" s="51">
        <f t="shared" si="188"/>
        <v>0</v>
      </c>
      <c r="BM689" s="51">
        <f t="shared" si="176"/>
        <v>0</v>
      </c>
      <c r="BN689" s="52">
        <f t="shared" si="181"/>
        <v>0</v>
      </c>
      <c r="BO689" s="52">
        <f t="shared" si="182"/>
        <v>0</v>
      </c>
      <c r="BP689" s="52">
        <f t="shared" si="183"/>
        <v>8</v>
      </c>
      <c r="BQ689" s="53">
        <f t="shared" si="184"/>
        <v>0</v>
      </c>
    </row>
    <row r="690" spans="1:70">
      <c r="A690" s="41">
        <v>751</v>
      </c>
      <c r="B690" s="42">
        <v>46032</v>
      </c>
      <c r="C690" s="48" t="s">
        <v>91</v>
      </c>
      <c r="D690" s="43" t="str">
        <f t="shared" si="185"/>
        <v>HO</v>
      </c>
      <c r="E690" s="44" t="s">
        <v>169</v>
      </c>
      <c r="F690" s="44" t="s">
        <v>161</v>
      </c>
      <c r="G690" s="45" t="s">
        <v>171</v>
      </c>
      <c r="H690" s="45"/>
      <c r="I690" s="45"/>
      <c r="J690" s="5">
        <v>100299.14</v>
      </c>
      <c r="K690" s="46" t="str">
        <f>VLOOKUP(J690,'[1]Item List (3)'!A$1:B$110000,2,FALSE)</f>
        <v>IR. 9913 C</v>
      </c>
      <c r="L690" s="5">
        <v>251128013</v>
      </c>
      <c r="M690" s="15" t="str">
        <f t="shared" si="180"/>
        <v>IR</v>
      </c>
      <c r="N690" s="15">
        <v>15</v>
      </c>
      <c r="O690" s="47">
        <f t="shared" si="173"/>
        <v>240</v>
      </c>
      <c r="P690" s="15">
        <v>1</v>
      </c>
      <c r="Q690" s="15">
        <v>828</v>
      </c>
      <c r="R690" s="15"/>
      <c r="S690" s="15"/>
      <c r="T690" s="15"/>
      <c r="U690" s="48">
        <f t="shared" si="186"/>
        <v>828</v>
      </c>
      <c r="V690" s="15">
        <v>220</v>
      </c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>
        <v>60</v>
      </c>
      <c r="AO690" s="15"/>
      <c r="AP690" s="15">
        <v>20</v>
      </c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48">
        <f t="shared" si="172"/>
        <v>300</v>
      </c>
      <c r="BH690" s="49">
        <f t="shared" si="174"/>
        <v>5</v>
      </c>
      <c r="BI690" s="50">
        <f t="shared" si="171"/>
        <v>3.666666666666667</v>
      </c>
      <c r="BJ690" s="50">
        <f t="shared" si="175"/>
        <v>73.333333333333343</v>
      </c>
      <c r="BK690" s="51">
        <f t="shared" si="187"/>
        <v>94.090909090909079</v>
      </c>
      <c r="BL690" s="51">
        <f t="shared" si="188"/>
        <v>100</v>
      </c>
      <c r="BM690" s="51">
        <f t="shared" si="176"/>
        <v>69</v>
      </c>
      <c r="BN690" s="52">
        <f t="shared" si="181"/>
        <v>0.33333333333333331</v>
      </c>
      <c r="BO690" s="52">
        <f t="shared" si="182"/>
        <v>1120</v>
      </c>
      <c r="BP690" s="52">
        <f t="shared" si="183"/>
        <v>1</v>
      </c>
      <c r="BQ690" s="53">
        <f t="shared" si="184"/>
        <v>240</v>
      </c>
      <c r="BR690" s="54">
        <v>1</v>
      </c>
    </row>
    <row r="691" spans="1:70">
      <c r="A691" s="41">
        <v>752</v>
      </c>
      <c r="B691" s="42">
        <v>46032</v>
      </c>
      <c r="C691" s="48" t="s">
        <v>91</v>
      </c>
      <c r="D691" s="43" t="str">
        <f t="shared" si="185"/>
        <v>HO</v>
      </c>
      <c r="E691" s="44" t="s">
        <v>169</v>
      </c>
      <c r="F691" s="44" t="s">
        <v>161</v>
      </c>
      <c r="G691" s="45" t="s">
        <v>171</v>
      </c>
      <c r="H691" s="45"/>
      <c r="I691" s="45"/>
      <c r="J691" s="5">
        <v>104299</v>
      </c>
      <c r="K691" s="46" t="str">
        <f>VLOOKUP(J691,'[1]Item List (3)'!A$1:B$110000,2,FALSE)</f>
        <v>IR.9916</v>
      </c>
      <c r="L691" s="5">
        <v>250928013</v>
      </c>
      <c r="M691" s="15" t="str">
        <f t="shared" si="180"/>
        <v>IR</v>
      </c>
      <c r="N691" s="15">
        <v>15</v>
      </c>
      <c r="O691" s="47">
        <f t="shared" si="173"/>
        <v>240</v>
      </c>
      <c r="P691" s="15">
        <v>1</v>
      </c>
      <c r="Q691" s="15"/>
      <c r="R691" s="15"/>
      <c r="S691" s="15"/>
      <c r="T691" s="15"/>
      <c r="U691" s="48">
        <f t="shared" si="186"/>
        <v>0</v>
      </c>
      <c r="V691" s="15"/>
      <c r="W691" s="15">
        <v>120</v>
      </c>
      <c r="X691" s="15">
        <v>60</v>
      </c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48">
        <f t="shared" si="172"/>
        <v>180</v>
      </c>
      <c r="BH691" s="49">
        <f t="shared" si="174"/>
        <v>3</v>
      </c>
      <c r="BI691" s="50">
        <f t="shared" si="171"/>
        <v>0</v>
      </c>
      <c r="BJ691" s="50">
        <f t="shared" si="175"/>
        <v>0</v>
      </c>
      <c r="BK691" s="51">
        <f t="shared" si="187"/>
        <v>0</v>
      </c>
      <c r="BL691" s="51">
        <f t="shared" si="188"/>
        <v>0</v>
      </c>
      <c r="BM691" s="51">
        <f t="shared" si="176"/>
        <v>0</v>
      </c>
      <c r="BN691" s="52">
        <f t="shared" si="181"/>
        <v>2</v>
      </c>
      <c r="BO691" s="52">
        <f t="shared" si="182"/>
        <v>240</v>
      </c>
      <c r="BP691" s="52">
        <f t="shared" si="183"/>
        <v>1</v>
      </c>
      <c r="BQ691" s="53">
        <f t="shared" si="184"/>
        <v>240</v>
      </c>
    </row>
    <row r="692" spans="1:70">
      <c r="A692" s="41">
        <v>753</v>
      </c>
      <c r="B692" s="42">
        <v>46032</v>
      </c>
      <c r="C692" s="48" t="s">
        <v>97</v>
      </c>
      <c r="D692" s="43" t="str">
        <f t="shared" si="185"/>
        <v>HO</v>
      </c>
      <c r="E692" s="44" t="s">
        <v>169</v>
      </c>
      <c r="F692" s="44" t="s">
        <v>161</v>
      </c>
      <c r="G692" s="45" t="s">
        <v>173</v>
      </c>
      <c r="H692" s="45"/>
      <c r="I692" s="45"/>
      <c r="J692" s="5">
        <v>104299</v>
      </c>
      <c r="K692" s="46" t="str">
        <f>VLOOKUP(J692,'[1]Item List (3)'!A$1:B$110000,2,FALSE)</f>
        <v>IR.9916</v>
      </c>
      <c r="L692" s="5">
        <v>250928013</v>
      </c>
      <c r="M692" s="15" t="str">
        <f t="shared" si="180"/>
        <v>IR</v>
      </c>
      <c r="N692" s="15">
        <v>15</v>
      </c>
      <c r="O692" s="47">
        <f t="shared" si="173"/>
        <v>240</v>
      </c>
      <c r="P692" s="15">
        <v>1</v>
      </c>
      <c r="Q692" s="15">
        <v>1474</v>
      </c>
      <c r="R692" s="15"/>
      <c r="S692" s="15"/>
      <c r="T692" s="15"/>
      <c r="U692" s="48">
        <f t="shared" si="186"/>
        <v>1474</v>
      </c>
      <c r="V692" s="15">
        <v>380</v>
      </c>
      <c r="W692" s="15">
        <v>30</v>
      </c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>
        <v>20</v>
      </c>
      <c r="AQ692" s="15"/>
      <c r="AR692" s="15"/>
      <c r="AS692" s="15"/>
      <c r="AT692" s="15"/>
      <c r="AU692" s="15"/>
      <c r="AV692" s="15"/>
      <c r="AW692" s="15"/>
      <c r="AX692" s="15"/>
      <c r="AY692" s="15"/>
      <c r="AZ692" s="15">
        <v>10</v>
      </c>
      <c r="BA692" s="15"/>
      <c r="BB692" s="15"/>
      <c r="BC692" s="15">
        <v>40</v>
      </c>
      <c r="BD692" s="15"/>
      <c r="BE692" s="15"/>
      <c r="BF692" s="15"/>
      <c r="BG692" s="48">
        <f t="shared" si="172"/>
        <v>480</v>
      </c>
      <c r="BH692" s="49">
        <f t="shared" si="174"/>
        <v>8</v>
      </c>
      <c r="BI692" s="50">
        <f t="shared" si="171"/>
        <v>6.333333333333333</v>
      </c>
      <c r="BJ692" s="50">
        <f t="shared" si="175"/>
        <v>79.166666666666657</v>
      </c>
      <c r="BK692" s="51">
        <f t="shared" si="187"/>
        <v>96.973684210526315</v>
      </c>
      <c r="BL692" s="51">
        <f t="shared" si="188"/>
        <v>100</v>
      </c>
      <c r="BM692" s="51">
        <f t="shared" si="176"/>
        <v>76.770833333333314</v>
      </c>
      <c r="BN692" s="52">
        <f t="shared" si="181"/>
        <v>0.83333333333333337</v>
      </c>
      <c r="BO692" s="52">
        <f t="shared" si="182"/>
        <v>1720</v>
      </c>
      <c r="BP692" s="52">
        <f t="shared" si="183"/>
        <v>0.83333333333333337</v>
      </c>
      <c r="BQ692" s="53">
        <f t="shared" si="184"/>
        <v>200</v>
      </c>
    </row>
    <row r="693" spans="1:70">
      <c r="A693" s="41">
        <v>754</v>
      </c>
      <c r="B693" s="42">
        <v>46032</v>
      </c>
      <c r="C693" s="48" t="s">
        <v>91</v>
      </c>
      <c r="D693" s="43" t="str">
        <f>LEFT(E693,2)</f>
        <v>HO</v>
      </c>
      <c r="E693" s="44" t="s">
        <v>172</v>
      </c>
      <c r="F693" s="44" t="s">
        <v>161</v>
      </c>
      <c r="G693" s="45" t="s">
        <v>168</v>
      </c>
      <c r="H693" s="45"/>
      <c r="I693" s="45"/>
      <c r="J693" s="5">
        <v>200299.13</v>
      </c>
      <c r="K693" s="46" t="str">
        <f>VLOOKUP(J693,'[1]Item List (3)'!A$1:B$110000,2,FALSE)</f>
        <v>OR.9913 C</v>
      </c>
      <c r="L693" s="5">
        <v>251119002</v>
      </c>
      <c r="M693" s="15" t="str">
        <f t="shared" si="180"/>
        <v>OR</v>
      </c>
      <c r="N693" s="15">
        <v>15</v>
      </c>
      <c r="O693" s="47">
        <f t="shared" si="173"/>
        <v>240</v>
      </c>
      <c r="P693" s="15">
        <v>1</v>
      </c>
      <c r="Q693" s="15">
        <v>390</v>
      </c>
      <c r="R693" s="15"/>
      <c r="S693" s="15"/>
      <c r="T693" s="15"/>
      <c r="U693" s="48">
        <f t="shared" si="186"/>
        <v>390</v>
      </c>
      <c r="V693" s="15">
        <v>105</v>
      </c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>
        <v>365</v>
      </c>
      <c r="AO693" s="15"/>
      <c r="AP693" s="15">
        <v>10</v>
      </c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48">
        <f t="shared" si="172"/>
        <v>480</v>
      </c>
      <c r="BH693" s="49">
        <f t="shared" si="174"/>
        <v>8</v>
      </c>
      <c r="BI693" s="50">
        <f>IFERROR(BH693-SUM(W693:BF693)/60,0)</f>
        <v>1.75</v>
      </c>
      <c r="BJ693" s="50">
        <f>IFERROR(BI693/BH693*100,0)</f>
        <v>21.875</v>
      </c>
      <c r="BK693" s="51">
        <f>IFERROR(((U693*N693)/(BI693*3600)*100),0)</f>
        <v>92.857142857142861</v>
      </c>
      <c r="BL693" s="51">
        <f>IFERROR(((U693-(R693+S693+T693))/U693*100),0)</f>
        <v>100</v>
      </c>
      <c r="BM693" s="51">
        <f>IFERROR((((BJ693*BK693*BL693)/1000000)*100),0)</f>
        <v>20.3125</v>
      </c>
      <c r="BN693" s="52">
        <f t="shared" si="181"/>
        <v>0.16666666666666666</v>
      </c>
      <c r="BO693" s="52">
        <f t="shared" si="182"/>
        <v>1880</v>
      </c>
      <c r="BP693" s="52">
        <f t="shared" si="183"/>
        <v>6.083333333333333</v>
      </c>
      <c r="BQ693" s="53">
        <f t="shared" si="184"/>
        <v>1460</v>
      </c>
      <c r="BR693" s="54">
        <v>1</v>
      </c>
    </row>
    <row r="694" spans="1:70">
      <c r="A694" s="41">
        <v>755</v>
      </c>
      <c r="B694" s="42">
        <v>46032</v>
      </c>
      <c r="C694" s="48" t="s">
        <v>97</v>
      </c>
      <c r="D694" s="43" t="str">
        <f>LEFT(E694,2)</f>
        <v>HO</v>
      </c>
      <c r="E694" s="44" t="s">
        <v>172</v>
      </c>
      <c r="F694" s="44" t="s">
        <v>161</v>
      </c>
      <c r="G694" s="45" t="s">
        <v>163</v>
      </c>
      <c r="H694" s="45"/>
      <c r="I694" s="45"/>
      <c r="J694" s="5">
        <v>200299.13</v>
      </c>
      <c r="K694" s="46" t="str">
        <f>VLOOKUP(J694,'[1]Item List (3)'!A$1:B$110000,2,FALSE)</f>
        <v>OR.9913 C</v>
      </c>
      <c r="L694" s="5">
        <v>251119002</v>
      </c>
      <c r="M694" s="15" t="str">
        <f t="shared" si="180"/>
        <v>OR</v>
      </c>
      <c r="N694" s="15">
        <v>15</v>
      </c>
      <c r="O694" s="47">
        <f t="shared" si="173"/>
        <v>240</v>
      </c>
      <c r="P694" s="15">
        <v>1</v>
      </c>
      <c r="Q694" s="15">
        <v>1377</v>
      </c>
      <c r="R694" s="15"/>
      <c r="S694" s="15"/>
      <c r="T694" s="15"/>
      <c r="U694" s="48">
        <f t="shared" si="186"/>
        <v>1377</v>
      </c>
      <c r="V694" s="15">
        <v>340</v>
      </c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>
        <v>20</v>
      </c>
      <c r="AQ694" s="15"/>
      <c r="AR694" s="15"/>
      <c r="AS694" s="15"/>
      <c r="AT694" s="15"/>
      <c r="AU694" s="15"/>
      <c r="AV694" s="15"/>
      <c r="AW694" s="15"/>
      <c r="AX694" s="15"/>
      <c r="AY694" s="15"/>
      <c r="AZ694" s="15">
        <v>10</v>
      </c>
      <c r="BA694" s="15"/>
      <c r="BB694" s="15"/>
      <c r="BC694" s="15"/>
      <c r="BD694" s="15"/>
      <c r="BE694" s="15"/>
      <c r="BF694" s="15"/>
      <c r="BG694" s="48">
        <f t="shared" ref="BG694:BG696" si="189">SUM(V694:BF694)</f>
        <v>370</v>
      </c>
      <c r="BH694" s="49">
        <f t="shared" si="174"/>
        <v>6.166666666666667</v>
      </c>
      <c r="BI694" s="50">
        <f>IFERROR(BH694-SUM(W694:BF694)/60,0)</f>
        <v>5.666666666666667</v>
      </c>
      <c r="BJ694" s="50">
        <f>IFERROR(BI694/BH694*100,0)</f>
        <v>91.891891891891902</v>
      </c>
      <c r="BK694" s="51">
        <f>IFERROR(((U694*N694)/(BI694*3600)*100),0)</f>
        <v>101.25</v>
      </c>
      <c r="BL694" s="51">
        <f>IFERROR(((U694-(R694+S694+T694))/U694*100),0)</f>
        <v>100</v>
      </c>
      <c r="BM694" s="51">
        <f>IFERROR((((BJ694*BK694*BL694)/1000000)*100),0)</f>
        <v>93.040540540540547</v>
      </c>
      <c r="BN694" s="52">
        <f t="shared" si="181"/>
        <v>0.33333333333333331</v>
      </c>
      <c r="BO694" s="52">
        <f t="shared" si="182"/>
        <v>1400.0000000000002</v>
      </c>
      <c r="BP694" s="52">
        <f t="shared" si="183"/>
        <v>0.16666666666666669</v>
      </c>
      <c r="BQ694" s="53">
        <f t="shared" si="184"/>
        <v>40.000000000000007</v>
      </c>
    </row>
    <row r="695" spans="1:70">
      <c r="A695" s="41">
        <v>756</v>
      </c>
      <c r="B695" s="42">
        <v>46032</v>
      </c>
      <c r="C695" s="48" t="s">
        <v>97</v>
      </c>
      <c r="D695" s="43" t="str">
        <f>LEFT(E695,2)</f>
        <v>HO</v>
      </c>
      <c r="E695" s="44" t="s">
        <v>172</v>
      </c>
      <c r="F695" s="44"/>
      <c r="G695" s="45" t="s">
        <v>163</v>
      </c>
      <c r="H695" s="45"/>
      <c r="I695" s="45"/>
      <c r="J695" s="5">
        <v>208299</v>
      </c>
      <c r="K695" s="46" t="str">
        <f>VLOOKUP(J695,'[1]Item List (3)'!A$1:B$110000,2,FALSE)</f>
        <v>OR.9916</v>
      </c>
      <c r="L695" s="5">
        <v>251005009</v>
      </c>
      <c r="M695" s="15" t="str">
        <f t="shared" si="180"/>
        <v>OR</v>
      </c>
      <c r="N695" s="15">
        <v>15</v>
      </c>
      <c r="O695" s="47">
        <f t="shared" si="173"/>
        <v>240</v>
      </c>
      <c r="P695" s="15">
        <v>1</v>
      </c>
      <c r="Q695" s="15"/>
      <c r="R695" s="15"/>
      <c r="S695" s="15"/>
      <c r="T695" s="15"/>
      <c r="U695" s="48">
        <f t="shared" si="186"/>
        <v>0</v>
      </c>
      <c r="V695" s="15"/>
      <c r="W695" s="15">
        <v>110</v>
      </c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48">
        <f t="shared" si="189"/>
        <v>110</v>
      </c>
      <c r="BH695" s="49">
        <f t="shared" si="174"/>
        <v>1.8333333333333333</v>
      </c>
      <c r="BI695" s="50">
        <f>IFERROR(BH695-SUM(W695:BF695)/60,0)</f>
        <v>0</v>
      </c>
      <c r="BJ695" s="50">
        <f>IFERROR(BI695/BH695*100,0)</f>
        <v>0</v>
      </c>
      <c r="BK695" s="51">
        <f>IFERROR(((U695*N695)/(BI695*3600)*100),0)</f>
        <v>0</v>
      </c>
      <c r="BL695" s="51">
        <f>IFERROR(((U695-(R695+S695+T695))/U695*100),0)</f>
        <v>0</v>
      </c>
      <c r="BM695" s="51">
        <f>IFERROR((((BJ695*BK695*BL695)/1000000)*100),0)</f>
        <v>0</v>
      </c>
      <c r="BN695" s="52">
        <f t="shared" si="181"/>
        <v>1.8333333333333333</v>
      </c>
      <c r="BO695" s="52">
        <f t="shared" si="182"/>
        <v>0</v>
      </c>
      <c r="BP695" s="52">
        <f t="shared" si="183"/>
        <v>0</v>
      </c>
      <c r="BQ695" s="53">
        <f t="shared" si="184"/>
        <v>0</v>
      </c>
    </row>
    <row r="696" spans="1:70">
      <c r="A696" s="41">
        <v>757</v>
      </c>
      <c r="B696" s="42">
        <v>46032</v>
      </c>
      <c r="C696" s="48" t="s">
        <v>91</v>
      </c>
      <c r="D696" s="43" t="str">
        <f>LEFT(E696,2)</f>
        <v>HO</v>
      </c>
      <c r="E696" s="44" t="s">
        <v>175</v>
      </c>
      <c r="F696" s="44" t="s">
        <v>161</v>
      </c>
      <c r="G696" s="45" t="s">
        <v>174</v>
      </c>
      <c r="H696" s="45"/>
      <c r="I696" s="45"/>
      <c r="J696" s="5">
        <v>102091</v>
      </c>
      <c r="K696" s="46" t="e">
        <f>VLOOKUP(J696,'[1]Item List (3)'!A$1:B$110000,2,FALSE)</f>
        <v>#N/A</v>
      </c>
      <c r="L696" s="5">
        <v>251204017</v>
      </c>
      <c r="M696" s="15" t="str">
        <f t="shared" si="180"/>
        <v>IR</v>
      </c>
      <c r="N696" s="15">
        <v>25</v>
      </c>
      <c r="O696" s="47">
        <f t="shared" si="173"/>
        <v>144</v>
      </c>
      <c r="P696" s="15">
        <v>1</v>
      </c>
      <c r="Q696" s="15">
        <v>233</v>
      </c>
      <c r="R696" s="15"/>
      <c r="S696" s="15"/>
      <c r="T696" s="15"/>
      <c r="U696" s="48">
        <f t="shared" si="186"/>
        <v>233</v>
      </c>
      <c r="V696" s="15">
        <v>90</v>
      </c>
      <c r="W696" s="15"/>
      <c r="X696" s="15">
        <v>120</v>
      </c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>
        <v>60</v>
      </c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48">
        <f t="shared" si="189"/>
        <v>270</v>
      </c>
      <c r="BH696" s="49">
        <f t="shared" si="174"/>
        <v>4.5</v>
      </c>
      <c r="BI696" s="50">
        <f>IFERROR(BH696-SUM(W696:BF696)/60,0)</f>
        <v>1.5</v>
      </c>
      <c r="BJ696" s="50">
        <f>IFERROR(BI696/BH696*100,0)</f>
        <v>33.333333333333329</v>
      </c>
      <c r="BK696" s="51">
        <f>IFERROR(((U696*N696)/(BI696*3600)*100),0)</f>
        <v>107.87037037037037</v>
      </c>
      <c r="BL696" s="51">
        <f>IFERROR(((U696-(R696+S696+T696))/U696*100),0)</f>
        <v>100</v>
      </c>
      <c r="BM696" s="51">
        <f>IFERROR((((BJ696*BK696*BL696)/1000000)*100),0)</f>
        <v>35.956790123456791</v>
      </c>
      <c r="BN696" s="52">
        <f t="shared" si="181"/>
        <v>0</v>
      </c>
      <c r="BO696" s="52">
        <f t="shared" si="182"/>
        <v>648</v>
      </c>
      <c r="BP696" s="52">
        <f t="shared" si="183"/>
        <v>3</v>
      </c>
      <c r="BQ696" s="53">
        <f t="shared" si="184"/>
        <v>432</v>
      </c>
    </row>
    <row r="697" spans="1:70">
      <c r="A697" s="41">
        <v>758</v>
      </c>
      <c r="B697" s="42">
        <v>46032</v>
      </c>
      <c r="C697" s="48" t="s">
        <v>91</v>
      </c>
      <c r="D697" s="43" t="str">
        <f>LEFT(E697,2)</f>
        <v>HO</v>
      </c>
      <c r="E697" s="44" t="s">
        <v>175</v>
      </c>
      <c r="F697" s="44" t="s">
        <v>161</v>
      </c>
      <c r="G697" s="45" t="s">
        <v>174</v>
      </c>
      <c r="H697" s="45"/>
      <c r="I697" s="45"/>
      <c r="J697" s="5">
        <v>102099</v>
      </c>
      <c r="K697" s="46" t="e">
        <f>VLOOKUP(J697,'[1]Item List (3)'!A$1:B$110000,2,FALSE)</f>
        <v>#N/A</v>
      </c>
      <c r="L697" s="5">
        <v>250908011</v>
      </c>
      <c r="M697" s="15" t="str">
        <f t="shared" si="180"/>
        <v>IR</v>
      </c>
      <c r="N697" s="15">
        <v>25</v>
      </c>
      <c r="O697" s="47">
        <f t="shared" si="173"/>
        <v>144</v>
      </c>
      <c r="P697" s="15">
        <v>1</v>
      </c>
      <c r="Q697" s="15">
        <v>142</v>
      </c>
      <c r="R697" s="15"/>
      <c r="S697" s="15"/>
      <c r="T697" s="15"/>
      <c r="U697" s="48">
        <f t="shared" si="186"/>
        <v>142</v>
      </c>
      <c r="V697" s="15">
        <v>90</v>
      </c>
      <c r="W697" s="15">
        <v>120</v>
      </c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48"/>
      <c r="BH697" s="49"/>
      <c r="BI697" s="50"/>
      <c r="BJ697" s="50"/>
      <c r="BK697" s="51"/>
      <c r="BL697" s="51"/>
      <c r="BM697" s="51"/>
      <c r="BN697" s="52"/>
      <c r="BO697" s="52"/>
      <c r="BP697" s="52"/>
      <c r="BQ697" s="53"/>
    </row>
    <row r="698" spans="1:70">
      <c r="A698" s="41">
        <v>759</v>
      </c>
      <c r="B698" s="42">
        <v>46032</v>
      </c>
      <c r="C698" s="48" t="s">
        <v>97</v>
      </c>
      <c r="D698" s="43" t="str">
        <f t="shared" ref="D698:D761" si="190">LEFT(E698,2)</f>
        <v>HO</v>
      </c>
      <c r="E698" s="44" t="s">
        <v>175</v>
      </c>
      <c r="F698" s="44"/>
      <c r="G698" s="45"/>
      <c r="H698" s="45"/>
      <c r="I698" s="45"/>
      <c r="J698" s="5"/>
      <c r="K698" s="46" t="e">
        <f>VLOOKUP(J698,'[1]Item List (3)'!A$1:B$110000,2,FALSE)</f>
        <v>#N/A</v>
      </c>
      <c r="L698" s="5"/>
      <c r="M698" s="15" t="str">
        <f t="shared" si="180"/>
        <v>IR</v>
      </c>
      <c r="N698" s="15"/>
      <c r="O698" s="47" t="str">
        <f t="shared" si="173"/>
        <v/>
      </c>
      <c r="P698" s="15"/>
      <c r="Q698" s="15"/>
      <c r="R698" s="15"/>
      <c r="S698" s="15"/>
      <c r="T698" s="15"/>
      <c r="U698" s="48">
        <f t="shared" si="186"/>
        <v>0</v>
      </c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>
        <v>480</v>
      </c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48">
        <f t="shared" ref="BG698:BG761" si="191">SUM(V698:BF698)</f>
        <v>480</v>
      </c>
      <c r="BH698" s="49">
        <f t="shared" ref="BH698:BH761" si="192">BG698/60</f>
        <v>8</v>
      </c>
      <c r="BI698" s="50">
        <f t="shared" ref="BI698:BI703" si="193">IFERROR(BH698-SUM(W698:BF698)/60,0)</f>
        <v>0</v>
      </c>
      <c r="BJ698" s="50">
        <f t="shared" ref="BJ698:BJ761" si="194">IFERROR(BI698/BH698*100,0)</f>
        <v>0</v>
      </c>
      <c r="BK698" s="51">
        <f t="shared" ref="BK698:BK761" si="195">IFERROR(((U698*N698)/(BI698*3600)*100),0)</f>
        <v>0</v>
      </c>
      <c r="BL698" s="51">
        <f t="shared" ref="BL698:BL761" si="196">IFERROR(((U698-(R698+S698+T698))/U698*100),0)</f>
        <v>0</v>
      </c>
      <c r="BM698" s="51">
        <f t="shared" ref="BM698:BM761" si="197">IFERROR((((BJ698*BK698*BL698)/1000000)*100),0)</f>
        <v>0</v>
      </c>
      <c r="BN698" s="52">
        <f t="shared" ref="BN698:BN761" si="198">(W698+AP698+BE698+BF698)/60</f>
        <v>0</v>
      </c>
      <c r="BO698" s="52">
        <f t="shared" ref="BO698:BO761" si="199">IFERROR(((BH698-BN698)*3600)/N698,0)</f>
        <v>0</v>
      </c>
      <c r="BP698" s="52">
        <f t="shared" ref="BP698:BP761" si="200">IFERROR(SUM(W698:BF698)/60-BN698,0)</f>
        <v>8</v>
      </c>
      <c r="BQ698" s="53">
        <f t="shared" ref="BQ698:BQ761" si="201">IFERROR(BP698*3600/N698,0)</f>
        <v>0</v>
      </c>
    </row>
    <row r="699" spans="1:70">
      <c r="A699" s="41">
        <v>760</v>
      </c>
      <c r="B699" s="42">
        <v>46032</v>
      </c>
      <c r="C699" s="48" t="s">
        <v>91</v>
      </c>
      <c r="D699" s="43" t="str">
        <f t="shared" si="190"/>
        <v>HO</v>
      </c>
      <c r="E699" s="44" t="s">
        <v>176</v>
      </c>
      <c r="F699" s="44" t="s">
        <v>161</v>
      </c>
      <c r="G699" s="45" t="s">
        <v>104</v>
      </c>
      <c r="H699" s="45"/>
      <c r="I699" s="45"/>
      <c r="J699" s="5">
        <v>208497</v>
      </c>
      <c r="K699" s="46" t="str">
        <f>VLOOKUP(J699,'[1]Item List (3)'!A$1:B$110000,2,FALSE)</f>
        <v>NB.OR 95076</v>
      </c>
      <c r="L699" s="5">
        <v>251208001</v>
      </c>
      <c r="M699" s="15" t="str">
        <f t="shared" si="180"/>
        <v>OR</v>
      </c>
      <c r="N699" s="15">
        <v>15</v>
      </c>
      <c r="O699" s="47">
        <f t="shared" si="173"/>
        <v>240</v>
      </c>
      <c r="P699" s="15">
        <v>1</v>
      </c>
      <c r="Q699" s="15">
        <v>1613</v>
      </c>
      <c r="R699" s="15"/>
      <c r="S699" s="15"/>
      <c r="T699" s="15"/>
      <c r="U699" s="48">
        <f t="shared" si="186"/>
        <v>1613</v>
      </c>
      <c r="V699" s="15">
        <v>420</v>
      </c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>
        <v>30</v>
      </c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>
        <v>30</v>
      </c>
      <c r="BD699" s="15"/>
      <c r="BE699" s="15"/>
      <c r="BF699" s="15"/>
      <c r="BG699" s="48">
        <f t="shared" si="191"/>
        <v>480</v>
      </c>
      <c r="BH699" s="49">
        <f t="shared" si="192"/>
        <v>8</v>
      </c>
      <c r="BI699" s="50">
        <f t="shared" si="193"/>
        <v>7</v>
      </c>
      <c r="BJ699" s="50">
        <f t="shared" si="194"/>
        <v>87.5</v>
      </c>
      <c r="BK699" s="51">
        <f t="shared" si="195"/>
        <v>96.011904761904759</v>
      </c>
      <c r="BL699" s="51">
        <f t="shared" si="196"/>
        <v>100</v>
      </c>
      <c r="BM699" s="51">
        <f t="shared" si="197"/>
        <v>84.010416666666671</v>
      </c>
      <c r="BN699" s="52">
        <f t="shared" si="198"/>
        <v>0.5</v>
      </c>
      <c r="BO699" s="52">
        <f t="shared" si="199"/>
        <v>1800</v>
      </c>
      <c r="BP699" s="52">
        <f t="shared" si="200"/>
        <v>0.5</v>
      </c>
      <c r="BQ699" s="53">
        <f t="shared" si="201"/>
        <v>120</v>
      </c>
      <c r="BR699" s="54">
        <v>1</v>
      </c>
    </row>
    <row r="700" spans="1:70">
      <c r="A700" s="41">
        <v>761</v>
      </c>
      <c r="B700" s="42">
        <v>46032</v>
      </c>
      <c r="C700" s="48" t="s">
        <v>97</v>
      </c>
      <c r="D700" s="43" t="str">
        <f t="shared" si="190"/>
        <v>HO</v>
      </c>
      <c r="E700" s="44" t="s">
        <v>176</v>
      </c>
      <c r="F700" s="44" t="s">
        <v>161</v>
      </c>
      <c r="G700" s="45" t="s">
        <v>170</v>
      </c>
      <c r="H700" s="45"/>
      <c r="I700" s="45"/>
      <c r="J700" s="5">
        <v>208497</v>
      </c>
      <c r="K700" s="46" t="str">
        <f>VLOOKUP(J700,'[1]Item List (3)'!A$1:B$110000,2,FALSE)</f>
        <v>NB.OR 95076</v>
      </c>
      <c r="L700" s="5">
        <v>251208001</v>
      </c>
      <c r="M700" s="15" t="str">
        <f t="shared" si="180"/>
        <v>OR</v>
      </c>
      <c r="N700" s="15">
        <v>15</v>
      </c>
      <c r="O700" s="47">
        <f t="shared" si="173"/>
        <v>240</v>
      </c>
      <c r="P700" s="15">
        <v>1</v>
      </c>
      <c r="Q700" s="15">
        <v>1702</v>
      </c>
      <c r="R700" s="15"/>
      <c r="S700" s="15"/>
      <c r="T700" s="15"/>
      <c r="U700" s="48">
        <f t="shared" si="186"/>
        <v>1702</v>
      </c>
      <c r="V700" s="15">
        <v>440</v>
      </c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>
        <v>30</v>
      </c>
      <c r="AQ700" s="15"/>
      <c r="AR700" s="15"/>
      <c r="AS700" s="15"/>
      <c r="AT700" s="15"/>
      <c r="AU700" s="15"/>
      <c r="AV700" s="15"/>
      <c r="AW700" s="15"/>
      <c r="AX700" s="15"/>
      <c r="AY700" s="15"/>
      <c r="AZ700" s="15">
        <v>10</v>
      </c>
      <c r="BA700" s="15"/>
      <c r="BB700" s="15"/>
      <c r="BC700" s="15"/>
      <c r="BD700" s="15"/>
      <c r="BE700" s="15"/>
      <c r="BF700" s="15"/>
      <c r="BG700" s="48">
        <f t="shared" si="191"/>
        <v>480</v>
      </c>
      <c r="BH700" s="49">
        <f t="shared" si="192"/>
        <v>8</v>
      </c>
      <c r="BI700" s="50">
        <f t="shared" si="193"/>
        <v>7.333333333333333</v>
      </c>
      <c r="BJ700" s="50">
        <f t="shared" si="194"/>
        <v>91.666666666666657</v>
      </c>
      <c r="BK700" s="51">
        <f t="shared" si="195"/>
        <v>96.704545454545453</v>
      </c>
      <c r="BL700" s="51">
        <f t="shared" si="196"/>
        <v>100</v>
      </c>
      <c r="BM700" s="51">
        <f t="shared" si="197"/>
        <v>88.645833333333329</v>
      </c>
      <c r="BN700" s="52">
        <f t="shared" si="198"/>
        <v>0.5</v>
      </c>
      <c r="BO700" s="52">
        <f t="shared" si="199"/>
        <v>1800</v>
      </c>
      <c r="BP700" s="52">
        <f t="shared" si="200"/>
        <v>0.16666666666666663</v>
      </c>
      <c r="BQ700" s="53">
        <f t="shared" si="201"/>
        <v>39.999999999999993</v>
      </c>
    </row>
    <row r="701" spans="1:70">
      <c r="A701" s="41">
        <v>762</v>
      </c>
      <c r="B701" s="42">
        <v>46032</v>
      </c>
      <c r="C701" s="48" t="s">
        <v>91</v>
      </c>
      <c r="D701" s="43" t="str">
        <f t="shared" si="190"/>
        <v>HO</v>
      </c>
      <c r="E701" s="44" t="s">
        <v>177</v>
      </c>
      <c r="F701" s="44" t="s">
        <v>161</v>
      </c>
      <c r="G701" s="45" t="s">
        <v>168</v>
      </c>
      <c r="H701" s="45"/>
      <c r="I701" s="45"/>
      <c r="J701" s="5">
        <v>104293</v>
      </c>
      <c r="K701" s="46" t="str">
        <f>VLOOKUP(J701,'[1]Item List (3)'!A$1:B$110000,2,FALSE)</f>
        <v>IR.210 YY2</v>
      </c>
      <c r="L701" s="5">
        <v>251130004</v>
      </c>
      <c r="M701" s="15" t="str">
        <f t="shared" si="180"/>
        <v>IR</v>
      </c>
      <c r="N701" s="15">
        <v>20</v>
      </c>
      <c r="O701" s="47">
        <f t="shared" si="173"/>
        <v>180</v>
      </c>
      <c r="P701" s="15">
        <v>1</v>
      </c>
      <c r="Q701" s="15">
        <v>202</v>
      </c>
      <c r="R701" s="15"/>
      <c r="S701" s="15"/>
      <c r="T701" s="15"/>
      <c r="U701" s="48">
        <f t="shared" si="186"/>
        <v>202</v>
      </c>
      <c r="V701" s="15">
        <v>75</v>
      </c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>
        <v>275</v>
      </c>
      <c r="AO701" s="15"/>
      <c r="AP701" s="15">
        <v>10</v>
      </c>
      <c r="AQ701" s="15"/>
      <c r="AR701" s="15">
        <v>120</v>
      </c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48">
        <f t="shared" si="191"/>
        <v>480</v>
      </c>
      <c r="BH701" s="49">
        <f t="shared" si="192"/>
        <v>8</v>
      </c>
      <c r="BI701" s="50">
        <f t="shared" si="193"/>
        <v>1.25</v>
      </c>
      <c r="BJ701" s="50">
        <f t="shared" si="194"/>
        <v>15.625</v>
      </c>
      <c r="BK701" s="51">
        <f t="shared" si="195"/>
        <v>89.777777777777771</v>
      </c>
      <c r="BL701" s="51">
        <f t="shared" si="196"/>
        <v>100</v>
      </c>
      <c r="BM701" s="51">
        <f t="shared" si="197"/>
        <v>14.027777777777775</v>
      </c>
      <c r="BN701" s="52">
        <f t="shared" si="198"/>
        <v>0.16666666666666666</v>
      </c>
      <c r="BO701" s="52">
        <f t="shared" si="199"/>
        <v>1410</v>
      </c>
      <c r="BP701" s="52">
        <f t="shared" si="200"/>
        <v>6.583333333333333</v>
      </c>
      <c r="BQ701" s="53">
        <f t="shared" si="201"/>
        <v>1185</v>
      </c>
    </row>
    <row r="702" spans="1:70">
      <c r="A702" s="41">
        <v>763</v>
      </c>
      <c r="B702" s="42">
        <v>46032</v>
      </c>
      <c r="C702" s="48" t="s">
        <v>97</v>
      </c>
      <c r="D702" s="43" t="str">
        <f t="shared" si="190"/>
        <v>HO</v>
      </c>
      <c r="E702" s="44" t="s">
        <v>177</v>
      </c>
      <c r="F702" s="44"/>
      <c r="G702" s="45"/>
      <c r="H702" s="45"/>
      <c r="I702" s="45"/>
      <c r="J702" s="5"/>
      <c r="K702" s="46" t="e">
        <f>VLOOKUP(J702,'[1]Item List (3)'!A$1:B$110000,2,FALSE)</f>
        <v>#N/A</v>
      </c>
      <c r="L702" s="5"/>
      <c r="M702" s="15" t="str">
        <f t="shared" si="180"/>
        <v>IR</v>
      </c>
      <c r="N702" s="15"/>
      <c r="O702" s="47" t="str">
        <f t="shared" si="173"/>
        <v/>
      </c>
      <c r="P702" s="15"/>
      <c r="Q702" s="15"/>
      <c r="R702" s="15"/>
      <c r="S702" s="15"/>
      <c r="T702" s="15"/>
      <c r="U702" s="48">
        <f t="shared" si="186"/>
        <v>0</v>
      </c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>
        <v>480</v>
      </c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48">
        <f t="shared" si="191"/>
        <v>480</v>
      </c>
      <c r="BH702" s="49">
        <f t="shared" si="192"/>
        <v>8</v>
      </c>
      <c r="BI702" s="50">
        <f t="shared" si="193"/>
        <v>0</v>
      </c>
      <c r="BJ702" s="50">
        <f t="shared" si="194"/>
        <v>0</v>
      </c>
      <c r="BK702" s="51">
        <f t="shared" si="195"/>
        <v>0</v>
      </c>
      <c r="BL702" s="51">
        <f t="shared" si="196"/>
        <v>0</v>
      </c>
      <c r="BM702" s="51">
        <f t="shared" si="197"/>
        <v>0</v>
      </c>
      <c r="BN702" s="52">
        <f t="shared" si="198"/>
        <v>0</v>
      </c>
      <c r="BO702" s="52">
        <f t="shared" si="199"/>
        <v>0</v>
      </c>
      <c r="BP702" s="52">
        <f t="shared" si="200"/>
        <v>8</v>
      </c>
      <c r="BQ702" s="53">
        <f t="shared" si="201"/>
        <v>0</v>
      </c>
    </row>
    <row r="703" spans="1:70">
      <c r="A703" s="41">
        <v>764</v>
      </c>
      <c r="B703" s="42">
        <v>46032</v>
      </c>
      <c r="C703" s="48" t="s">
        <v>91</v>
      </c>
      <c r="D703" s="43" t="str">
        <f t="shared" si="190"/>
        <v>HO</v>
      </c>
      <c r="E703" s="44" t="s">
        <v>179</v>
      </c>
      <c r="F703" s="44" t="s">
        <v>161</v>
      </c>
      <c r="G703" s="45" t="s">
        <v>168</v>
      </c>
      <c r="H703" s="45" t="s">
        <v>171</v>
      </c>
      <c r="I703" s="45"/>
      <c r="J703" s="5">
        <v>200261</v>
      </c>
      <c r="K703" s="46" t="str">
        <f>VLOOKUP(J703,'[1]Item List (3)'!A$1:B$110000,2,FALSE)</f>
        <v>OR.211 YY4</v>
      </c>
      <c r="L703" s="5">
        <v>251230008</v>
      </c>
      <c r="M703" s="15" t="str">
        <f t="shared" si="180"/>
        <v>OR</v>
      </c>
      <c r="N703" s="15">
        <v>20</v>
      </c>
      <c r="O703" s="47">
        <f t="shared" si="173"/>
        <v>180</v>
      </c>
      <c r="P703" s="15">
        <v>1</v>
      </c>
      <c r="Q703" s="15">
        <v>943</v>
      </c>
      <c r="R703" s="15"/>
      <c r="S703" s="15"/>
      <c r="T703" s="15"/>
      <c r="U703" s="48">
        <f t="shared" si="186"/>
        <v>943</v>
      </c>
      <c r="V703" s="15">
        <v>335</v>
      </c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>
        <v>20</v>
      </c>
      <c r="AQ703" s="15"/>
      <c r="AR703" s="15">
        <v>120</v>
      </c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>
        <v>5</v>
      </c>
      <c r="BF703" s="15"/>
      <c r="BG703" s="48">
        <f t="shared" si="191"/>
        <v>480</v>
      </c>
      <c r="BH703" s="49">
        <f t="shared" si="192"/>
        <v>8</v>
      </c>
      <c r="BI703" s="50">
        <f t="shared" si="193"/>
        <v>5.5833333333333339</v>
      </c>
      <c r="BJ703" s="50">
        <f t="shared" si="194"/>
        <v>69.791666666666671</v>
      </c>
      <c r="BK703" s="51">
        <f t="shared" si="195"/>
        <v>93.830845771144268</v>
      </c>
      <c r="BL703" s="51">
        <f t="shared" si="196"/>
        <v>100</v>
      </c>
      <c r="BM703" s="51">
        <f t="shared" si="197"/>
        <v>65.4861111111111</v>
      </c>
      <c r="BN703" s="52">
        <f t="shared" si="198"/>
        <v>0.41666666666666669</v>
      </c>
      <c r="BO703" s="52">
        <f t="shared" si="199"/>
        <v>1365</v>
      </c>
      <c r="BP703" s="52">
        <f t="shared" si="200"/>
        <v>1.9999999999999998</v>
      </c>
      <c r="BQ703" s="53">
        <f t="shared" si="201"/>
        <v>359.99999999999994</v>
      </c>
      <c r="BR703" s="54">
        <v>1</v>
      </c>
    </row>
    <row r="704" spans="1:70">
      <c r="A704" s="41">
        <v>765</v>
      </c>
      <c r="B704" s="42">
        <v>46032</v>
      </c>
      <c r="C704" s="48" t="s">
        <v>97</v>
      </c>
      <c r="D704" s="43" t="str">
        <f t="shared" si="190"/>
        <v>HO</v>
      </c>
      <c r="E704" s="44" t="s">
        <v>179</v>
      </c>
      <c r="F704" s="44" t="s">
        <v>161</v>
      </c>
      <c r="G704" s="45" t="s">
        <v>103</v>
      </c>
      <c r="H704" s="45"/>
      <c r="I704" s="45"/>
      <c r="J704" s="5">
        <v>200261</v>
      </c>
      <c r="K704" s="46" t="str">
        <f>VLOOKUP(J704,'[1]Item List (3)'!A$1:B$110000,2,FALSE)</f>
        <v>OR.211 YY4</v>
      </c>
      <c r="L704" s="5">
        <v>251230008</v>
      </c>
      <c r="M704" s="15" t="str">
        <f t="shared" si="180"/>
        <v>OR</v>
      </c>
      <c r="N704" s="15">
        <v>20</v>
      </c>
      <c r="O704" s="47">
        <f t="shared" si="173"/>
        <v>180</v>
      </c>
      <c r="P704" s="15">
        <v>1</v>
      </c>
      <c r="Q704" s="15">
        <v>1062</v>
      </c>
      <c r="R704" s="15"/>
      <c r="S704" s="15"/>
      <c r="T704" s="15"/>
      <c r="U704" s="48">
        <f t="shared" si="186"/>
        <v>1062</v>
      </c>
      <c r="V704" s="15">
        <v>380</v>
      </c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>
        <v>30</v>
      </c>
      <c r="AQ704" s="15"/>
      <c r="AR704" s="15">
        <v>60</v>
      </c>
      <c r="AS704" s="15"/>
      <c r="AT704" s="15"/>
      <c r="AU704" s="15"/>
      <c r="AV704" s="15"/>
      <c r="AW704" s="15"/>
      <c r="AX704" s="15"/>
      <c r="AY704" s="15"/>
      <c r="AZ704" s="15">
        <v>10</v>
      </c>
      <c r="BA704" s="15"/>
      <c r="BB704" s="15"/>
      <c r="BC704" s="15"/>
      <c r="BD704" s="15"/>
      <c r="BE704" s="15"/>
      <c r="BF704" s="15"/>
      <c r="BG704" s="48">
        <f t="shared" si="191"/>
        <v>480</v>
      </c>
      <c r="BH704" s="49">
        <f t="shared" si="192"/>
        <v>8</v>
      </c>
      <c r="BI704" s="50">
        <v>0</v>
      </c>
      <c r="BJ704" s="50">
        <f t="shared" si="194"/>
        <v>0</v>
      </c>
      <c r="BK704" s="51">
        <f t="shared" si="195"/>
        <v>0</v>
      </c>
      <c r="BL704" s="51">
        <f t="shared" si="196"/>
        <v>100</v>
      </c>
      <c r="BM704" s="51">
        <f t="shared" si="197"/>
        <v>0</v>
      </c>
      <c r="BN704" s="52">
        <f t="shared" si="198"/>
        <v>0.5</v>
      </c>
      <c r="BO704" s="52">
        <f t="shared" si="199"/>
        <v>1350</v>
      </c>
      <c r="BP704" s="52">
        <f t="shared" si="200"/>
        <v>1.1666666666666667</v>
      </c>
      <c r="BQ704" s="53">
        <f t="shared" si="201"/>
        <v>210</v>
      </c>
    </row>
    <row r="705" spans="1:70">
      <c r="A705" s="41">
        <v>766</v>
      </c>
      <c r="B705" s="42">
        <v>46033</v>
      </c>
      <c r="C705" s="48" t="s">
        <v>91</v>
      </c>
      <c r="D705" s="43" t="s">
        <v>92</v>
      </c>
      <c r="E705" s="44" t="s">
        <v>93</v>
      </c>
      <c r="F705" s="44" t="s">
        <v>96</v>
      </c>
      <c r="G705" s="45" t="s">
        <v>157</v>
      </c>
      <c r="H705" s="45" t="s">
        <v>104</v>
      </c>
      <c r="I705" s="45"/>
      <c r="J705" s="5">
        <v>1421046</v>
      </c>
      <c r="K705" s="46" t="str">
        <f>VLOOKUP(J705,'[1]Item List (3)'!A$1:B$110000,2,FALSE)</f>
        <v>920041200 MATERIAL</v>
      </c>
      <c r="L705" s="5">
        <v>251121003</v>
      </c>
      <c r="M705" s="15" t="str">
        <f t="shared" si="180"/>
        <v>IR</v>
      </c>
      <c r="N705" s="15"/>
      <c r="O705" s="47" t="str">
        <f t="shared" si="173"/>
        <v/>
      </c>
      <c r="P705" s="15">
        <v>2</v>
      </c>
      <c r="Q705" s="15">
        <v>146</v>
      </c>
      <c r="R705" s="15"/>
      <c r="S705" s="15"/>
      <c r="T705" s="15"/>
      <c r="U705" s="48">
        <f t="shared" si="186"/>
        <v>146</v>
      </c>
      <c r="V705" s="15">
        <v>60</v>
      </c>
      <c r="W705" s="15"/>
      <c r="X705" s="15">
        <v>150</v>
      </c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>
        <v>120</v>
      </c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48">
        <f t="shared" si="191"/>
        <v>330</v>
      </c>
      <c r="BH705" s="49">
        <f t="shared" si="192"/>
        <v>5.5</v>
      </c>
      <c r="BI705" s="50">
        <f t="shared" ref="BI705:BI710" si="202">IFERROR(BH705-SUM(W705:BF705)/60,0)</f>
        <v>1</v>
      </c>
      <c r="BJ705" s="50">
        <f t="shared" si="194"/>
        <v>18.181818181818183</v>
      </c>
      <c r="BK705" s="51">
        <f t="shared" si="195"/>
        <v>0</v>
      </c>
      <c r="BL705" s="51">
        <f t="shared" si="196"/>
        <v>100</v>
      </c>
      <c r="BM705" s="51">
        <f t="shared" si="197"/>
        <v>0</v>
      </c>
      <c r="BN705" s="52">
        <f t="shared" si="198"/>
        <v>0</v>
      </c>
      <c r="BO705" s="52">
        <f t="shared" si="199"/>
        <v>0</v>
      </c>
      <c r="BP705" s="52">
        <f t="shared" si="200"/>
        <v>4.5</v>
      </c>
      <c r="BQ705" s="53">
        <f t="shared" si="201"/>
        <v>0</v>
      </c>
    </row>
    <row r="706" spans="1:70">
      <c r="A706" s="41">
        <v>767</v>
      </c>
      <c r="B706" s="42">
        <v>46033</v>
      </c>
      <c r="C706" s="48" t="s">
        <v>91</v>
      </c>
      <c r="D706" s="43" t="str">
        <f t="shared" si="190"/>
        <v>FG</v>
      </c>
      <c r="E706" s="44" t="s">
        <v>93</v>
      </c>
      <c r="F706" s="44" t="s">
        <v>92</v>
      </c>
      <c r="G706" s="45" t="s">
        <v>157</v>
      </c>
      <c r="H706" s="45" t="s">
        <v>104</v>
      </c>
      <c r="I706" s="45"/>
      <c r="J706" s="5">
        <v>208417</v>
      </c>
      <c r="K706" s="46" t="str">
        <f>VLOOKUP(J706,'[1]Item List (3)'!A$1:B$110000,2,FALSE)</f>
        <v>JC.OR 8008</v>
      </c>
      <c r="L706" s="5">
        <v>251223008</v>
      </c>
      <c r="M706" s="15" t="str">
        <f t="shared" si="180"/>
        <v>OR</v>
      </c>
      <c r="N706" s="15"/>
      <c r="O706" s="47" t="str">
        <f t="shared" si="173"/>
        <v/>
      </c>
      <c r="P706" s="15">
        <v>1</v>
      </c>
      <c r="Q706" s="15">
        <v>360</v>
      </c>
      <c r="R706" s="15"/>
      <c r="S706" s="15"/>
      <c r="T706" s="15"/>
      <c r="U706" s="48">
        <f t="shared" si="186"/>
        <v>360</v>
      </c>
      <c r="V706" s="15">
        <v>60</v>
      </c>
      <c r="W706" s="15">
        <v>60</v>
      </c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48">
        <f t="shared" si="191"/>
        <v>120</v>
      </c>
      <c r="BH706" s="49">
        <f t="shared" si="192"/>
        <v>2</v>
      </c>
      <c r="BI706" s="50">
        <f t="shared" si="202"/>
        <v>1</v>
      </c>
      <c r="BJ706" s="50">
        <f t="shared" si="194"/>
        <v>50</v>
      </c>
      <c r="BK706" s="51">
        <f t="shared" si="195"/>
        <v>0</v>
      </c>
      <c r="BL706" s="51">
        <f t="shared" si="196"/>
        <v>100</v>
      </c>
      <c r="BM706" s="51">
        <f t="shared" si="197"/>
        <v>0</v>
      </c>
      <c r="BN706" s="52">
        <f t="shared" si="198"/>
        <v>1</v>
      </c>
      <c r="BO706" s="52">
        <f t="shared" si="199"/>
        <v>0</v>
      </c>
      <c r="BP706" s="52">
        <f t="shared" si="200"/>
        <v>0</v>
      </c>
      <c r="BQ706" s="53">
        <f t="shared" si="201"/>
        <v>0</v>
      </c>
    </row>
    <row r="707" spans="1:70">
      <c r="A707" s="41">
        <v>768</v>
      </c>
      <c r="B707" s="42">
        <v>46033</v>
      </c>
      <c r="C707" s="48" t="s">
        <v>91</v>
      </c>
      <c r="D707" s="43" t="str">
        <f t="shared" si="190"/>
        <v>FG</v>
      </c>
      <c r="E707" s="44" t="s">
        <v>93</v>
      </c>
      <c r="F707" s="44" t="s">
        <v>96</v>
      </c>
      <c r="G707" s="45" t="s">
        <v>157</v>
      </c>
      <c r="H707" s="45" t="s">
        <v>104</v>
      </c>
      <c r="I707" s="45"/>
      <c r="J707" s="5">
        <v>208417</v>
      </c>
      <c r="K707" s="46" t="str">
        <f>VLOOKUP(J707,'[1]Item List (3)'!A$1:B$110000,2,FALSE)</f>
        <v>JC.OR 8008</v>
      </c>
      <c r="L707" s="5">
        <v>251223008</v>
      </c>
      <c r="M707" s="15" t="str">
        <f t="shared" si="180"/>
        <v>OR</v>
      </c>
      <c r="N707" s="15"/>
      <c r="O707" s="47" t="str">
        <f t="shared" si="173"/>
        <v/>
      </c>
      <c r="P707" s="15">
        <v>1</v>
      </c>
      <c r="Q707" s="15">
        <v>360</v>
      </c>
      <c r="R707" s="15"/>
      <c r="S707" s="15"/>
      <c r="T707" s="15"/>
      <c r="U707" s="48">
        <f t="shared" si="186"/>
        <v>360</v>
      </c>
      <c r="V707" s="15">
        <v>30</v>
      </c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48">
        <f t="shared" si="191"/>
        <v>30</v>
      </c>
      <c r="BH707" s="49">
        <f t="shared" si="192"/>
        <v>0.5</v>
      </c>
      <c r="BI707" s="50">
        <f t="shared" si="202"/>
        <v>0.5</v>
      </c>
      <c r="BJ707" s="50">
        <f t="shared" si="194"/>
        <v>100</v>
      </c>
      <c r="BK707" s="51">
        <f t="shared" si="195"/>
        <v>0</v>
      </c>
      <c r="BL707" s="51">
        <f t="shared" si="196"/>
        <v>100</v>
      </c>
      <c r="BM707" s="51">
        <f t="shared" si="197"/>
        <v>0</v>
      </c>
      <c r="BN707" s="52">
        <f t="shared" si="198"/>
        <v>0</v>
      </c>
      <c r="BO707" s="52">
        <f t="shared" si="199"/>
        <v>0</v>
      </c>
      <c r="BP707" s="52">
        <f t="shared" si="200"/>
        <v>0</v>
      </c>
      <c r="BQ707" s="53">
        <f t="shared" si="201"/>
        <v>0</v>
      </c>
    </row>
    <row r="708" spans="1:70">
      <c r="A708" s="41">
        <v>769</v>
      </c>
      <c r="B708" s="42">
        <v>46033</v>
      </c>
      <c r="C708" s="48" t="s">
        <v>97</v>
      </c>
      <c r="D708" s="43" t="str">
        <f t="shared" si="190"/>
        <v>FG</v>
      </c>
      <c r="E708" s="44" t="s">
        <v>93</v>
      </c>
      <c r="F708" s="44" t="s">
        <v>92</v>
      </c>
      <c r="G708" s="45" t="s">
        <v>94</v>
      </c>
      <c r="H708" s="45" t="s">
        <v>95</v>
      </c>
      <c r="I708" s="45"/>
      <c r="J708" s="5">
        <v>208417</v>
      </c>
      <c r="K708" s="46" t="str">
        <f>VLOOKUP(J708,'[1]Item List (3)'!A$1:B$110000,2,FALSE)</f>
        <v>JC.OR 8008</v>
      </c>
      <c r="L708" s="5">
        <v>251223008</v>
      </c>
      <c r="M708" s="15" t="str">
        <f t="shared" si="180"/>
        <v>OR</v>
      </c>
      <c r="N708" s="15"/>
      <c r="O708" s="47" t="str">
        <f t="shared" ref="O708:O771" si="203">IFERROR(3600/N708,"")</f>
        <v/>
      </c>
      <c r="P708" s="15">
        <v>2</v>
      </c>
      <c r="Q708" s="15">
        <v>4322</v>
      </c>
      <c r="R708" s="15"/>
      <c r="S708" s="15"/>
      <c r="T708" s="15"/>
      <c r="U708" s="48">
        <f t="shared" si="186"/>
        <v>4322</v>
      </c>
      <c r="V708" s="15">
        <v>420</v>
      </c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>
        <v>60</v>
      </c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48">
        <f t="shared" si="191"/>
        <v>480</v>
      </c>
      <c r="BH708" s="49">
        <f t="shared" si="192"/>
        <v>8</v>
      </c>
      <c r="BI708" s="50">
        <f t="shared" si="202"/>
        <v>7</v>
      </c>
      <c r="BJ708" s="50">
        <f t="shared" si="194"/>
        <v>87.5</v>
      </c>
      <c r="BK708" s="51">
        <f t="shared" si="195"/>
        <v>0</v>
      </c>
      <c r="BL708" s="51">
        <f t="shared" si="196"/>
        <v>100</v>
      </c>
      <c r="BM708" s="51">
        <f t="shared" si="197"/>
        <v>0</v>
      </c>
      <c r="BN708" s="52">
        <f t="shared" si="198"/>
        <v>0</v>
      </c>
      <c r="BO708" s="52">
        <f t="shared" si="199"/>
        <v>0</v>
      </c>
      <c r="BP708" s="52">
        <f t="shared" si="200"/>
        <v>1</v>
      </c>
      <c r="BQ708" s="53">
        <f t="shared" si="201"/>
        <v>0</v>
      </c>
    </row>
    <row r="709" spans="1:70">
      <c r="A709" s="41">
        <v>770</v>
      </c>
      <c r="B709" s="42">
        <v>46033</v>
      </c>
      <c r="C709" s="48" t="s">
        <v>91</v>
      </c>
      <c r="D709" s="43" t="str">
        <f t="shared" si="190"/>
        <v>FG</v>
      </c>
      <c r="E709" s="44" t="s">
        <v>100</v>
      </c>
      <c r="F709" s="44" t="s">
        <v>92</v>
      </c>
      <c r="G709" s="45" t="s">
        <v>98</v>
      </c>
      <c r="H709" s="45" t="s">
        <v>113</v>
      </c>
      <c r="I709" s="45"/>
      <c r="J709" s="5">
        <v>104738</v>
      </c>
      <c r="K709" s="46" t="str">
        <f>VLOOKUP(J709,'[1]Item List (3)'!A$1:B$110000,2,FALSE)</f>
        <v>IR.IR 20X28.6X16</v>
      </c>
      <c r="L709" s="5">
        <v>251221006</v>
      </c>
      <c r="M709" s="15" t="str">
        <f t="shared" ref="M709:M772" si="204">IF((LEFT(J709))="2",$L$1,$J$1)</f>
        <v>IR</v>
      </c>
      <c r="N709" s="15"/>
      <c r="O709" s="47" t="str">
        <f t="shared" si="203"/>
        <v/>
      </c>
      <c r="P709" s="15">
        <v>1</v>
      </c>
      <c r="Q709" s="15">
        <v>2096</v>
      </c>
      <c r="R709" s="15"/>
      <c r="S709" s="15"/>
      <c r="T709" s="15"/>
      <c r="U709" s="48">
        <f t="shared" si="186"/>
        <v>2096</v>
      </c>
      <c r="V709" s="15">
        <v>120</v>
      </c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>
        <v>120</v>
      </c>
      <c r="AR709" s="15">
        <v>30</v>
      </c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48">
        <f t="shared" si="191"/>
        <v>270</v>
      </c>
      <c r="BH709" s="49">
        <f t="shared" si="192"/>
        <v>4.5</v>
      </c>
      <c r="BI709" s="50">
        <f t="shared" si="202"/>
        <v>2</v>
      </c>
      <c r="BJ709" s="50">
        <f t="shared" si="194"/>
        <v>44.444444444444443</v>
      </c>
      <c r="BK709" s="51">
        <f t="shared" si="195"/>
        <v>0</v>
      </c>
      <c r="BL709" s="51">
        <f t="shared" si="196"/>
        <v>100</v>
      </c>
      <c r="BM709" s="51">
        <f t="shared" si="197"/>
        <v>0</v>
      </c>
      <c r="BN709" s="52">
        <f t="shared" si="198"/>
        <v>0</v>
      </c>
      <c r="BO709" s="52">
        <f t="shared" si="199"/>
        <v>0</v>
      </c>
      <c r="BP709" s="52">
        <f t="shared" si="200"/>
        <v>2.5</v>
      </c>
      <c r="BQ709" s="53">
        <f t="shared" si="201"/>
        <v>0</v>
      </c>
      <c r="BR709" s="54">
        <v>1</v>
      </c>
    </row>
    <row r="710" spans="1:70">
      <c r="A710" s="41">
        <v>771</v>
      </c>
      <c r="B710" s="42">
        <v>46033</v>
      </c>
      <c r="C710" s="48" t="s">
        <v>91</v>
      </c>
      <c r="D710" s="43" t="str">
        <f t="shared" si="190"/>
        <v>FG</v>
      </c>
      <c r="E710" s="44" t="s">
        <v>100</v>
      </c>
      <c r="F710" s="44" t="s">
        <v>92</v>
      </c>
      <c r="G710" s="45" t="s">
        <v>98</v>
      </c>
      <c r="H710" s="45" t="s">
        <v>113</v>
      </c>
      <c r="I710" s="45"/>
      <c r="J710" s="5">
        <v>1421046</v>
      </c>
      <c r="K710" s="46" t="str">
        <f>VLOOKUP(J710,'[1]Item List (3)'!A$1:B$110000,2,FALSE)</f>
        <v>920041200 MATERIAL</v>
      </c>
      <c r="L710" s="5">
        <v>251121003</v>
      </c>
      <c r="M710" s="15" t="str">
        <f t="shared" si="204"/>
        <v>IR</v>
      </c>
      <c r="N710" s="15"/>
      <c r="O710" s="47" t="str">
        <f t="shared" si="203"/>
        <v/>
      </c>
      <c r="P710" s="15">
        <v>1</v>
      </c>
      <c r="Q710" s="15">
        <v>320</v>
      </c>
      <c r="R710" s="15"/>
      <c r="S710" s="15">
        <v>3</v>
      </c>
      <c r="T710" s="15"/>
      <c r="U710" s="48">
        <f t="shared" si="186"/>
        <v>323</v>
      </c>
      <c r="V710" s="15">
        <v>90</v>
      </c>
      <c r="W710" s="15">
        <v>60</v>
      </c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48">
        <f t="shared" si="191"/>
        <v>150</v>
      </c>
      <c r="BH710" s="49">
        <f t="shared" si="192"/>
        <v>2.5</v>
      </c>
      <c r="BI710" s="50">
        <f t="shared" si="202"/>
        <v>1.5</v>
      </c>
      <c r="BJ710" s="50">
        <f t="shared" si="194"/>
        <v>60</v>
      </c>
      <c r="BK710" s="51">
        <f t="shared" si="195"/>
        <v>0</v>
      </c>
      <c r="BL710" s="51">
        <f t="shared" si="196"/>
        <v>99.071207430340564</v>
      </c>
      <c r="BM710" s="51">
        <f t="shared" si="197"/>
        <v>0</v>
      </c>
      <c r="BN710" s="52">
        <f t="shared" si="198"/>
        <v>1</v>
      </c>
      <c r="BO710" s="52">
        <f t="shared" si="199"/>
        <v>0</v>
      </c>
      <c r="BP710" s="52">
        <f t="shared" si="200"/>
        <v>0</v>
      </c>
      <c r="BQ710" s="53">
        <f t="shared" si="201"/>
        <v>0</v>
      </c>
    </row>
    <row r="711" spans="1:70">
      <c r="A711" s="41">
        <v>772</v>
      </c>
      <c r="B711" s="42">
        <v>46033</v>
      </c>
      <c r="C711" s="48" t="s">
        <v>91</v>
      </c>
      <c r="D711" s="43" t="str">
        <f t="shared" si="190"/>
        <v>FG</v>
      </c>
      <c r="E711" s="44" t="s">
        <v>100</v>
      </c>
      <c r="F711" s="44" t="s">
        <v>92</v>
      </c>
      <c r="G711" s="45" t="s">
        <v>98</v>
      </c>
      <c r="H711" s="45" t="s">
        <v>113</v>
      </c>
      <c r="I711" s="45"/>
      <c r="J711" s="5">
        <v>1421046</v>
      </c>
      <c r="K711" s="46" t="str">
        <f>VLOOKUP(J711,'[1]Item List (3)'!A$1:B$110000,2,FALSE)</f>
        <v>920041200 MATERIAL</v>
      </c>
      <c r="L711" s="5">
        <v>251013012</v>
      </c>
      <c r="M711" s="15" t="str">
        <f t="shared" si="204"/>
        <v>IR</v>
      </c>
      <c r="N711" s="15"/>
      <c r="O711" s="47" t="str">
        <f t="shared" si="203"/>
        <v/>
      </c>
      <c r="P711" s="15">
        <v>1</v>
      </c>
      <c r="Q711" s="15">
        <v>688</v>
      </c>
      <c r="R711" s="15"/>
      <c r="S711" s="15"/>
      <c r="T711" s="15"/>
      <c r="U711" s="48">
        <f t="shared" si="186"/>
        <v>688</v>
      </c>
      <c r="V711" s="15">
        <v>60</v>
      </c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48">
        <f t="shared" si="191"/>
        <v>60</v>
      </c>
      <c r="BH711" s="49">
        <f t="shared" si="192"/>
        <v>1</v>
      </c>
      <c r="BI711" s="50">
        <f t="shared" ref="BI711:BI754" si="205">IFERROR(BH711-SUM(W711:BF711)/60,0)</f>
        <v>1</v>
      </c>
      <c r="BJ711" s="50">
        <f t="shared" si="194"/>
        <v>100</v>
      </c>
      <c r="BK711" s="51">
        <f t="shared" si="195"/>
        <v>0</v>
      </c>
      <c r="BL711" s="51">
        <f t="shared" si="196"/>
        <v>100</v>
      </c>
      <c r="BM711" s="51">
        <f t="shared" si="197"/>
        <v>0</v>
      </c>
      <c r="BN711" s="52">
        <f t="shared" si="198"/>
        <v>0</v>
      </c>
      <c r="BO711" s="52">
        <f t="shared" si="199"/>
        <v>0</v>
      </c>
      <c r="BP711" s="52">
        <f t="shared" si="200"/>
        <v>0</v>
      </c>
      <c r="BQ711" s="53">
        <f t="shared" si="201"/>
        <v>0</v>
      </c>
    </row>
    <row r="712" spans="1:70">
      <c r="A712" s="41">
        <v>773</v>
      </c>
      <c r="B712" s="42">
        <v>46033</v>
      </c>
      <c r="C712" s="48" t="s">
        <v>97</v>
      </c>
      <c r="D712" s="43" t="str">
        <f t="shared" si="190"/>
        <v>FG</v>
      </c>
      <c r="E712" s="44" t="s">
        <v>100</v>
      </c>
      <c r="F712" s="44" t="s">
        <v>96</v>
      </c>
      <c r="G712" s="45" t="s">
        <v>101</v>
      </c>
      <c r="H712" s="45" t="s">
        <v>102</v>
      </c>
      <c r="I712" s="45"/>
      <c r="J712" s="5">
        <v>208281</v>
      </c>
      <c r="K712" s="46" t="str">
        <f>VLOOKUP(J712,'[1]Item List (3)'!A$1:B$110000,2,FALSE)</f>
        <v>D.OR 14536</v>
      </c>
      <c r="L712" s="5">
        <v>251223016</v>
      </c>
      <c r="M712" s="15" t="str">
        <f t="shared" si="204"/>
        <v>OR</v>
      </c>
      <c r="N712" s="15"/>
      <c r="O712" s="47" t="str">
        <f t="shared" si="203"/>
        <v/>
      </c>
      <c r="P712" s="15">
        <v>1</v>
      </c>
      <c r="Q712" s="15">
        <v>1200</v>
      </c>
      <c r="R712" s="15"/>
      <c r="S712" s="15">
        <v>2</v>
      </c>
      <c r="T712" s="15"/>
      <c r="U712" s="48">
        <f t="shared" si="186"/>
        <v>1202</v>
      </c>
      <c r="V712" s="15">
        <v>270</v>
      </c>
      <c r="W712" s="15">
        <v>30</v>
      </c>
      <c r="X712" s="15">
        <v>60</v>
      </c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>
        <v>180</v>
      </c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48">
        <f t="shared" si="191"/>
        <v>540</v>
      </c>
      <c r="BH712" s="49">
        <f t="shared" si="192"/>
        <v>9</v>
      </c>
      <c r="BI712" s="50">
        <f t="shared" si="205"/>
        <v>4.5</v>
      </c>
      <c r="BJ712" s="50">
        <f t="shared" si="194"/>
        <v>50</v>
      </c>
      <c r="BK712" s="51">
        <f t="shared" si="195"/>
        <v>0</v>
      </c>
      <c r="BL712" s="51">
        <f t="shared" si="196"/>
        <v>99.833610648918466</v>
      </c>
      <c r="BM712" s="51">
        <f t="shared" si="197"/>
        <v>0</v>
      </c>
      <c r="BN712" s="52">
        <f t="shared" si="198"/>
        <v>0.5</v>
      </c>
      <c r="BO712" s="52">
        <f t="shared" si="199"/>
        <v>0</v>
      </c>
      <c r="BP712" s="52">
        <f t="shared" si="200"/>
        <v>4</v>
      </c>
      <c r="BQ712" s="53">
        <f t="shared" si="201"/>
        <v>0</v>
      </c>
    </row>
    <row r="713" spans="1:70">
      <c r="A713" s="41">
        <v>774</v>
      </c>
      <c r="B713" s="42">
        <v>46033</v>
      </c>
      <c r="C713" s="48" t="s">
        <v>91</v>
      </c>
      <c r="D713" s="43" t="str">
        <f t="shared" si="190"/>
        <v>CG</v>
      </c>
      <c r="E713" s="44" t="s">
        <v>105</v>
      </c>
      <c r="F713" s="44"/>
      <c r="G713" s="45"/>
      <c r="H713" s="45"/>
      <c r="I713" s="45"/>
      <c r="J713" s="5"/>
      <c r="K713" s="46" t="e">
        <f>VLOOKUP(J713,'[1]Item List (3)'!A$1:B$110000,2,FALSE)</f>
        <v>#N/A</v>
      </c>
      <c r="L713" s="5"/>
      <c r="M713" s="15" t="str">
        <f t="shared" si="204"/>
        <v>IR</v>
      </c>
      <c r="N713" s="15"/>
      <c r="O713" s="47" t="str">
        <f t="shared" si="203"/>
        <v/>
      </c>
      <c r="P713" s="15"/>
      <c r="Q713" s="15"/>
      <c r="R713" s="15"/>
      <c r="S713" s="15"/>
      <c r="T713" s="15"/>
      <c r="U713" s="48">
        <f t="shared" si="186"/>
        <v>0</v>
      </c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>
        <v>480</v>
      </c>
      <c r="BG713" s="48">
        <f t="shared" si="191"/>
        <v>480</v>
      </c>
      <c r="BH713" s="49">
        <f t="shared" si="192"/>
        <v>8</v>
      </c>
      <c r="BI713" s="50">
        <f t="shared" si="205"/>
        <v>0</v>
      </c>
      <c r="BJ713" s="50">
        <f t="shared" si="194"/>
        <v>0</v>
      </c>
      <c r="BK713" s="51">
        <f t="shared" si="195"/>
        <v>0</v>
      </c>
      <c r="BL713" s="51">
        <f t="shared" si="196"/>
        <v>0</v>
      </c>
      <c r="BM713" s="51">
        <f t="shared" si="197"/>
        <v>0</v>
      </c>
      <c r="BN713" s="52">
        <f t="shared" si="198"/>
        <v>8</v>
      </c>
      <c r="BO713" s="52">
        <f t="shared" si="199"/>
        <v>0</v>
      </c>
      <c r="BP713" s="52">
        <f t="shared" si="200"/>
        <v>0</v>
      </c>
      <c r="BQ713" s="53">
        <f t="shared" si="201"/>
        <v>0</v>
      </c>
    </row>
    <row r="714" spans="1:70">
      <c r="A714" s="41">
        <v>775</v>
      </c>
      <c r="B714" s="42">
        <v>46033</v>
      </c>
      <c r="C714" s="48" t="s">
        <v>97</v>
      </c>
      <c r="D714" s="43" t="str">
        <f t="shared" si="190"/>
        <v>CG</v>
      </c>
      <c r="E714" s="44" t="s">
        <v>105</v>
      </c>
      <c r="F714" s="44"/>
      <c r="G714" s="45"/>
      <c r="H714" s="45"/>
      <c r="I714" s="45"/>
      <c r="J714" s="5"/>
      <c r="K714" s="46" t="e">
        <f>VLOOKUP(J714,'[1]Item List (3)'!A$1:B$110000,2,FALSE)</f>
        <v>#N/A</v>
      </c>
      <c r="L714" s="5"/>
      <c r="M714" s="15" t="str">
        <f t="shared" si="204"/>
        <v>IR</v>
      </c>
      <c r="N714" s="15"/>
      <c r="O714" s="47" t="str">
        <f t="shared" si="203"/>
        <v/>
      </c>
      <c r="P714" s="15"/>
      <c r="Q714" s="15"/>
      <c r="R714" s="15"/>
      <c r="S714" s="15"/>
      <c r="T714" s="15"/>
      <c r="U714" s="48">
        <f t="shared" si="186"/>
        <v>0</v>
      </c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>
        <v>480</v>
      </c>
      <c r="BG714" s="48">
        <f t="shared" si="191"/>
        <v>480</v>
      </c>
      <c r="BH714" s="49">
        <f t="shared" si="192"/>
        <v>8</v>
      </c>
      <c r="BI714" s="50">
        <f t="shared" si="205"/>
        <v>0</v>
      </c>
      <c r="BJ714" s="50">
        <f t="shared" si="194"/>
        <v>0</v>
      </c>
      <c r="BK714" s="51">
        <f t="shared" si="195"/>
        <v>0</v>
      </c>
      <c r="BL714" s="51">
        <f t="shared" si="196"/>
        <v>0</v>
      </c>
      <c r="BM714" s="51">
        <f t="shared" si="197"/>
        <v>0</v>
      </c>
      <c r="BN714" s="52">
        <f t="shared" si="198"/>
        <v>8</v>
      </c>
      <c r="BO714" s="52">
        <f t="shared" si="199"/>
        <v>0</v>
      </c>
      <c r="BP714" s="52">
        <f t="shared" si="200"/>
        <v>0</v>
      </c>
      <c r="BQ714" s="53">
        <f t="shared" si="201"/>
        <v>0</v>
      </c>
    </row>
    <row r="715" spans="1:70">
      <c r="A715" s="41">
        <v>776</v>
      </c>
      <c r="B715" s="42">
        <v>46033</v>
      </c>
      <c r="C715" s="48" t="s">
        <v>91</v>
      </c>
      <c r="D715" s="43" t="str">
        <f t="shared" si="190"/>
        <v>CG</v>
      </c>
      <c r="E715" s="44" t="s">
        <v>108</v>
      </c>
      <c r="F715" s="44" t="s">
        <v>120</v>
      </c>
      <c r="G715" s="45" t="s">
        <v>112</v>
      </c>
      <c r="H715" s="45" t="s">
        <v>114</v>
      </c>
      <c r="I715" s="45" t="s">
        <v>152</v>
      </c>
      <c r="J715" s="5">
        <v>208247</v>
      </c>
      <c r="K715" s="46" t="str">
        <f>VLOOKUP(J715,'[1]Item List (3)'!A$1:B$110000,2,FALSE)</f>
        <v>OR.209 YY2</v>
      </c>
      <c r="L715" s="5">
        <v>251221003</v>
      </c>
      <c r="M715" s="15" t="str">
        <f t="shared" si="204"/>
        <v>OR</v>
      </c>
      <c r="N715" s="15"/>
      <c r="O715" s="47" t="str">
        <f t="shared" si="203"/>
        <v/>
      </c>
      <c r="P715" s="15">
        <v>1</v>
      </c>
      <c r="Q715" s="15">
        <v>3016</v>
      </c>
      <c r="R715" s="15"/>
      <c r="S715" s="15">
        <v>6</v>
      </c>
      <c r="T715" s="15"/>
      <c r="U715" s="48">
        <f t="shared" si="186"/>
        <v>3022</v>
      </c>
      <c r="V715" s="15">
        <v>135</v>
      </c>
      <c r="W715" s="15">
        <v>150</v>
      </c>
      <c r="X715" s="15">
        <v>30</v>
      </c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>
        <v>45</v>
      </c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48">
        <f t="shared" si="191"/>
        <v>360</v>
      </c>
      <c r="BH715" s="49">
        <f t="shared" si="192"/>
        <v>6</v>
      </c>
      <c r="BI715" s="50">
        <f t="shared" si="205"/>
        <v>2.25</v>
      </c>
      <c r="BJ715" s="50">
        <f t="shared" si="194"/>
        <v>37.5</v>
      </c>
      <c r="BK715" s="51">
        <f t="shared" si="195"/>
        <v>0</v>
      </c>
      <c r="BL715" s="51">
        <f t="shared" si="196"/>
        <v>99.801455989410982</v>
      </c>
      <c r="BM715" s="51">
        <f t="shared" si="197"/>
        <v>0</v>
      </c>
      <c r="BN715" s="52">
        <f t="shared" si="198"/>
        <v>2.5</v>
      </c>
      <c r="BO715" s="52">
        <f t="shared" si="199"/>
        <v>0</v>
      </c>
      <c r="BP715" s="52">
        <f t="shared" si="200"/>
        <v>1.25</v>
      </c>
      <c r="BQ715" s="53">
        <f t="shared" si="201"/>
        <v>0</v>
      </c>
    </row>
    <row r="716" spans="1:70">
      <c r="A716" s="41">
        <v>777</v>
      </c>
      <c r="B716" s="42">
        <v>46033</v>
      </c>
      <c r="C716" s="48" t="s">
        <v>91</v>
      </c>
      <c r="D716" s="43" t="str">
        <f t="shared" si="190"/>
        <v>CG</v>
      </c>
      <c r="E716" s="44" t="s">
        <v>108</v>
      </c>
      <c r="F716" s="44" t="s">
        <v>111</v>
      </c>
      <c r="G716" s="45" t="s">
        <v>112</v>
      </c>
      <c r="H716" s="45" t="s">
        <v>114</v>
      </c>
      <c r="I716" s="45" t="s">
        <v>152</v>
      </c>
      <c r="J716" s="5">
        <v>208247</v>
      </c>
      <c r="K716" s="46" t="str">
        <f>VLOOKUP(J716,'[1]Item List (3)'!A$1:B$110000,2,FALSE)</f>
        <v>OR.209 YY2</v>
      </c>
      <c r="L716" s="5">
        <v>251221003</v>
      </c>
      <c r="M716" s="15" t="str">
        <f t="shared" si="204"/>
        <v>OR</v>
      </c>
      <c r="N716" s="15"/>
      <c r="O716" s="47" t="str">
        <f t="shared" si="203"/>
        <v/>
      </c>
      <c r="P716" s="15">
        <v>1</v>
      </c>
      <c r="Q716" s="15">
        <v>3265</v>
      </c>
      <c r="R716" s="15"/>
      <c r="S716" s="15"/>
      <c r="T716" s="15"/>
      <c r="U716" s="48">
        <f t="shared" si="186"/>
        <v>3265</v>
      </c>
      <c r="V716" s="15">
        <v>120</v>
      </c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48">
        <f t="shared" si="191"/>
        <v>120</v>
      </c>
      <c r="BH716" s="49">
        <f t="shared" si="192"/>
        <v>2</v>
      </c>
      <c r="BI716" s="50">
        <f t="shared" si="205"/>
        <v>2</v>
      </c>
      <c r="BJ716" s="50">
        <f t="shared" si="194"/>
        <v>100</v>
      </c>
      <c r="BK716" s="51">
        <f t="shared" si="195"/>
        <v>0</v>
      </c>
      <c r="BL716" s="51">
        <f t="shared" si="196"/>
        <v>100</v>
      </c>
      <c r="BM716" s="51">
        <f t="shared" si="197"/>
        <v>0</v>
      </c>
      <c r="BN716" s="52">
        <f t="shared" si="198"/>
        <v>0</v>
      </c>
      <c r="BO716" s="52">
        <f t="shared" si="199"/>
        <v>0</v>
      </c>
      <c r="BP716" s="52">
        <f t="shared" si="200"/>
        <v>0</v>
      </c>
      <c r="BQ716" s="53">
        <f t="shared" si="201"/>
        <v>0</v>
      </c>
    </row>
    <row r="717" spans="1:70">
      <c r="A717" s="41">
        <v>778</v>
      </c>
      <c r="B717" s="42">
        <v>46033</v>
      </c>
      <c r="C717" s="48" t="s">
        <v>97</v>
      </c>
      <c r="D717" s="43" t="str">
        <f t="shared" si="190"/>
        <v>CG</v>
      </c>
      <c r="E717" s="44" t="s">
        <v>108</v>
      </c>
      <c r="F717" s="44" t="s">
        <v>111</v>
      </c>
      <c r="G717" s="45" t="s">
        <v>117</v>
      </c>
      <c r="H717" s="45" t="s">
        <v>112</v>
      </c>
      <c r="I717" s="45" t="s">
        <v>113</v>
      </c>
      <c r="J717" s="5">
        <v>208247</v>
      </c>
      <c r="K717" s="46" t="str">
        <f>VLOOKUP(J717,'[1]Item List (3)'!A$1:B$110000,2,FALSE)</f>
        <v>OR.209 YY2</v>
      </c>
      <c r="L717" s="5">
        <v>251221003</v>
      </c>
      <c r="M717" s="15" t="str">
        <f t="shared" si="204"/>
        <v>OR</v>
      </c>
      <c r="N717" s="15"/>
      <c r="O717" s="47" t="str">
        <f t="shared" si="203"/>
        <v/>
      </c>
      <c r="P717" s="15">
        <v>1</v>
      </c>
      <c r="Q717" s="15">
        <v>3265</v>
      </c>
      <c r="R717" s="15"/>
      <c r="S717" s="15"/>
      <c r="T717" s="15"/>
      <c r="U717" s="48">
        <f t="shared" si="186"/>
        <v>3265</v>
      </c>
      <c r="V717" s="15">
        <v>210</v>
      </c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>
        <v>30</v>
      </c>
      <c r="AR717" s="15">
        <v>240</v>
      </c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48">
        <f t="shared" si="191"/>
        <v>480</v>
      </c>
      <c r="BH717" s="49">
        <f t="shared" si="192"/>
        <v>8</v>
      </c>
      <c r="BI717" s="50">
        <f t="shared" si="205"/>
        <v>3.5</v>
      </c>
      <c r="BJ717" s="50">
        <f t="shared" si="194"/>
        <v>43.75</v>
      </c>
      <c r="BK717" s="51">
        <f t="shared" si="195"/>
        <v>0</v>
      </c>
      <c r="BL717" s="51">
        <f t="shared" si="196"/>
        <v>100</v>
      </c>
      <c r="BM717" s="51">
        <f t="shared" si="197"/>
        <v>0</v>
      </c>
      <c r="BN717" s="52">
        <f t="shared" si="198"/>
        <v>0</v>
      </c>
      <c r="BO717" s="52">
        <f t="shared" si="199"/>
        <v>0</v>
      </c>
      <c r="BP717" s="52">
        <f t="shared" si="200"/>
        <v>4.5</v>
      </c>
      <c r="BQ717" s="53">
        <f t="shared" si="201"/>
        <v>0</v>
      </c>
    </row>
    <row r="718" spans="1:70">
      <c r="A718" s="41">
        <v>779</v>
      </c>
      <c r="B718" s="42">
        <v>46033</v>
      </c>
      <c r="C718" s="48" t="s">
        <v>91</v>
      </c>
      <c r="D718" s="43" t="str">
        <f t="shared" si="190"/>
        <v>CG</v>
      </c>
      <c r="E718" s="44" t="s">
        <v>115</v>
      </c>
      <c r="F718" s="44" t="s">
        <v>120</v>
      </c>
      <c r="G718" s="45" t="s">
        <v>181</v>
      </c>
      <c r="H718" s="45"/>
      <c r="I718" s="45"/>
      <c r="J718" s="5">
        <v>1526013.01</v>
      </c>
      <c r="K718" s="46" t="e">
        <f>VLOOKUP(J718,'[1]Item List (3)'!A$1:B$110000,2,FALSE)</f>
        <v>#N/A</v>
      </c>
      <c r="L718" s="5">
        <v>251107005</v>
      </c>
      <c r="M718" s="15" t="str">
        <f t="shared" si="204"/>
        <v>IR</v>
      </c>
      <c r="N718" s="15"/>
      <c r="O718" s="47" t="str">
        <f t="shared" si="203"/>
        <v/>
      </c>
      <c r="P718" s="15">
        <v>1</v>
      </c>
      <c r="Q718" s="15">
        <v>2883</v>
      </c>
      <c r="R718" s="15"/>
      <c r="S718" s="15"/>
      <c r="T718" s="15"/>
      <c r="U718" s="48">
        <f t="shared" si="186"/>
        <v>2883</v>
      </c>
      <c r="V718" s="15">
        <v>150</v>
      </c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>
        <v>30</v>
      </c>
      <c r="AR718" s="15">
        <v>120</v>
      </c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48">
        <f t="shared" si="191"/>
        <v>300</v>
      </c>
      <c r="BH718" s="49">
        <f t="shared" si="192"/>
        <v>5</v>
      </c>
      <c r="BI718" s="50">
        <f t="shared" si="205"/>
        <v>2.5</v>
      </c>
      <c r="BJ718" s="50">
        <f t="shared" si="194"/>
        <v>50</v>
      </c>
      <c r="BK718" s="51">
        <f t="shared" si="195"/>
        <v>0</v>
      </c>
      <c r="BL718" s="51">
        <f t="shared" si="196"/>
        <v>100</v>
      </c>
      <c r="BM718" s="51">
        <f t="shared" si="197"/>
        <v>0</v>
      </c>
      <c r="BN718" s="52">
        <f t="shared" si="198"/>
        <v>0</v>
      </c>
      <c r="BO718" s="52">
        <f t="shared" si="199"/>
        <v>0</v>
      </c>
      <c r="BP718" s="52">
        <f t="shared" si="200"/>
        <v>2.5</v>
      </c>
      <c r="BQ718" s="53">
        <f t="shared" si="201"/>
        <v>0</v>
      </c>
    </row>
    <row r="719" spans="1:70">
      <c r="A719" s="41">
        <v>780</v>
      </c>
      <c r="B719" s="42">
        <v>46033</v>
      </c>
      <c r="C719" s="48" t="s">
        <v>91</v>
      </c>
      <c r="D719" s="43" t="str">
        <f t="shared" si="190"/>
        <v>CG</v>
      </c>
      <c r="E719" s="44" t="s">
        <v>115</v>
      </c>
      <c r="F719" s="44" t="s">
        <v>111</v>
      </c>
      <c r="G719" s="45" t="s">
        <v>181</v>
      </c>
      <c r="H719" s="45"/>
      <c r="I719" s="45"/>
      <c r="J719" s="5">
        <v>1526014.01</v>
      </c>
      <c r="K719" s="46" t="e">
        <f>VLOOKUP(J719,'[1]Item List (3)'!A$1:B$110000,2,FALSE)</f>
        <v>#N/A</v>
      </c>
      <c r="L719" s="5"/>
      <c r="M719" s="15" t="str">
        <f t="shared" si="204"/>
        <v>IR</v>
      </c>
      <c r="N719" s="15"/>
      <c r="O719" s="47" t="str">
        <f t="shared" si="203"/>
        <v/>
      </c>
      <c r="P719" s="15">
        <v>1</v>
      </c>
      <c r="Q719" s="15">
        <v>3440</v>
      </c>
      <c r="R719" s="15"/>
      <c r="S719" s="15"/>
      <c r="T719" s="15"/>
      <c r="U719" s="48">
        <f t="shared" si="186"/>
        <v>3440</v>
      </c>
      <c r="V719" s="15">
        <v>120</v>
      </c>
      <c r="W719" s="15">
        <v>60</v>
      </c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48">
        <f t="shared" si="191"/>
        <v>180</v>
      </c>
      <c r="BH719" s="49">
        <f t="shared" si="192"/>
        <v>3</v>
      </c>
      <c r="BI719" s="50">
        <f t="shared" si="205"/>
        <v>2</v>
      </c>
      <c r="BJ719" s="50">
        <f t="shared" si="194"/>
        <v>66.666666666666657</v>
      </c>
      <c r="BK719" s="51">
        <f t="shared" si="195"/>
        <v>0</v>
      </c>
      <c r="BL719" s="51">
        <f t="shared" si="196"/>
        <v>100</v>
      </c>
      <c r="BM719" s="51">
        <f t="shared" si="197"/>
        <v>0</v>
      </c>
      <c r="BN719" s="52">
        <f t="shared" si="198"/>
        <v>1</v>
      </c>
      <c r="BO719" s="52">
        <f t="shared" si="199"/>
        <v>0</v>
      </c>
      <c r="BP719" s="52">
        <f t="shared" si="200"/>
        <v>0</v>
      </c>
      <c r="BQ719" s="53">
        <f t="shared" si="201"/>
        <v>0</v>
      </c>
    </row>
    <row r="720" spans="1:70">
      <c r="A720" s="41">
        <v>781</v>
      </c>
      <c r="B720" s="42">
        <v>46033</v>
      </c>
      <c r="C720" s="48" t="s">
        <v>97</v>
      </c>
      <c r="D720" s="43" t="str">
        <f t="shared" si="190"/>
        <v>CG</v>
      </c>
      <c r="E720" s="44" t="s">
        <v>115</v>
      </c>
      <c r="F720" s="44" t="s">
        <v>120</v>
      </c>
      <c r="G720" s="45" t="s">
        <v>181</v>
      </c>
      <c r="H720" s="45" t="s">
        <v>118</v>
      </c>
      <c r="I720" s="45" t="s">
        <v>119</v>
      </c>
      <c r="J720" s="5">
        <v>1526014.01</v>
      </c>
      <c r="K720" s="46" t="e">
        <f>VLOOKUP(J720,'[1]Item List (3)'!A$1:B$110000,2,FALSE)</f>
        <v>#N/A</v>
      </c>
      <c r="L720" s="5">
        <v>251107004</v>
      </c>
      <c r="M720" s="15" t="str">
        <f t="shared" si="204"/>
        <v>IR</v>
      </c>
      <c r="N720" s="15"/>
      <c r="O720" s="47" t="str">
        <f t="shared" si="203"/>
        <v/>
      </c>
      <c r="P720" s="15">
        <v>1</v>
      </c>
      <c r="Q720" s="15">
        <v>3440</v>
      </c>
      <c r="R720" s="15"/>
      <c r="S720" s="15"/>
      <c r="T720" s="15"/>
      <c r="U720" s="48">
        <f t="shared" si="186"/>
        <v>3440</v>
      </c>
      <c r="V720" s="15">
        <v>120</v>
      </c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>
        <v>105</v>
      </c>
      <c r="AR720" s="15">
        <v>60</v>
      </c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48">
        <f t="shared" si="191"/>
        <v>285</v>
      </c>
      <c r="BH720" s="49">
        <f t="shared" si="192"/>
        <v>4.75</v>
      </c>
      <c r="BI720" s="50">
        <f t="shared" si="205"/>
        <v>2</v>
      </c>
      <c r="BJ720" s="50">
        <f t="shared" si="194"/>
        <v>42.105263157894733</v>
      </c>
      <c r="BK720" s="51">
        <f t="shared" si="195"/>
        <v>0</v>
      </c>
      <c r="BL720" s="51">
        <f t="shared" si="196"/>
        <v>100</v>
      </c>
      <c r="BM720" s="51">
        <f t="shared" si="197"/>
        <v>0</v>
      </c>
      <c r="BN720" s="52">
        <f t="shared" si="198"/>
        <v>0</v>
      </c>
      <c r="BO720" s="52">
        <f t="shared" si="199"/>
        <v>0</v>
      </c>
      <c r="BP720" s="52">
        <f t="shared" si="200"/>
        <v>2.75</v>
      </c>
      <c r="BQ720" s="53">
        <f t="shared" si="201"/>
        <v>0</v>
      </c>
    </row>
    <row r="721" spans="1:73">
      <c r="A721" s="41">
        <v>782</v>
      </c>
      <c r="B721" s="42">
        <v>46033</v>
      </c>
      <c r="C721" s="48" t="s">
        <v>97</v>
      </c>
      <c r="D721" s="43" t="str">
        <f t="shared" si="190"/>
        <v>CG</v>
      </c>
      <c r="E721" s="44" t="s">
        <v>115</v>
      </c>
      <c r="F721" s="44" t="s">
        <v>111</v>
      </c>
      <c r="G721" s="45" t="s">
        <v>181</v>
      </c>
      <c r="H721" s="45" t="s">
        <v>118</v>
      </c>
      <c r="I721" s="45" t="s">
        <v>119</v>
      </c>
      <c r="J721" s="5">
        <v>1421046</v>
      </c>
      <c r="K721" s="46" t="str">
        <f>VLOOKUP(J721,'[1]Item List (3)'!A$1:B$110000,2,FALSE)</f>
        <v>920041200 MATERIAL</v>
      </c>
      <c r="L721" s="5"/>
      <c r="M721" s="15" t="str">
        <f t="shared" si="204"/>
        <v>IR</v>
      </c>
      <c r="N721" s="15"/>
      <c r="O721" s="47" t="str">
        <f t="shared" si="203"/>
        <v/>
      </c>
      <c r="P721" s="15">
        <v>4</v>
      </c>
      <c r="Q721" s="15">
        <v>1010</v>
      </c>
      <c r="R721" s="15"/>
      <c r="S721" s="15"/>
      <c r="T721" s="15"/>
      <c r="U721" s="48">
        <f t="shared" si="186"/>
        <v>1010</v>
      </c>
      <c r="V721" s="15">
        <v>135</v>
      </c>
      <c r="W721" s="15">
        <v>60</v>
      </c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48">
        <f t="shared" si="191"/>
        <v>195</v>
      </c>
      <c r="BH721" s="49">
        <f t="shared" si="192"/>
        <v>3.25</v>
      </c>
      <c r="BI721" s="50">
        <f t="shared" si="205"/>
        <v>2.25</v>
      </c>
      <c r="BJ721" s="50">
        <f t="shared" si="194"/>
        <v>69.230769230769226</v>
      </c>
      <c r="BK721" s="51">
        <f t="shared" si="195"/>
        <v>0</v>
      </c>
      <c r="BL721" s="51">
        <f t="shared" si="196"/>
        <v>100</v>
      </c>
      <c r="BM721" s="51">
        <f t="shared" si="197"/>
        <v>0</v>
      </c>
      <c r="BN721" s="52">
        <f t="shared" si="198"/>
        <v>1</v>
      </c>
      <c r="BO721" s="52">
        <f t="shared" si="199"/>
        <v>0</v>
      </c>
      <c r="BP721" s="52">
        <f t="shared" si="200"/>
        <v>0</v>
      </c>
      <c r="BQ721" s="53">
        <f t="shared" si="201"/>
        <v>0</v>
      </c>
    </row>
    <row r="722" spans="1:73">
      <c r="A722" s="41">
        <v>783</v>
      </c>
      <c r="B722" s="42">
        <v>46033</v>
      </c>
      <c r="C722" s="48" t="s">
        <v>91</v>
      </c>
      <c r="D722" s="43" t="str">
        <f t="shared" si="190"/>
        <v>CG</v>
      </c>
      <c r="E722" s="44" t="s">
        <v>188</v>
      </c>
      <c r="F722" s="44"/>
      <c r="G722" s="45"/>
      <c r="H722" s="45"/>
      <c r="I722" s="45"/>
      <c r="J722" s="5"/>
      <c r="K722" s="46" t="e">
        <f>VLOOKUP(J722,'[1]Item List (3)'!A$1:B$110000,2,FALSE)</f>
        <v>#N/A</v>
      </c>
      <c r="L722" s="5"/>
      <c r="M722" s="15" t="str">
        <f t="shared" si="204"/>
        <v>IR</v>
      </c>
      <c r="N722" s="15"/>
      <c r="O722" s="47" t="str">
        <f t="shared" si="203"/>
        <v/>
      </c>
      <c r="P722" s="15"/>
      <c r="Q722" s="15"/>
      <c r="R722" s="15"/>
      <c r="S722" s="15"/>
      <c r="T722" s="15"/>
      <c r="U722" s="48">
        <f t="shared" si="186"/>
        <v>0</v>
      </c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48">
        <f t="shared" si="191"/>
        <v>0</v>
      </c>
      <c r="BH722" s="49">
        <f t="shared" si="192"/>
        <v>0</v>
      </c>
      <c r="BI722" s="50">
        <f t="shared" si="205"/>
        <v>0</v>
      </c>
      <c r="BJ722" s="50">
        <f t="shared" si="194"/>
        <v>0</v>
      </c>
      <c r="BK722" s="51">
        <f t="shared" si="195"/>
        <v>0</v>
      </c>
      <c r="BL722" s="51">
        <f t="shared" si="196"/>
        <v>0</v>
      </c>
      <c r="BM722" s="51">
        <f t="shared" si="197"/>
        <v>0</v>
      </c>
      <c r="BN722" s="52">
        <f t="shared" si="198"/>
        <v>0</v>
      </c>
      <c r="BO722" s="52">
        <f t="shared" si="199"/>
        <v>0</v>
      </c>
      <c r="BP722" s="52">
        <f t="shared" si="200"/>
        <v>0</v>
      </c>
      <c r="BQ722" s="53">
        <f t="shared" si="201"/>
        <v>0</v>
      </c>
    </row>
    <row r="723" spans="1:73">
      <c r="A723" s="41">
        <v>784</v>
      </c>
      <c r="B723" s="42">
        <v>46033</v>
      </c>
      <c r="C723" s="48" t="s">
        <v>97</v>
      </c>
      <c r="D723" s="43" t="str">
        <f t="shared" si="190"/>
        <v>CG</v>
      </c>
      <c r="E723" s="44" t="s">
        <v>188</v>
      </c>
      <c r="F723" s="44"/>
      <c r="G723" s="45"/>
      <c r="H723" s="45"/>
      <c r="I723" s="45"/>
      <c r="J723" s="5"/>
      <c r="K723" s="46" t="e">
        <f>VLOOKUP(J723,'[1]Item List (3)'!A$1:B$110000,2,FALSE)</f>
        <v>#N/A</v>
      </c>
      <c r="L723" s="5"/>
      <c r="M723" s="15" t="str">
        <f t="shared" si="204"/>
        <v>IR</v>
      </c>
      <c r="N723" s="15"/>
      <c r="O723" s="47" t="str">
        <f t="shared" si="203"/>
        <v/>
      </c>
      <c r="P723" s="15"/>
      <c r="Q723" s="15"/>
      <c r="R723" s="15"/>
      <c r="S723" s="15"/>
      <c r="T723" s="15"/>
      <c r="U723" s="48">
        <f t="shared" si="186"/>
        <v>0</v>
      </c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48">
        <f t="shared" si="191"/>
        <v>0</v>
      </c>
      <c r="BH723" s="49">
        <f t="shared" si="192"/>
        <v>0</v>
      </c>
      <c r="BI723" s="50">
        <f t="shared" si="205"/>
        <v>0</v>
      </c>
      <c r="BJ723" s="50">
        <f t="shared" si="194"/>
        <v>0</v>
      </c>
      <c r="BK723" s="51">
        <f t="shared" si="195"/>
        <v>0</v>
      </c>
      <c r="BL723" s="51">
        <f t="shared" si="196"/>
        <v>0</v>
      </c>
      <c r="BM723" s="51">
        <f t="shared" si="197"/>
        <v>0</v>
      </c>
      <c r="BN723" s="52">
        <f t="shared" si="198"/>
        <v>0</v>
      </c>
      <c r="BO723" s="52">
        <f t="shared" si="199"/>
        <v>0</v>
      </c>
      <c r="BP723" s="52">
        <f t="shared" si="200"/>
        <v>0</v>
      </c>
      <c r="BQ723" s="53">
        <f t="shared" si="201"/>
        <v>0</v>
      </c>
    </row>
    <row r="724" spans="1:73">
      <c r="A724" s="41">
        <v>785</v>
      </c>
      <c r="B724" s="42">
        <v>46033</v>
      </c>
      <c r="C724" s="48" t="s">
        <v>91</v>
      </c>
      <c r="D724" s="43" t="str">
        <f t="shared" si="190"/>
        <v>EG</v>
      </c>
      <c r="E724" s="44" t="s">
        <v>121</v>
      </c>
      <c r="F724" s="44" t="s">
        <v>122</v>
      </c>
      <c r="G724" s="45" t="s">
        <v>124</v>
      </c>
      <c r="H724" s="45"/>
      <c r="I724" s="45"/>
      <c r="J724" s="5">
        <v>104738</v>
      </c>
      <c r="K724" s="46" t="str">
        <f>VLOOKUP(J724,'[1]Item List (3)'!A$1:B$110000,2,FALSE)</f>
        <v>IR.IR 20X28.6X16</v>
      </c>
      <c r="L724" s="5">
        <v>251221006</v>
      </c>
      <c r="M724" s="15" t="str">
        <f t="shared" si="204"/>
        <v>IR</v>
      </c>
      <c r="N724" s="15">
        <v>25</v>
      </c>
      <c r="O724" s="47">
        <f t="shared" si="203"/>
        <v>144</v>
      </c>
      <c r="P724" s="15">
        <v>1</v>
      </c>
      <c r="Q724" s="15"/>
      <c r="R724" s="15"/>
      <c r="S724" s="15"/>
      <c r="T724" s="15"/>
      <c r="U724" s="48">
        <f t="shared" si="186"/>
        <v>0</v>
      </c>
      <c r="V724" s="15"/>
      <c r="W724" s="15">
        <v>210</v>
      </c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>
        <v>60</v>
      </c>
      <c r="AQ724" s="15"/>
      <c r="AR724" s="15">
        <v>150</v>
      </c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>
        <v>60</v>
      </c>
      <c r="BD724" s="15"/>
      <c r="BE724" s="15"/>
      <c r="BF724" s="15"/>
      <c r="BG724" s="48">
        <f t="shared" si="191"/>
        <v>480</v>
      </c>
      <c r="BH724" s="49">
        <f t="shared" si="192"/>
        <v>8</v>
      </c>
      <c r="BI724" s="50">
        <f t="shared" si="205"/>
        <v>0</v>
      </c>
      <c r="BJ724" s="50">
        <f t="shared" si="194"/>
        <v>0</v>
      </c>
      <c r="BK724" s="51">
        <f t="shared" si="195"/>
        <v>0</v>
      </c>
      <c r="BL724" s="51">
        <f t="shared" si="196"/>
        <v>0</v>
      </c>
      <c r="BM724" s="51">
        <f t="shared" si="197"/>
        <v>0</v>
      </c>
      <c r="BN724" s="52">
        <f t="shared" si="198"/>
        <v>4.5</v>
      </c>
      <c r="BO724" s="52">
        <f t="shared" si="199"/>
        <v>504</v>
      </c>
      <c r="BP724" s="52">
        <f t="shared" si="200"/>
        <v>3.5</v>
      </c>
      <c r="BQ724" s="53">
        <f t="shared" si="201"/>
        <v>504</v>
      </c>
    </row>
    <row r="725" spans="1:73">
      <c r="A725" s="41">
        <v>786</v>
      </c>
      <c r="B725" s="42">
        <v>46033</v>
      </c>
      <c r="C725" s="48" t="s">
        <v>97</v>
      </c>
      <c r="D725" s="43" t="str">
        <f t="shared" si="190"/>
        <v>EG</v>
      </c>
      <c r="E725" s="44" t="s">
        <v>121</v>
      </c>
      <c r="F725" s="44" t="s">
        <v>122</v>
      </c>
      <c r="G725" s="45" t="s">
        <v>124</v>
      </c>
      <c r="H725" s="45"/>
      <c r="I725" s="45"/>
      <c r="J725" s="5">
        <v>104738</v>
      </c>
      <c r="K725" s="46" t="str">
        <f>VLOOKUP(J725,'[1]Item List (3)'!A$1:B$110000,2,FALSE)</f>
        <v>IR.IR 20X28.6X16</v>
      </c>
      <c r="L725" s="5">
        <v>251221006</v>
      </c>
      <c r="M725" s="15" t="str">
        <f t="shared" si="204"/>
        <v>IR</v>
      </c>
      <c r="N725" s="15">
        <v>25</v>
      </c>
      <c r="O725" s="47">
        <f t="shared" si="203"/>
        <v>144</v>
      </c>
      <c r="P725" s="15">
        <v>1</v>
      </c>
      <c r="Q725" s="15">
        <v>71</v>
      </c>
      <c r="R725" s="15"/>
      <c r="S725" s="15"/>
      <c r="T725" s="15"/>
      <c r="U725" s="48">
        <f t="shared" si="186"/>
        <v>71</v>
      </c>
      <c r="V725" s="15">
        <v>30</v>
      </c>
      <c r="W725" s="15"/>
      <c r="X725" s="15">
        <v>90</v>
      </c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>
        <v>360</v>
      </c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48">
        <f t="shared" si="191"/>
        <v>480</v>
      </c>
      <c r="BH725" s="49">
        <f t="shared" si="192"/>
        <v>8</v>
      </c>
      <c r="BI725" s="50">
        <f t="shared" si="205"/>
        <v>0.5</v>
      </c>
      <c r="BJ725" s="50">
        <f t="shared" si="194"/>
        <v>6.25</v>
      </c>
      <c r="BK725" s="51">
        <f t="shared" si="195"/>
        <v>98.611111111111114</v>
      </c>
      <c r="BL725" s="51">
        <f t="shared" si="196"/>
        <v>100</v>
      </c>
      <c r="BM725" s="51">
        <f t="shared" si="197"/>
        <v>6.1631944444444446</v>
      </c>
      <c r="BN725" s="52">
        <f t="shared" si="198"/>
        <v>0</v>
      </c>
      <c r="BO725" s="52">
        <f t="shared" si="199"/>
        <v>1152</v>
      </c>
      <c r="BP725" s="52">
        <f t="shared" si="200"/>
        <v>7.5</v>
      </c>
      <c r="BQ725" s="53">
        <f t="shared" si="201"/>
        <v>1080</v>
      </c>
    </row>
    <row r="726" spans="1:73">
      <c r="A726" s="41">
        <v>787</v>
      </c>
      <c r="B726" s="42">
        <v>46033</v>
      </c>
      <c r="C726" s="48" t="s">
        <v>91</v>
      </c>
      <c r="D726" s="43" t="str">
        <f t="shared" si="190"/>
        <v>EG</v>
      </c>
      <c r="E726" s="44" t="s">
        <v>125</v>
      </c>
      <c r="F726" s="44" t="s">
        <v>122</v>
      </c>
      <c r="G726" s="45" t="s">
        <v>124</v>
      </c>
      <c r="H726" s="45" t="s">
        <v>133</v>
      </c>
      <c r="I726" s="45"/>
      <c r="J726" s="5">
        <v>100603.31</v>
      </c>
      <c r="K726" s="46" t="e">
        <f>VLOOKUP(J726,'[1]Item List (3)'!A$1:B$110000,2,FALSE)</f>
        <v>#N/A</v>
      </c>
      <c r="L726" s="5">
        <v>250908017</v>
      </c>
      <c r="M726" s="15" t="str">
        <f t="shared" si="204"/>
        <v>IR</v>
      </c>
      <c r="N726" s="15">
        <v>50</v>
      </c>
      <c r="O726" s="47">
        <f t="shared" si="203"/>
        <v>72</v>
      </c>
      <c r="P726" s="15">
        <v>1</v>
      </c>
      <c r="Q726" s="15">
        <v>91</v>
      </c>
      <c r="R726" s="15"/>
      <c r="S726" s="15">
        <v>2</v>
      </c>
      <c r="T726" s="15"/>
      <c r="U726" s="48">
        <f t="shared" ref="U726:U789" si="206">Q726+S726+T726</f>
        <v>93</v>
      </c>
      <c r="V726" s="15">
        <v>120</v>
      </c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>
        <v>360</v>
      </c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48">
        <f t="shared" si="191"/>
        <v>480</v>
      </c>
      <c r="BH726" s="49">
        <f t="shared" si="192"/>
        <v>8</v>
      </c>
      <c r="BI726" s="50">
        <f t="shared" si="205"/>
        <v>2</v>
      </c>
      <c r="BJ726" s="50">
        <f t="shared" si="194"/>
        <v>25</v>
      </c>
      <c r="BK726" s="51">
        <f t="shared" si="195"/>
        <v>64.583333333333343</v>
      </c>
      <c r="BL726" s="51">
        <f t="shared" si="196"/>
        <v>97.849462365591393</v>
      </c>
      <c r="BM726" s="51">
        <f t="shared" si="197"/>
        <v>15.798611111111112</v>
      </c>
      <c r="BN726" s="52">
        <f t="shared" si="198"/>
        <v>0</v>
      </c>
      <c r="BO726" s="52">
        <f t="shared" si="199"/>
        <v>576</v>
      </c>
      <c r="BP726" s="52">
        <f t="shared" si="200"/>
        <v>6</v>
      </c>
      <c r="BQ726" s="53">
        <f t="shared" si="201"/>
        <v>432</v>
      </c>
    </row>
    <row r="727" spans="1:73">
      <c r="A727" s="41">
        <v>788</v>
      </c>
      <c r="B727" s="42">
        <v>46033</v>
      </c>
      <c r="C727" s="48" t="s">
        <v>97</v>
      </c>
      <c r="D727" s="43" t="str">
        <f t="shared" si="190"/>
        <v>EG</v>
      </c>
      <c r="E727" s="44" t="s">
        <v>125</v>
      </c>
      <c r="F727" s="44"/>
      <c r="G727" s="45"/>
      <c r="H727" s="45"/>
      <c r="I727" s="45"/>
      <c r="J727" s="5"/>
      <c r="K727" s="46" t="e">
        <f>VLOOKUP(J727,'[1]Item List (3)'!A$1:B$110000,2,FALSE)</f>
        <v>#N/A</v>
      </c>
      <c r="L727" s="5"/>
      <c r="M727" s="15" t="str">
        <f t="shared" si="204"/>
        <v>IR</v>
      </c>
      <c r="N727" s="15"/>
      <c r="O727" s="47" t="str">
        <f t="shared" si="203"/>
        <v/>
      </c>
      <c r="P727" s="15"/>
      <c r="Q727" s="15"/>
      <c r="R727" s="15"/>
      <c r="S727" s="15"/>
      <c r="T727" s="15"/>
      <c r="U727" s="48">
        <f t="shared" si="206"/>
        <v>0</v>
      </c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>
        <v>480</v>
      </c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48">
        <f t="shared" si="191"/>
        <v>480</v>
      </c>
      <c r="BH727" s="49">
        <f t="shared" si="192"/>
        <v>8</v>
      </c>
      <c r="BI727" s="50">
        <f t="shared" si="205"/>
        <v>0</v>
      </c>
      <c r="BJ727" s="50">
        <f t="shared" si="194"/>
        <v>0</v>
      </c>
      <c r="BK727" s="51">
        <f t="shared" si="195"/>
        <v>0</v>
      </c>
      <c r="BL727" s="51">
        <f t="shared" si="196"/>
        <v>0</v>
      </c>
      <c r="BM727" s="51">
        <f t="shared" si="197"/>
        <v>0</v>
      </c>
      <c r="BN727" s="52">
        <f t="shared" si="198"/>
        <v>0</v>
      </c>
      <c r="BO727" s="52">
        <f t="shared" si="199"/>
        <v>0</v>
      </c>
      <c r="BP727" s="52">
        <f t="shared" si="200"/>
        <v>8</v>
      </c>
      <c r="BQ727" s="53">
        <f t="shared" si="201"/>
        <v>0</v>
      </c>
    </row>
    <row r="728" spans="1:73">
      <c r="A728" s="41">
        <v>789</v>
      </c>
      <c r="B728" s="42">
        <v>46033</v>
      </c>
      <c r="C728" s="48" t="s">
        <v>91</v>
      </c>
      <c r="D728" s="43" t="str">
        <f t="shared" si="190"/>
        <v>EG</v>
      </c>
      <c r="E728" s="44" t="s">
        <v>128</v>
      </c>
      <c r="F728" s="44" t="s">
        <v>122</v>
      </c>
      <c r="G728" s="45" t="s">
        <v>127</v>
      </c>
      <c r="H728" s="45"/>
      <c r="I728" s="45"/>
      <c r="J728" s="5">
        <v>208040.4</v>
      </c>
      <c r="K728" s="46" t="str">
        <f>VLOOKUP(J728,'[1]Item List (3)'!A$1:B$110000,2,FALSE)</f>
        <v>BR.OR 3222 LMW</v>
      </c>
      <c r="L728" s="5">
        <v>250928004</v>
      </c>
      <c r="M728" s="15" t="str">
        <f t="shared" si="204"/>
        <v>OR</v>
      </c>
      <c r="N728" s="15">
        <v>40</v>
      </c>
      <c r="O728" s="47">
        <f t="shared" si="203"/>
        <v>90</v>
      </c>
      <c r="P728" s="15">
        <v>1</v>
      </c>
      <c r="Q728" s="15">
        <v>100</v>
      </c>
      <c r="R728" s="15">
        <v>6</v>
      </c>
      <c r="S728" s="15"/>
      <c r="T728" s="15"/>
      <c r="U728" s="48">
        <f t="shared" si="206"/>
        <v>100</v>
      </c>
      <c r="V728" s="15">
        <v>90</v>
      </c>
      <c r="W728" s="15"/>
      <c r="X728" s="15">
        <v>30</v>
      </c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>
        <v>360</v>
      </c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48">
        <f t="shared" si="191"/>
        <v>480</v>
      </c>
      <c r="BH728" s="49">
        <f t="shared" si="192"/>
        <v>8</v>
      </c>
      <c r="BI728" s="50">
        <f t="shared" si="205"/>
        <v>1.5</v>
      </c>
      <c r="BJ728" s="50">
        <f t="shared" si="194"/>
        <v>18.75</v>
      </c>
      <c r="BK728" s="51">
        <f t="shared" si="195"/>
        <v>74.074074074074076</v>
      </c>
      <c r="BL728" s="51">
        <f t="shared" si="196"/>
        <v>94</v>
      </c>
      <c r="BM728" s="51">
        <f t="shared" si="197"/>
        <v>13.055555555555557</v>
      </c>
      <c r="BN728" s="52">
        <f t="shared" si="198"/>
        <v>0</v>
      </c>
      <c r="BO728" s="52">
        <f t="shared" si="199"/>
        <v>720</v>
      </c>
      <c r="BP728" s="52">
        <f t="shared" si="200"/>
        <v>6.5</v>
      </c>
      <c r="BQ728" s="53">
        <f t="shared" si="201"/>
        <v>585</v>
      </c>
    </row>
    <row r="729" spans="1:73">
      <c r="A729" s="41">
        <v>790</v>
      </c>
      <c r="B729" s="42">
        <v>46033</v>
      </c>
      <c r="C729" s="48" t="s">
        <v>97</v>
      </c>
      <c r="D729" s="43" t="str">
        <f t="shared" si="190"/>
        <v>EG</v>
      </c>
      <c r="E729" s="44" t="s">
        <v>128</v>
      </c>
      <c r="F729" s="44" t="s">
        <v>122</v>
      </c>
      <c r="G729" s="45" t="s">
        <v>162</v>
      </c>
      <c r="H729" s="45"/>
      <c r="I729" s="45"/>
      <c r="J729" s="5">
        <v>208040.4</v>
      </c>
      <c r="K729" s="46" t="str">
        <f>VLOOKUP(J729,'[1]Item List (3)'!A$1:B$110000,2,FALSE)</f>
        <v>BR.OR 3222 LMW</v>
      </c>
      <c r="L729" s="5">
        <v>250928004</v>
      </c>
      <c r="M729" s="15" t="str">
        <f t="shared" si="204"/>
        <v>OR</v>
      </c>
      <c r="N729" s="15">
        <v>40</v>
      </c>
      <c r="O729" s="47">
        <f t="shared" si="203"/>
        <v>90</v>
      </c>
      <c r="P729" s="15">
        <v>1</v>
      </c>
      <c r="Q729" s="15">
        <v>224</v>
      </c>
      <c r="R729" s="15"/>
      <c r="S729" s="15"/>
      <c r="T729" s="15"/>
      <c r="U729" s="48">
        <f t="shared" si="206"/>
        <v>224</v>
      </c>
      <c r="V729" s="15">
        <v>180</v>
      </c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>
        <v>300</v>
      </c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48">
        <f t="shared" si="191"/>
        <v>480</v>
      </c>
      <c r="BH729" s="49">
        <f t="shared" si="192"/>
        <v>8</v>
      </c>
      <c r="BI729" s="50">
        <f t="shared" si="205"/>
        <v>3</v>
      </c>
      <c r="BJ729" s="50">
        <f t="shared" si="194"/>
        <v>37.5</v>
      </c>
      <c r="BK729" s="51">
        <f t="shared" si="195"/>
        <v>82.962962962962962</v>
      </c>
      <c r="BL729" s="51">
        <f t="shared" si="196"/>
        <v>100</v>
      </c>
      <c r="BM729" s="51">
        <f t="shared" si="197"/>
        <v>31.111111111111107</v>
      </c>
      <c r="BN729" s="52">
        <f t="shared" si="198"/>
        <v>0</v>
      </c>
      <c r="BO729" s="52">
        <f t="shared" si="199"/>
        <v>720</v>
      </c>
      <c r="BP729" s="52">
        <f t="shared" si="200"/>
        <v>5</v>
      </c>
      <c r="BQ729" s="53">
        <f t="shared" si="201"/>
        <v>450</v>
      </c>
    </row>
    <row r="730" spans="1:73">
      <c r="A730" s="41">
        <v>791</v>
      </c>
      <c r="B730" s="42">
        <v>46033</v>
      </c>
      <c r="C730" s="48" t="s">
        <v>91</v>
      </c>
      <c r="D730" s="43" t="str">
        <f t="shared" si="190"/>
        <v>EG</v>
      </c>
      <c r="E730" s="44" t="s">
        <v>129</v>
      </c>
      <c r="F730" s="44" t="s">
        <v>122</v>
      </c>
      <c r="G730" s="45" t="s">
        <v>162</v>
      </c>
      <c r="H730" s="45"/>
      <c r="I730" s="45"/>
      <c r="J730" s="5">
        <v>104247</v>
      </c>
      <c r="K730" s="46" t="str">
        <f>VLOOKUP(J730,'[1]Item List (3)'!A$1:B$110000,2,FALSE)</f>
        <v>IR.209</v>
      </c>
      <c r="L730" s="5">
        <v>251221002</v>
      </c>
      <c r="M730" s="15" t="str">
        <f t="shared" si="204"/>
        <v>IR</v>
      </c>
      <c r="N730" s="15">
        <v>20</v>
      </c>
      <c r="O730" s="47">
        <f t="shared" si="203"/>
        <v>180</v>
      </c>
      <c r="P730" s="15">
        <v>1</v>
      </c>
      <c r="Q730" s="15">
        <v>345</v>
      </c>
      <c r="R730" s="15">
        <v>3</v>
      </c>
      <c r="S730" s="15"/>
      <c r="T730" s="15"/>
      <c r="U730" s="48">
        <f t="shared" si="206"/>
        <v>345</v>
      </c>
      <c r="V730" s="15">
        <v>120</v>
      </c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>
        <v>360</v>
      </c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48">
        <f t="shared" si="191"/>
        <v>480</v>
      </c>
      <c r="BH730" s="49">
        <f t="shared" si="192"/>
        <v>8</v>
      </c>
      <c r="BI730" s="50">
        <f t="shared" si="205"/>
        <v>2</v>
      </c>
      <c r="BJ730" s="50">
        <f t="shared" si="194"/>
        <v>25</v>
      </c>
      <c r="BK730" s="51">
        <f t="shared" si="195"/>
        <v>95.833333333333343</v>
      </c>
      <c r="BL730" s="51">
        <f t="shared" si="196"/>
        <v>99.130434782608702</v>
      </c>
      <c r="BM730" s="51">
        <f t="shared" si="197"/>
        <v>23.75</v>
      </c>
      <c r="BN730" s="52">
        <f t="shared" si="198"/>
        <v>0</v>
      </c>
      <c r="BO730" s="52">
        <f t="shared" si="199"/>
        <v>1440</v>
      </c>
      <c r="BP730" s="52">
        <f t="shared" si="200"/>
        <v>6</v>
      </c>
      <c r="BQ730" s="53">
        <f t="shared" si="201"/>
        <v>1080</v>
      </c>
    </row>
    <row r="731" spans="1:73">
      <c r="A731" s="41">
        <v>792</v>
      </c>
      <c r="B731" s="42">
        <v>46033</v>
      </c>
      <c r="C731" s="48" t="s">
        <v>97</v>
      </c>
      <c r="D731" s="43" t="str">
        <f t="shared" si="190"/>
        <v>EG</v>
      </c>
      <c r="E731" s="44" t="s">
        <v>129</v>
      </c>
      <c r="F731" s="44" t="s">
        <v>122</v>
      </c>
      <c r="G731" s="45" t="s">
        <v>167</v>
      </c>
      <c r="H731" s="45"/>
      <c r="I731" s="45"/>
      <c r="J731" s="5">
        <v>104247</v>
      </c>
      <c r="K731" s="46" t="str">
        <f>VLOOKUP(J731,'[1]Item List (3)'!A$1:B$110000,2,FALSE)</f>
        <v>IR.209</v>
      </c>
      <c r="L731" s="5">
        <v>251207012</v>
      </c>
      <c r="M731" s="15" t="str">
        <f t="shared" si="204"/>
        <v>IR</v>
      </c>
      <c r="N731" s="15">
        <v>20</v>
      </c>
      <c r="O731" s="47">
        <f t="shared" si="203"/>
        <v>180</v>
      </c>
      <c r="P731" s="15">
        <v>1</v>
      </c>
      <c r="Q731" s="15">
        <v>1411</v>
      </c>
      <c r="R731" s="15"/>
      <c r="S731" s="15"/>
      <c r="T731" s="15"/>
      <c r="U731" s="48">
        <f t="shared" si="206"/>
        <v>1411</v>
      </c>
      <c r="V731" s="15">
        <v>480</v>
      </c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48">
        <f t="shared" si="191"/>
        <v>480</v>
      </c>
      <c r="BH731" s="49">
        <f t="shared" si="192"/>
        <v>8</v>
      </c>
      <c r="BI731" s="50">
        <f t="shared" si="205"/>
        <v>8</v>
      </c>
      <c r="BJ731" s="50">
        <f t="shared" si="194"/>
        <v>100</v>
      </c>
      <c r="BK731" s="51">
        <f t="shared" si="195"/>
        <v>97.986111111111114</v>
      </c>
      <c r="BL731" s="51">
        <f t="shared" si="196"/>
        <v>100</v>
      </c>
      <c r="BM731" s="51">
        <f t="shared" si="197"/>
        <v>97.986111111111114</v>
      </c>
      <c r="BN731" s="52">
        <f t="shared" si="198"/>
        <v>0</v>
      </c>
      <c r="BO731" s="52">
        <f t="shared" si="199"/>
        <v>1440</v>
      </c>
      <c r="BP731" s="52">
        <f t="shared" si="200"/>
        <v>0</v>
      </c>
      <c r="BQ731" s="53">
        <f t="shared" si="201"/>
        <v>0</v>
      </c>
    </row>
    <row r="732" spans="1:73">
      <c r="A732" s="41">
        <v>793</v>
      </c>
      <c r="B732" s="42">
        <v>46033</v>
      </c>
      <c r="C732" s="48" t="s">
        <v>91</v>
      </c>
      <c r="D732" s="43" t="str">
        <f t="shared" si="190"/>
        <v>EG</v>
      </c>
      <c r="E732" s="44" t="s">
        <v>130</v>
      </c>
      <c r="F732" s="44" t="s">
        <v>122</v>
      </c>
      <c r="G732" s="45" t="s">
        <v>124</v>
      </c>
      <c r="H732" s="45" t="s">
        <v>107</v>
      </c>
      <c r="I732" s="45"/>
      <c r="J732" s="5">
        <v>100282.4</v>
      </c>
      <c r="K732" s="46" t="str">
        <f>VLOOKUP(J732,'[1]Item List (3)'!A$1:B$110000,2,FALSE)</f>
        <v>D.IR 14537 SPL</v>
      </c>
      <c r="L732" s="5">
        <v>251225005</v>
      </c>
      <c r="M732" s="15" t="str">
        <f t="shared" si="204"/>
        <v>IR</v>
      </c>
      <c r="N732" s="15">
        <v>45</v>
      </c>
      <c r="O732" s="47">
        <f t="shared" si="203"/>
        <v>80</v>
      </c>
      <c r="P732" s="15">
        <v>1</v>
      </c>
      <c r="Q732" s="15">
        <v>379</v>
      </c>
      <c r="R732" s="15"/>
      <c r="S732" s="15"/>
      <c r="T732" s="15"/>
      <c r="U732" s="48">
        <f t="shared" si="206"/>
        <v>379</v>
      </c>
      <c r="V732" s="15">
        <v>345</v>
      </c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>
        <v>135</v>
      </c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48">
        <f t="shared" si="191"/>
        <v>480</v>
      </c>
      <c r="BH732" s="49">
        <f t="shared" si="192"/>
        <v>8</v>
      </c>
      <c r="BI732" s="50">
        <f t="shared" si="205"/>
        <v>5.75</v>
      </c>
      <c r="BJ732" s="50">
        <f t="shared" si="194"/>
        <v>71.875</v>
      </c>
      <c r="BK732" s="51">
        <f t="shared" si="195"/>
        <v>82.391304347826093</v>
      </c>
      <c r="BL732" s="51">
        <f t="shared" si="196"/>
        <v>100</v>
      </c>
      <c r="BM732" s="51">
        <f t="shared" si="197"/>
        <v>59.21875</v>
      </c>
      <c r="BN732" s="52">
        <f t="shared" si="198"/>
        <v>0</v>
      </c>
      <c r="BO732" s="52">
        <f t="shared" si="199"/>
        <v>640</v>
      </c>
      <c r="BP732" s="52">
        <f t="shared" si="200"/>
        <v>2.25</v>
      </c>
      <c r="BQ732" s="53">
        <f t="shared" si="201"/>
        <v>180</v>
      </c>
    </row>
    <row r="733" spans="1:73">
      <c r="A733" s="41">
        <v>794</v>
      </c>
      <c r="B733" s="42">
        <v>46033</v>
      </c>
      <c r="C733" s="48" t="s">
        <v>97</v>
      </c>
      <c r="D733" s="43" t="str">
        <f t="shared" si="190"/>
        <v>EG</v>
      </c>
      <c r="E733" s="44" t="s">
        <v>130</v>
      </c>
      <c r="F733" s="44" t="s">
        <v>122</v>
      </c>
      <c r="G733" s="45" t="s">
        <v>107</v>
      </c>
      <c r="H733" s="45"/>
      <c r="I733" s="45"/>
      <c r="J733" s="5">
        <v>100282.4</v>
      </c>
      <c r="K733" s="46" t="str">
        <f>VLOOKUP(J733,'[1]Item List (3)'!A$1:B$110000,2,FALSE)</f>
        <v>D.IR 14537 SPL</v>
      </c>
      <c r="L733" s="5">
        <v>251225005</v>
      </c>
      <c r="M733" s="15" t="str">
        <f t="shared" si="204"/>
        <v>IR</v>
      </c>
      <c r="N733" s="15">
        <v>45</v>
      </c>
      <c r="O733" s="47">
        <f t="shared" si="203"/>
        <v>80</v>
      </c>
      <c r="P733" s="15">
        <v>1</v>
      </c>
      <c r="Q733" s="15">
        <v>191</v>
      </c>
      <c r="R733" s="15"/>
      <c r="S733" s="15"/>
      <c r="T733" s="15"/>
      <c r="U733" s="48">
        <f t="shared" si="206"/>
        <v>191</v>
      </c>
      <c r="V733" s="15">
        <v>180</v>
      </c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>
        <v>300</v>
      </c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48">
        <f t="shared" si="191"/>
        <v>480</v>
      </c>
      <c r="BH733" s="49">
        <f t="shared" si="192"/>
        <v>8</v>
      </c>
      <c r="BI733" s="50">
        <f t="shared" si="205"/>
        <v>3</v>
      </c>
      <c r="BJ733" s="50">
        <f t="shared" si="194"/>
        <v>37.5</v>
      </c>
      <c r="BK733" s="51">
        <f t="shared" si="195"/>
        <v>79.583333333333329</v>
      </c>
      <c r="BL733" s="51">
        <f t="shared" si="196"/>
        <v>100</v>
      </c>
      <c r="BM733" s="51">
        <f t="shared" si="197"/>
        <v>29.843750000000004</v>
      </c>
      <c r="BN733" s="52">
        <f t="shared" si="198"/>
        <v>0</v>
      </c>
      <c r="BO733" s="52">
        <f t="shared" si="199"/>
        <v>640</v>
      </c>
      <c r="BP733" s="52">
        <f t="shared" si="200"/>
        <v>5</v>
      </c>
      <c r="BQ733" s="53">
        <f t="shared" si="201"/>
        <v>400</v>
      </c>
    </row>
    <row r="734" spans="1:73">
      <c r="A734" s="41">
        <v>795</v>
      </c>
      <c r="B734" s="42">
        <v>46033</v>
      </c>
      <c r="C734" s="48" t="s">
        <v>91</v>
      </c>
      <c r="D734" s="43" t="str">
        <f t="shared" si="190"/>
        <v>IG</v>
      </c>
      <c r="E734" s="44" t="s">
        <v>131</v>
      </c>
      <c r="F734" s="44" t="s">
        <v>132</v>
      </c>
      <c r="G734" s="45" t="s">
        <v>149</v>
      </c>
      <c r="H734" s="45"/>
      <c r="I734" s="45"/>
      <c r="J734" s="5">
        <v>100299.14</v>
      </c>
      <c r="K734" s="46" t="str">
        <f>VLOOKUP(J734,'[1]Item List (3)'!A$1:B$110000,2,FALSE)</f>
        <v>IR. 9913 C</v>
      </c>
      <c r="L734" s="5">
        <v>251128013</v>
      </c>
      <c r="M734" s="15" t="str">
        <f t="shared" si="204"/>
        <v>IR</v>
      </c>
      <c r="N734" s="15">
        <v>23</v>
      </c>
      <c r="O734" s="47">
        <f t="shared" si="203"/>
        <v>156.52173913043478</v>
      </c>
      <c r="P734" s="15">
        <v>1</v>
      </c>
      <c r="Q734" s="15">
        <v>444</v>
      </c>
      <c r="R734" s="15">
        <v>34</v>
      </c>
      <c r="S734" s="15">
        <v>44</v>
      </c>
      <c r="T734" s="15"/>
      <c r="U734" s="48">
        <f t="shared" si="206"/>
        <v>488</v>
      </c>
      <c r="V734" s="15">
        <v>240</v>
      </c>
      <c r="W734" s="15"/>
      <c r="X734" s="15">
        <v>60</v>
      </c>
      <c r="Y734" s="15"/>
      <c r="Z734" s="15"/>
      <c r="AA734" s="15"/>
      <c r="AB734" s="15"/>
      <c r="AC734" s="15">
        <v>145</v>
      </c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>
        <v>20</v>
      </c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>
        <v>15</v>
      </c>
      <c r="BD734" s="15"/>
      <c r="BE734" s="15"/>
      <c r="BF734" s="15"/>
      <c r="BG734" s="48">
        <f t="shared" si="191"/>
        <v>480</v>
      </c>
      <c r="BH734" s="49">
        <f t="shared" si="192"/>
        <v>8</v>
      </c>
      <c r="BI734" s="50">
        <f t="shared" si="205"/>
        <v>4</v>
      </c>
      <c r="BJ734" s="50">
        <f t="shared" si="194"/>
        <v>50</v>
      </c>
      <c r="BK734" s="51">
        <f t="shared" si="195"/>
        <v>77.944444444444443</v>
      </c>
      <c r="BL734" s="51">
        <f t="shared" si="196"/>
        <v>84.016393442622956</v>
      </c>
      <c r="BM734" s="51">
        <f t="shared" si="197"/>
        <v>32.743055555555557</v>
      </c>
      <c r="BN734" s="52">
        <f t="shared" si="198"/>
        <v>0.33333333333333331</v>
      </c>
      <c r="BO734" s="52">
        <f t="shared" si="199"/>
        <v>1200</v>
      </c>
      <c r="BP734" s="52">
        <f t="shared" si="200"/>
        <v>3.6666666666666665</v>
      </c>
      <c r="BQ734" s="53">
        <f t="shared" si="201"/>
        <v>573.91304347826087</v>
      </c>
    </row>
    <row r="735" spans="1:73">
      <c r="A735" s="41">
        <v>796</v>
      </c>
      <c r="B735" s="42">
        <v>46033</v>
      </c>
      <c r="C735" s="48" t="s">
        <v>97</v>
      </c>
      <c r="D735" s="43" t="str">
        <f t="shared" si="190"/>
        <v>IG</v>
      </c>
      <c r="E735" s="44" t="s">
        <v>131</v>
      </c>
      <c r="F735" s="44" t="s">
        <v>132</v>
      </c>
      <c r="G735" s="45" t="s">
        <v>133</v>
      </c>
      <c r="H735" s="45"/>
      <c r="I735" s="45"/>
      <c r="J735" s="5">
        <v>100299.14</v>
      </c>
      <c r="K735" s="46" t="str">
        <f>VLOOKUP(J735,'[1]Item List (3)'!A$1:B$110000,2,FALSE)</f>
        <v>IR. 9913 C</v>
      </c>
      <c r="L735" s="5">
        <v>251128013</v>
      </c>
      <c r="M735" s="15" t="str">
        <f t="shared" si="204"/>
        <v>IR</v>
      </c>
      <c r="N735" s="15">
        <v>23</v>
      </c>
      <c r="O735" s="47">
        <f t="shared" si="203"/>
        <v>156.52173913043478</v>
      </c>
      <c r="P735" s="15">
        <v>1</v>
      </c>
      <c r="Q735" s="15">
        <v>1024</v>
      </c>
      <c r="R735" s="15">
        <v>5</v>
      </c>
      <c r="S735" s="15">
        <v>51</v>
      </c>
      <c r="T735" s="15"/>
      <c r="U735" s="48">
        <f t="shared" si="206"/>
        <v>1075</v>
      </c>
      <c r="V735" s="15">
        <v>450</v>
      </c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>
        <v>30</v>
      </c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48">
        <f t="shared" si="191"/>
        <v>480</v>
      </c>
      <c r="BH735" s="49">
        <f t="shared" si="192"/>
        <v>8</v>
      </c>
      <c r="BI735" s="50">
        <f t="shared" si="205"/>
        <v>7.5</v>
      </c>
      <c r="BJ735" s="50">
        <f t="shared" si="194"/>
        <v>93.75</v>
      </c>
      <c r="BK735" s="51">
        <f t="shared" si="195"/>
        <v>91.574074074074076</v>
      </c>
      <c r="BL735" s="51">
        <f t="shared" si="196"/>
        <v>94.790697674418595</v>
      </c>
      <c r="BM735" s="51">
        <f t="shared" si="197"/>
        <v>81.378472222222214</v>
      </c>
      <c r="BN735" s="52">
        <f t="shared" si="198"/>
        <v>0.5</v>
      </c>
      <c r="BO735" s="52">
        <f t="shared" si="199"/>
        <v>1173.9130434782608</v>
      </c>
      <c r="BP735" s="52">
        <f t="shared" si="200"/>
        <v>0</v>
      </c>
      <c r="BQ735" s="53">
        <f t="shared" si="201"/>
        <v>0</v>
      </c>
      <c r="BR735" s="54">
        <v>1</v>
      </c>
      <c r="BT735" s="54">
        <v>1</v>
      </c>
      <c r="BU735" s="55">
        <v>1</v>
      </c>
    </row>
    <row r="736" spans="1:73">
      <c r="A736" s="41">
        <v>797</v>
      </c>
      <c r="B736" s="42">
        <v>46033</v>
      </c>
      <c r="C736" s="48" t="s">
        <v>91</v>
      </c>
      <c r="D736" s="43" t="str">
        <f t="shared" si="190"/>
        <v>IG</v>
      </c>
      <c r="E736" s="44" t="s">
        <v>135</v>
      </c>
      <c r="F736" s="44" t="s">
        <v>132</v>
      </c>
      <c r="G736" s="45" t="s">
        <v>139</v>
      </c>
      <c r="H736" s="45"/>
      <c r="I736" s="45"/>
      <c r="J736" s="5">
        <v>104299</v>
      </c>
      <c r="K736" s="46" t="str">
        <f>VLOOKUP(J736,'[1]Item List (3)'!A$1:B$110000,2,FALSE)</f>
        <v>IR.9916</v>
      </c>
      <c r="L736" s="5">
        <v>251207010</v>
      </c>
      <c r="M736" s="15" t="str">
        <f t="shared" si="204"/>
        <v>IR</v>
      </c>
      <c r="N736" s="15">
        <v>23</v>
      </c>
      <c r="O736" s="47">
        <f t="shared" si="203"/>
        <v>156.52173913043478</v>
      </c>
      <c r="P736" s="15">
        <v>1</v>
      </c>
      <c r="Q736" s="15">
        <v>1019</v>
      </c>
      <c r="R736" s="15">
        <v>12</v>
      </c>
      <c r="S736" s="15">
        <v>13</v>
      </c>
      <c r="T736" s="15">
        <v>3</v>
      </c>
      <c r="U736" s="48">
        <f t="shared" si="206"/>
        <v>1035</v>
      </c>
      <c r="V736" s="15">
        <v>435</v>
      </c>
      <c r="W736" s="15"/>
      <c r="X736" s="15"/>
      <c r="Y736" s="15"/>
      <c r="Z736" s="15"/>
      <c r="AA736" s="15"/>
      <c r="AB736" s="15"/>
      <c r="AC736" s="15">
        <v>10</v>
      </c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>
        <v>20</v>
      </c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>
        <v>15</v>
      </c>
      <c r="BD736" s="15"/>
      <c r="BE736" s="15"/>
      <c r="BF736" s="15"/>
      <c r="BG736" s="48">
        <f t="shared" si="191"/>
        <v>480</v>
      </c>
      <c r="BH736" s="49">
        <f t="shared" si="192"/>
        <v>8</v>
      </c>
      <c r="BI736" s="50">
        <f t="shared" si="205"/>
        <v>7.25</v>
      </c>
      <c r="BJ736" s="50">
        <f t="shared" si="194"/>
        <v>90.625</v>
      </c>
      <c r="BK736" s="51">
        <f t="shared" si="195"/>
        <v>91.206896551724142</v>
      </c>
      <c r="BL736" s="51">
        <f t="shared" si="196"/>
        <v>97.294685990338152</v>
      </c>
      <c r="BM736" s="51">
        <f t="shared" si="197"/>
        <v>80.420138888888886</v>
      </c>
      <c r="BN736" s="52">
        <f t="shared" si="198"/>
        <v>0.33333333333333331</v>
      </c>
      <c r="BO736" s="52">
        <f t="shared" si="199"/>
        <v>1200</v>
      </c>
      <c r="BP736" s="52">
        <f t="shared" si="200"/>
        <v>0.41666666666666669</v>
      </c>
      <c r="BQ736" s="53">
        <f t="shared" si="201"/>
        <v>65.217391304347828</v>
      </c>
      <c r="BR736" s="54">
        <v>1</v>
      </c>
      <c r="BT736" s="54">
        <v>1</v>
      </c>
      <c r="BU736" s="55">
        <v>1</v>
      </c>
    </row>
    <row r="737" spans="1:73">
      <c r="A737" s="41">
        <v>798</v>
      </c>
      <c r="B737" s="42">
        <v>46033</v>
      </c>
      <c r="C737" s="48" t="s">
        <v>97</v>
      </c>
      <c r="D737" s="43" t="str">
        <f t="shared" si="190"/>
        <v>IG</v>
      </c>
      <c r="E737" s="44" t="s">
        <v>135</v>
      </c>
      <c r="F737" s="44" t="s">
        <v>132</v>
      </c>
      <c r="G737" s="45" t="s">
        <v>139</v>
      </c>
      <c r="H737" s="45" t="s">
        <v>126</v>
      </c>
      <c r="I737" s="45"/>
      <c r="J737" s="5">
        <v>104299</v>
      </c>
      <c r="K737" s="46" t="str">
        <f>VLOOKUP(J737,'[1]Item List (3)'!A$1:B$110000,2,FALSE)</f>
        <v>IR.9916</v>
      </c>
      <c r="L737" s="5">
        <v>251207010</v>
      </c>
      <c r="M737" s="15" t="str">
        <f t="shared" si="204"/>
        <v>IR</v>
      </c>
      <c r="N737" s="15">
        <v>23</v>
      </c>
      <c r="O737" s="47">
        <f t="shared" si="203"/>
        <v>156.52173913043478</v>
      </c>
      <c r="P737" s="15">
        <v>1</v>
      </c>
      <c r="Q737" s="15">
        <v>1053</v>
      </c>
      <c r="R737" s="15">
        <v>2</v>
      </c>
      <c r="S737" s="15">
        <v>36</v>
      </c>
      <c r="T737" s="15"/>
      <c r="U737" s="48">
        <f t="shared" si="206"/>
        <v>1089</v>
      </c>
      <c r="V737" s="15">
        <v>445</v>
      </c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>
        <v>15</v>
      </c>
      <c r="AO737" s="15"/>
      <c r="AP737" s="15">
        <v>20</v>
      </c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48">
        <f t="shared" si="191"/>
        <v>480</v>
      </c>
      <c r="BH737" s="49">
        <f t="shared" si="192"/>
        <v>8</v>
      </c>
      <c r="BI737" s="50">
        <f t="shared" si="205"/>
        <v>7.416666666666667</v>
      </c>
      <c r="BJ737" s="50">
        <f t="shared" si="194"/>
        <v>92.708333333333343</v>
      </c>
      <c r="BK737" s="51">
        <f t="shared" si="195"/>
        <v>93.80898876404494</v>
      </c>
      <c r="BL737" s="51">
        <f t="shared" si="196"/>
        <v>96.51056014692378</v>
      </c>
      <c r="BM737" s="51">
        <f t="shared" si="197"/>
        <v>83.934027777777771</v>
      </c>
      <c r="BN737" s="52">
        <f t="shared" si="198"/>
        <v>0.33333333333333331</v>
      </c>
      <c r="BO737" s="52">
        <f t="shared" si="199"/>
        <v>1200</v>
      </c>
      <c r="BP737" s="52">
        <f t="shared" si="200"/>
        <v>0.25000000000000006</v>
      </c>
      <c r="BQ737" s="53">
        <f t="shared" si="201"/>
        <v>39.130434782608702</v>
      </c>
      <c r="BR737" s="54">
        <v>1</v>
      </c>
      <c r="BT737" s="54">
        <v>1</v>
      </c>
      <c r="BU737" s="55">
        <v>1</v>
      </c>
    </row>
    <row r="738" spans="1:73">
      <c r="A738" s="41">
        <v>799</v>
      </c>
      <c r="B738" s="42">
        <v>46033</v>
      </c>
      <c r="C738" s="48" t="s">
        <v>91</v>
      </c>
      <c r="D738" s="43" t="str">
        <f t="shared" si="190"/>
        <v>IG</v>
      </c>
      <c r="E738" s="44" t="s">
        <v>140</v>
      </c>
      <c r="F738" s="44" t="s">
        <v>132</v>
      </c>
      <c r="G738" s="45" t="s">
        <v>142</v>
      </c>
      <c r="H738" s="45"/>
      <c r="I738" s="45"/>
      <c r="J738" s="5">
        <v>100282.4</v>
      </c>
      <c r="K738" s="46" t="str">
        <f>VLOOKUP(J738,'[1]Item List (3)'!A$1:B$110000,2,FALSE)</f>
        <v>D.IR 14537 SPL</v>
      </c>
      <c r="L738" s="5">
        <v>251225005</v>
      </c>
      <c r="M738" s="15" t="str">
        <f t="shared" si="204"/>
        <v>IR</v>
      </c>
      <c r="N738" s="15">
        <v>50</v>
      </c>
      <c r="O738" s="47">
        <f t="shared" si="203"/>
        <v>72</v>
      </c>
      <c r="P738" s="15">
        <v>1</v>
      </c>
      <c r="Q738" s="15">
        <v>245</v>
      </c>
      <c r="R738" s="15">
        <v>12</v>
      </c>
      <c r="S738" s="15"/>
      <c r="T738" s="15"/>
      <c r="U738" s="48">
        <f t="shared" si="206"/>
        <v>245</v>
      </c>
      <c r="V738" s="15">
        <v>350</v>
      </c>
      <c r="W738" s="15"/>
      <c r="X738" s="15"/>
      <c r="Y738" s="15"/>
      <c r="Z738" s="15">
        <v>30</v>
      </c>
      <c r="AA738" s="15"/>
      <c r="AB738" s="15"/>
      <c r="AC738" s="15">
        <v>15</v>
      </c>
      <c r="AD738" s="15"/>
      <c r="AE738" s="15">
        <v>35</v>
      </c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>
        <v>30</v>
      </c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>
        <v>15</v>
      </c>
      <c r="BD738" s="15"/>
      <c r="BE738" s="15">
        <v>5</v>
      </c>
      <c r="BF738" s="15"/>
      <c r="BG738" s="48">
        <f t="shared" si="191"/>
        <v>480</v>
      </c>
      <c r="BH738" s="49">
        <f t="shared" si="192"/>
        <v>8</v>
      </c>
      <c r="BI738" s="50">
        <f t="shared" si="205"/>
        <v>5.8333333333333339</v>
      </c>
      <c r="BJ738" s="50">
        <f t="shared" si="194"/>
        <v>72.916666666666671</v>
      </c>
      <c r="BK738" s="51">
        <f t="shared" si="195"/>
        <v>58.333333333333329</v>
      </c>
      <c r="BL738" s="51">
        <f t="shared" si="196"/>
        <v>95.102040816326522</v>
      </c>
      <c r="BM738" s="51">
        <f t="shared" si="197"/>
        <v>40.451388888888886</v>
      </c>
      <c r="BN738" s="52">
        <f t="shared" si="198"/>
        <v>0.58333333333333337</v>
      </c>
      <c r="BO738" s="52">
        <f t="shared" si="199"/>
        <v>534</v>
      </c>
      <c r="BP738" s="52">
        <f t="shared" si="200"/>
        <v>1.583333333333333</v>
      </c>
      <c r="BQ738" s="53">
        <f t="shared" si="201"/>
        <v>113.99999999999999</v>
      </c>
      <c r="BR738" s="54">
        <v>1</v>
      </c>
      <c r="BT738" s="54">
        <v>1</v>
      </c>
      <c r="BU738" s="55">
        <v>1</v>
      </c>
    </row>
    <row r="739" spans="1:73">
      <c r="A739" s="41">
        <v>800</v>
      </c>
      <c r="B739" s="42">
        <v>46033</v>
      </c>
      <c r="C739" s="48" t="s">
        <v>97</v>
      </c>
      <c r="D739" s="43" t="str">
        <f t="shared" si="190"/>
        <v>IG</v>
      </c>
      <c r="E739" s="44" t="s">
        <v>140</v>
      </c>
      <c r="F739" s="44" t="s">
        <v>132</v>
      </c>
      <c r="G739" s="45" t="s">
        <v>134</v>
      </c>
      <c r="H739" s="45" t="s">
        <v>156</v>
      </c>
      <c r="I739" s="45"/>
      <c r="J739" s="5">
        <v>100282.4</v>
      </c>
      <c r="K739" s="46" t="str">
        <f>VLOOKUP(J739,'[1]Item List (3)'!A$1:B$110000,2,FALSE)</f>
        <v>D.IR 14537 SPL</v>
      </c>
      <c r="L739" s="5">
        <v>251225005</v>
      </c>
      <c r="M739" s="15" t="str">
        <f t="shared" si="204"/>
        <v>IR</v>
      </c>
      <c r="N739" s="15">
        <v>50</v>
      </c>
      <c r="O739" s="47">
        <f t="shared" si="203"/>
        <v>72</v>
      </c>
      <c r="P739" s="15">
        <v>1</v>
      </c>
      <c r="Q739" s="15">
        <v>144</v>
      </c>
      <c r="R739" s="15">
        <v>26</v>
      </c>
      <c r="S739" s="15"/>
      <c r="T739" s="15"/>
      <c r="U739" s="48">
        <f t="shared" si="206"/>
        <v>144</v>
      </c>
      <c r="V739" s="15">
        <v>360</v>
      </c>
      <c r="W739" s="15"/>
      <c r="X739" s="15">
        <v>120</v>
      </c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48">
        <f t="shared" si="191"/>
        <v>480</v>
      </c>
      <c r="BH739" s="49">
        <f t="shared" si="192"/>
        <v>8</v>
      </c>
      <c r="BI739" s="50">
        <f t="shared" si="205"/>
        <v>6</v>
      </c>
      <c r="BJ739" s="50">
        <f t="shared" si="194"/>
        <v>75</v>
      </c>
      <c r="BK739" s="51">
        <f t="shared" si="195"/>
        <v>33.333333333333329</v>
      </c>
      <c r="BL739" s="51">
        <f t="shared" si="196"/>
        <v>81.944444444444443</v>
      </c>
      <c r="BM739" s="51">
        <f t="shared" si="197"/>
        <v>20.486111111111107</v>
      </c>
      <c r="BN739" s="52">
        <f t="shared" si="198"/>
        <v>0</v>
      </c>
      <c r="BO739" s="52">
        <f t="shared" si="199"/>
        <v>576</v>
      </c>
      <c r="BP739" s="52">
        <f t="shared" si="200"/>
        <v>2</v>
      </c>
      <c r="BQ739" s="53">
        <f t="shared" si="201"/>
        <v>144</v>
      </c>
      <c r="BR739" s="54">
        <v>1</v>
      </c>
    </row>
    <row r="740" spans="1:73">
      <c r="A740" s="41">
        <v>801</v>
      </c>
      <c r="B740" s="42">
        <v>46033</v>
      </c>
      <c r="C740" s="48" t="s">
        <v>91</v>
      </c>
      <c r="D740" s="43" t="str">
        <f t="shared" si="190"/>
        <v>IG</v>
      </c>
      <c r="E740" s="44" t="s">
        <v>143</v>
      </c>
      <c r="F740" s="44"/>
      <c r="G740" s="45"/>
      <c r="H740" s="45"/>
      <c r="I740" s="45"/>
      <c r="J740" s="5"/>
      <c r="K740" s="46" t="e">
        <f>VLOOKUP(J740,'[1]Item List (3)'!A$1:B$110000,2,FALSE)</f>
        <v>#N/A</v>
      </c>
      <c r="L740" s="5"/>
      <c r="M740" s="15" t="str">
        <f t="shared" si="204"/>
        <v>IR</v>
      </c>
      <c r="N740" s="15"/>
      <c r="O740" s="47" t="str">
        <f t="shared" si="203"/>
        <v/>
      </c>
      <c r="P740" s="15"/>
      <c r="Q740" s="15"/>
      <c r="R740" s="15"/>
      <c r="S740" s="15"/>
      <c r="T740" s="15"/>
      <c r="U740" s="48">
        <f t="shared" si="206"/>
        <v>0</v>
      </c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>
        <v>480</v>
      </c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48">
        <f t="shared" si="191"/>
        <v>480</v>
      </c>
      <c r="BH740" s="49">
        <f t="shared" si="192"/>
        <v>8</v>
      </c>
      <c r="BI740" s="50">
        <f t="shared" si="205"/>
        <v>0</v>
      </c>
      <c r="BJ740" s="50">
        <f t="shared" si="194"/>
        <v>0</v>
      </c>
      <c r="BK740" s="51">
        <f t="shared" si="195"/>
        <v>0</v>
      </c>
      <c r="BL740" s="51">
        <f t="shared" si="196"/>
        <v>0</v>
      </c>
      <c r="BM740" s="51">
        <f t="shared" si="197"/>
        <v>0</v>
      </c>
      <c r="BN740" s="52">
        <f t="shared" si="198"/>
        <v>0</v>
      </c>
      <c r="BO740" s="52">
        <f t="shared" si="199"/>
        <v>0</v>
      </c>
      <c r="BP740" s="52">
        <f t="shared" si="200"/>
        <v>8</v>
      </c>
      <c r="BQ740" s="53">
        <f t="shared" si="201"/>
        <v>0</v>
      </c>
    </row>
    <row r="741" spans="1:73">
      <c r="A741" s="41">
        <v>802</v>
      </c>
      <c r="B741" s="42">
        <v>46033</v>
      </c>
      <c r="C741" s="48" t="s">
        <v>97</v>
      </c>
      <c r="D741" s="43" t="str">
        <f t="shared" si="190"/>
        <v>IG</v>
      </c>
      <c r="E741" s="44" t="s">
        <v>143</v>
      </c>
      <c r="F741" s="44"/>
      <c r="G741" s="45"/>
      <c r="H741" s="45"/>
      <c r="I741" s="45"/>
      <c r="J741" s="5"/>
      <c r="K741" s="46" t="e">
        <f>VLOOKUP(J741,'[1]Item List (3)'!A$1:B$110000,2,FALSE)</f>
        <v>#N/A</v>
      </c>
      <c r="L741" s="5"/>
      <c r="M741" s="15" t="str">
        <f t="shared" si="204"/>
        <v>IR</v>
      </c>
      <c r="N741" s="15"/>
      <c r="O741" s="47" t="str">
        <f t="shared" si="203"/>
        <v/>
      </c>
      <c r="P741" s="15"/>
      <c r="Q741" s="15"/>
      <c r="R741" s="15"/>
      <c r="S741" s="15"/>
      <c r="T741" s="15"/>
      <c r="U741" s="48">
        <f t="shared" si="206"/>
        <v>0</v>
      </c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>
        <v>480</v>
      </c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48">
        <f t="shared" si="191"/>
        <v>480</v>
      </c>
      <c r="BH741" s="49">
        <f t="shared" si="192"/>
        <v>8</v>
      </c>
      <c r="BI741" s="50">
        <f t="shared" si="205"/>
        <v>0</v>
      </c>
      <c r="BJ741" s="50">
        <f t="shared" si="194"/>
        <v>0</v>
      </c>
      <c r="BK741" s="51">
        <f t="shared" si="195"/>
        <v>0</v>
      </c>
      <c r="BL741" s="51">
        <f t="shared" si="196"/>
        <v>0</v>
      </c>
      <c r="BM741" s="51">
        <f t="shared" si="197"/>
        <v>0</v>
      </c>
      <c r="BN741" s="52">
        <f t="shared" si="198"/>
        <v>0</v>
      </c>
      <c r="BO741" s="52">
        <f t="shared" si="199"/>
        <v>0</v>
      </c>
      <c r="BP741" s="52">
        <f t="shared" si="200"/>
        <v>8</v>
      </c>
      <c r="BQ741" s="53">
        <f t="shared" si="201"/>
        <v>0</v>
      </c>
    </row>
    <row r="742" spans="1:73">
      <c r="A742" s="41">
        <v>803</v>
      </c>
      <c r="B742" s="42">
        <v>46033</v>
      </c>
      <c r="C742" s="48" t="s">
        <v>91</v>
      </c>
      <c r="D742" s="43" t="str">
        <f t="shared" si="190"/>
        <v>IG</v>
      </c>
      <c r="E742" s="44" t="s">
        <v>144</v>
      </c>
      <c r="F742" s="44" t="s">
        <v>132</v>
      </c>
      <c r="G742" s="45" t="s">
        <v>145</v>
      </c>
      <c r="H742" s="45"/>
      <c r="I742" s="45"/>
      <c r="J742" s="5">
        <v>208823.01</v>
      </c>
      <c r="K742" s="46" t="str">
        <f>VLOOKUP(J742,'[1]Item List (3)'!A$1:B$110000,2,FALSE)</f>
        <v>NK.OR 35/20(NKI 30/20)</v>
      </c>
      <c r="L742" s="5">
        <v>251209007</v>
      </c>
      <c r="M742" s="15" t="str">
        <f t="shared" si="204"/>
        <v>OR</v>
      </c>
      <c r="N742" s="15">
        <v>45</v>
      </c>
      <c r="O742" s="47">
        <f t="shared" si="203"/>
        <v>80</v>
      </c>
      <c r="P742" s="15">
        <v>1</v>
      </c>
      <c r="Q742" s="15">
        <v>434</v>
      </c>
      <c r="R742" s="15">
        <v>24</v>
      </c>
      <c r="S742" s="15">
        <v>1</v>
      </c>
      <c r="T742" s="15"/>
      <c r="U742" s="48">
        <f t="shared" si="206"/>
        <v>435</v>
      </c>
      <c r="V742" s="15">
        <v>410</v>
      </c>
      <c r="W742" s="15"/>
      <c r="X742" s="15"/>
      <c r="Y742" s="15"/>
      <c r="Z742" s="15">
        <v>10</v>
      </c>
      <c r="AA742" s="15"/>
      <c r="AB742" s="15"/>
      <c r="AC742" s="15"/>
      <c r="AD742" s="15"/>
      <c r="AE742" s="15">
        <v>5</v>
      </c>
      <c r="AF742" s="15"/>
      <c r="AG742" s="15"/>
      <c r="AH742" s="15"/>
      <c r="AI742" s="15"/>
      <c r="AJ742" s="15">
        <v>20</v>
      </c>
      <c r="AK742" s="15"/>
      <c r="AL742" s="15"/>
      <c r="AM742" s="15"/>
      <c r="AN742" s="15"/>
      <c r="AO742" s="15"/>
      <c r="AP742" s="15">
        <v>20</v>
      </c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>
        <v>15</v>
      </c>
      <c r="BD742" s="15"/>
      <c r="BE742" s="15"/>
      <c r="BF742" s="15"/>
      <c r="BG742" s="48">
        <f t="shared" si="191"/>
        <v>480</v>
      </c>
      <c r="BH742" s="49">
        <f t="shared" si="192"/>
        <v>8</v>
      </c>
      <c r="BI742" s="50">
        <f t="shared" si="205"/>
        <v>6.833333333333333</v>
      </c>
      <c r="BJ742" s="50">
        <f t="shared" si="194"/>
        <v>85.416666666666657</v>
      </c>
      <c r="BK742" s="51">
        <f t="shared" si="195"/>
        <v>79.573170731707322</v>
      </c>
      <c r="BL742" s="51">
        <f t="shared" si="196"/>
        <v>94.252873563218387</v>
      </c>
      <c r="BM742" s="51">
        <f t="shared" si="197"/>
        <v>64.0625</v>
      </c>
      <c r="BN742" s="52">
        <f t="shared" si="198"/>
        <v>0.33333333333333331</v>
      </c>
      <c r="BO742" s="52">
        <f t="shared" si="199"/>
        <v>613.33333333333337</v>
      </c>
      <c r="BP742" s="52">
        <f t="shared" si="200"/>
        <v>0.83333333333333348</v>
      </c>
      <c r="BQ742" s="53">
        <f t="shared" si="201"/>
        <v>66.666666666666671</v>
      </c>
      <c r="BR742" s="54">
        <v>1</v>
      </c>
      <c r="BS742" s="54">
        <v>1</v>
      </c>
      <c r="BT742" s="54">
        <v>1</v>
      </c>
      <c r="BU742" s="55">
        <v>1</v>
      </c>
    </row>
    <row r="743" spans="1:73">
      <c r="A743" s="41">
        <v>804</v>
      </c>
      <c r="B743" s="42">
        <v>46033</v>
      </c>
      <c r="C743" s="48" t="s">
        <v>97</v>
      </c>
      <c r="D743" s="43" t="str">
        <f t="shared" si="190"/>
        <v>IG</v>
      </c>
      <c r="E743" s="44" t="s">
        <v>144</v>
      </c>
      <c r="F743" s="44" t="s">
        <v>132</v>
      </c>
      <c r="G743" s="45" t="s">
        <v>127</v>
      </c>
      <c r="H743" s="45"/>
      <c r="I743" s="45"/>
      <c r="J743" s="5">
        <v>208823.01</v>
      </c>
      <c r="K743" s="46" t="str">
        <f>VLOOKUP(J743,'[1]Item List (3)'!A$1:B$110000,2,FALSE)</f>
        <v>NK.OR 35/20(NKI 30/20)</v>
      </c>
      <c r="L743" s="5">
        <v>251209007</v>
      </c>
      <c r="M743" s="15" t="str">
        <f t="shared" si="204"/>
        <v>OR</v>
      </c>
      <c r="N743" s="15">
        <v>45</v>
      </c>
      <c r="O743" s="47">
        <f t="shared" si="203"/>
        <v>80</v>
      </c>
      <c r="P743" s="15">
        <v>1</v>
      </c>
      <c r="Q743" s="15">
        <v>460</v>
      </c>
      <c r="R743" s="15">
        <v>22</v>
      </c>
      <c r="S743" s="15"/>
      <c r="T743" s="15"/>
      <c r="U743" s="48">
        <f t="shared" si="206"/>
        <v>460</v>
      </c>
      <c r="V743" s="15">
        <v>430</v>
      </c>
      <c r="W743" s="15"/>
      <c r="X743" s="15"/>
      <c r="Y743" s="15"/>
      <c r="Z743" s="15">
        <v>10</v>
      </c>
      <c r="AA743" s="15"/>
      <c r="AB743" s="15"/>
      <c r="AC743" s="15"/>
      <c r="AD743" s="15"/>
      <c r="AE743" s="15"/>
      <c r="AF743" s="15"/>
      <c r="AG743" s="15"/>
      <c r="AH743" s="15"/>
      <c r="AI743" s="15"/>
      <c r="AJ743" s="15">
        <v>20</v>
      </c>
      <c r="AK743" s="15"/>
      <c r="AL743" s="15"/>
      <c r="AM743" s="15"/>
      <c r="AN743" s="15"/>
      <c r="AO743" s="15"/>
      <c r="AP743" s="15">
        <v>20</v>
      </c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48">
        <f t="shared" si="191"/>
        <v>480</v>
      </c>
      <c r="BH743" s="49">
        <f t="shared" si="192"/>
        <v>8</v>
      </c>
      <c r="BI743" s="50">
        <f t="shared" si="205"/>
        <v>7.166666666666667</v>
      </c>
      <c r="BJ743" s="50">
        <f t="shared" si="194"/>
        <v>89.583333333333343</v>
      </c>
      <c r="BK743" s="51">
        <f t="shared" si="195"/>
        <v>80.232558139534888</v>
      </c>
      <c r="BL743" s="51">
        <f t="shared" si="196"/>
        <v>95.217391304347828</v>
      </c>
      <c r="BM743" s="51">
        <f t="shared" si="197"/>
        <v>68.4375</v>
      </c>
      <c r="BN743" s="52">
        <f t="shared" si="198"/>
        <v>0.33333333333333331</v>
      </c>
      <c r="BO743" s="52">
        <f t="shared" si="199"/>
        <v>613.33333333333337</v>
      </c>
      <c r="BP743" s="52">
        <f t="shared" si="200"/>
        <v>0.5</v>
      </c>
      <c r="BQ743" s="53">
        <f t="shared" si="201"/>
        <v>40</v>
      </c>
      <c r="BR743" s="54">
        <v>2</v>
      </c>
      <c r="BS743" s="54">
        <v>2</v>
      </c>
    </row>
    <row r="744" spans="1:73">
      <c r="A744" s="41">
        <v>805</v>
      </c>
      <c r="B744" s="42">
        <v>46033</v>
      </c>
      <c r="C744" s="48" t="s">
        <v>91</v>
      </c>
      <c r="D744" s="43" t="str">
        <f t="shared" si="190"/>
        <v>IG</v>
      </c>
      <c r="E744" s="44" t="s">
        <v>146</v>
      </c>
      <c r="F744" s="44" t="s">
        <v>132</v>
      </c>
      <c r="G744" s="45" t="s">
        <v>154</v>
      </c>
      <c r="H744" s="45"/>
      <c r="I744" s="45"/>
      <c r="J744" s="5">
        <v>208247</v>
      </c>
      <c r="K744" s="46" t="str">
        <f>VLOOKUP(J744,'[1]Item List (3)'!A$1:B$110000,2,FALSE)</f>
        <v>OR.209 YY2</v>
      </c>
      <c r="L744" s="5">
        <v>251221003</v>
      </c>
      <c r="M744" s="15" t="str">
        <f t="shared" si="204"/>
        <v>OR</v>
      </c>
      <c r="N744" s="15">
        <v>20</v>
      </c>
      <c r="O744" s="47">
        <f t="shared" si="203"/>
        <v>180</v>
      </c>
      <c r="P744" s="15">
        <v>1</v>
      </c>
      <c r="Q744" s="15">
        <v>1122</v>
      </c>
      <c r="R744" s="15">
        <v>31</v>
      </c>
      <c r="S744" s="15">
        <v>7</v>
      </c>
      <c r="T744" s="15"/>
      <c r="U744" s="48">
        <f t="shared" si="206"/>
        <v>1129</v>
      </c>
      <c r="V744" s="15">
        <v>425</v>
      </c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>
        <v>40</v>
      </c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>
        <v>15</v>
      </c>
      <c r="BD744" s="15"/>
      <c r="BE744" s="15"/>
      <c r="BF744" s="15"/>
      <c r="BG744" s="48">
        <f t="shared" si="191"/>
        <v>480</v>
      </c>
      <c r="BH744" s="49">
        <f t="shared" si="192"/>
        <v>8</v>
      </c>
      <c r="BI744" s="50">
        <f t="shared" si="205"/>
        <v>7.083333333333333</v>
      </c>
      <c r="BJ744" s="50">
        <f t="shared" si="194"/>
        <v>88.541666666666657</v>
      </c>
      <c r="BK744" s="51">
        <f t="shared" si="195"/>
        <v>88.549019607843135</v>
      </c>
      <c r="BL744" s="51">
        <f t="shared" si="196"/>
        <v>96.634189548272815</v>
      </c>
      <c r="BM744" s="51">
        <f t="shared" si="197"/>
        <v>75.763888888888872</v>
      </c>
      <c r="BN744" s="52">
        <f t="shared" si="198"/>
        <v>0.66666666666666663</v>
      </c>
      <c r="BO744" s="52">
        <f t="shared" si="199"/>
        <v>1320</v>
      </c>
      <c r="BP744" s="52">
        <f t="shared" si="200"/>
        <v>0.25</v>
      </c>
      <c r="BQ744" s="53">
        <f t="shared" si="201"/>
        <v>45</v>
      </c>
      <c r="BR744" s="54">
        <v>1</v>
      </c>
      <c r="BT744" s="54">
        <v>1</v>
      </c>
      <c r="BU744" s="55">
        <v>1</v>
      </c>
    </row>
    <row r="745" spans="1:73">
      <c r="A745" s="41">
        <v>806</v>
      </c>
      <c r="B745" s="42">
        <v>46033</v>
      </c>
      <c r="C745" s="48" t="s">
        <v>97</v>
      </c>
      <c r="D745" s="43" t="str">
        <f t="shared" si="190"/>
        <v>IG</v>
      </c>
      <c r="E745" s="44" t="s">
        <v>146</v>
      </c>
      <c r="F745" s="44" t="s">
        <v>132</v>
      </c>
      <c r="G745" s="45" t="s">
        <v>151</v>
      </c>
      <c r="H745" s="45"/>
      <c r="I745" s="45"/>
      <c r="J745" s="5">
        <v>208247</v>
      </c>
      <c r="K745" s="46" t="str">
        <f>VLOOKUP(J745,'[1]Item List (3)'!A$1:B$110000,2,FALSE)</f>
        <v>OR.209 YY2</v>
      </c>
      <c r="L745" s="5">
        <v>251221003</v>
      </c>
      <c r="M745" s="15" t="str">
        <f t="shared" si="204"/>
        <v>OR</v>
      </c>
      <c r="N745" s="15">
        <v>20</v>
      </c>
      <c r="O745" s="47">
        <f t="shared" si="203"/>
        <v>180</v>
      </c>
      <c r="P745" s="15">
        <v>1</v>
      </c>
      <c r="Q745" s="15">
        <v>1247</v>
      </c>
      <c r="R745" s="15">
        <v>8</v>
      </c>
      <c r="S745" s="15">
        <v>9</v>
      </c>
      <c r="T745" s="15">
        <v>1</v>
      </c>
      <c r="U745" s="48">
        <f t="shared" si="206"/>
        <v>1257</v>
      </c>
      <c r="V745" s="15">
        <v>460</v>
      </c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>
        <v>20</v>
      </c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48">
        <f t="shared" si="191"/>
        <v>480</v>
      </c>
      <c r="BH745" s="49">
        <f t="shared" si="192"/>
        <v>8</v>
      </c>
      <c r="BI745" s="50">
        <f t="shared" si="205"/>
        <v>7.666666666666667</v>
      </c>
      <c r="BJ745" s="50">
        <f t="shared" si="194"/>
        <v>95.833333333333343</v>
      </c>
      <c r="BK745" s="51">
        <f t="shared" si="195"/>
        <v>91.086956521739125</v>
      </c>
      <c r="BL745" s="51">
        <f t="shared" si="196"/>
        <v>98.56801909307876</v>
      </c>
      <c r="BM745" s="51">
        <f t="shared" si="197"/>
        <v>86.041666666666671</v>
      </c>
      <c r="BN745" s="52">
        <f t="shared" si="198"/>
        <v>0.33333333333333331</v>
      </c>
      <c r="BO745" s="52">
        <f t="shared" si="199"/>
        <v>1380</v>
      </c>
      <c r="BP745" s="52">
        <f t="shared" si="200"/>
        <v>0</v>
      </c>
      <c r="BQ745" s="53">
        <f t="shared" si="201"/>
        <v>0</v>
      </c>
      <c r="BR745" s="54">
        <v>1</v>
      </c>
    </row>
    <row r="746" spans="1:73">
      <c r="A746" s="41">
        <v>807</v>
      </c>
      <c r="B746" s="42">
        <v>46033</v>
      </c>
      <c r="C746" s="48" t="s">
        <v>91</v>
      </c>
      <c r="D746" s="43" t="str">
        <f t="shared" si="190"/>
        <v>IG</v>
      </c>
      <c r="E746" s="44" t="s">
        <v>147</v>
      </c>
      <c r="F746" s="44" t="s">
        <v>132</v>
      </c>
      <c r="G746" s="45" t="s">
        <v>107</v>
      </c>
      <c r="H746" s="45" t="s">
        <v>141</v>
      </c>
      <c r="I746" s="45"/>
      <c r="J746" s="5">
        <v>100261</v>
      </c>
      <c r="K746" s="46" t="str">
        <f>VLOOKUP(J746,'[1]Item List (3)'!A$1:B$110000,2,FALSE)</f>
        <v>IR. 211 YY4</v>
      </c>
      <c r="L746" s="5">
        <v>251230007</v>
      </c>
      <c r="M746" s="15" t="str">
        <f t="shared" si="204"/>
        <v>IR</v>
      </c>
      <c r="N746" s="15">
        <v>35</v>
      </c>
      <c r="O746" s="47">
        <f t="shared" si="203"/>
        <v>102.85714285714286</v>
      </c>
      <c r="P746" s="15">
        <v>1</v>
      </c>
      <c r="Q746" s="15">
        <v>586</v>
      </c>
      <c r="R746" s="15">
        <v>20</v>
      </c>
      <c r="S746" s="15">
        <v>20</v>
      </c>
      <c r="T746" s="15">
        <v>3</v>
      </c>
      <c r="U746" s="48">
        <f t="shared" si="206"/>
        <v>609</v>
      </c>
      <c r="V746" s="15">
        <v>425</v>
      </c>
      <c r="W746" s="15"/>
      <c r="X746" s="15">
        <v>30</v>
      </c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>
        <v>10</v>
      </c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>
        <v>15</v>
      </c>
      <c r="BD746" s="15"/>
      <c r="BE746" s="15"/>
      <c r="BF746" s="15"/>
      <c r="BG746" s="48">
        <f t="shared" si="191"/>
        <v>480</v>
      </c>
      <c r="BH746" s="49">
        <f t="shared" si="192"/>
        <v>8</v>
      </c>
      <c r="BI746" s="50">
        <f t="shared" si="205"/>
        <v>7.083333333333333</v>
      </c>
      <c r="BJ746" s="50">
        <f t="shared" si="194"/>
        <v>88.541666666666657</v>
      </c>
      <c r="BK746" s="51">
        <f t="shared" si="195"/>
        <v>83.588235294117652</v>
      </c>
      <c r="BL746" s="51">
        <f t="shared" si="196"/>
        <v>92.939244663382595</v>
      </c>
      <c r="BM746" s="51">
        <f t="shared" si="197"/>
        <v>68.784722222222214</v>
      </c>
      <c r="BN746" s="52">
        <f t="shared" si="198"/>
        <v>0.16666666666666666</v>
      </c>
      <c r="BO746" s="52">
        <f t="shared" si="199"/>
        <v>805.71428571428567</v>
      </c>
      <c r="BP746" s="52">
        <f t="shared" si="200"/>
        <v>0.75</v>
      </c>
      <c r="BQ746" s="53">
        <f t="shared" si="201"/>
        <v>77.142857142857139</v>
      </c>
      <c r="BR746" s="54">
        <v>1</v>
      </c>
      <c r="BT746" s="54">
        <v>1</v>
      </c>
      <c r="BU746" s="55">
        <v>1</v>
      </c>
    </row>
    <row r="747" spans="1:73">
      <c r="A747" s="41">
        <v>808</v>
      </c>
      <c r="B747" s="42">
        <v>46033</v>
      </c>
      <c r="C747" s="48" t="s">
        <v>97</v>
      </c>
      <c r="D747" s="43" t="str">
        <f t="shared" si="190"/>
        <v>IG</v>
      </c>
      <c r="E747" s="44" t="s">
        <v>147</v>
      </c>
      <c r="F747" s="44" t="s">
        <v>132</v>
      </c>
      <c r="G747" s="45" t="s">
        <v>138</v>
      </c>
      <c r="H747" s="45"/>
      <c r="I747" s="45"/>
      <c r="J747" s="5">
        <v>100261</v>
      </c>
      <c r="K747" s="46" t="str">
        <f>VLOOKUP(J747,'[1]Item List (3)'!A$1:B$110000,2,FALSE)</f>
        <v>IR. 211 YY4</v>
      </c>
      <c r="L747" s="5">
        <v>251230007</v>
      </c>
      <c r="M747" s="15" t="str">
        <f t="shared" si="204"/>
        <v>IR</v>
      </c>
      <c r="N747" s="15">
        <v>35</v>
      </c>
      <c r="O747" s="47">
        <f t="shared" si="203"/>
        <v>102.85714285714286</v>
      </c>
      <c r="P747" s="15">
        <v>1</v>
      </c>
      <c r="Q747" s="15">
        <v>601</v>
      </c>
      <c r="R747" s="15">
        <v>31</v>
      </c>
      <c r="S747" s="15">
        <v>47</v>
      </c>
      <c r="T747" s="15">
        <v>12</v>
      </c>
      <c r="U747" s="48">
        <f t="shared" si="206"/>
        <v>660</v>
      </c>
      <c r="V747" s="15">
        <v>450</v>
      </c>
      <c r="W747" s="15"/>
      <c r="X747" s="15">
        <v>10</v>
      </c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>
        <v>20</v>
      </c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48">
        <f t="shared" si="191"/>
        <v>480</v>
      </c>
      <c r="BH747" s="49">
        <f t="shared" si="192"/>
        <v>8</v>
      </c>
      <c r="BI747" s="50">
        <f t="shared" si="205"/>
        <v>7.5</v>
      </c>
      <c r="BJ747" s="50">
        <f t="shared" si="194"/>
        <v>93.75</v>
      </c>
      <c r="BK747" s="51">
        <f t="shared" si="195"/>
        <v>85.555555555555557</v>
      </c>
      <c r="BL747" s="51">
        <f t="shared" si="196"/>
        <v>86.36363636363636</v>
      </c>
      <c r="BM747" s="51">
        <f t="shared" si="197"/>
        <v>69.270833333333329</v>
      </c>
      <c r="BN747" s="52">
        <f t="shared" si="198"/>
        <v>0.33333333333333331</v>
      </c>
      <c r="BO747" s="52">
        <f t="shared" si="199"/>
        <v>788.57142857142856</v>
      </c>
      <c r="BP747" s="52">
        <f t="shared" si="200"/>
        <v>0.16666666666666669</v>
      </c>
      <c r="BQ747" s="53">
        <f t="shared" si="201"/>
        <v>17.142857142857146</v>
      </c>
      <c r="BR747" s="54">
        <v>1</v>
      </c>
      <c r="BT747" s="54">
        <v>1</v>
      </c>
      <c r="BU747" s="55">
        <v>1</v>
      </c>
    </row>
    <row r="748" spans="1:73">
      <c r="A748" s="41">
        <v>809</v>
      </c>
      <c r="B748" s="42">
        <v>46033</v>
      </c>
      <c r="C748" s="48" t="s">
        <v>91</v>
      </c>
      <c r="D748" s="43" t="str">
        <f t="shared" si="190"/>
        <v>IG</v>
      </c>
      <c r="E748" s="44" t="s">
        <v>150</v>
      </c>
      <c r="F748" s="44" t="s">
        <v>132</v>
      </c>
      <c r="G748" s="45" t="s">
        <v>141</v>
      </c>
      <c r="H748" s="45" t="s">
        <v>185</v>
      </c>
      <c r="I748" s="45"/>
      <c r="J748" s="5">
        <v>208497</v>
      </c>
      <c r="K748" s="46" t="str">
        <f>VLOOKUP(J748,'[1]Item List (3)'!A$1:B$110000,2,FALSE)</f>
        <v>NB.OR 95076</v>
      </c>
      <c r="L748" s="5">
        <v>251208001</v>
      </c>
      <c r="M748" s="15" t="str">
        <f t="shared" si="204"/>
        <v>OR</v>
      </c>
      <c r="N748" s="15">
        <v>30</v>
      </c>
      <c r="O748" s="47">
        <f t="shared" si="203"/>
        <v>120</v>
      </c>
      <c r="P748" s="15">
        <v>1</v>
      </c>
      <c r="Q748" s="15">
        <v>833</v>
      </c>
      <c r="R748" s="15"/>
      <c r="S748" s="15"/>
      <c r="T748" s="15">
        <v>6</v>
      </c>
      <c r="U748" s="48">
        <f t="shared" si="206"/>
        <v>839</v>
      </c>
      <c r="V748" s="15">
        <v>455</v>
      </c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>
        <v>10</v>
      </c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>
        <v>15</v>
      </c>
      <c r="BD748" s="15"/>
      <c r="BE748" s="15"/>
      <c r="BF748" s="15"/>
      <c r="BG748" s="48">
        <f t="shared" si="191"/>
        <v>480</v>
      </c>
      <c r="BH748" s="49">
        <f t="shared" si="192"/>
        <v>8</v>
      </c>
      <c r="BI748" s="50">
        <f t="shared" si="205"/>
        <v>7.583333333333333</v>
      </c>
      <c r="BJ748" s="50">
        <f t="shared" si="194"/>
        <v>94.791666666666657</v>
      </c>
      <c r="BK748" s="51">
        <f t="shared" si="195"/>
        <v>92.197802197802204</v>
      </c>
      <c r="BL748" s="51">
        <f t="shared" si="196"/>
        <v>99.284862932061984</v>
      </c>
      <c r="BM748" s="51">
        <f t="shared" si="197"/>
        <v>86.770833333333357</v>
      </c>
      <c r="BN748" s="52">
        <f t="shared" si="198"/>
        <v>0.16666666666666666</v>
      </c>
      <c r="BO748" s="52">
        <f t="shared" si="199"/>
        <v>940</v>
      </c>
      <c r="BP748" s="52">
        <f t="shared" si="200"/>
        <v>0.25</v>
      </c>
      <c r="BQ748" s="53">
        <f t="shared" si="201"/>
        <v>30</v>
      </c>
      <c r="BR748" s="54">
        <v>1</v>
      </c>
      <c r="BT748" s="54">
        <v>1</v>
      </c>
      <c r="BU748" s="55">
        <v>1</v>
      </c>
    </row>
    <row r="749" spans="1:73">
      <c r="A749" s="41">
        <v>810</v>
      </c>
      <c r="B749" s="42">
        <v>46033</v>
      </c>
      <c r="C749" s="48" t="s">
        <v>97</v>
      </c>
      <c r="D749" s="43" t="str">
        <f t="shared" si="190"/>
        <v>IG</v>
      </c>
      <c r="E749" s="44" t="s">
        <v>150</v>
      </c>
      <c r="F749" s="44" t="s">
        <v>132</v>
      </c>
      <c r="G749" s="45" t="s">
        <v>137</v>
      </c>
      <c r="H749" s="45" t="s">
        <v>185</v>
      </c>
      <c r="I749" s="45"/>
      <c r="J749" s="5">
        <v>208497</v>
      </c>
      <c r="K749" s="46" t="str">
        <f>VLOOKUP(J749,'[1]Item List (3)'!A$1:B$110000,2,FALSE)</f>
        <v>NB.OR 95076</v>
      </c>
      <c r="L749" s="5">
        <v>251208001</v>
      </c>
      <c r="M749" s="15" t="str">
        <f t="shared" si="204"/>
        <v>OR</v>
      </c>
      <c r="N749" s="15">
        <v>30</v>
      </c>
      <c r="O749" s="47">
        <f t="shared" si="203"/>
        <v>120</v>
      </c>
      <c r="P749" s="15">
        <v>1</v>
      </c>
      <c r="Q749" s="15">
        <v>833</v>
      </c>
      <c r="R749" s="15">
        <v>5</v>
      </c>
      <c r="S749" s="15"/>
      <c r="T749" s="15">
        <v>8</v>
      </c>
      <c r="U749" s="48">
        <f t="shared" si="206"/>
        <v>841</v>
      </c>
      <c r="V749" s="15">
        <v>455</v>
      </c>
      <c r="W749" s="15"/>
      <c r="X749" s="15"/>
      <c r="Y749" s="15"/>
      <c r="Z749" s="15"/>
      <c r="AA749" s="15"/>
      <c r="AB749" s="15"/>
      <c r="AC749" s="15"/>
      <c r="AD749" s="15"/>
      <c r="AE749" s="15">
        <v>10</v>
      </c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>
        <v>10</v>
      </c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>
        <v>5</v>
      </c>
      <c r="BF749" s="15"/>
      <c r="BG749" s="48">
        <f t="shared" si="191"/>
        <v>480</v>
      </c>
      <c r="BH749" s="49">
        <f t="shared" si="192"/>
        <v>8</v>
      </c>
      <c r="BI749" s="50">
        <f t="shared" si="205"/>
        <v>7.583333333333333</v>
      </c>
      <c r="BJ749" s="50">
        <f t="shared" si="194"/>
        <v>94.791666666666657</v>
      </c>
      <c r="BK749" s="51">
        <f t="shared" si="195"/>
        <v>92.417582417582423</v>
      </c>
      <c r="BL749" s="51">
        <f t="shared" si="196"/>
        <v>98.454221165279435</v>
      </c>
      <c r="BM749" s="51">
        <f t="shared" si="197"/>
        <v>86.25</v>
      </c>
      <c r="BN749" s="52">
        <f t="shared" si="198"/>
        <v>0.25</v>
      </c>
      <c r="BO749" s="52">
        <f t="shared" si="199"/>
        <v>930</v>
      </c>
      <c r="BP749" s="52">
        <f t="shared" si="200"/>
        <v>0.16666666666666669</v>
      </c>
      <c r="BQ749" s="53">
        <f t="shared" si="201"/>
        <v>20.000000000000004</v>
      </c>
      <c r="BR749" s="54">
        <v>1</v>
      </c>
    </row>
    <row r="750" spans="1:73">
      <c r="A750" s="41">
        <v>811</v>
      </c>
      <c r="B750" s="42">
        <v>46033</v>
      </c>
      <c r="C750" s="48" t="s">
        <v>91</v>
      </c>
      <c r="D750" s="43" t="str">
        <f t="shared" si="190"/>
        <v>IG</v>
      </c>
      <c r="E750" s="44" t="s">
        <v>153</v>
      </c>
      <c r="F750" s="44" t="s">
        <v>132</v>
      </c>
      <c r="G750" s="45" t="s">
        <v>178</v>
      </c>
      <c r="H750" s="45"/>
      <c r="I750" s="45"/>
      <c r="J750" s="5">
        <v>104818.01</v>
      </c>
      <c r="K750" s="46" t="str">
        <f>VLOOKUP(J750,'[1]Item List (3)'!A$1:B$110000,2,FALSE)</f>
        <v>NKI.IR 22/16(222616)</v>
      </c>
      <c r="L750" s="5">
        <v>251109002</v>
      </c>
      <c r="M750" s="15" t="str">
        <f t="shared" si="204"/>
        <v>IR</v>
      </c>
      <c r="N750" s="15">
        <v>45</v>
      </c>
      <c r="O750" s="47">
        <f t="shared" si="203"/>
        <v>80</v>
      </c>
      <c r="P750" s="15">
        <v>1</v>
      </c>
      <c r="Q750" s="15">
        <v>405</v>
      </c>
      <c r="R750" s="15">
        <v>23</v>
      </c>
      <c r="S750" s="15">
        <v>5</v>
      </c>
      <c r="T750" s="15">
        <v>4</v>
      </c>
      <c r="U750" s="48">
        <f t="shared" si="206"/>
        <v>414</v>
      </c>
      <c r="V750" s="15">
        <v>420</v>
      </c>
      <c r="W750" s="15"/>
      <c r="X750" s="15"/>
      <c r="Y750" s="15"/>
      <c r="Z750" s="15">
        <v>10</v>
      </c>
      <c r="AA750" s="15"/>
      <c r="AB750" s="15"/>
      <c r="AC750" s="15"/>
      <c r="AD750" s="15"/>
      <c r="AE750" s="15">
        <v>10</v>
      </c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>
        <v>30</v>
      </c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>
        <v>10</v>
      </c>
      <c r="BD750" s="15"/>
      <c r="BE750" s="15"/>
      <c r="BF750" s="15"/>
      <c r="BG750" s="48">
        <f t="shared" si="191"/>
        <v>480</v>
      </c>
      <c r="BH750" s="49">
        <f t="shared" si="192"/>
        <v>8</v>
      </c>
      <c r="BI750" s="50">
        <f t="shared" si="205"/>
        <v>7</v>
      </c>
      <c r="BJ750" s="50">
        <f t="shared" si="194"/>
        <v>87.5</v>
      </c>
      <c r="BK750" s="51">
        <f t="shared" si="195"/>
        <v>73.928571428571431</v>
      </c>
      <c r="BL750" s="51">
        <f t="shared" si="196"/>
        <v>92.270531400966178</v>
      </c>
      <c r="BM750" s="51">
        <f t="shared" si="197"/>
        <v>59.687500000000007</v>
      </c>
      <c r="BN750" s="52">
        <f t="shared" si="198"/>
        <v>0.5</v>
      </c>
      <c r="BO750" s="52">
        <f t="shared" si="199"/>
        <v>600</v>
      </c>
      <c r="BP750" s="52">
        <f t="shared" si="200"/>
        <v>0.5</v>
      </c>
      <c r="BQ750" s="53">
        <f t="shared" si="201"/>
        <v>40</v>
      </c>
      <c r="BR750" s="54">
        <v>1</v>
      </c>
      <c r="BT750" s="54">
        <v>1</v>
      </c>
      <c r="BU750" s="55">
        <v>1</v>
      </c>
    </row>
    <row r="751" spans="1:73">
      <c r="A751" s="41">
        <v>812</v>
      </c>
      <c r="B751" s="42">
        <v>46033</v>
      </c>
      <c r="C751" s="48" t="s">
        <v>97</v>
      </c>
      <c r="D751" s="43" t="str">
        <f t="shared" si="190"/>
        <v>IG</v>
      </c>
      <c r="E751" s="44" t="s">
        <v>153</v>
      </c>
      <c r="F751" s="44" t="s">
        <v>132</v>
      </c>
      <c r="G751" s="45" t="s">
        <v>126</v>
      </c>
      <c r="H751" s="45"/>
      <c r="I751" s="45"/>
      <c r="J751" s="5">
        <v>104818.01</v>
      </c>
      <c r="K751" s="46" t="str">
        <f>VLOOKUP(J751,'[1]Item List (3)'!A$1:B$110000,2,FALSE)</f>
        <v>NKI.IR 22/16(222616)</v>
      </c>
      <c r="L751" s="5">
        <v>251109002</v>
      </c>
      <c r="M751" s="15" t="str">
        <f t="shared" si="204"/>
        <v>IR</v>
      </c>
      <c r="N751" s="15">
        <v>45</v>
      </c>
      <c r="O751" s="47">
        <f t="shared" si="203"/>
        <v>80</v>
      </c>
      <c r="P751" s="15">
        <v>1</v>
      </c>
      <c r="Q751" s="15">
        <v>145</v>
      </c>
      <c r="R751" s="15">
        <v>15</v>
      </c>
      <c r="S751" s="15"/>
      <c r="T751" s="15"/>
      <c r="U751" s="48">
        <f t="shared" si="206"/>
        <v>145</v>
      </c>
      <c r="V751" s="15">
        <v>155</v>
      </c>
      <c r="W751" s="15"/>
      <c r="X751" s="15">
        <v>15</v>
      </c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>
        <v>10</v>
      </c>
      <c r="AQ751" s="15"/>
      <c r="AR751" s="15">
        <v>300</v>
      </c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48">
        <f t="shared" si="191"/>
        <v>480</v>
      </c>
      <c r="BH751" s="49">
        <f t="shared" si="192"/>
        <v>8</v>
      </c>
      <c r="BI751" s="50">
        <f t="shared" si="205"/>
        <v>2.583333333333333</v>
      </c>
      <c r="BJ751" s="50">
        <f t="shared" si="194"/>
        <v>32.291666666666664</v>
      </c>
      <c r="BK751" s="51">
        <f t="shared" si="195"/>
        <v>70.161290322580655</v>
      </c>
      <c r="BL751" s="51">
        <f t="shared" si="196"/>
        <v>89.65517241379311</v>
      </c>
      <c r="BM751" s="51">
        <f t="shared" si="197"/>
        <v>20.312500000000004</v>
      </c>
      <c r="BN751" s="52">
        <f t="shared" si="198"/>
        <v>0.16666666666666666</v>
      </c>
      <c r="BO751" s="52">
        <f t="shared" si="199"/>
        <v>626.66666666666663</v>
      </c>
      <c r="BP751" s="52">
        <f t="shared" si="200"/>
        <v>5.25</v>
      </c>
      <c r="BQ751" s="53">
        <f t="shared" si="201"/>
        <v>420</v>
      </c>
      <c r="BR751" s="54">
        <v>1</v>
      </c>
    </row>
    <row r="752" spans="1:73">
      <c r="A752" s="41">
        <v>813</v>
      </c>
      <c r="B752" s="42">
        <v>46033</v>
      </c>
      <c r="C752" s="48" t="s">
        <v>91</v>
      </c>
      <c r="D752" s="43" t="str">
        <f t="shared" si="190"/>
        <v>IG</v>
      </c>
      <c r="E752" s="44" t="s">
        <v>155</v>
      </c>
      <c r="F752" s="44" t="s">
        <v>132</v>
      </c>
      <c r="G752" s="45" t="s">
        <v>134</v>
      </c>
      <c r="H752" s="45"/>
      <c r="I752" s="45"/>
      <c r="J752" s="5">
        <v>208448</v>
      </c>
      <c r="K752" s="46" t="str">
        <f>VLOOKUP(J752,'[1]Item List (3)'!A$1:B$110000,2,FALSE)</f>
        <v>R.OR 448(JC 8007)</v>
      </c>
      <c r="L752" s="5">
        <v>250325004</v>
      </c>
      <c r="M752" s="15" t="str">
        <f t="shared" si="204"/>
        <v>OR</v>
      </c>
      <c r="N752" s="15">
        <v>30</v>
      </c>
      <c r="O752" s="47">
        <f t="shared" si="203"/>
        <v>120</v>
      </c>
      <c r="P752" s="15">
        <v>1</v>
      </c>
      <c r="Q752" s="15">
        <v>176</v>
      </c>
      <c r="R752" s="15">
        <v>15</v>
      </c>
      <c r="S752" s="15">
        <v>3</v>
      </c>
      <c r="T752" s="15"/>
      <c r="U752" s="48">
        <f t="shared" si="206"/>
        <v>179</v>
      </c>
      <c r="V752" s="15">
        <v>120</v>
      </c>
      <c r="W752" s="15">
        <v>240</v>
      </c>
      <c r="X752" s="15">
        <v>15</v>
      </c>
      <c r="Y752" s="15">
        <v>15</v>
      </c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>
        <v>40</v>
      </c>
      <c r="AN752" s="15"/>
      <c r="AO752" s="15"/>
      <c r="AP752" s="15"/>
      <c r="AQ752" s="15"/>
      <c r="AR752" s="15">
        <v>30</v>
      </c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>
        <v>15</v>
      </c>
      <c r="BD752" s="15"/>
      <c r="BE752" s="15">
        <v>5</v>
      </c>
      <c r="BF752" s="15"/>
      <c r="BG752" s="48">
        <f t="shared" si="191"/>
        <v>480</v>
      </c>
      <c r="BH752" s="49">
        <f t="shared" si="192"/>
        <v>8</v>
      </c>
      <c r="BI752" s="50">
        <f t="shared" si="205"/>
        <v>2</v>
      </c>
      <c r="BJ752" s="50">
        <f t="shared" si="194"/>
        <v>25</v>
      </c>
      <c r="BK752" s="51">
        <f t="shared" si="195"/>
        <v>74.583333333333329</v>
      </c>
      <c r="BL752" s="51">
        <f t="shared" si="196"/>
        <v>89.944134078212286</v>
      </c>
      <c r="BM752" s="51">
        <f t="shared" si="197"/>
        <v>16.770833333333332</v>
      </c>
      <c r="BN752" s="52">
        <f t="shared" si="198"/>
        <v>4.083333333333333</v>
      </c>
      <c r="BO752" s="52">
        <f t="shared" si="199"/>
        <v>470.00000000000006</v>
      </c>
      <c r="BP752" s="52">
        <f t="shared" si="200"/>
        <v>1.916666666666667</v>
      </c>
      <c r="BQ752" s="53">
        <f t="shared" si="201"/>
        <v>230.00000000000003</v>
      </c>
      <c r="BR752" s="54">
        <v>1</v>
      </c>
      <c r="BT752" s="54">
        <v>1</v>
      </c>
      <c r="BU752" s="55">
        <v>1</v>
      </c>
    </row>
    <row r="753" spans="1:70">
      <c r="A753" s="41">
        <v>814</v>
      </c>
      <c r="B753" s="42">
        <v>46033</v>
      </c>
      <c r="C753" s="48" t="s">
        <v>97</v>
      </c>
      <c r="D753" s="43" t="str">
        <f t="shared" si="190"/>
        <v>IG</v>
      </c>
      <c r="E753" s="44" t="s">
        <v>155</v>
      </c>
      <c r="F753" s="44" t="s">
        <v>132</v>
      </c>
      <c r="G753" s="45" t="s">
        <v>148</v>
      </c>
      <c r="H753" s="45"/>
      <c r="I753" s="45"/>
      <c r="J753" s="5">
        <v>208448</v>
      </c>
      <c r="K753" s="46" t="str">
        <f>VLOOKUP(J753,'[1]Item List (3)'!A$1:B$110000,2,FALSE)</f>
        <v>R.OR 448(JC 8007)</v>
      </c>
      <c r="L753" s="5">
        <v>250325004</v>
      </c>
      <c r="M753" s="15" t="str">
        <f t="shared" si="204"/>
        <v>OR</v>
      </c>
      <c r="N753" s="15">
        <v>30</v>
      </c>
      <c r="O753" s="47">
        <f t="shared" si="203"/>
        <v>120</v>
      </c>
      <c r="P753" s="15">
        <v>1</v>
      </c>
      <c r="Q753" s="15">
        <v>703</v>
      </c>
      <c r="R753" s="15">
        <v>17</v>
      </c>
      <c r="S753" s="15">
        <v>2</v>
      </c>
      <c r="T753" s="15"/>
      <c r="U753" s="48">
        <f t="shared" si="206"/>
        <v>705</v>
      </c>
      <c r="V753" s="15">
        <v>440</v>
      </c>
      <c r="W753" s="15"/>
      <c r="X753" s="15">
        <v>10</v>
      </c>
      <c r="Y753" s="15"/>
      <c r="Z753" s="15"/>
      <c r="AA753" s="15"/>
      <c r="AB753" s="15"/>
      <c r="AC753" s="15"/>
      <c r="AD753" s="15"/>
      <c r="AE753" s="15">
        <v>5</v>
      </c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>
        <v>20</v>
      </c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>
        <v>5</v>
      </c>
      <c r="BF753" s="15"/>
      <c r="BG753" s="48">
        <f t="shared" si="191"/>
        <v>480</v>
      </c>
      <c r="BH753" s="49">
        <f t="shared" si="192"/>
        <v>8</v>
      </c>
      <c r="BI753" s="50">
        <f t="shared" si="205"/>
        <v>7.333333333333333</v>
      </c>
      <c r="BJ753" s="50">
        <f t="shared" si="194"/>
        <v>91.666666666666657</v>
      </c>
      <c r="BK753" s="51">
        <f t="shared" si="195"/>
        <v>80.11363636363636</v>
      </c>
      <c r="BL753" s="51">
        <f t="shared" si="196"/>
        <v>97.304964539007088</v>
      </c>
      <c r="BM753" s="51">
        <f t="shared" si="197"/>
        <v>71.458333333333329</v>
      </c>
      <c r="BN753" s="52">
        <f t="shared" si="198"/>
        <v>0.41666666666666669</v>
      </c>
      <c r="BO753" s="52">
        <f t="shared" si="199"/>
        <v>910</v>
      </c>
      <c r="BP753" s="52">
        <f t="shared" si="200"/>
        <v>0.24999999999999994</v>
      </c>
      <c r="BQ753" s="53">
        <f t="shared" si="201"/>
        <v>29.999999999999993</v>
      </c>
      <c r="BR753" s="54">
        <v>2</v>
      </c>
    </row>
    <row r="754" spans="1:70">
      <c r="A754" s="41">
        <v>815</v>
      </c>
      <c r="B754" s="42">
        <v>46033</v>
      </c>
      <c r="C754" s="48" t="s">
        <v>91</v>
      </c>
      <c r="D754" s="43" t="str">
        <f t="shared" si="190"/>
        <v>IG</v>
      </c>
      <c r="E754" s="44" t="s">
        <v>158</v>
      </c>
      <c r="F754" s="44"/>
      <c r="G754" s="45"/>
      <c r="H754" s="45"/>
      <c r="I754" s="45"/>
      <c r="J754" s="5"/>
      <c r="K754" s="46" t="e">
        <f>VLOOKUP(J754,'[1]Item List (3)'!A$1:B$110000,2,FALSE)</f>
        <v>#N/A</v>
      </c>
      <c r="L754" s="5"/>
      <c r="M754" s="15" t="str">
        <f t="shared" si="204"/>
        <v>IR</v>
      </c>
      <c r="N754" s="15"/>
      <c r="O754" s="47" t="str">
        <f t="shared" si="203"/>
        <v/>
      </c>
      <c r="P754" s="15"/>
      <c r="Q754" s="15"/>
      <c r="R754" s="15"/>
      <c r="S754" s="15"/>
      <c r="T754" s="15"/>
      <c r="U754" s="48">
        <f t="shared" si="206"/>
        <v>0</v>
      </c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48">
        <f t="shared" si="191"/>
        <v>0</v>
      </c>
      <c r="BH754" s="49">
        <f t="shared" si="192"/>
        <v>0</v>
      </c>
      <c r="BI754" s="50">
        <f t="shared" si="205"/>
        <v>0</v>
      </c>
      <c r="BJ754" s="50">
        <f t="shared" si="194"/>
        <v>0</v>
      </c>
      <c r="BK754" s="51">
        <f t="shared" si="195"/>
        <v>0</v>
      </c>
      <c r="BL754" s="51">
        <f t="shared" si="196"/>
        <v>0</v>
      </c>
      <c r="BM754" s="51">
        <f t="shared" si="197"/>
        <v>0</v>
      </c>
      <c r="BN754" s="52">
        <f t="shared" si="198"/>
        <v>0</v>
      </c>
      <c r="BO754" s="52">
        <f t="shared" si="199"/>
        <v>0</v>
      </c>
      <c r="BP754" s="52">
        <f t="shared" si="200"/>
        <v>0</v>
      </c>
      <c r="BQ754" s="53">
        <f t="shared" si="201"/>
        <v>0</v>
      </c>
    </row>
    <row r="755" spans="1:70">
      <c r="A755" s="41">
        <v>816</v>
      </c>
      <c r="B755" s="42">
        <v>46033</v>
      </c>
      <c r="C755" s="48" t="s">
        <v>97</v>
      </c>
      <c r="D755" s="43" t="str">
        <f t="shared" si="190"/>
        <v>IG</v>
      </c>
      <c r="E755" s="44" t="s">
        <v>158</v>
      </c>
      <c r="F755" s="44"/>
      <c r="G755" s="45"/>
      <c r="H755" s="45"/>
      <c r="I755" s="45"/>
      <c r="J755" s="5"/>
      <c r="K755" s="46" t="e">
        <f>VLOOKUP(J755,'[1]Item List (3)'!A$1:B$110000,2,FALSE)</f>
        <v>#N/A</v>
      </c>
      <c r="L755" s="5"/>
      <c r="M755" s="15" t="str">
        <f t="shared" si="204"/>
        <v>IR</v>
      </c>
      <c r="N755" s="15"/>
      <c r="O755" s="47" t="str">
        <f t="shared" si="203"/>
        <v/>
      </c>
      <c r="P755" s="15"/>
      <c r="Q755" s="15"/>
      <c r="R755" s="15"/>
      <c r="S755" s="15"/>
      <c r="T755" s="15"/>
      <c r="U755" s="48">
        <f t="shared" si="206"/>
        <v>0</v>
      </c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48">
        <f t="shared" si="191"/>
        <v>0</v>
      </c>
      <c r="BH755" s="49">
        <f t="shared" si="192"/>
        <v>0</v>
      </c>
      <c r="BI755" s="50">
        <f t="shared" ref="BI755:BI775" si="207">IFERROR(BH755-SUM(W755:BF755)/60,0)</f>
        <v>0</v>
      </c>
      <c r="BJ755" s="50">
        <f t="shared" si="194"/>
        <v>0</v>
      </c>
      <c r="BK755" s="51">
        <f t="shared" si="195"/>
        <v>0</v>
      </c>
      <c r="BL755" s="51">
        <f t="shared" si="196"/>
        <v>0</v>
      </c>
      <c r="BM755" s="51">
        <f t="shared" si="197"/>
        <v>0</v>
      </c>
      <c r="BN755" s="52">
        <f t="shared" si="198"/>
        <v>0</v>
      </c>
      <c r="BO755" s="52">
        <f t="shared" si="199"/>
        <v>0</v>
      </c>
      <c r="BP755" s="52">
        <f t="shared" si="200"/>
        <v>0</v>
      </c>
      <c r="BQ755" s="53">
        <f t="shared" si="201"/>
        <v>0</v>
      </c>
    </row>
    <row r="756" spans="1:70">
      <c r="A756" s="41">
        <v>817</v>
      </c>
      <c r="B756" s="42">
        <v>46033</v>
      </c>
      <c r="C756" s="48" t="s">
        <v>91</v>
      </c>
      <c r="D756" s="43" t="str">
        <f t="shared" si="190"/>
        <v>IG</v>
      </c>
      <c r="E756" s="44" t="s">
        <v>159</v>
      </c>
      <c r="F756" s="44" t="s">
        <v>132</v>
      </c>
      <c r="G756" s="45" t="s">
        <v>162</v>
      </c>
      <c r="H756" s="45" t="s">
        <v>123</v>
      </c>
      <c r="I756" s="45"/>
      <c r="J756" s="5">
        <v>104247</v>
      </c>
      <c r="K756" s="46" t="str">
        <f>VLOOKUP(J756,'[1]Item List (3)'!A$1:B$110000,2,FALSE)</f>
        <v>IR.209</v>
      </c>
      <c r="L756" s="5">
        <v>251221002</v>
      </c>
      <c r="M756" s="15" t="str">
        <f t="shared" si="204"/>
        <v>IR</v>
      </c>
      <c r="N756" s="15">
        <v>40</v>
      </c>
      <c r="O756" s="47">
        <f t="shared" si="203"/>
        <v>90</v>
      </c>
      <c r="P756" s="15">
        <v>1</v>
      </c>
      <c r="Q756" s="15">
        <v>420</v>
      </c>
      <c r="R756" s="15">
        <v>24</v>
      </c>
      <c r="S756" s="15">
        <v>10</v>
      </c>
      <c r="T756" s="15">
        <v>5</v>
      </c>
      <c r="U756" s="48">
        <f t="shared" si="206"/>
        <v>435</v>
      </c>
      <c r="V756" s="15">
        <v>360</v>
      </c>
      <c r="W756" s="15"/>
      <c r="X756" s="15">
        <v>70</v>
      </c>
      <c r="Y756" s="15"/>
      <c r="Z756" s="15"/>
      <c r="AA756" s="15"/>
      <c r="AB756" s="15"/>
      <c r="AC756" s="15">
        <v>20</v>
      </c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>
        <v>30</v>
      </c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48">
        <f t="shared" si="191"/>
        <v>480</v>
      </c>
      <c r="BH756" s="49">
        <f t="shared" si="192"/>
        <v>8</v>
      </c>
      <c r="BI756" s="50">
        <f t="shared" si="207"/>
        <v>6</v>
      </c>
      <c r="BJ756" s="50">
        <f t="shared" si="194"/>
        <v>75</v>
      </c>
      <c r="BK756" s="51">
        <f t="shared" si="195"/>
        <v>80.555555555555557</v>
      </c>
      <c r="BL756" s="51">
        <f t="shared" si="196"/>
        <v>91.034482758620697</v>
      </c>
      <c r="BM756" s="51">
        <f t="shared" si="197"/>
        <v>55.000000000000014</v>
      </c>
      <c r="BN756" s="52">
        <f t="shared" si="198"/>
        <v>0.5</v>
      </c>
      <c r="BO756" s="52">
        <f t="shared" si="199"/>
        <v>675</v>
      </c>
      <c r="BP756" s="52">
        <f t="shared" si="200"/>
        <v>1.5</v>
      </c>
      <c r="BQ756" s="53">
        <f t="shared" si="201"/>
        <v>135</v>
      </c>
    </row>
    <row r="757" spans="1:70">
      <c r="A757" s="41">
        <v>818</v>
      </c>
      <c r="B757" s="42">
        <v>46033</v>
      </c>
      <c r="C757" s="48" t="s">
        <v>97</v>
      </c>
      <c r="D757" s="43" t="str">
        <f t="shared" si="190"/>
        <v>IG</v>
      </c>
      <c r="E757" s="44" t="s">
        <v>159</v>
      </c>
      <c r="F757" s="44" t="s">
        <v>132</v>
      </c>
      <c r="G757" s="45" t="s">
        <v>123</v>
      </c>
      <c r="H757" s="45"/>
      <c r="I757" s="45"/>
      <c r="J757" s="5">
        <v>104247</v>
      </c>
      <c r="K757" s="46" t="str">
        <f>VLOOKUP(J757,'[1]Item List (3)'!A$1:B$110000,2,FALSE)</f>
        <v>IR.209</v>
      </c>
      <c r="L757" s="5">
        <v>251221002</v>
      </c>
      <c r="M757" s="15" t="str">
        <f t="shared" si="204"/>
        <v>IR</v>
      </c>
      <c r="N757" s="15">
        <v>40</v>
      </c>
      <c r="O757" s="47">
        <f t="shared" si="203"/>
        <v>90</v>
      </c>
      <c r="P757" s="15">
        <v>1</v>
      </c>
      <c r="Q757" s="15">
        <v>574</v>
      </c>
      <c r="R757" s="15">
        <v>32</v>
      </c>
      <c r="S757" s="15">
        <v>1</v>
      </c>
      <c r="T757" s="15">
        <v>5</v>
      </c>
      <c r="U757" s="48">
        <f t="shared" si="206"/>
        <v>580</v>
      </c>
      <c r="V757" s="15">
        <v>455</v>
      </c>
      <c r="W757" s="15"/>
      <c r="X757" s="15">
        <v>15</v>
      </c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>
        <v>10</v>
      </c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48">
        <f t="shared" si="191"/>
        <v>480</v>
      </c>
      <c r="BH757" s="49">
        <f t="shared" si="192"/>
        <v>8</v>
      </c>
      <c r="BI757" s="50">
        <f t="shared" si="207"/>
        <v>7.583333333333333</v>
      </c>
      <c r="BJ757" s="50">
        <f t="shared" si="194"/>
        <v>94.791666666666657</v>
      </c>
      <c r="BK757" s="51">
        <f t="shared" si="195"/>
        <v>84.981684981684978</v>
      </c>
      <c r="BL757" s="51">
        <f t="shared" si="196"/>
        <v>93.448275862068968</v>
      </c>
      <c r="BM757" s="51">
        <f t="shared" si="197"/>
        <v>75.277777777777771</v>
      </c>
      <c r="BN757" s="52">
        <f t="shared" si="198"/>
        <v>0.16666666666666666</v>
      </c>
      <c r="BO757" s="52">
        <f t="shared" si="199"/>
        <v>705</v>
      </c>
      <c r="BP757" s="52">
        <f t="shared" si="200"/>
        <v>0.25</v>
      </c>
      <c r="BQ757" s="53">
        <f t="shared" si="201"/>
        <v>22.5</v>
      </c>
      <c r="BR757" s="54">
        <v>1</v>
      </c>
    </row>
    <row r="758" spans="1:70">
      <c r="A758" s="41">
        <v>819</v>
      </c>
      <c r="B758" s="42">
        <v>46033</v>
      </c>
      <c r="C758" s="48" t="s">
        <v>91</v>
      </c>
      <c r="D758" s="43" t="str">
        <f t="shared" si="190"/>
        <v>HO</v>
      </c>
      <c r="E758" s="44" t="s">
        <v>160</v>
      </c>
      <c r="F758" s="44"/>
      <c r="G758" s="45"/>
      <c r="H758" s="45"/>
      <c r="I758" s="45"/>
      <c r="J758" s="5"/>
      <c r="K758" s="46" t="e">
        <f>VLOOKUP(J758,'[1]Item List (3)'!A$1:B$110000,2,FALSE)</f>
        <v>#N/A</v>
      </c>
      <c r="L758" s="5"/>
      <c r="M758" s="15" t="str">
        <f t="shared" si="204"/>
        <v>IR</v>
      </c>
      <c r="N758" s="15"/>
      <c r="O758" s="47" t="str">
        <f t="shared" si="203"/>
        <v/>
      </c>
      <c r="P758" s="15"/>
      <c r="Q758" s="15"/>
      <c r="R758" s="15"/>
      <c r="S758" s="15"/>
      <c r="T758" s="15"/>
      <c r="U758" s="48">
        <f t="shared" si="206"/>
        <v>0</v>
      </c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>
        <v>480</v>
      </c>
      <c r="BG758" s="48">
        <f t="shared" si="191"/>
        <v>480</v>
      </c>
      <c r="BH758" s="49">
        <f t="shared" si="192"/>
        <v>8</v>
      </c>
      <c r="BI758" s="50">
        <f t="shared" si="207"/>
        <v>0</v>
      </c>
      <c r="BJ758" s="50">
        <f t="shared" si="194"/>
        <v>0</v>
      </c>
      <c r="BK758" s="51">
        <f t="shared" si="195"/>
        <v>0</v>
      </c>
      <c r="BL758" s="51">
        <f t="shared" si="196"/>
        <v>0</v>
      </c>
      <c r="BM758" s="51">
        <f t="shared" si="197"/>
        <v>0</v>
      </c>
      <c r="BN758" s="52">
        <f t="shared" si="198"/>
        <v>8</v>
      </c>
      <c r="BO758" s="52">
        <f t="shared" si="199"/>
        <v>0</v>
      </c>
      <c r="BP758" s="52">
        <f t="shared" si="200"/>
        <v>0</v>
      </c>
      <c r="BQ758" s="53">
        <f t="shared" si="201"/>
        <v>0</v>
      </c>
    </row>
    <row r="759" spans="1:70">
      <c r="A759" s="41">
        <v>820</v>
      </c>
      <c r="B759" s="42">
        <v>46033</v>
      </c>
      <c r="C759" s="48" t="s">
        <v>97</v>
      </c>
      <c r="D759" s="43" t="str">
        <f t="shared" si="190"/>
        <v>HO</v>
      </c>
      <c r="E759" s="44" t="s">
        <v>160</v>
      </c>
      <c r="F759" s="44"/>
      <c r="G759" s="45"/>
      <c r="H759" s="45"/>
      <c r="I759" s="45"/>
      <c r="J759" s="5"/>
      <c r="K759" s="46" t="e">
        <f>VLOOKUP(J759,'[1]Item List (3)'!A$1:B$110000,2,FALSE)</f>
        <v>#N/A</v>
      </c>
      <c r="L759" s="5"/>
      <c r="M759" s="15" t="str">
        <f t="shared" si="204"/>
        <v>IR</v>
      </c>
      <c r="N759" s="15"/>
      <c r="O759" s="47" t="str">
        <f t="shared" si="203"/>
        <v/>
      </c>
      <c r="P759" s="15"/>
      <c r="Q759" s="15"/>
      <c r="R759" s="15"/>
      <c r="S759" s="15"/>
      <c r="T759" s="15"/>
      <c r="U759" s="48">
        <f t="shared" si="206"/>
        <v>0</v>
      </c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>
        <v>480</v>
      </c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48">
        <f t="shared" si="191"/>
        <v>480</v>
      </c>
      <c r="BH759" s="49">
        <f t="shared" si="192"/>
        <v>8</v>
      </c>
      <c r="BI759" s="50">
        <f t="shared" si="207"/>
        <v>0</v>
      </c>
      <c r="BJ759" s="50">
        <f t="shared" si="194"/>
        <v>0</v>
      </c>
      <c r="BK759" s="51">
        <f t="shared" si="195"/>
        <v>0</v>
      </c>
      <c r="BL759" s="51">
        <f t="shared" si="196"/>
        <v>0</v>
      </c>
      <c r="BM759" s="51">
        <f t="shared" si="197"/>
        <v>0</v>
      </c>
      <c r="BN759" s="52">
        <f t="shared" si="198"/>
        <v>0</v>
      </c>
      <c r="BO759" s="52">
        <f t="shared" si="199"/>
        <v>0</v>
      </c>
      <c r="BP759" s="52">
        <f t="shared" si="200"/>
        <v>8</v>
      </c>
      <c r="BQ759" s="53">
        <f t="shared" si="201"/>
        <v>0</v>
      </c>
    </row>
    <row r="760" spans="1:70">
      <c r="A760" s="41">
        <v>821</v>
      </c>
      <c r="B760" s="42">
        <v>46033</v>
      </c>
      <c r="C760" s="48" t="s">
        <v>91</v>
      </c>
      <c r="D760" s="43" t="str">
        <f t="shared" si="190"/>
        <v>HO</v>
      </c>
      <c r="E760" s="44" t="s">
        <v>164</v>
      </c>
      <c r="F760" s="44"/>
      <c r="G760" s="45"/>
      <c r="H760" s="45"/>
      <c r="I760" s="45"/>
      <c r="J760" s="5"/>
      <c r="K760" s="46" t="e">
        <f>VLOOKUP(J760,'[1]Item List (3)'!A$1:B$110000,2,FALSE)</f>
        <v>#N/A</v>
      </c>
      <c r="L760" s="5"/>
      <c r="M760" s="15" t="str">
        <f t="shared" si="204"/>
        <v>IR</v>
      </c>
      <c r="N760" s="15"/>
      <c r="O760" s="47" t="str">
        <f t="shared" si="203"/>
        <v/>
      </c>
      <c r="P760" s="15"/>
      <c r="Q760" s="15"/>
      <c r="R760" s="15"/>
      <c r="S760" s="15"/>
      <c r="T760" s="15"/>
      <c r="U760" s="48">
        <f t="shared" si="206"/>
        <v>0</v>
      </c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>
        <v>480</v>
      </c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48">
        <f t="shared" si="191"/>
        <v>480</v>
      </c>
      <c r="BH760" s="49">
        <f t="shared" si="192"/>
        <v>8</v>
      </c>
      <c r="BI760" s="50">
        <f t="shared" si="207"/>
        <v>0</v>
      </c>
      <c r="BJ760" s="50">
        <f t="shared" si="194"/>
        <v>0</v>
      </c>
      <c r="BK760" s="51">
        <f t="shared" si="195"/>
        <v>0</v>
      </c>
      <c r="BL760" s="51">
        <f t="shared" si="196"/>
        <v>0</v>
      </c>
      <c r="BM760" s="51">
        <f t="shared" si="197"/>
        <v>0</v>
      </c>
      <c r="BN760" s="52">
        <f t="shared" si="198"/>
        <v>0</v>
      </c>
      <c r="BO760" s="52">
        <f t="shared" si="199"/>
        <v>0</v>
      </c>
      <c r="BP760" s="52">
        <f t="shared" si="200"/>
        <v>8</v>
      </c>
      <c r="BQ760" s="53">
        <f t="shared" si="201"/>
        <v>0</v>
      </c>
    </row>
    <row r="761" spans="1:70">
      <c r="A761" s="41">
        <v>822</v>
      </c>
      <c r="B761" s="42">
        <v>46033</v>
      </c>
      <c r="C761" s="48" t="s">
        <v>97</v>
      </c>
      <c r="D761" s="43" t="str">
        <f t="shared" si="190"/>
        <v>HO</v>
      </c>
      <c r="E761" s="44" t="s">
        <v>164</v>
      </c>
      <c r="F761" s="44" t="s">
        <v>161</v>
      </c>
      <c r="G761" s="45" t="s">
        <v>165</v>
      </c>
      <c r="H761" s="45"/>
      <c r="I761" s="45"/>
      <c r="J761" s="5">
        <v>208308.01</v>
      </c>
      <c r="K761" s="46" t="str">
        <f>VLOOKUP(J761,'[1]Item List (3)'!A$1:B$110000,2,FALSE)</f>
        <v>NA/RNA.OR 4908</v>
      </c>
      <c r="L761" s="5">
        <v>251015010</v>
      </c>
      <c r="M761" s="15" t="str">
        <f t="shared" si="204"/>
        <v>OR</v>
      </c>
      <c r="N761" s="15">
        <v>20</v>
      </c>
      <c r="O761" s="47">
        <f t="shared" si="203"/>
        <v>180</v>
      </c>
      <c r="P761" s="15">
        <v>1</v>
      </c>
      <c r="Q761" s="15">
        <v>321</v>
      </c>
      <c r="R761" s="15"/>
      <c r="S761" s="15"/>
      <c r="T761" s="15"/>
      <c r="U761" s="48">
        <f t="shared" si="206"/>
        <v>321</v>
      </c>
      <c r="V761" s="15">
        <v>120</v>
      </c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>
        <v>360</v>
      </c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48">
        <f t="shared" si="191"/>
        <v>480</v>
      </c>
      <c r="BH761" s="49">
        <f t="shared" si="192"/>
        <v>8</v>
      </c>
      <c r="BI761" s="50">
        <f t="shared" si="207"/>
        <v>2</v>
      </c>
      <c r="BJ761" s="50">
        <f t="shared" si="194"/>
        <v>25</v>
      </c>
      <c r="BK761" s="51">
        <f t="shared" si="195"/>
        <v>89.166666666666671</v>
      </c>
      <c r="BL761" s="51">
        <f t="shared" si="196"/>
        <v>100</v>
      </c>
      <c r="BM761" s="51">
        <f t="shared" si="197"/>
        <v>22.291666666666668</v>
      </c>
      <c r="BN761" s="52">
        <f t="shared" si="198"/>
        <v>0</v>
      </c>
      <c r="BO761" s="52">
        <f t="shared" si="199"/>
        <v>1440</v>
      </c>
      <c r="BP761" s="52">
        <f t="shared" si="200"/>
        <v>6</v>
      </c>
      <c r="BQ761" s="53">
        <f t="shared" si="201"/>
        <v>1080</v>
      </c>
    </row>
    <row r="762" spans="1:70">
      <c r="A762" s="41">
        <v>823</v>
      </c>
      <c r="B762" s="42">
        <v>46033</v>
      </c>
      <c r="C762" s="48" t="s">
        <v>91</v>
      </c>
      <c r="D762" s="43" t="str">
        <f t="shared" ref="D762:D825" si="208">LEFT(E762,2)</f>
        <v>HO</v>
      </c>
      <c r="E762" s="44" t="s">
        <v>166</v>
      </c>
      <c r="F762" s="44"/>
      <c r="G762" s="45"/>
      <c r="H762" s="45"/>
      <c r="I762" s="45"/>
      <c r="J762" s="5"/>
      <c r="K762" s="46" t="e">
        <f>VLOOKUP(J762,'[1]Item List (3)'!A$1:B$110000,2,FALSE)</f>
        <v>#N/A</v>
      </c>
      <c r="L762" s="5"/>
      <c r="M762" s="15" t="str">
        <f t="shared" si="204"/>
        <v>IR</v>
      </c>
      <c r="N762" s="15"/>
      <c r="O762" s="47" t="str">
        <f t="shared" si="203"/>
        <v/>
      </c>
      <c r="P762" s="15"/>
      <c r="Q762" s="15"/>
      <c r="R762" s="15"/>
      <c r="S762" s="15"/>
      <c r="T762" s="15"/>
      <c r="U762" s="48">
        <f t="shared" si="206"/>
        <v>0</v>
      </c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>
        <v>480</v>
      </c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48">
        <f t="shared" ref="BG762:BG775" si="209">SUM(V762:BF762)</f>
        <v>480</v>
      </c>
      <c r="BH762" s="49">
        <f t="shared" ref="BH762:BH775" si="210">BG762/60</f>
        <v>8</v>
      </c>
      <c r="BI762" s="50">
        <f t="shared" si="207"/>
        <v>0</v>
      </c>
      <c r="BJ762" s="50">
        <f t="shared" ref="BJ762:BJ775" si="211">IFERROR(BI762/BH762*100,0)</f>
        <v>0</v>
      </c>
      <c r="BK762" s="51">
        <f t="shared" ref="BK762:BK775" si="212">IFERROR(((U762*N762)/(BI762*3600)*100),0)</f>
        <v>0</v>
      </c>
      <c r="BL762" s="51">
        <f t="shared" ref="BL762:BL775" si="213">IFERROR(((U762-(R762+S762+T762))/U762*100),0)</f>
        <v>0</v>
      </c>
      <c r="BM762" s="51">
        <f t="shared" ref="BM762:BM775" si="214">IFERROR((((BJ762*BK762*BL762)/1000000)*100),0)</f>
        <v>0</v>
      </c>
      <c r="BN762" s="52">
        <f t="shared" ref="BN762:BN775" si="215">(W762+AP762+BE762+BF762)/60</f>
        <v>0</v>
      </c>
      <c r="BO762" s="52">
        <f t="shared" ref="BO762:BO775" si="216">IFERROR(((BH762-BN762)*3600)/N762,0)</f>
        <v>0</v>
      </c>
      <c r="BP762" s="52">
        <f t="shared" ref="BP762:BP775" si="217">IFERROR(SUM(W762:BF762)/60-BN762,0)</f>
        <v>8</v>
      </c>
      <c r="BQ762" s="53">
        <f t="shared" ref="BQ762:BQ775" si="218">IFERROR(BP762*3600/N762,0)</f>
        <v>0</v>
      </c>
    </row>
    <row r="763" spans="1:70">
      <c r="A763" s="41">
        <v>824</v>
      </c>
      <c r="B763" s="42">
        <v>46033</v>
      </c>
      <c r="C763" s="48" t="s">
        <v>97</v>
      </c>
      <c r="D763" s="43" t="str">
        <f t="shared" si="208"/>
        <v>HO</v>
      </c>
      <c r="E763" s="44" t="s">
        <v>166</v>
      </c>
      <c r="F763" s="44"/>
      <c r="G763" s="45"/>
      <c r="H763" s="45"/>
      <c r="I763" s="45"/>
      <c r="J763" s="5"/>
      <c r="K763" s="46" t="e">
        <f>VLOOKUP(J763,'[1]Item List (3)'!A$1:B$110000,2,FALSE)</f>
        <v>#N/A</v>
      </c>
      <c r="L763" s="5"/>
      <c r="M763" s="15" t="str">
        <f t="shared" si="204"/>
        <v>IR</v>
      </c>
      <c r="N763" s="15"/>
      <c r="O763" s="47" t="str">
        <f t="shared" si="203"/>
        <v/>
      </c>
      <c r="P763" s="15"/>
      <c r="Q763" s="15"/>
      <c r="R763" s="15"/>
      <c r="S763" s="15"/>
      <c r="T763" s="15"/>
      <c r="U763" s="48">
        <f t="shared" si="206"/>
        <v>0</v>
      </c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>
        <v>480</v>
      </c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48">
        <f t="shared" si="209"/>
        <v>480</v>
      </c>
      <c r="BH763" s="49">
        <f t="shared" si="210"/>
        <v>8</v>
      </c>
      <c r="BI763" s="50">
        <f t="shared" si="207"/>
        <v>0</v>
      </c>
      <c r="BJ763" s="50">
        <f t="shared" si="211"/>
        <v>0</v>
      </c>
      <c r="BK763" s="51">
        <f t="shared" si="212"/>
        <v>0</v>
      </c>
      <c r="BL763" s="51">
        <f t="shared" si="213"/>
        <v>0</v>
      </c>
      <c r="BM763" s="51">
        <f t="shared" si="214"/>
        <v>0</v>
      </c>
      <c r="BN763" s="52">
        <f t="shared" si="215"/>
        <v>0</v>
      </c>
      <c r="BO763" s="52">
        <f t="shared" si="216"/>
        <v>0</v>
      </c>
      <c r="BP763" s="52">
        <f t="shared" si="217"/>
        <v>8</v>
      </c>
      <c r="BQ763" s="53">
        <f t="shared" si="218"/>
        <v>0</v>
      </c>
    </row>
    <row r="764" spans="1:70">
      <c r="A764" s="41">
        <v>825</v>
      </c>
      <c r="B764" s="42">
        <v>46033</v>
      </c>
      <c r="C764" s="48" t="s">
        <v>91</v>
      </c>
      <c r="D764" s="43" t="str">
        <f t="shared" si="208"/>
        <v>HO</v>
      </c>
      <c r="E764" s="44" t="s">
        <v>169</v>
      </c>
      <c r="F764" s="44" t="s">
        <v>161</v>
      </c>
      <c r="G764" s="45" t="s">
        <v>171</v>
      </c>
      <c r="H764" s="45"/>
      <c r="I764" s="45"/>
      <c r="J764" s="5">
        <v>104299</v>
      </c>
      <c r="K764" s="46" t="str">
        <f>VLOOKUP(J764,'[1]Item List (3)'!A$1:B$110000,2,FALSE)</f>
        <v>IR.9916</v>
      </c>
      <c r="L764" s="5">
        <v>251009003</v>
      </c>
      <c r="M764" s="15" t="str">
        <f t="shared" si="204"/>
        <v>IR</v>
      </c>
      <c r="N764" s="15">
        <v>15</v>
      </c>
      <c r="O764" s="47">
        <f t="shared" si="203"/>
        <v>240</v>
      </c>
      <c r="P764" s="15">
        <v>1</v>
      </c>
      <c r="Q764" s="15">
        <v>1543</v>
      </c>
      <c r="R764" s="15"/>
      <c r="S764" s="15"/>
      <c r="T764" s="15"/>
      <c r="U764" s="48">
        <f t="shared" si="206"/>
        <v>1543</v>
      </c>
      <c r="V764" s="15">
        <v>400</v>
      </c>
      <c r="W764" s="15"/>
      <c r="X764" s="15">
        <v>50</v>
      </c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>
        <v>30</v>
      </c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48">
        <f t="shared" si="209"/>
        <v>480</v>
      </c>
      <c r="BH764" s="49">
        <f t="shared" si="210"/>
        <v>8</v>
      </c>
      <c r="BI764" s="50">
        <f t="shared" si="207"/>
        <v>6.666666666666667</v>
      </c>
      <c r="BJ764" s="50">
        <f t="shared" si="211"/>
        <v>83.333333333333343</v>
      </c>
      <c r="BK764" s="51">
        <f t="shared" si="212"/>
        <v>96.4375</v>
      </c>
      <c r="BL764" s="51">
        <f t="shared" si="213"/>
        <v>100</v>
      </c>
      <c r="BM764" s="51">
        <f t="shared" si="214"/>
        <v>80.364583333333343</v>
      </c>
      <c r="BN764" s="52">
        <f t="shared" si="215"/>
        <v>0.5</v>
      </c>
      <c r="BO764" s="52">
        <f t="shared" si="216"/>
        <v>1800</v>
      </c>
      <c r="BP764" s="52">
        <f t="shared" si="217"/>
        <v>0.83333333333333326</v>
      </c>
      <c r="BQ764" s="53">
        <f t="shared" si="218"/>
        <v>199.99999999999997</v>
      </c>
    </row>
    <row r="765" spans="1:70">
      <c r="A765" s="41">
        <v>826</v>
      </c>
      <c r="B765" s="42">
        <v>46033</v>
      </c>
      <c r="C765" s="48" t="s">
        <v>97</v>
      </c>
      <c r="D765" s="43" t="str">
        <f t="shared" si="208"/>
        <v>HO</v>
      </c>
      <c r="E765" s="44" t="s">
        <v>169</v>
      </c>
      <c r="F765" s="44" t="s">
        <v>161</v>
      </c>
      <c r="G765" s="45" t="s">
        <v>170</v>
      </c>
      <c r="H765" s="45" t="s">
        <v>173</v>
      </c>
      <c r="I765" s="45"/>
      <c r="J765" s="5">
        <v>104299</v>
      </c>
      <c r="K765" s="46" t="str">
        <f>VLOOKUP(J765,'[1]Item List (3)'!A$1:B$110000,2,FALSE)</f>
        <v>IR.9916</v>
      </c>
      <c r="L765" s="5">
        <v>251009003</v>
      </c>
      <c r="M765" s="15" t="str">
        <f t="shared" si="204"/>
        <v>IR</v>
      </c>
      <c r="N765" s="15">
        <v>15</v>
      </c>
      <c r="O765" s="47">
        <f t="shared" si="203"/>
        <v>240</v>
      </c>
      <c r="P765" s="15">
        <v>1</v>
      </c>
      <c r="Q765" s="15">
        <v>1552</v>
      </c>
      <c r="R765" s="15"/>
      <c r="S765" s="15"/>
      <c r="T765" s="15"/>
      <c r="U765" s="48">
        <f t="shared" si="206"/>
        <v>1552</v>
      </c>
      <c r="V765" s="15">
        <v>400</v>
      </c>
      <c r="W765" s="15"/>
      <c r="X765" s="15">
        <v>60</v>
      </c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>
        <v>20</v>
      </c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48">
        <f t="shared" si="209"/>
        <v>480</v>
      </c>
      <c r="BH765" s="49">
        <f t="shared" si="210"/>
        <v>8</v>
      </c>
      <c r="BI765" s="50">
        <f t="shared" si="207"/>
        <v>6.666666666666667</v>
      </c>
      <c r="BJ765" s="50">
        <f t="shared" si="211"/>
        <v>83.333333333333343</v>
      </c>
      <c r="BK765" s="51">
        <f t="shared" si="212"/>
        <v>97</v>
      </c>
      <c r="BL765" s="51">
        <f t="shared" si="213"/>
        <v>100</v>
      </c>
      <c r="BM765" s="51">
        <f t="shared" si="214"/>
        <v>80.833333333333329</v>
      </c>
      <c r="BN765" s="52">
        <f t="shared" si="215"/>
        <v>0.33333333333333331</v>
      </c>
      <c r="BO765" s="52">
        <f t="shared" si="216"/>
        <v>1840</v>
      </c>
      <c r="BP765" s="52">
        <f t="shared" si="217"/>
        <v>1</v>
      </c>
      <c r="BQ765" s="53">
        <f t="shared" si="218"/>
        <v>240</v>
      </c>
    </row>
    <row r="766" spans="1:70">
      <c r="A766" s="41">
        <v>827</v>
      </c>
      <c r="B766" s="42">
        <v>46033</v>
      </c>
      <c r="C766" s="48" t="s">
        <v>91</v>
      </c>
      <c r="D766" s="43" t="str">
        <f t="shared" si="208"/>
        <v>HO</v>
      </c>
      <c r="E766" s="44" t="s">
        <v>172</v>
      </c>
      <c r="F766" s="44" t="s">
        <v>161</v>
      </c>
      <c r="G766" s="45" t="s">
        <v>165</v>
      </c>
      <c r="H766" s="45"/>
      <c r="I766" s="45"/>
      <c r="J766" s="5">
        <v>208299</v>
      </c>
      <c r="K766" s="46" t="str">
        <f>VLOOKUP(J766,'[1]Item List (3)'!A$1:B$110000,2,FALSE)</f>
        <v>OR.9916</v>
      </c>
      <c r="L766" s="5">
        <v>251005009</v>
      </c>
      <c r="M766" s="15" t="str">
        <f t="shared" si="204"/>
        <v>OR</v>
      </c>
      <c r="N766" s="15">
        <v>15</v>
      </c>
      <c r="O766" s="47">
        <f t="shared" si="203"/>
        <v>240</v>
      </c>
      <c r="P766" s="15">
        <v>1</v>
      </c>
      <c r="Q766" s="15">
        <v>1778</v>
      </c>
      <c r="R766" s="15"/>
      <c r="S766" s="15"/>
      <c r="T766" s="15"/>
      <c r="U766" s="48">
        <f t="shared" si="206"/>
        <v>1778</v>
      </c>
      <c r="V766" s="15">
        <v>450</v>
      </c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>
        <v>30</v>
      </c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48">
        <f t="shared" si="209"/>
        <v>480</v>
      </c>
      <c r="BH766" s="49">
        <f t="shared" si="210"/>
        <v>8</v>
      </c>
      <c r="BI766" s="50">
        <f t="shared" si="207"/>
        <v>7.5</v>
      </c>
      <c r="BJ766" s="50">
        <f t="shared" si="211"/>
        <v>93.75</v>
      </c>
      <c r="BK766" s="51">
        <f t="shared" si="212"/>
        <v>98.777777777777771</v>
      </c>
      <c r="BL766" s="51">
        <f t="shared" si="213"/>
        <v>100</v>
      </c>
      <c r="BM766" s="51">
        <f t="shared" si="214"/>
        <v>92.604166666666671</v>
      </c>
      <c r="BN766" s="52">
        <f t="shared" si="215"/>
        <v>0.5</v>
      </c>
      <c r="BO766" s="52">
        <f t="shared" si="216"/>
        <v>1800</v>
      </c>
      <c r="BP766" s="52">
        <f t="shared" si="217"/>
        <v>0</v>
      </c>
      <c r="BQ766" s="53">
        <f t="shared" si="218"/>
        <v>0</v>
      </c>
      <c r="BR766" s="54">
        <v>1</v>
      </c>
    </row>
    <row r="767" spans="1:70">
      <c r="A767" s="41">
        <v>828</v>
      </c>
      <c r="B767" s="42">
        <v>46033</v>
      </c>
      <c r="C767" s="48" t="s">
        <v>97</v>
      </c>
      <c r="D767" s="43" t="str">
        <f t="shared" si="208"/>
        <v>HO</v>
      </c>
      <c r="E767" s="44" t="s">
        <v>172</v>
      </c>
      <c r="F767" s="44" t="s">
        <v>161</v>
      </c>
      <c r="G767" s="45" t="s">
        <v>173</v>
      </c>
      <c r="H767" s="45"/>
      <c r="I767" s="45"/>
      <c r="J767" s="5">
        <v>208299</v>
      </c>
      <c r="K767" s="46" t="str">
        <f>VLOOKUP(J767,'[1]Item List (3)'!A$1:B$110000,2,FALSE)</f>
        <v>OR.9916</v>
      </c>
      <c r="L767" s="5">
        <v>251005009</v>
      </c>
      <c r="M767" s="15" t="str">
        <f t="shared" si="204"/>
        <v>OR</v>
      </c>
      <c r="N767" s="15">
        <v>15</v>
      </c>
      <c r="O767" s="47">
        <f t="shared" si="203"/>
        <v>240</v>
      </c>
      <c r="P767" s="15">
        <v>1</v>
      </c>
      <c r="Q767" s="15">
        <v>1600</v>
      </c>
      <c r="R767" s="15"/>
      <c r="S767" s="15"/>
      <c r="T767" s="15"/>
      <c r="U767" s="48">
        <f t="shared" si="206"/>
        <v>1600</v>
      </c>
      <c r="V767" s="15">
        <v>410</v>
      </c>
      <c r="W767" s="15"/>
      <c r="X767" s="15">
        <v>25</v>
      </c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>
        <v>20</v>
      </c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>
        <v>25</v>
      </c>
      <c r="BD767" s="15"/>
      <c r="BE767" s="15"/>
      <c r="BF767" s="15"/>
      <c r="BG767" s="48">
        <f t="shared" si="209"/>
        <v>480</v>
      </c>
      <c r="BH767" s="49">
        <f t="shared" si="210"/>
        <v>8</v>
      </c>
      <c r="BI767" s="50">
        <f t="shared" si="207"/>
        <v>6.833333333333333</v>
      </c>
      <c r="BJ767" s="50">
        <f t="shared" si="211"/>
        <v>85.416666666666657</v>
      </c>
      <c r="BK767" s="51">
        <f t="shared" si="212"/>
        <v>97.560975609756099</v>
      </c>
      <c r="BL767" s="51">
        <f t="shared" si="213"/>
        <v>100</v>
      </c>
      <c r="BM767" s="51">
        <f t="shared" si="214"/>
        <v>83.333333333333329</v>
      </c>
      <c r="BN767" s="52">
        <f t="shared" si="215"/>
        <v>0.33333333333333331</v>
      </c>
      <c r="BO767" s="52">
        <f t="shared" si="216"/>
        <v>1840</v>
      </c>
      <c r="BP767" s="52">
        <f t="shared" si="217"/>
        <v>0.83333333333333348</v>
      </c>
      <c r="BQ767" s="53">
        <f t="shared" si="218"/>
        <v>200.00000000000003</v>
      </c>
    </row>
    <row r="768" spans="1:70">
      <c r="A768" s="41">
        <v>829</v>
      </c>
      <c r="B768" s="42">
        <v>46033</v>
      </c>
      <c r="C768" s="48" t="s">
        <v>91</v>
      </c>
      <c r="D768" s="43" t="str">
        <f t="shared" si="208"/>
        <v>HO</v>
      </c>
      <c r="E768" s="44" t="s">
        <v>175</v>
      </c>
      <c r="F768" s="44"/>
      <c r="G768" s="45"/>
      <c r="H768" s="45"/>
      <c r="I768" s="45"/>
      <c r="J768" s="5"/>
      <c r="K768" s="46" t="e">
        <f>VLOOKUP(J768,'[1]Item List (3)'!A$1:B$110000,2,FALSE)</f>
        <v>#N/A</v>
      </c>
      <c r="L768" s="5"/>
      <c r="M768" s="15" t="str">
        <f t="shared" si="204"/>
        <v>IR</v>
      </c>
      <c r="N768" s="15"/>
      <c r="O768" s="47" t="str">
        <f t="shared" si="203"/>
        <v/>
      </c>
      <c r="P768" s="15"/>
      <c r="Q768" s="15"/>
      <c r="R768" s="15"/>
      <c r="S768" s="15"/>
      <c r="T768" s="15"/>
      <c r="U768" s="48">
        <f t="shared" si="206"/>
        <v>0</v>
      </c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>
        <v>480</v>
      </c>
      <c r="BG768" s="48">
        <f t="shared" si="209"/>
        <v>480</v>
      </c>
      <c r="BH768" s="49">
        <f t="shared" si="210"/>
        <v>8</v>
      </c>
      <c r="BI768" s="50">
        <f t="shared" si="207"/>
        <v>0</v>
      </c>
      <c r="BJ768" s="50">
        <f t="shared" si="211"/>
        <v>0</v>
      </c>
      <c r="BK768" s="51">
        <f t="shared" si="212"/>
        <v>0</v>
      </c>
      <c r="BL768" s="51">
        <f t="shared" si="213"/>
        <v>0</v>
      </c>
      <c r="BM768" s="51">
        <f t="shared" si="214"/>
        <v>0</v>
      </c>
      <c r="BN768" s="52">
        <f t="shared" si="215"/>
        <v>8</v>
      </c>
      <c r="BO768" s="52">
        <f t="shared" si="216"/>
        <v>0</v>
      </c>
      <c r="BP768" s="52">
        <f t="shared" si="217"/>
        <v>0</v>
      </c>
      <c r="BQ768" s="53">
        <f t="shared" si="218"/>
        <v>0</v>
      </c>
    </row>
    <row r="769" spans="1:70">
      <c r="A769" s="41">
        <v>830</v>
      </c>
      <c r="B769" s="42">
        <v>46033</v>
      </c>
      <c r="C769" s="48" t="s">
        <v>97</v>
      </c>
      <c r="D769" s="43" t="str">
        <f t="shared" si="208"/>
        <v>HO</v>
      </c>
      <c r="E769" s="44" t="s">
        <v>175</v>
      </c>
      <c r="F769" s="44" t="s">
        <v>161</v>
      </c>
      <c r="G769" s="45" t="s">
        <v>163</v>
      </c>
      <c r="H769" s="45"/>
      <c r="I769" s="45"/>
      <c r="J769" s="5">
        <v>102091</v>
      </c>
      <c r="K769" s="46" t="e">
        <f>VLOOKUP(J769,'[1]Item List (3)'!A$1:B$110000,2,FALSE)</f>
        <v>#N/A</v>
      </c>
      <c r="L769" s="5">
        <v>251204017</v>
      </c>
      <c r="M769" s="15" t="str">
        <f t="shared" si="204"/>
        <v>IR</v>
      </c>
      <c r="N769" s="15">
        <v>25</v>
      </c>
      <c r="O769" s="47">
        <f t="shared" si="203"/>
        <v>144</v>
      </c>
      <c r="P769" s="15">
        <v>1</v>
      </c>
      <c r="Q769" s="15">
        <v>799</v>
      </c>
      <c r="R769" s="15"/>
      <c r="S769" s="15"/>
      <c r="T769" s="15"/>
      <c r="U769" s="48">
        <f t="shared" si="206"/>
        <v>799</v>
      </c>
      <c r="V769" s="15">
        <v>390</v>
      </c>
      <c r="W769" s="15">
        <v>80</v>
      </c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>
        <v>10</v>
      </c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48">
        <f t="shared" si="209"/>
        <v>480</v>
      </c>
      <c r="BH769" s="49">
        <f t="shared" si="210"/>
        <v>8</v>
      </c>
      <c r="BI769" s="50">
        <f t="shared" si="207"/>
        <v>6.5</v>
      </c>
      <c r="BJ769" s="50">
        <f t="shared" si="211"/>
        <v>81.25</v>
      </c>
      <c r="BK769" s="51">
        <f t="shared" si="212"/>
        <v>85.363247863247864</v>
      </c>
      <c r="BL769" s="51">
        <f t="shared" si="213"/>
        <v>100</v>
      </c>
      <c r="BM769" s="51">
        <f t="shared" si="214"/>
        <v>69.357638888888886</v>
      </c>
      <c r="BN769" s="52">
        <f t="shared" si="215"/>
        <v>1.5</v>
      </c>
      <c r="BO769" s="52">
        <f t="shared" si="216"/>
        <v>936</v>
      </c>
      <c r="BP769" s="52">
        <f t="shared" si="217"/>
        <v>0</v>
      </c>
      <c r="BQ769" s="53">
        <f t="shared" si="218"/>
        <v>0</v>
      </c>
    </row>
    <row r="770" spans="1:70">
      <c r="A770" s="41">
        <v>831</v>
      </c>
      <c r="B770" s="42">
        <v>46033</v>
      </c>
      <c r="C770" s="48" t="s">
        <v>91</v>
      </c>
      <c r="D770" s="43" t="str">
        <f t="shared" si="208"/>
        <v>HO</v>
      </c>
      <c r="E770" s="44" t="s">
        <v>176</v>
      </c>
      <c r="F770" s="44" t="s">
        <v>161</v>
      </c>
      <c r="G770" s="45" t="s">
        <v>174</v>
      </c>
      <c r="H770" s="45"/>
      <c r="I770" s="45"/>
      <c r="J770" s="5">
        <v>208497</v>
      </c>
      <c r="K770" s="46" t="str">
        <f>VLOOKUP(J770,'[1]Item List (3)'!A$1:B$110000,2,FALSE)</f>
        <v>NB.OR 95076</v>
      </c>
      <c r="L770" s="5">
        <v>251208001</v>
      </c>
      <c r="M770" s="15" t="str">
        <f t="shared" si="204"/>
        <v>OR</v>
      </c>
      <c r="N770" s="15">
        <v>15</v>
      </c>
      <c r="O770" s="47">
        <f t="shared" si="203"/>
        <v>240</v>
      </c>
      <c r="P770" s="15">
        <v>1</v>
      </c>
      <c r="Q770" s="15">
        <v>1122</v>
      </c>
      <c r="R770" s="15"/>
      <c r="S770" s="15"/>
      <c r="T770" s="15"/>
      <c r="U770" s="48">
        <f t="shared" si="206"/>
        <v>1122</v>
      </c>
      <c r="V770" s="15">
        <v>290</v>
      </c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>
        <v>20</v>
      </c>
      <c r="AQ770" s="15"/>
      <c r="AR770" s="15">
        <v>170</v>
      </c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48">
        <f t="shared" si="209"/>
        <v>480</v>
      </c>
      <c r="BH770" s="49">
        <f t="shared" si="210"/>
        <v>8</v>
      </c>
      <c r="BI770" s="50">
        <f t="shared" si="207"/>
        <v>4.8333333333333339</v>
      </c>
      <c r="BJ770" s="50">
        <f t="shared" si="211"/>
        <v>60.416666666666671</v>
      </c>
      <c r="BK770" s="51">
        <f t="shared" si="212"/>
        <v>96.724137931034463</v>
      </c>
      <c r="BL770" s="51">
        <f t="shared" si="213"/>
        <v>100</v>
      </c>
      <c r="BM770" s="51">
        <f t="shared" si="214"/>
        <v>58.437499999999986</v>
      </c>
      <c r="BN770" s="52">
        <f t="shared" si="215"/>
        <v>0.33333333333333331</v>
      </c>
      <c r="BO770" s="52">
        <f t="shared" si="216"/>
        <v>1840</v>
      </c>
      <c r="BP770" s="52">
        <f t="shared" si="217"/>
        <v>2.833333333333333</v>
      </c>
      <c r="BQ770" s="53">
        <f t="shared" si="218"/>
        <v>679.99999999999989</v>
      </c>
    </row>
    <row r="771" spans="1:70">
      <c r="A771" s="41">
        <v>832</v>
      </c>
      <c r="B771" s="42">
        <v>46033</v>
      </c>
      <c r="C771" s="48" t="s">
        <v>97</v>
      </c>
      <c r="D771" s="43" t="str">
        <f t="shared" si="208"/>
        <v>HO</v>
      </c>
      <c r="E771" s="44" t="s">
        <v>176</v>
      </c>
      <c r="F771" s="44" t="s">
        <v>161</v>
      </c>
      <c r="G771" s="45" t="s">
        <v>171</v>
      </c>
      <c r="H771" s="45"/>
      <c r="I771" s="45"/>
      <c r="J771" s="5">
        <v>208497</v>
      </c>
      <c r="K771" s="46" t="str">
        <f>VLOOKUP(J771,'[1]Item List (3)'!A$1:B$110000,2,FALSE)</f>
        <v>NB.OR 95076</v>
      </c>
      <c r="L771" s="5">
        <v>251208001</v>
      </c>
      <c r="M771" s="15" t="str">
        <f t="shared" si="204"/>
        <v>OR</v>
      </c>
      <c r="N771" s="15">
        <v>15</v>
      </c>
      <c r="O771" s="47">
        <f t="shared" si="203"/>
        <v>240</v>
      </c>
      <c r="P771" s="15">
        <v>1</v>
      </c>
      <c r="Q771" s="15">
        <v>255</v>
      </c>
      <c r="R771" s="15"/>
      <c r="S771" s="15"/>
      <c r="T771" s="15"/>
      <c r="U771" s="48">
        <f t="shared" si="206"/>
        <v>255</v>
      </c>
      <c r="V771" s="15">
        <v>120</v>
      </c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>
        <v>360</v>
      </c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48">
        <f t="shared" si="209"/>
        <v>480</v>
      </c>
      <c r="BH771" s="49">
        <f t="shared" si="210"/>
        <v>8</v>
      </c>
      <c r="BI771" s="50">
        <f t="shared" si="207"/>
        <v>2</v>
      </c>
      <c r="BJ771" s="50">
        <f t="shared" si="211"/>
        <v>25</v>
      </c>
      <c r="BK771" s="51">
        <f t="shared" si="212"/>
        <v>53.125</v>
      </c>
      <c r="BL771" s="51">
        <f t="shared" si="213"/>
        <v>100</v>
      </c>
      <c r="BM771" s="51">
        <f t="shared" si="214"/>
        <v>13.28125</v>
      </c>
      <c r="BN771" s="52">
        <f t="shared" si="215"/>
        <v>0</v>
      </c>
      <c r="BO771" s="52">
        <f t="shared" si="216"/>
        <v>1920</v>
      </c>
      <c r="BP771" s="52">
        <f t="shared" si="217"/>
        <v>6</v>
      </c>
      <c r="BQ771" s="53">
        <f t="shared" si="218"/>
        <v>1440</v>
      </c>
    </row>
    <row r="772" spans="1:70">
      <c r="A772" s="41">
        <v>833</v>
      </c>
      <c r="B772" s="42">
        <v>46033</v>
      </c>
      <c r="C772" s="48" t="s">
        <v>91</v>
      </c>
      <c r="D772" s="43" t="str">
        <f t="shared" si="208"/>
        <v>HO</v>
      </c>
      <c r="E772" s="44" t="s">
        <v>177</v>
      </c>
      <c r="F772" s="44"/>
      <c r="G772" s="45"/>
      <c r="H772" s="45"/>
      <c r="I772" s="45"/>
      <c r="J772" s="5"/>
      <c r="K772" s="46" t="e">
        <f>VLOOKUP(J772,'[1]Item List (3)'!A$1:B$110000,2,FALSE)</f>
        <v>#N/A</v>
      </c>
      <c r="L772" s="5"/>
      <c r="M772" s="15" t="str">
        <f t="shared" si="204"/>
        <v>IR</v>
      </c>
      <c r="N772" s="15"/>
      <c r="O772" s="47" t="str">
        <f t="shared" ref="O772:O835" si="219">IFERROR(3600/N772,"")</f>
        <v/>
      </c>
      <c r="P772" s="15"/>
      <c r="Q772" s="15"/>
      <c r="R772" s="15"/>
      <c r="S772" s="15"/>
      <c r="T772" s="15"/>
      <c r="U772" s="48">
        <f t="shared" si="206"/>
        <v>0</v>
      </c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>
        <v>480</v>
      </c>
      <c r="BG772" s="48">
        <f t="shared" si="209"/>
        <v>480</v>
      </c>
      <c r="BH772" s="49">
        <f t="shared" si="210"/>
        <v>8</v>
      </c>
      <c r="BI772" s="50">
        <f t="shared" si="207"/>
        <v>0</v>
      </c>
      <c r="BJ772" s="50">
        <f t="shared" si="211"/>
        <v>0</v>
      </c>
      <c r="BK772" s="51">
        <f t="shared" si="212"/>
        <v>0</v>
      </c>
      <c r="BL772" s="51">
        <f t="shared" si="213"/>
        <v>0</v>
      </c>
      <c r="BM772" s="51">
        <f t="shared" si="214"/>
        <v>0</v>
      </c>
      <c r="BN772" s="52">
        <f t="shared" si="215"/>
        <v>8</v>
      </c>
      <c r="BO772" s="52">
        <f t="shared" si="216"/>
        <v>0</v>
      </c>
      <c r="BP772" s="52">
        <f t="shared" si="217"/>
        <v>0</v>
      </c>
      <c r="BQ772" s="53">
        <f t="shared" si="218"/>
        <v>0</v>
      </c>
    </row>
    <row r="773" spans="1:70">
      <c r="A773" s="41">
        <v>834</v>
      </c>
      <c r="B773" s="42">
        <v>46033</v>
      </c>
      <c r="C773" s="48" t="s">
        <v>97</v>
      </c>
      <c r="D773" s="43" t="str">
        <f t="shared" si="208"/>
        <v>HO</v>
      </c>
      <c r="E773" s="44" t="s">
        <v>177</v>
      </c>
      <c r="F773" s="44"/>
      <c r="G773" s="45"/>
      <c r="H773" s="45"/>
      <c r="I773" s="45"/>
      <c r="J773" s="5"/>
      <c r="K773" s="46" t="e">
        <f>VLOOKUP(J773,'[1]Item List (3)'!A$1:B$110000,2,FALSE)</f>
        <v>#N/A</v>
      </c>
      <c r="L773" s="5"/>
      <c r="M773" s="15" t="str">
        <f t="shared" ref="M773:M836" si="220">IF((LEFT(J773))="2",$L$1,$J$1)</f>
        <v>IR</v>
      </c>
      <c r="N773" s="15"/>
      <c r="O773" s="47" t="str">
        <f t="shared" si="219"/>
        <v/>
      </c>
      <c r="P773" s="15"/>
      <c r="Q773" s="15"/>
      <c r="R773" s="15"/>
      <c r="S773" s="15"/>
      <c r="T773" s="15"/>
      <c r="U773" s="48">
        <f t="shared" si="206"/>
        <v>0</v>
      </c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>
        <v>480</v>
      </c>
      <c r="BG773" s="48">
        <f t="shared" si="209"/>
        <v>480</v>
      </c>
      <c r="BH773" s="49">
        <f t="shared" si="210"/>
        <v>8</v>
      </c>
      <c r="BI773" s="50">
        <f t="shared" si="207"/>
        <v>0</v>
      </c>
      <c r="BJ773" s="50">
        <f t="shared" si="211"/>
        <v>0</v>
      </c>
      <c r="BK773" s="51">
        <f t="shared" si="212"/>
        <v>0</v>
      </c>
      <c r="BL773" s="51">
        <f t="shared" si="213"/>
        <v>0</v>
      </c>
      <c r="BM773" s="51">
        <f t="shared" si="214"/>
        <v>0</v>
      </c>
      <c r="BN773" s="52">
        <f t="shared" si="215"/>
        <v>8</v>
      </c>
      <c r="BO773" s="52">
        <f t="shared" si="216"/>
        <v>0</v>
      </c>
      <c r="BP773" s="52">
        <f t="shared" si="217"/>
        <v>0</v>
      </c>
      <c r="BQ773" s="53">
        <f t="shared" si="218"/>
        <v>0</v>
      </c>
    </row>
    <row r="774" spans="1:70">
      <c r="A774" s="41">
        <v>835</v>
      </c>
      <c r="B774" s="42">
        <v>46033</v>
      </c>
      <c r="C774" s="48" t="s">
        <v>91</v>
      </c>
      <c r="D774" s="43" t="str">
        <f t="shared" si="208"/>
        <v>HO</v>
      </c>
      <c r="E774" s="44" t="s">
        <v>179</v>
      </c>
      <c r="F774" s="44"/>
      <c r="G774" s="45"/>
      <c r="H774" s="45"/>
      <c r="I774" s="45"/>
      <c r="J774" s="5"/>
      <c r="K774" s="46" t="e">
        <f>VLOOKUP(J774,'[1]Item List (3)'!A$1:B$110000,2,FALSE)</f>
        <v>#N/A</v>
      </c>
      <c r="L774" s="5"/>
      <c r="M774" s="15" t="str">
        <f t="shared" si="220"/>
        <v>IR</v>
      </c>
      <c r="N774" s="15"/>
      <c r="O774" s="47" t="str">
        <f t="shared" si="219"/>
        <v/>
      </c>
      <c r="P774" s="15"/>
      <c r="Q774" s="15"/>
      <c r="R774" s="15"/>
      <c r="S774" s="15"/>
      <c r="T774" s="15"/>
      <c r="U774" s="48">
        <f t="shared" si="206"/>
        <v>0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>
        <v>480</v>
      </c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48">
        <f t="shared" si="209"/>
        <v>480</v>
      </c>
      <c r="BH774" s="49">
        <f t="shared" si="210"/>
        <v>8</v>
      </c>
      <c r="BI774" s="50">
        <f t="shared" si="207"/>
        <v>0</v>
      </c>
      <c r="BJ774" s="50">
        <f t="shared" si="211"/>
        <v>0</v>
      </c>
      <c r="BK774" s="51">
        <f t="shared" si="212"/>
        <v>0</v>
      </c>
      <c r="BL774" s="51">
        <f t="shared" si="213"/>
        <v>0</v>
      </c>
      <c r="BM774" s="51">
        <f t="shared" si="214"/>
        <v>0</v>
      </c>
      <c r="BN774" s="52">
        <f t="shared" si="215"/>
        <v>0</v>
      </c>
      <c r="BO774" s="52">
        <f t="shared" si="216"/>
        <v>0</v>
      </c>
      <c r="BP774" s="52">
        <f t="shared" si="217"/>
        <v>8</v>
      </c>
      <c r="BQ774" s="53">
        <f t="shared" si="218"/>
        <v>0</v>
      </c>
    </row>
    <row r="775" spans="1:70">
      <c r="A775" s="41">
        <v>836</v>
      </c>
      <c r="B775" s="42">
        <v>46033</v>
      </c>
      <c r="C775" s="48" t="s">
        <v>97</v>
      </c>
      <c r="D775" s="43" t="str">
        <f t="shared" si="208"/>
        <v>HO</v>
      </c>
      <c r="E775" s="44" t="s">
        <v>179</v>
      </c>
      <c r="F775" s="44" t="s">
        <v>161</v>
      </c>
      <c r="G775" s="45" t="s">
        <v>103</v>
      </c>
      <c r="H775" s="45"/>
      <c r="I775" s="45"/>
      <c r="J775" s="5">
        <v>200261</v>
      </c>
      <c r="K775" s="46" t="str">
        <f>VLOOKUP(J775,'[1]Item List (3)'!A$1:B$110000,2,FALSE)</f>
        <v>OR.211 YY4</v>
      </c>
      <c r="L775" s="5">
        <v>251230008</v>
      </c>
      <c r="M775" s="15" t="str">
        <f t="shared" si="220"/>
        <v>OR</v>
      </c>
      <c r="N775" s="15">
        <v>20</v>
      </c>
      <c r="O775" s="47">
        <f t="shared" si="219"/>
        <v>180</v>
      </c>
      <c r="P775" s="15">
        <v>1</v>
      </c>
      <c r="Q775" s="15">
        <v>1053</v>
      </c>
      <c r="R775" s="15"/>
      <c r="S775" s="15"/>
      <c r="T775" s="15"/>
      <c r="U775" s="48">
        <f t="shared" si="206"/>
        <v>1053</v>
      </c>
      <c r="V775" s="15">
        <v>375</v>
      </c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>
        <v>30</v>
      </c>
      <c r="AQ775" s="15"/>
      <c r="AR775" s="15">
        <v>75</v>
      </c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48">
        <f t="shared" si="209"/>
        <v>480</v>
      </c>
      <c r="BH775" s="49">
        <f t="shared" si="210"/>
        <v>8</v>
      </c>
      <c r="BI775" s="50">
        <f t="shared" si="207"/>
        <v>6.25</v>
      </c>
      <c r="BJ775" s="50">
        <f t="shared" si="211"/>
        <v>78.125</v>
      </c>
      <c r="BK775" s="51">
        <f t="shared" si="212"/>
        <v>93.600000000000009</v>
      </c>
      <c r="BL775" s="51">
        <f t="shared" si="213"/>
        <v>100</v>
      </c>
      <c r="BM775" s="51">
        <f t="shared" si="214"/>
        <v>73.125</v>
      </c>
      <c r="BN775" s="52">
        <f t="shared" si="215"/>
        <v>0.5</v>
      </c>
      <c r="BO775" s="52">
        <f t="shared" si="216"/>
        <v>1350</v>
      </c>
      <c r="BP775" s="52">
        <f t="shared" si="217"/>
        <v>1.25</v>
      </c>
      <c r="BQ775" s="53">
        <f t="shared" si="218"/>
        <v>225</v>
      </c>
    </row>
    <row r="776" spans="1:70">
      <c r="A776" s="41">
        <v>837</v>
      </c>
      <c r="B776" s="42">
        <v>46033</v>
      </c>
      <c r="C776" s="48" t="s">
        <v>91</v>
      </c>
      <c r="D776" s="43" t="str">
        <f t="shared" si="208"/>
        <v>HO</v>
      </c>
      <c r="E776" s="44" t="s">
        <v>192</v>
      </c>
      <c r="F776" s="44" t="s">
        <v>161</v>
      </c>
      <c r="G776" s="45" t="s">
        <v>174</v>
      </c>
      <c r="H776" s="45"/>
      <c r="I776" s="45"/>
      <c r="J776" s="5">
        <v>102098</v>
      </c>
      <c r="K776" s="46" t="e">
        <f>VLOOKUP(J776,'[1]Item List (3)'!A$1:B$110000,2,FALSE)</f>
        <v>#N/A</v>
      </c>
      <c r="L776" s="5">
        <v>250819008</v>
      </c>
      <c r="M776" s="15" t="str">
        <f t="shared" si="220"/>
        <v>IR</v>
      </c>
      <c r="N776" s="15">
        <v>25</v>
      </c>
      <c r="O776" s="47">
        <f t="shared" si="219"/>
        <v>144</v>
      </c>
      <c r="P776" s="15">
        <v>1</v>
      </c>
      <c r="Q776" s="15">
        <v>280</v>
      </c>
      <c r="R776" s="15"/>
      <c r="S776" s="15"/>
      <c r="T776" s="15"/>
      <c r="U776" s="48">
        <f t="shared" si="206"/>
        <v>280</v>
      </c>
      <c r="V776" s="15">
        <v>120</v>
      </c>
      <c r="W776" s="15"/>
      <c r="X776" s="15">
        <v>50</v>
      </c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>
        <v>310</v>
      </c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48"/>
      <c r="BH776" s="49"/>
      <c r="BI776" s="50"/>
      <c r="BJ776" s="50"/>
      <c r="BK776" s="51"/>
      <c r="BL776" s="51"/>
      <c r="BM776" s="51"/>
      <c r="BN776" s="52"/>
      <c r="BO776" s="52"/>
      <c r="BP776" s="52"/>
      <c r="BQ776" s="53"/>
    </row>
    <row r="777" spans="1:70">
      <c r="A777" s="41">
        <v>838</v>
      </c>
      <c r="B777" s="42">
        <v>46033</v>
      </c>
      <c r="C777" s="48" t="s">
        <v>97</v>
      </c>
      <c r="D777" s="43" t="str">
        <f t="shared" si="208"/>
        <v>HO</v>
      </c>
      <c r="E777" s="44" t="s">
        <v>192</v>
      </c>
      <c r="F777" s="44" t="s">
        <v>161</v>
      </c>
      <c r="G777" s="45" t="s">
        <v>174</v>
      </c>
      <c r="H777" s="45"/>
      <c r="I777" s="45"/>
      <c r="J777" s="5">
        <v>102098</v>
      </c>
      <c r="K777" s="46" t="e">
        <f>VLOOKUP(J777,'[1]Item List (3)'!A$1:B$110000,2,FALSE)</f>
        <v>#N/A</v>
      </c>
      <c r="L777" s="5">
        <v>250819008</v>
      </c>
      <c r="M777" s="15" t="str">
        <f t="shared" si="220"/>
        <v>IR</v>
      </c>
      <c r="N777" s="15">
        <v>25</v>
      </c>
      <c r="O777" s="47">
        <f t="shared" si="219"/>
        <v>144</v>
      </c>
      <c r="P777" s="15">
        <v>1</v>
      </c>
      <c r="Q777" s="15">
        <v>224</v>
      </c>
      <c r="R777" s="15"/>
      <c r="S777" s="15"/>
      <c r="T777" s="15"/>
      <c r="U777" s="48">
        <f t="shared" si="206"/>
        <v>224</v>
      </c>
      <c r="V777" s="15">
        <v>120</v>
      </c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>
        <v>360</v>
      </c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48"/>
      <c r="BH777" s="49"/>
      <c r="BI777" s="50"/>
      <c r="BJ777" s="50"/>
      <c r="BK777" s="51"/>
      <c r="BL777" s="51"/>
      <c r="BM777" s="51"/>
      <c r="BN777" s="52"/>
      <c r="BO777" s="52"/>
      <c r="BP777" s="52"/>
      <c r="BQ777" s="53"/>
    </row>
    <row r="778" spans="1:70">
      <c r="A778" s="41">
        <v>839</v>
      </c>
      <c r="B778" s="42">
        <v>46034</v>
      </c>
      <c r="C778" s="48" t="s">
        <v>97</v>
      </c>
      <c r="D778" s="43" t="str">
        <f t="shared" si="208"/>
        <v>FG</v>
      </c>
      <c r="E778" s="44" t="s">
        <v>93</v>
      </c>
      <c r="F778" s="44" t="s">
        <v>92</v>
      </c>
      <c r="G778" s="45" t="s">
        <v>162</v>
      </c>
      <c r="H778" s="45"/>
      <c r="I778" s="45"/>
      <c r="J778" s="5">
        <v>7872</v>
      </c>
      <c r="K778" s="46" t="e">
        <f>VLOOKUP(J778,'[1]Item List (3)'!A$1:B$110000,2,FALSE)</f>
        <v>#N/A</v>
      </c>
      <c r="L778" s="5"/>
      <c r="M778" s="15" t="str">
        <f t="shared" si="220"/>
        <v>IR</v>
      </c>
      <c r="N778" s="15"/>
      <c r="O778" s="47" t="str">
        <f t="shared" si="219"/>
        <v/>
      </c>
      <c r="P778" s="15"/>
      <c r="Q778" s="15"/>
      <c r="R778" s="15"/>
      <c r="S778" s="15">
        <v>6</v>
      </c>
      <c r="T778" s="15"/>
      <c r="U778" s="48">
        <f t="shared" si="206"/>
        <v>6</v>
      </c>
      <c r="V778" s="15">
        <v>5</v>
      </c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>
        <v>475</v>
      </c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48">
        <f t="shared" ref="BG778:BG792" si="221">SUM(V778:BF778)</f>
        <v>480</v>
      </c>
      <c r="BH778" s="49">
        <f t="shared" ref="BH778:BH841" si="222">BG778/60</f>
        <v>8</v>
      </c>
      <c r="BI778" s="50">
        <f t="shared" ref="BI778:BI788" si="223">IFERROR(BH778-SUM(W778:BF778)/60,0)</f>
        <v>8.3333333333333037E-2</v>
      </c>
      <c r="BJ778" s="50">
        <f t="shared" ref="BJ778:BJ841" si="224">IFERROR(BI778/BH778*100,0)</f>
        <v>1.041666666666663</v>
      </c>
      <c r="BK778" s="51">
        <f t="shared" ref="BK778:BK841" si="225">IFERROR(((U778*N778)/(BI778*3600)*100),0)</f>
        <v>0</v>
      </c>
      <c r="BL778" s="51">
        <f t="shared" ref="BL778:BL841" si="226">IFERROR(((U778-(R778+S778+T778))/U778*100),0)</f>
        <v>0</v>
      </c>
      <c r="BM778" s="51">
        <f t="shared" ref="BM778:BM841" si="227">IFERROR((((BJ778*BK778*BL778)/1000000)*100),0)</f>
        <v>0</v>
      </c>
      <c r="BN778" s="52">
        <f t="shared" ref="BN778:BN841" si="228">(W778+AP778+BE778+BF778)/60</f>
        <v>0</v>
      </c>
      <c r="BO778" s="52">
        <f t="shared" ref="BO778:BO841" si="229">IFERROR(((BH778-BN778)*3600)/N778,0)</f>
        <v>0</v>
      </c>
      <c r="BP778" s="52">
        <f t="shared" ref="BP778:BP841" si="230">IFERROR(SUM(W778:BF778)/60-BN778,0)</f>
        <v>7.916666666666667</v>
      </c>
      <c r="BQ778" s="53">
        <f t="shared" ref="BQ778:BQ841" si="231">IFERROR(BP778*3600/N778,0)</f>
        <v>0</v>
      </c>
    </row>
    <row r="779" spans="1:70">
      <c r="A779" s="41">
        <v>840</v>
      </c>
      <c r="B779" s="42">
        <v>46034</v>
      </c>
      <c r="C779" s="48" t="s">
        <v>91</v>
      </c>
      <c r="D779" s="43" t="str">
        <f t="shared" si="208"/>
        <v>FG</v>
      </c>
      <c r="E779" s="44" t="s">
        <v>93</v>
      </c>
      <c r="F779" s="44" t="s">
        <v>92</v>
      </c>
      <c r="G779" s="45" t="s">
        <v>103</v>
      </c>
      <c r="H779" s="45" t="s">
        <v>104</v>
      </c>
      <c r="I779" s="45"/>
      <c r="J779" s="5">
        <v>208417</v>
      </c>
      <c r="K779" s="46" t="str">
        <f>VLOOKUP(J779,'[1]Item List (3)'!A$1:B$110000,2,FALSE)</f>
        <v>JC.OR 8008</v>
      </c>
      <c r="L779" s="5">
        <v>251223008</v>
      </c>
      <c r="M779" s="15" t="str">
        <f t="shared" si="220"/>
        <v>OR</v>
      </c>
      <c r="N779" s="15"/>
      <c r="O779" s="47" t="str">
        <f t="shared" si="219"/>
        <v/>
      </c>
      <c r="P779" s="15">
        <v>1</v>
      </c>
      <c r="Q779" s="15">
        <v>1530</v>
      </c>
      <c r="R779" s="15"/>
      <c r="S779" s="15"/>
      <c r="T779" s="15"/>
      <c r="U779" s="48">
        <f t="shared" si="206"/>
        <v>1530</v>
      </c>
      <c r="V779" s="15">
        <v>150</v>
      </c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>
        <v>120</v>
      </c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48">
        <f t="shared" si="221"/>
        <v>270</v>
      </c>
      <c r="BH779" s="49">
        <f t="shared" si="222"/>
        <v>4.5</v>
      </c>
      <c r="BI779" s="50">
        <f t="shared" si="223"/>
        <v>2.5</v>
      </c>
      <c r="BJ779" s="50">
        <f t="shared" si="224"/>
        <v>55.555555555555557</v>
      </c>
      <c r="BK779" s="51">
        <f t="shared" si="225"/>
        <v>0</v>
      </c>
      <c r="BL779" s="51">
        <f t="shared" si="226"/>
        <v>100</v>
      </c>
      <c r="BM779" s="51">
        <f t="shared" si="227"/>
        <v>0</v>
      </c>
      <c r="BN779" s="52">
        <f t="shared" si="228"/>
        <v>0</v>
      </c>
      <c r="BO779" s="52">
        <f t="shared" si="229"/>
        <v>0</v>
      </c>
      <c r="BP779" s="52">
        <f t="shared" si="230"/>
        <v>2</v>
      </c>
      <c r="BQ779" s="53">
        <f t="shared" si="231"/>
        <v>0</v>
      </c>
    </row>
    <row r="780" spans="1:70">
      <c r="A780" s="41">
        <v>841</v>
      </c>
      <c r="B780" s="42">
        <v>46034</v>
      </c>
      <c r="C780" s="48" t="s">
        <v>91</v>
      </c>
      <c r="D780" s="43" t="str">
        <f t="shared" si="208"/>
        <v>FG</v>
      </c>
      <c r="E780" s="44" t="s">
        <v>93</v>
      </c>
      <c r="F780" s="44" t="s">
        <v>92</v>
      </c>
      <c r="G780" s="45" t="s">
        <v>103</v>
      </c>
      <c r="H780" s="45" t="s">
        <v>104</v>
      </c>
      <c r="I780" s="45"/>
      <c r="J780" s="5">
        <v>200497.11</v>
      </c>
      <c r="K780" s="46" t="str">
        <f>VLOOKUP(J780,'[1]Item List (3)'!A$1:B$110000,2,FALSE)</f>
        <v>OR.MNA6718G</v>
      </c>
      <c r="L780" s="5">
        <v>251229002</v>
      </c>
      <c r="M780" s="15" t="str">
        <f t="shared" si="220"/>
        <v>OR</v>
      </c>
      <c r="N780" s="15"/>
      <c r="O780" s="47" t="str">
        <f t="shared" si="219"/>
        <v/>
      </c>
      <c r="P780" s="15">
        <v>1</v>
      </c>
      <c r="Q780" s="15">
        <v>2600</v>
      </c>
      <c r="R780" s="15"/>
      <c r="S780" s="15"/>
      <c r="T780" s="15"/>
      <c r="U780" s="48">
        <f t="shared" si="206"/>
        <v>2600</v>
      </c>
      <c r="V780" s="15">
        <v>180</v>
      </c>
      <c r="W780" s="15">
        <v>30</v>
      </c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48">
        <f t="shared" si="221"/>
        <v>210</v>
      </c>
      <c r="BH780" s="49">
        <f t="shared" si="222"/>
        <v>3.5</v>
      </c>
      <c r="BI780" s="50">
        <f t="shared" si="223"/>
        <v>3</v>
      </c>
      <c r="BJ780" s="50">
        <f t="shared" si="224"/>
        <v>85.714285714285708</v>
      </c>
      <c r="BK780" s="51">
        <f t="shared" si="225"/>
        <v>0</v>
      </c>
      <c r="BL780" s="51">
        <f t="shared" si="226"/>
        <v>100</v>
      </c>
      <c r="BM780" s="51">
        <f t="shared" si="227"/>
        <v>0</v>
      </c>
      <c r="BN780" s="52">
        <f t="shared" si="228"/>
        <v>0.5</v>
      </c>
      <c r="BO780" s="52">
        <f t="shared" si="229"/>
        <v>0</v>
      </c>
      <c r="BP780" s="52">
        <f t="shared" si="230"/>
        <v>0</v>
      </c>
      <c r="BQ780" s="53">
        <f t="shared" si="231"/>
        <v>0</v>
      </c>
    </row>
    <row r="781" spans="1:70">
      <c r="A781" s="41">
        <v>842</v>
      </c>
      <c r="B781" s="42">
        <v>46034</v>
      </c>
      <c r="C781" s="48" t="s">
        <v>97</v>
      </c>
      <c r="D781" s="43" t="str">
        <f t="shared" si="208"/>
        <v>FG</v>
      </c>
      <c r="E781" s="44" t="s">
        <v>93</v>
      </c>
      <c r="F781" s="44" t="s">
        <v>96</v>
      </c>
      <c r="G781" s="45" t="s">
        <v>94</v>
      </c>
      <c r="H781" s="45" t="s">
        <v>95</v>
      </c>
      <c r="I781" s="45"/>
      <c r="J781" s="5">
        <v>200497.11</v>
      </c>
      <c r="K781" s="46" t="str">
        <f>VLOOKUP(J781,'[1]Item List (3)'!A$1:B$110000,2,FALSE)</f>
        <v>OR.MNA6718G</v>
      </c>
      <c r="L781" s="5">
        <v>251229002</v>
      </c>
      <c r="M781" s="15" t="str">
        <f t="shared" si="220"/>
        <v>OR</v>
      </c>
      <c r="N781" s="15"/>
      <c r="O781" s="47" t="str">
        <f t="shared" si="219"/>
        <v/>
      </c>
      <c r="P781" s="15">
        <v>1</v>
      </c>
      <c r="Q781" s="15">
        <v>1000</v>
      </c>
      <c r="R781" s="15"/>
      <c r="S781" s="15"/>
      <c r="T781" s="15"/>
      <c r="U781" s="48">
        <f t="shared" si="206"/>
        <v>1000</v>
      </c>
      <c r="V781" s="15">
        <v>90</v>
      </c>
      <c r="W781" s="15"/>
      <c r="X781" s="15">
        <v>60</v>
      </c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>
        <v>30</v>
      </c>
      <c r="AR781" s="15">
        <v>300</v>
      </c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48">
        <f t="shared" si="221"/>
        <v>480</v>
      </c>
      <c r="BH781" s="49">
        <f t="shared" si="222"/>
        <v>8</v>
      </c>
      <c r="BI781" s="50">
        <f t="shared" si="223"/>
        <v>1.5</v>
      </c>
      <c r="BJ781" s="50">
        <f t="shared" si="224"/>
        <v>18.75</v>
      </c>
      <c r="BK781" s="51">
        <f t="shared" si="225"/>
        <v>0</v>
      </c>
      <c r="BL781" s="51">
        <f t="shared" si="226"/>
        <v>100</v>
      </c>
      <c r="BM781" s="51">
        <f t="shared" si="227"/>
        <v>0</v>
      </c>
      <c r="BN781" s="52">
        <f t="shared" si="228"/>
        <v>0</v>
      </c>
      <c r="BO781" s="52">
        <f t="shared" si="229"/>
        <v>0</v>
      </c>
      <c r="BP781" s="52">
        <f t="shared" si="230"/>
        <v>6.5</v>
      </c>
      <c r="BQ781" s="53">
        <f t="shared" si="231"/>
        <v>0</v>
      </c>
    </row>
    <row r="782" spans="1:70">
      <c r="A782" s="41">
        <v>843</v>
      </c>
      <c r="B782" s="42">
        <v>46034</v>
      </c>
      <c r="C782" s="48" t="s">
        <v>91</v>
      </c>
      <c r="D782" s="43" t="str">
        <f t="shared" si="208"/>
        <v>FG</v>
      </c>
      <c r="E782" s="44" t="s">
        <v>100</v>
      </c>
      <c r="F782" s="44" t="s">
        <v>92</v>
      </c>
      <c r="G782" s="45" t="s">
        <v>98</v>
      </c>
      <c r="H782" s="45" t="s">
        <v>99</v>
      </c>
      <c r="I782" s="45"/>
      <c r="J782" s="5">
        <v>208281</v>
      </c>
      <c r="K782" s="46" t="str">
        <f>VLOOKUP(J782,'[1]Item List (3)'!A$1:B$110000,2,FALSE)</f>
        <v>D.OR 14536</v>
      </c>
      <c r="L782" s="5">
        <v>251223016</v>
      </c>
      <c r="M782" s="15" t="str">
        <f t="shared" si="220"/>
        <v>OR</v>
      </c>
      <c r="N782" s="15"/>
      <c r="O782" s="47" t="str">
        <f t="shared" si="219"/>
        <v/>
      </c>
      <c r="P782" s="15">
        <v>1</v>
      </c>
      <c r="Q782" s="15">
        <v>1332</v>
      </c>
      <c r="R782" s="15"/>
      <c r="S782" s="15"/>
      <c r="T782" s="15"/>
      <c r="U782" s="48">
        <f t="shared" si="206"/>
        <v>1332</v>
      </c>
      <c r="V782" s="15">
        <v>180</v>
      </c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>
        <v>120</v>
      </c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48">
        <f t="shared" si="221"/>
        <v>300</v>
      </c>
      <c r="BH782" s="49">
        <f t="shared" si="222"/>
        <v>5</v>
      </c>
      <c r="BI782" s="50">
        <f t="shared" si="223"/>
        <v>3</v>
      </c>
      <c r="BJ782" s="50">
        <f t="shared" si="224"/>
        <v>60</v>
      </c>
      <c r="BK782" s="51">
        <f t="shared" si="225"/>
        <v>0</v>
      </c>
      <c r="BL782" s="51">
        <f t="shared" si="226"/>
        <v>100</v>
      </c>
      <c r="BM782" s="51">
        <f t="shared" si="227"/>
        <v>0</v>
      </c>
      <c r="BN782" s="52">
        <f t="shared" si="228"/>
        <v>0</v>
      </c>
      <c r="BO782" s="52">
        <f t="shared" si="229"/>
        <v>0</v>
      </c>
      <c r="BP782" s="52">
        <f t="shared" si="230"/>
        <v>2</v>
      </c>
      <c r="BQ782" s="53">
        <f t="shared" si="231"/>
        <v>0</v>
      </c>
      <c r="BR782" s="54">
        <v>1</v>
      </c>
    </row>
    <row r="783" spans="1:70">
      <c r="A783" s="41">
        <v>844</v>
      </c>
      <c r="B783" s="42">
        <v>46034</v>
      </c>
      <c r="C783" s="48" t="s">
        <v>97</v>
      </c>
      <c r="D783" s="43" t="str">
        <f t="shared" si="208"/>
        <v>FG</v>
      </c>
      <c r="E783" s="44" t="s">
        <v>100</v>
      </c>
      <c r="F783" s="44" t="s">
        <v>92</v>
      </c>
      <c r="G783" s="45" t="s">
        <v>101</v>
      </c>
      <c r="H783" s="45" t="s">
        <v>102</v>
      </c>
      <c r="I783" s="45"/>
      <c r="J783" s="5">
        <v>208281</v>
      </c>
      <c r="K783" s="46" t="str">
        <f>VLOOKUP(J783,'[1]Item List (3)'!A$1:B$110000,2,FALSE)</f>
        <v>D.OR 14536</v>
      </c>
      <c r="L783" s="5">
        <v>251225006</v>
      </c>
      <c r="M783" s="15" t="str">
        <f t="shared" si="220"/>
        <v>OR</v>
      </c>
      <c r="N783" s="15"/>
      <c r="O783" s="47" t="str">
        <f t="shared" si="219"/>
        <v/>
      </c>
      <c r="P783" s="15">
        <v>1</v>
      </c>
      <c r="Q783" s="15">
        <v>1308</v>
      </c>
      <c r="R783" s="15"/>
      <c r="S783" s="15"/>
      <c r="T783" s="15"/>
      <c r="U783" s="48">
        <f t="shared" si="206"/>
        <v>1308</v>
      </c>
      <c r="V783" s="15">
        <v>180</v>
      </c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48">
        <f t="shared" si="221"/>
        <v>180</v>
      </c>
      <c r="BH783" s="49">
        <f t="shared" si="222"/>
        <v>3</v>
      </c>
      <c r="BI783" s="50">
        <f t="shared" si="223"/>
        <v>3</v>
      </c>
      <c r="BJ783" s="50">
        <f t="shared" si="224"/>
        <v>100</v>
      </c>
      <c r="BK783" s="51">
        <f t="shared" si="225"/>
        <v>0</v>
      </c>
      <c r="BL783" s="51">
        <f t="shared" si="226"/>
        <v>100</v>
      </c>
      <c r="BM783" s="51">
        <f t="shared" si="227"/>
        <v>0</v>
      </c>
      <c r="BN783" s="52">
        <f t="shared" si="228"/>
        <v>0</v>
      </c>
      <c r="BO783" s="52">
        <f t="shared" si="229"/>
        <v>0</v>
      </c>
      <c r="BP783" s="52">
        <f t="shared" si="230"/>
        <v>0</v>
      </c>
      <c r="BQ783" s="53">
        <f t="shared" si="231"/>
        <v>0</v>
      </c>
      <c r="BR783" s="54">
        <v>1</v>
      </c>
    </row>
    <row r="784" spans="1:70">
      <c r="A784" s="41">
        <v>845</v>
      </c>
      <c r="B784" s="42">
        <v>46034</v>
      </c>
      <c r="C784" s="48" t="s">
        <v>91</v>
      </c>
      <c r="D784" s="43" t="str">
        <f t="shared" si="208"/>
        <v>CG</v>
      </c>
      <c r="E784" s="44" t="s">
        <v>105</v>
      </c>
      <c r="F784" s="44"/>
      <c r="G784" s="45"/>
      <c r="H784" s="45"/>
      <c r="I784" s="45"/>
      <c r="J784" s="5"/>
      <c r="K784" s="46" t="e">
        <f>VLOOKUP(J784,'[1]Item List (3)'!A$1:B$110000,2,FALSE)</f>
        <v>#N/A</v>
      </c>
      <c r="L784" s="5"/>
      <c r="M784" s="15" t="str">
        <f t="shared" si="220"/>
        <v>IR</v>
      </c>
      <c r="N784" s="15"/>
      <c r="O784" s="47" t="str">
        <f t="shared" si="219"/>
        <v/>
      </c>
      <c r="P784" s="15"/>
      <c r="Q784" s="15"/>
      <c r="R784" s="15"/>
      <c r="S784" s="15"/>
      <c r="T784" s="15"/>
      <c r="U784" s="48">
        <f t="shared" si="206"/>
        <v>0</v>
      </c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>
        <v>480</v>
      </c>
      <c r="BG784" s="48">
        <f t="shared" si="221"/>
        <v>480</v>
      </c>
      <c r="BH784" s="49">
        <f t="shared" si="222"/>
        <v>8</v>
      </c>
      <c r="BI784" s="50">
        <f t="shared" si="223"/>
        <v>0</v>
      </c>
      <c r="BJ784" s="50">
        <f t="shared" si="224"/>
        <v>0</v>
      </c>
      <c r="BK784" s="51">
        <f t="shared" si="225"/>
        <v>0</v>
      </c>
      <c r="BL784" s="51">
        <f t="shared" si="226"/>
        <v>0</v>
      </c>
      <c r="BM784" s="51">
        <f t="shared" si="227"/>
        <v>0</v>
      </c>
      <c r="BN784" s="52">
        <f t="shared" si="228"/>
        <v>8</v>
      </c>
      <c r="BO784" s="52">
        <f t="shared" si="229"/>
        <v>0</v>
      </c>
      <c r="BP784" s="52">
        <f t="shared" si="230"/>
        <v>0</v>
      </c>
      <c r="BQ784" s="53">
        <f t="shared" si="231"/>
        <v>0</v>
      </c>
    </row>
    <row r="785" spans="1:75">
      <c r="A785" s="41">
        <v>846</v>
      </c>
      <c r="B785" s="42">
        <v>46034</v>
      </c>
      <c r="C785" s="48" t="s">
        <v>97</v>
      </c>
      <c r="D785" s="43" t="str">
        <f t="shared" si="208"/>
        <v>CG</v>
      </c>
      <c r="E785" s="44" t="s">
        <v>105</v>
      </c>
      <c r="F785" s="44"/>
      <c r="G785" s="45"/>
      <c r="H785" s="45"/>
      <c r="I785" s="45"/>
      <c r="J785" s="5"/>
      <c r="K785" s="46" t="e">
        <f>VLOOKUP(J785,'[1]Item List (3)'!A$1:B$110000,2,FALSE)</f>
        <v>#N/A</v>
      </c>
      <c r="L785" s="5"/>
      <c r="M785" s="15" t="str">
        <f t="shared" si="220"/>
        <v>IR</v>
      </c>
      <c r="N785" s="15"/>
      <c r="O785" s="47" t="str">
        <f t="shared" si="219"/>
        <v/>
      </c>
      <c r="P785" s="15"/>
      <c r="Q785" s="15"/>
      <c r="R785" s="15"/>
      <c r="S785" s="15"/>
      <c r="T785" s="15"/>
      <c r="U785" s="48">
        <f t="shared" si="206"/>
        <v>0</v>
      </c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>
        <v>480</v>
      </c>
      <c r="BG785" s="48">
        <f t="shared" si="221"/>
        <v>480</v>
      </c>
      <c r="BH785" s="49">
        <f t="shared" si="222"/>
        <v>8</v>
      </c>
      <c r="BI785" s="50">
        <f t="shared" si="223"/>
        <v>0</v>
      </c>
      <c r="BJ785" s="50">
        <f t="shared" si="224"/>
        <v>0</v>
      </c>
      <c r="BK785" s="51">
        <f t="shared" si="225"/>
        <v>0</v>
      </c>
      <c r="BL785" s="51">
        <f t="shared" si="226"/>
        <v>0</v>
      </c>
      <c r="BM785" s="51">
        <f t="shared" si="227"/>
        <v>0</v>
      </c>
      <c r="BN785" s="52">
        <f t="shared" si="228"/>
        <v>8</v>
      </c>
      <c r="BO785" s="52">
        <f t="shared" si="229"/>
        <v>0</v>
      </c>
      <c r="BP785" s="52">
        <f t="shared" si="230"/>
        <v>0</v>
      </c>
      <c r="BQ785" s="53">
        <f t="shared" si="231"/>
        <v>0</v>
      </c>
    </row>
    <row r="786" spans="1:75">
      <c r="A786" s="41">
        <v>847</v>
      </c>
      <c r="B786" s="42">
        <v>46034</v>
      </c>
      <c r="C786" s="48" t="s">
        <v>91</v>
      </c>
      <c r="D786" s="43" t="str">
        <f t="shared" si="208"/>
        <v>CG</v>
      </c>
      <c r="E786" s="44" t="s">
        <v>108</v>
      </c>
      <c r="F786" s="44" t="s">
        <v>111</v>
      </c>
      <c r="G786" s="45" t="s">
        <v>112</v>
      </c>
      <c r="H786" s="45" t="s">
        <v>114</v>
      </c>
      <c r="I786" s="45" t="s">
        <v>189</v>
      </c>
      <c r="J786" s="5">
        <v>208247</v>
      </c>
      <c r="K786" s="46" t="str">
        <f>VLOOKUP(J786,'[1]Item List (3)'!A$1:B$110000,2,FALSE)</f>
        <v>OR.209 YY2</v>
      </c>
      <c r="L786" s="5">
        <v>251221003</v>
      </c>
      <c r="M786" s="15" t="str">
        <f t="shared" si="220"/>
        <v>OR</v>
      </c>
      <c r="N786" s="15"/>
      <c r="O786" s="47" t="str">
        <f t="shared" si="219"/>
        <v/>
      </c>
      <c r="P786" s="15">
        <v>1</v>
      </c>
      <c r="Q786" s="15">
        <v>3258</v>
      </c>
      <c r="R786" s="15"/>
      <c r="S786" s="15">
        <v>9</v>
      </c>
      <c r="T786" s="15"/>
      <c r="U786" s="48">
        <f t="shared" si="206"/>
        <v>3267</v>
      </c>
      <c r="V786" s="15">
        <v>70</v>
      </c>
      <c r="W786" s="15"/>
      <c r="X786" s="15">
        <v>60</v>
      </c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>
        <v>60</v>
      </c>
      <c r="AR786" s="15">
        <v>20</v>
      </c>
      <c r="AS786" s="15"/>
      <c r="AT786" s="15"/>
      <c r="AU786" s="15"/>
      <c r="AV786" s="15"/>
      <c r="AW786" s="15"/>
      <c r="AX786" s="15"/>
      <c r="AY786" s="15"/>
      <c r="AZ786" s="15">
        <v>20</v>
      </c>
      <c r="BA786" s="15"/>
      <c r="BB786" s="15"/>
      <c r="BC786" s="15">
        <v>30</v>
      </c>
      <c r="BD786" s="15"/>
      <c r="BE786" s="15"/>
      <c r="BF786" s="15"/>
      <c r="BG786" s="48">
        <f t="shared" si="221"/>
        <v>260</v>
      </c>
      <c r="BH786" s="49">
        <f t="shared" si="222"/>
        <v>4.333333333333333</v>
      </c>
      <c r="BI786" s="50">
        <f t="shared" si="223"/>
        <v>1.1666666666666665</v>
      </c>
      <c r="BJ786" s="50">
        <f t="shared" si="224"/>
        <v>26.923076923076923</v>
      </c>
      <c r="BK786" s="51">
        <f t="shared" si="225"/>
        <v>0</v>
      </c>
      <c r="BL786" s="51">
        <f t="shared" si="226"/>
        <v>99.724517906336089</v>
      </c>
      <c r="BM786" s="51">
        <f t="shared" si="227"/>
        <v>0</v>
      </c>
      <c r="BN786" s="52">
        <f t="shared" si="228"/>
        <v>0</v>
      </c>
      <c r="BO786" s="52">
        <f t="shared" si="229"/>
        <v>0</v>
      </c>
      <c r="BP786" s="52">
        <f t="shared" si="230"/>
        <v>3.1666666666666665</v>
      </c>
      <c r="BQ786" s="53">
        <f t="shared" si="231"/>
        <v>0</v>
      </c>
    </row>
    <row r="787" spans="1:75">
      <c r="A787" s="41">
        <v>848</v>
      </c>
      <c r="B787" s="42">
        <v>46034</v>
      </c>
      <c r="C787" s="48" t="s">
        <v>91</v>
      </c>
      <c r="D787" s="43" t="str">
        <f t="shared" si="208"/>
        <v>CG</v>
      </c>
      <c r="E787" s="44" t="s">
        <v>108</v>
      </c>
      <c r="F787" s="44" t="s">
        <v>111</v>
      </c>
      <c r="G787" s="45" t="s">
        <v>112</v>
      </c>
      <c r="H787" s="45" t="s">
        <v>114</v>
      </c>
      <c r="I787" s="45" t="s">
        <v>189</v>
      </c>
      <c r="J787" s="5">
        <v>208247</v>
      </c>
      <c r="K787" s="46" t="str">
        <f>VLOOKUP(J787,'[1]Item List (3)'!A$1:B$110000,2,FALSE)</f>
        <v>OR.209 YY2</v>
      </c>
      <c r="L787" s="5">
        <v>251221003</v>
      </c>
      <c r="M787" s="15" t="str">
        <f t="shared" si="220"/>
        <v>OR</v>
      </c>
      <c r="N787" s="15"/>
      <c r="O787" s="47" t="str">
        <f t="shared" si="219"/>
        <v/>
      </c>
      <c r="P787" s="15">
        <v>1</v>
      </c>
      <c r="Q787" s="15">
        <v>1158</v>
      </c>
      <c r="R787" s="15"/>
      <c r="S787" s="15"/>
      <c r="T787" s="15"/>
      <c r="U787" s="48">
        <f t="shared" si="206"/>
        <v>1158</v>
      </c>
      <c r="V787" s="15">
        <v>70</v>
      </c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48">
        <f t="shared" si="221"/>
        <v>70</v>
      </c>
      <c r="BH787" s="49">
        <f t="shared" si="222"/>
        <v>1.1666666666666667</v>
      </c>
      <c r="BI787" s="50">
        <f t="shared" si="223"/>
        <v>1.1666666666666667</v>
      </c>
      <c r="BJ787" s="50">
        <f t="shared" si="224"/>
        <v>100</v>
      </c>
      <c r="BK787" s="51">
        <f t="shared" si="225"/>
        <v>0</v>
      </c>
      <c r="BL787" s="51">
        <f t="shared" si="226"/>
        <v>100</v>
      </c>
      <c r="BM787" s="51">
        <f t="shared" si="227"/>
        <v>0</v>
      </c>
      <c r="BN787" s="52">
        <f t="shared" si="228"/>
        <v>0</v>
      </c>
      <c r="BO787" s="52">
        <f t="shared" si="229"/>
        <v>0</v>
      </c>
      <c r="BP787" s="52">
        <f t="shared" si="230"/>
        <v>0</v>
      </c>
      <c r="BQ787" s="53">
        <f t="shared" si="231"/>
        <v>0</v>
      </c>
    </row>
    <row r="788" spans="1:75">
      <c r="A788" s="41">
        <v>849</v>
      </c>
      <c r="B788" s="42">
        <v>46034</v>
      </c>
      <c r="C788" s="48" t="s">
        <v>91</v>
      </c>
      <c r="D788" s="43" t="str">
        <f t="shared" si="208"/>
        <v>CG</v>
      </c>
      <c r="E788" s="44" t="s">
        <v>108</v>
      </c>
      <c r="F788" s="44"/>
      <c r="G788" s="45" t="s">
        <v>112</v>
      </c>
      <c r="H788" s="45" t="s">
        <v>114</v>
      </c>
      <c r="I788" s="45" t="s">
        <v>189</v>
      </c>
      <c r="J788" s="5">
        <v>208249</v>
      </c>
      <c r="K788" s="46" t="str">
        <f>VLOOKUP(J788,'[1]Item List (3)'!A$1:B$110000,2,FALSE)</f>
        <v>OW-BDA-4003</v>
      </c>
      <c r="L788" s="5"/>
      <c r="M788" s="15" t="str">
        <f t="shared" si="220"/>
        <v>OR</v>
      </c>
      <c r="N788" s="15"/>
      <c r="O788" s="47" t="str">
        <f t="shared" si="219"/>
        <v/>
      </c>
      <c r="P788" s="15">
        <v>1</v>
      </c>
      <c r="Q788" s="15"/>
      <c r="R788" s="15"/>
      <c r="S788" s="15"/>
      <c r="T788" s="15"/>
      <c r="U788" s="48">
        <f t="shared" si="206"/>
        <v>0</v>
      </c>
      <c r="V788" s="15"/>
      <c r="W788" s="15">
        <v>150</v>
      </c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48">
        <f t="shared" si="221"/>
        <v>150</v>
      </c>
      <c r="BH788" s="49">
        <f t="shared" si="222"/>
        <v>2.5</v>
      </c>
      <c r="BI788" s="50">
        <f t="shared" si="223"/>
        <v>0</v>
      </c>
      <c r="BJ788" s="50">
        <f t="shared" si="224"/>
        <v>0</v>
      </c>
      <c r="BK788" s="51">
        <f t="shared" si="225"/>
        <v>0</v>
      </c>
      <c r="BL788" s="51">
        <f t="shared" si="226"/>
        <v>0</v>
      </c>
      <c r="BM788" s="51">
        <f t="shared" si="227"/>
        <v>0</v>
      </c>
      <c r="BN788" s="52">
        <f t="shared" si="228"/>
        <v>2.5</v>
      </c>
      <c r="BO788" s="52">
        <f t="shared" si="229"/>
        <v>0</v>
      </c>
      <c r="BP788" s="52">
        <f t="shared" si="230"/>
        <v>0</v>
      </c>
      <c r="BQ788" s="53">
        <f t="shared" si="231"/>
        <v>0</v>
      </c>
    </row>
    <row r="789" spans="1:75">
      <c r="A789" s="41">
        <v>850</v>
      </c>
      <c r="B789" s="42">
        <v>46034</v>
      </c>
      <c r="C789" s="48" t="s">
        <v>97</v>
      </c>
      <c r="D789" s="43" t="str">
        <f t="shared" si="208"/>
        <v>CG</v>
      </c>
      <c r="E789" s="44" t="s">
        <v>108</v>
      </c>
      <c r="F789" s="44" t="s">
        <v>111</v>
      </c>
      <c r="G789" s="45" t="s">
        <v>181</v>
      </c>
      <c r="H789" s="45" t="s">
        <v>113</v>
      </c>
      <c r="I789" s="45" t="s">
        <v>99</v>
      </c>
      <c r="J789" s="5">
        <v>208249</v>
      </c>
      <c r="K789" s="46" t="str">
        <f>VLOOKUP(J789,'[1]Item List (3)'!A$1:B$110000,2,FALSE)</f>
        <v>OW-BDA-4003</v>
      </c>
      <c r="L789" s="5">
        <v>251226003</v>
      </c>
      <c r="M789" s="15" t="str">
        <f t="shared" si="220"/>
        <v>OR</v>
      </c>
      <c r="N789" s="15"/>
      <c r="O789" s="47" t="str">
        <f t="shared" si="219"/>
        <v/>
      </c>
      <c r="P789" s="15">
        <v>1</v>
      </c>
      <c r="Q789" s="15">
        <v>14272</v>
      </c>
      <c r="R789" s="15"/>
      <c r="S789" s="15"/>
      <c r="T789" s="15"/>
      <c r="U789" s="48">
        <f t="shared" si="206"/>
        <v>14272</v>
      </c>
      <c r="V789" s="15">
        <v>120</v>
      </c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>
        <v>60</v>
      </c>
      <c r="AR789" s="15">
        <v>60</v>
      </c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>
        <v>120</v>
      </c>
      <c r="BD789" s="15"/>
      <c r="BE789" s="15"/>
      <c r="BF789" s="15"/>
      <c r="BG789" s="48">
        <f t="shared" si="221"/>
        <v>360</v>
      </c>
      <c r="BH789" s="49">
        <f t="shared" si="222"/>
        <v>6</v>
      </c>
      <c r="BI789" s="50">
        <f t="shared" ref="BI789:BI822" si="232">IFERROR(BH789-SUM(W789:BF789)/60,0)</f>
        <v>2</v>
      </c>
      <c r="BJ789" s="50">
        <f t="shared" si="224"/>
        <v>33.333333333333329</v>
      </c>
      <c r="BK789" s="51">
        <f t="shared" si="225"/>
        <v>0</v>
      </c>
      <c r="BL789" s="51">
        <f t="shared" si="226"/>
        <v>100</v>
      </c>
      <c r="BM789" s="51">
        <f t="shared" si="227"/>
        <v>0</v>
      </c>
      <c r="BN789" s="52">
        <f t="shared" si="228"/>
        <v>0</v>
      </c>
      <c r="BO789" s="52">
        <f t="shared" si="229"/>
        <v>0</v>
      </c>
      <c r="BP789" s="52">
        <f t="shared" si="230"/>
        <v>4</v>
      </c>
      <c r="BQ789" s="53">
        <f t="shared" si="231"/>
        <v>0</v>
      </c>
    </row>
    <row r="790" spans="1:75">
      <c r="A790" s="41">
        <v>851</v>
      </c>
      <c r="B790" s="42">
        <v>46034</v>
      </c>
      <c r="C790" s="66" t="s">
        <v>97</v>
      </c>
      <c r="D790" s="43" t="str">
        <f t="shared" si="208"/>
        <v>CG</v>
      </c>
      <c r="E790" s="44" t="s">
        <v>108</v>
      </c>
      <c r="F790" s="44" t="s">
        <v>106</v>
      </c>
      <c r="G790" s="45" t="s">
        <v>181</v>
      </c>
      <c r="H790" s="45" t="s">
        <v>113</v>
      </c>
      <c r="I790" s="45" t="s">
        <v>99</v>
      </c>
      <c r="J790" s="5">
        <v>208249</v>
      </c>
      <c r="K790" s="46" t="str">
        <f>VLOOKUP(J790,'[1]Item List (3)'!A$1:B$110000,2,FALSE)</f>
        <v>OW-BDA-4003</v>
      </c>
      <c r="L790" s="5">
        <v>251226003</v>
      </c>
      <c r="M790" s="15" t="str">
        <f t="shared" si="220"/>
        <v>OR</v>
      </c>
      <c r="N790" s="9"/>
      <c r="O790" s="67" t="str">
        <f t="shared" si="219"/>
        <v/>
      </c>
      <c r="P790" s="15">
        <v>1</v>
      </c>
      <c r="Q790" s="9">
        <v>6240</v>
      </c>
      <c r="R790" s="9"/>
      <c r="S790" s="9"/>
      <c r="T790" s="9"/>
      <c r="U790" s="66">
        <f t="shared" ref="U790:U853" si="233">Q790+S790+T790</f>
        <v>6240</v>
      </c>
      <c r="V790" s="9">
        <v>120</v>
      </c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66">
        <f t="shared" si="221"/>
        <v>120</v>
      </c>
      <c r="BH790" s="68">
        <f t="shared" si="222"/>
        <v>2</v>
      </c>
      <c r="BI790" s="50">
        <f t="shared" si="232"/>
        <v>2</v>
      </c>
      <c r="BJ790" s="50">
        <f t="shared" si="224"/>
        <v>100</v>
      </c>
      <c r="BK790" s="51">
        <f t="shared" si="225"/>
        <v>0</v>
      </c>
      <c r="BL790" s="51">
        <f t="shared" si="226"/>
        <v>100</v>
      </c>
      <c r="BM790" s="51">
        <f t="shared" si="227"/>
        <v>0</v>
      </c>
      <c r="BN790" s="69">
        <f t="shared" si="228"/>
        <v>0</v>
      </c>
      <c r="BO790" s="69">
        <f t="shared" si="229"/>
        <v>0</v>
      </c>
      <c r="BP790" s="69">
        <f t="shared" si="230"/>
        <v>0</v>
      </c>
      <c r="BQ790" s="70">
        <f t="shared" si="231"/>
        <v>0</v>
      </c>
    </row>
    <row r="791" spans="1:75" s="43" customFormat="1">
      <c r="A791" s="41">
        <v>852</v>
      </c>
      <c r="B791" s="42">
        <v>46034</v>
      </c>
      <c r="C791" s="48" t="s">
        <v>91</v>
      </c>
      <c r="D791" s="43" t="str">
        <f t="shared" si="208"/>
        <v>CG</v>
      </c>
      <c r="E791" s="44" t="s">
        <v>115</v>
      </c>
      <c r="F791" s="44" t="s">
        <v>120</v>
      </c>
      <c r="G791" s="45" t="s">
        <v>181</v>
      </c>
      <c r="H791" s="45" t="s">
        <v>113</v>
      </c>
      <c r="I791" s="45" t="s">
        <v>157</v>
      </c>
      <c r="J791" s="5">
        <v>1421046</v>
      </c>
      <c r="K791" s="46" t="str">
        <f>VLOOKUP(J791,'[1]Item List (3)'!A$1:B$110000,2,FALSE)</f>
        <v>920041200 MATERIAL</v>
      </c>
      <c r="L791" s="5">
        <v>251013012</v>
      </c>
      <c r="M791" s="15" t="str">
        <f t="shared" si="220"/>
        <v>IR</v>
      </c>
      <c r="N791" s="15"/>
      <c r="O791" s="59" t="str">
        <f t="shared" si="219"/>
        <v/>
      </c>
      <c r="P791" s="15">
        <v>3</v>
      </c>
      <c r="Q791" s="15">
        <v>1006</v>
      </c>
      <c r="R791" s="15"/>
      <c r="S791" s="15"/>
      <c r="T791" s="15"/>
      <c r="U791" s="48">
        <f t="shared" si="233"/>
        <v>1006</v>
      </c>
      <c r="V791" s="15">
        <v>180</v>
      </c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>
        <v>90</v>
      </c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66">
        <f t="shared" si="221"/>
        <v>270</v>
      </c>
      <c r="BH791" s="68">
        <f t="shared" si="222"/>
        <v>4.5</v>
      </c>
      <c r="BI791" s="50">
        <f t="shared" si="232"/>
        <v>3</v>
      </c>
      <c r="BJ791" s="50">
        <f t="shared" si="224"/>
        <v>66.666666666666657</v>
      </c>
      <c r="BK791" s="51">
        <f t="shared" si="225"/>
        <v>0</v>
      </c>
      <c r="BL791" s="51">
        <f t="shared" si="226"/>
        <v>100</v>
      </c>
      <c r="BM791" s="51">
        <f t="shared" si="227"/>
        <v>0</v>
      </c>
      <c r="BN791" s="69">
        <f t="shared" si="228"/>
        <v>0</v>
      </c>
      <c r="BO791" s="69">
        <f t="shared" si="229"/>
        <v>0</v>
      </c>
      <c r="BP791" s="69">
        <f t="shared" si="230"/>
        <v>1.5</v>
      </c>
      <c r="BQ791" s="70">
        <f t="shared" si="231"/>
        <v>0</v>
      </c>
      <c r="BR791" s="54"/>
      <c r="BS791" s="54"/>
      <c r="BT791" s="54"/>
      <c r="BU791" s="55"/>
      <c r="BV791" s="54"/>
      <c r="BW791" s="71"/>
    </row>
    <row r="792" spans="1:75">
      <c r="A792" s="41">
        <v>853</v>
      </c>
      <c r="B792" s="42">
        <v>46034</v>
      </c>
      <c r="C792" s="72" t="s">
        <v>91</v>
      </c>
      <c r="D792" s="43" t="str">
        <f t="shared" si="208"/>
        <v>CG</v>
      </c>
      <c r="E792" s="44" t="s">
        <v>115</v>
      </c>
      <c r="F792" s="44" t="s">
        <v>111</v>
      </c>
      <c r="G792" s="45" t="s">
        <v>181</v>
      </c>
      <c r="H792" s="45" t="s">
        <v>113</v>
      </c>
      <c r="I792" s="45" t="s">
        <v>157</v>
      </c>
      <c r="J792" s="5">
        <v>208281</v>
      </c>
      <c r="K792" s="46" t="str">
        <f>VLOOKUP(J792,'[1]Item List (3)'!A$1:B$110000,2,FALSE)</f>
        <v>D.OR 14536</v>
      </c>
      <c r="L792" s="5"/>
      <c r="M792" s="15" t="str">
        <f t="shared" si="220"/>
        <v>OR</v>
      </c>
      <c r="N792" s="15"/>
      <c r="O792" s="59" t="str">
        <f t="shared" si="219"/>
        <v/>
      </c>
      <c r="P792" s="15">
        <v>5</v>
      </c>
      <c r="Q792" s="15">
        <v>652</v>
      </c>
      <c r="R792" s="32"/>
      <c r="S792" s="32"/>
      <c r="T792" s="32"/>
      <c r="U792" s="48">
        <f t="shared" si="233"/>
        <v>652</v>
      </c>
      <c r="V792" s="32">
        <v>120</v>
      </c>
      <c r="W792" s="32">
        <v>90</v>
      </c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48">
        <f t="shared" si="221"/>
        <v>210</v>
      </c>
      <c r="BH792" s="73">
        <f t="shared" si="222"/>
        <v>3.5</v>
      </c>
      <c r="BI792" s="50">
        <f t="shared" si="232"/>
        <v>2</v>
      </c>
      <c r="BJ792" s="50">
        <f t="shared" si="224"/>
        <v>57.142857142857139</v>
      </c>
      <c r="BK792" s="51">
        <f t="shared" si="225"/>
        <v>0</v>
      </c>
      <c r="BL792" s="51">
        <f t="shared" si="226"/>
        <v>100</v>
      </c>
      <c r="BM792" s="51">
        <f t="shared" si="227"/>
        <v>0</v>
      </c>
      <c r="BN792" s="74">
        <f t="shared" si="228"/>
        <v>1.5</v>
      </c>
      <c r="BO792" s="74">
        <f t="shared" si="229"/>
        <v>0</v>
      </c>
      <c r="BP792" s="74">
        <f t="shared" si="230"/>
        <v>0</v>
      </c>
      <c r="BQ792" s="75">
        <f t="shared" si="231"/>
        <v>0</v>
      </c>
    </row>
    <row r="793" spans="1:75">
      <c r="A793" s="41">
        <v>854</v>
      </c>
      <c r="B793" s="42">
        <v>46034</v>
      </c>
      <c r="C793" s="48" t="s">
        <v>97</v>
      </c>
      <c r="D793" s="43" t="str">
        <f t="shared" si="208"/>
        <v>CG</v>
      </c>
      <c r="E793" s="44" t="s">
        <v>115</v>
      </c>
      <c r="F793" s="44" t="s">
        <v>106</v>
      </c>
      <c r="G793" s="45" t="s">
        <v>112</v>
      </c>
      <c r="H793" s="45" t="s">
        <v>117</v>
      </c>
      <c r="I793" s="45" t="s">
        <v>118</v>
      </c>
      <c r="J793" s="5">
        <v>208281</v>
      </c>
      <c r="K793" s="46" t="str">
        <f>VLOOKUP(J793,'[1]Item List (3)'!A$1:B$110000,2,FALSE)</f>
        <v>D.OR 14536</v>
      </c>
      <c r="L793" s="76">
        <v>251225006</v>
      </c>
      <c r="M793" s="15" t="str">
        <f t="shared" si="220"/>
        <v>OR</v>
      </c>
      <c r="N793" s="32"/>
      <c r="O793" s="47" t="str">
        <f t="shared" si="219"/>
        <v/>
      </c>
      <c r="P793" s="32">
        <v>2</v>
      </c>
      <c r="Q793" s="15">
        <v>652</v>
      </c>
      <c r="R793" s="15"/>
      <c r="S793" s="15"/>
      <c r="T793" s="15"/>
      <c r="U793" s="48">
        <f t="shared" si="233"/>
        <v>652</v>
      </c>
      <c r="V793" s="15">
        <v>180</v>
      </c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>
        <v>120</v>
      </c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48">
        <f t="shared" ref="BG793:BG827" si="234">SUM(V793:BF793)</f>
        <v>300</v>
      </c>
      <c r="BH793" s="49">
        <f t="shared" si="222"/>
        <v>5</v>
      </c>
      <c r="BI793" s="50">
        <f t="shared" si="232"/>
        <v>3</v>
      </c>
      <c r="BJ793" s="50">
        <f t="shared" si="224"/>
        <v>60</v>
      </c>
      <c r="BK793" s="51">
        <f t="shared" si="225"/>
        <v>0</v>
      </c>
      <c r="BL793" s="51">
        <f t="shared" si="226"/>
        <v>100</v>
      </c>
      <c r="BM793" s="51">
        <f t="shared" si="227"/>
        <v>0</v>
      </c>
      <c r="BN793" s="52">
        <f t="shared" si="228"/>
        <v>0</v>
      </c>
      <c r="BO793" s="52">
        <f t="shared" si="229"/>
        <v>0</v>
      </c>
      <c r="BP793" s="52">
        <f t="shared" si="230"/>
        <v>2</v>
      </c>
      <c r="BQ793" s="53">
        <f t="shared" si="231"/>
        <v>0</v>
      </c>
    </row>
    <row r="794" spans="1:75">
      <c r="A794" s="41">
        <v>855</v>
      </c>
      <c r="B794" s="42">
        <v>46034</v>
      </c>
      <c r="C794" s="48" t="s">
        <v>97</v>
      </c>
      <c r="D794" s="43" t="str">
        <f t="shared" si="208"/>
        <v>CG</v>
      </c>
      <c r="E794" s="44" t="s">
        <v>115</v>
      </c>
      <c r="F794" s="44" t="s">
        <v>106</v>
      </c>
      <c r="G794" s="45" t="s">
        <v>112</v>
      </c>
      <c r="H794" s="45" t="s">
        <v>117</v>
      </c>
      <c r="I794" s="45" t="s">
        <v>118</v>
      </c>
      <c r="J794" s="5">
        <v>208281</v>
      </c>
      <c r="K794" s="46" t="str">
        <f>VLOOKUP(J794,'[1]Item List (3)'!A$1:B$110000,2,FALSE)</f>
        <v>D.OR 14536</v>
      </c>
      <c r="L794" s="76">
        <v>251225006</v>
      </c>
      <c r="M794" s="15" t="str">
        <f t="shared" si="220"/>
        <v>OR</v>
      </c>
      <c r="N794" s="32"/>
      <c r="O794" s="47" t="str">
        <f t="shared" si="219"/>
        <v/>
      </c>
      <c r="P794" s="32">
        <v>8</v>
      </c>
      <c r="Q794" s="15">
        <v>677</v>
      </c>
      <c r="R794" s="15"/>
      <c r="S794" s="15"/>
      <c r="T794" s="15"/>
      <c r="U794" s="48">
        <f t="shared" si="233"/>
        <v>677</v>
      </c>
      <c r="V794" s="15">
        <v>180</v>
      </c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48">
        <f t="shared" si="234"/>
        <v>180</v>
      </c>
      <c r="BH794" s="49">
        <f t="shared" si="222"/>
        <v>3</v>
      </c>
      <c r="BI794" s="50">
        <f t="shared" si="232"/>
        <v>3</v>
      </c>
      <c r="BJ794" s="50">
        <f t="shared" si="224"/>
        <v>100</v>
      </c>
      <c r="BK794" s="51">
        <f t="shared" si="225"/>
        <v>0</v>
      </c>
      <c r="BL794" s="51">
        <f t="shared" si="226"/>
        <v>100</v>
      </c>
      <c r="BM794" s="51">
        <f t="shared" si="227"/>
        <v>0</v>
      </c>
      <c r="BN794" s="52">
        <f t="shared" si="228"/>
        <v>0</v>
      </c>
      <c r="BO794" s="52">
        <f t="shared" si="229"/>
        <v>0</v>
      </c>
      <c r="BP794" s="52">
        <f t="shared" si="230"/>
        <v>0</v>
      </c>
      <c r="BQ794" s="53">
        <f t="shared" si="231"/>
        <v>0</v>
      </c>
    </row>
    <row r="795" spans="1:75">
      <c r="A795" s="41">
        <v>856</v>
      </c>
      <c r="B795" s="42">
        <v>46034</v>
      </c>
      <c r="C795" s="48" t="s">
        <v>91</v>
      </c>
      <c r="D795" s="43" t="str">
        <f t="shared" si="208"/>
        <v>CG</v>
      </c>
      <c r="E795" s="44" t="s">
        <v>188</v>
      </c>
      <c r="F795" s="44"/>
      <c r="G795" s="45"/>
      <c r="H795" s="45"/>
      <c r="I795" s="45"/>
      <c r="J795" s="5"/>
      <c r="K795" s="46" t="e">
        <f>VLOOKUP(J795,'[1]Item List (3)'!A$1:B$110000,2,FALSE)</f>
        <v>#N/A</v>
      </c>
      <c r="L795" s="5"/>
      <c r="M795" s="15" t="str">
        <f t="shared" si="220"/>
        <v>IR</v>
      </c>
      <c r="N795" s="15"/>
      <c r="O795" s="47" t="str">
        <f t="shared" si="219"/>
        <v/>
      </c>
      <c r="P795" s="15"/>
      <c r="Q795" s="15"/>
      <c r="R795" s="15"/>
      <c r="S795" s="15"/>
      <c r="T795" s="15"/>
      <c r="U795" s="48">
        <f t="shared" si="233"/>
        <v>0</v>
      </c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48">
        <f t="shared" si="234"/>
        <v>0</v>
      </c>
      <c r="BH795" s="49">
        <f t="shared" si="222"/>
        <v>0</v>
      </c>
      <c r="BI795" s="50">
        <f t="shared" si="232"/>
        <v>0</v>
      </c>
      <c r="BJ795" s="50">
        <f t="shared" si="224"/>
        <v>0</v>
      </c>
      <c r="BK795" s="51">
        <f t="shared" si="225"/>
        <v>0</v>
      </c>
      <c r="BL795" s="51">
        <f t="shared" si="226"/>
        <v>0</v>
      </c>
      <c r="BM795" s="51">
        <f t="shared" si="227"/>
        <v>0</v>
      </c>
      <c r="BN795" s="52">
        <f t="shared" si="228"/>
        <v>0</v>
      </c>
      <c r="BO795" s="52">
        <f t="shared" si="229"/>
        <v>0</v>
      </c>
      <c r="BP795" s="52">
        <f t="shared" si="230"/>
        <v>0</v>
      </c>
      <c r="BQ795" s="53">
        <f t="shared" si="231"/>
        <v>0</v>
      </c>
    </row>
    <row r="796" spans="1:75">
      <c r="A796" s="41">
        <v>857</v>
      </c>
      <c r="B796" s="42">
        <v>46034</v>
      </c>
      <c r="C796" s="48" t="s">
        <v>97</v>
      </c>
      <c r="D796" s="43" t="str">
        <f t="shared" si="208"/>
        <v>CG</v>
      </c>
      <c r="E796" s="44" t="s">
        <v>188</v>
      </c>
      <c r="F796" s="44"/>
      <c r="G796" s="45"/>
      <c r="H796" s="45"/>
      <c r="I796" s="45"/>
      <c r="J796" s="5"/>
      <c r="K796" s="46" t="e">
        <f>VLOOKUP(J796,'[1]Item List (3)'!A$1:B$110000,2,FALSE)</f>
        <v>#N/A</v>
      </c>
      <c r="L796" s="5"/>
      <c r="M796" s="15" t="str">
        <f t="shared" si="220"/>
        <v>IR</v>
      </c>
      <c r="N796" s="15"/>
      <c r="O796" s="47" t="str">
        <f t="shared" si="219"/>
        <v/>
      </c>
      <c r="P796" s="15"/>
      <c r="Q796" s="15"/>
      <c r="R796" s="15"/>
      <c r="S796" s="15"/>
      <c r="T796" s="15"/>
      <c r="U796" s="48">
        <f t="shared" si="233"/>
        <v>0</v>
      </c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48">
        <f t="shared" si="234"/>
        <v>0</v>
      </c>
      <c r="BH796" s="49">
        <f t="shared" si="222"/>
        <v>0</v>
      </c>
      <c r="BI796" s="50">
        <f t="shared" si="232"/>
        <v>0</v>
      </c>
      <c r="BJ796" s="50">
        <f t="shared" si="224"/>
        <v>0</v>
      </c>
      <c r="BK796" s="51">
        <f t="shared" si="225"/>
        <v>0</v>
      </c>
      <c r="BL796" s="51">
        <f t="shared" si="226"/>
        <v>0</v>
      </c>
      <c r="BM796" s="51">
        <f t="shared" si="227"/>
        <v>0</v>
      </c>
      <c r="BN796" s="52">
        <f t="shared" si="228"/>
        <v>0</v>
      </c>
      <c r="BO796" s="52">
        <f t="shared" si="229"/>
        <v>0</v>
      </c>
      <c r="BP796" s="52">
        <f t="shared" si="230"/>
        <v>0</v>
      </c>
      <c r="BQ796" s="53">
        <f t="shared" si="231"/>
        <v>0</v>
      </c>
    </row>
    <row r="797" spans="1:75">
      <c r="A797" s="41">
        <v>858</v>
      </c>
      <c r="B797" s="42">
        <v>46034</v>
      </c>
      <c r="C797" s="48" t="s">
        <v>91</v>
      </c>
      <c r="D797" s="43" t="str">
        <f t="shared" si="208"/>
        <v>EG</v>
      </c>
      <c r="E797" s="44" t="s">
        <v>121</v>
      </c>
      <c r="F797" s="44" t="s">
        <v>122</v>
      </c>
      <c r="G797" s="45" t="s">
        <v>124</v>
      </c>
      <c r="H797" s="45"/>
      <c r="I797" s="45"/>
      <c r="J797" s="5">
        <v>104738</v>
      </c>
      <c r="K797" s="46" t="str">
        <f>VLOOKUP(J797,'[1]Item List (3)'!A$1:B$110000,2,FALSE)</f>
        <v>IR.IR 20X28.6X16</v>
      </c>
      <c r="L797" s="5">
        <v>251221006</v>
      </c>
      <c r="M797" s="15" t="str">
        <f t="shared" si="220"/>
        <v>IR</v>
      </c>
      <c r="N797" s="15">
        <v>25</v>
      </c>
      <c r="O797" s="47">
        <f t="shared" si="219"/>
        <v>144</v>
      </c>
      <c r="P797" s="15">
        <v>1</v>
      </c>
      <c r="Q797" s="15">
        <v>1107</v>
      </c>
      <c r="R797" s="15"/>
      <c r="S797" s="15"/>
      <c r="T797" s="15"/>
      <c r="U797" s="48">
        <f t="shared" si="233"/>
        <v>1107</v>
      </c>
      <c r="V797" s="15">
        <v>470</v>
      </c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>
        <v>10</v>
      </c>
      <c r="BA797" s="15"/>
      <c r="BB797" s="15"/>
      <c r="BC797" s="15"/>
      <c r="BD797" s="15"/>
      <c r="BE797" s="15"/>
      <c r="BF797" s="15"/>
      <c r="BG797" s="48">
        <f t="shared" si="234"/>
        <v>480</v>
      </c>
      <c r="BH797" s="49">
        <f t="shared" si="222"/>
        <v>8</v>
      </c>
      <c r="BI797" s="50">
        <f t="shared" si="232"/>
        <v>7.833333333333333</v>
      </c>
      <c r="BJ797" s="50">
        <f t="shared" si="224"/>
        <v>97.916666666666657</v>
      </c>
      <c r="BK797" s="51">
        <f t="shared" si="225"/>
        <v>98.138297872340431</v>
      </c>
      <c r="BL797" s="51">
        <f t="shared" si="226"/>
        <v>100</v>
      </c>
      <c r="BM797" s="51">
        <f t="shared" si="227"/>
        <v>96.09375</v>
      </c>
      <c r="BN797" s="52">
        <f t="shared" si="228"/>
        <v>0</v>
      </c>
      <c r="BO797" s="52">
        <f t="shared" si="229"/>
        <v>1152</v>
      </c>
      <c r="BP797" s="52">
        <f t="shared" si="230"/>
        <v>0.16666666666666666</v>
      </c>
      <c r="BQ797" s="53">
        <f t="shared" si="231"/>
        <v>24</v>
      </c>
    </row>
    <row r="798" spans="1:75">
      <c r="A798" s="41">
        <v>859</v>
      </c>
      <c r="B798" s="42">
        <v>46034</v>
      </c>
      <c r="C798" s="48" t="s">
        <v>97</v>
      </c>
      <c r="D798" s="43" t="str">
        <f t="shared" si="208"/>
        <v>EG</v>
      </c>
      <c r="E798" s="44" t="s">
        <v>121</v>
      </c>
      <c r="F798" s="44" t="s">
        <v>122</v>
      </c>
      <c r="G798" s="45" t="s">
        <v>124</v>
      </c>
      <c r="H798" s="45"/>
      <c r="I798" s="45"/>
      <c r="J798" s="5">
        <v>104738</v>
      </c>
      <c r="K798" s="46" t="str">
        <f>VLOOKUP(J798,'[1]Item List (3)'!A$1:B$110000,2,FALSE)</f>
        <v>IR.IR 20X28.6X16</v>
      </c>
      <c r="L798" s="5">
        <v>251221006</v>
      </c>
      <c r="M798" s="15" t="str">
        <f t="shared" si="220"/>
        <v>IR</v>
      </c>
      <c r="N798" s="15">
        <v>25</v>
      </c>
      <c r="O798" s="47">
        <f t="shared" si="219"/>
        <v>144</v>
      </c>
      <c r="P798" s="15">
        <v>1</v>
      </c>
      <c r="Q798" s="15">
        <v>285</v>
      </c>
      <c r="R798" s="15"/>
      <c r="S798" s="15"/>
      <c r="T798" s="15"/>
      <c r="U798" s="48">
        <f t="shared" si="233"/>
        <v>285</v>
      </c>
      <c r="V798" s="15">
        <v>120</v>
      </c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>
        <v>360</v>
      </c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48">
        <f t="shared" si="234"/>
        <v>480</v>
      </c>
      <c r="BH798" s="49">
        <f t="shared" si="222"/>
        <v>8</v>
      </c>
      <c r="BI798" s="50">
        <f t="shared" si="232"/>
        <v>2</v>
      </c>
      <c r="BJ798" s="50">
        <f t="shared" si="224"/>
        <v>25</v>
      </c>
      <c r="BK798" s="51">
        <f t="shared" si="225"/>
        <v>98.958333333333343</v>
      </c>
      <c r="BL798" s="51">
        <f t="shared" si="226"/>
        <v>100</v>
      </c>
      <c r="BM798" s="51">
        <f t="shared" si="227"/>
        <v>24.739583333333336</v>
      </c>
      <c r="BN798" s="52">
        <f t="shared" si="228"/>
        <v>0</v>
      </c>
      <c r="BO798" s="52">
        <f t="shared" si="229"/>
        <v>1152</v>
      </c>
      <c r="BP798" s="52">
        <f t="shared" si="230"/>
        <v>6</v>
      </c>
      <c r="BQ798" s="53">
        <f t="shared" si="231"/>
        <v>864</v>
      </c>
    </row>
    <row r="799" spans="1:75">
      <c r="A799" s="41">
        <v>860</v>
      </c>
      <c r="B799" s="42">
        <v>46034</v>
      </c>
      <c r="C799" s="48" t="s">
        <v>91</v>
      </c>
      <c r="D799" s="43" t="str">
        <f t="shared" si="208"/>
        <v>EG</v>
      </c>
      <c r="E799" s="44" t="s">
        <v>125</v>
      </c>
      <c r="F799" s="44" t="s">
        <v>122</v>
      </c>
      <c r="G799" s="45" t="s">
        <v>138</v>
      </c>
      <c r="H799" s="45" t="s">
        <v>133</v>
      </c>
      <c r="I799" s="45"/>
      <c r="J799" s="5">
        <v>100603.31</v>
      </c>
      <c r="K799" s="46" t="e">
        <f>VLOOKUP(J799,'[1]Item List (3)'!A$1:B$110000,2,FALSE)</f>
        <v>#N/A</v>
      </c>
      <c r="L799" s="5">
        <v>250908017</v>
      </c>
      <c r="M799" s="15" t="str">
        <f t="shared" si="220"/>
        <v>IR</v>
      </c>
      <c r="N799" s="15">
        <v>50</v>
      </c>
      <c r="O799" s="47">
        <f t="shared" si="219"/>
        <v>72</v>
      </c>
      <c r="P799" s="15">
        <v>1</v>
      </c>
      <c r="Q799" s="15">
        <v>105</v>
      </c>
      <c r="R799" s="15">
        <v>5</v>
      </c>
      <c r="S799" s="15">
        <v>2</v>
      </c>
      <c r="T799" s="15"/>
      <c r="U799" s="48">
        <f t="shared" si="233"/>
        <v>107</v>
      </c>
      <c r="V799" s="15">
        <v>120</v>
      </c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>
        <v>360</v>
      </c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48">
        <f t="shared" si="234"/>
        <v>480</v>
      </c>
      <c r="BH799" s="49">
        <f t="shared" si="222"/>
        <v>8</v>
      </c>
      <c r="BI799" s="50">
        <f t="shared" si="232"/>
        <v>2</v>
      </c>
      <c r="BJ799" s="50">
        <f t="shared" si="224"/>
        <v>25</v>
      </c>
      <c r="BK799" s="51">
        <f t="shared" si="225"/>
        <v>74.305555555555557</v>
      </c>
      <c r="BL799" s="51">
        <f t="shared" si="226"/>
        <v>93.45794392523365</v>
      </c>
      <c r="BM799" s="51">
        <f t="shared" si="227"/>
        <v>17.361111111111114</v>
      </c>
      <c r="BN799" s="52">
        <f t="shared" si="228"/>
        <v>0</v>
      </c>
      <c r="BO799" s="52">
        <f t="shared" si="229"/>
        <v>576</v>
      </c>
      <c r="BP799" s="52">
        <f t="shared" si="230"/>
        <v>6</v>
      </c>
      <c r="BQ799" s="53">
        <f t="shared" si="231"/>
        <v>432</v>
      </c>
    </row>
    <row r="800" spans="1:75">
      <c r="A800" s="41">
        <v>861</v>
      </c>
      <c r="B800" s="42">
        <v>46034</v>
      </c>
      <c r="C800" s="48" t="s">
        <v>97</v>
      </c>
      <c r="D800" s="43" t="str">
        <f t="shared" si="208"/>
        <v>EG</v>
      </c>
      <c r="E800" s="44" t="s">
        <v>125</v>
      </c>
      <c r="F800" s="44"/>
      <c r="G800" s="45"/>
      <c r="H800" s="45"/>
      <c r="I800" s="45"/>
      <c r="J800" s="5"/>
      <c r="K800" s="46" t="e">
        <f>VLOOKUP(J800,'[1]Item List (3)'!A$1:B$110000,2,FALSE)</f>
        <v>#N/A</v>
      </c>
      <c r="L800" s="5"/>
      <c r="M800" s="15" t="str">
        <f t="shared" si="220"/>
        <v>IR</v>
      </c>
      <c r="N800" s="15"/>
      <c r="O800" s="47" t="str">
        <f t="shared" si="219"/>
        <v/>
      </c>
      <c r="P800" s="15"/>
      <c r="Q800" s="15"/>
      <c r="R800" s="15"/>
      <c r="S800" s="15"/>
      <c r="T800" s="15"/>
      <c r="U800" s="48">
        <f t="shared" si="233"/>
        <v>0</v>
      </c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>
        <v>480</v>
      </c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48">
        <f t="shared" si="234"/>
        <v>480</v>
      </c>
      <c r="BH800" s="49">
        <f t="shared" si="222"/>
        <v>8</v>
      </c>
      <c r="BI800" s="50">
        <f t="shared" si="232"/>
        <v>0</v>
      </c>
      <c r="BJ800" s="50">
        <f t="shared" si="224"/>
        <v>0</v>
      </c>
      <c r="BK800" s="51">
        <f t="shared" si="225"/>
        <v>0</v>
      </c>
      <c r="BL800" s="51">
        <f t="shared" si="226"/>
        <v>0</v>
      </c>
      <c r="BM800" s="51">
        <f t="shared" si="227"/>
        <v>0</v>
      </c>
      <c r="BN800" s="52">
        <f t="shared" si="228"/>
        <v>0</v>
      </c>
      <c r="BO800" s="52">
        <f t="shared" si="229"/>
        <v>0</v>
      </c>
      <c r="BP800" s="52">
        <f t="shared" si="230"/>
        <v>8</v>
      </c>
      <c r="BQ800" s="53">
        <f t="shared" si="231"/>
        <v>0</v>
      </c>
    </row>
    <row r="801" spans="1:73">
      <c r="A801" s="41">
        <v>862</v>
      </c>
      <c r="B801" s="42">
        <v>46034</v>
      </c>
      <c r="C801" s="48" t="s">
        <v>91</v>
      </c>
      <c r="D801" s="43" t="str">
        <f t="shared" si="208"/>
        <v>EG</v>
      </c>
      <c r="E801" s="44" t="s">
        <v>128</v>
      </c>
      <c r="F801" s="44" t="s">
        <v>183</v>
      </c>
      <c r="G801" s="45" t="s">
        <v>127</v>
      </c>
      <c r="H801" s="45"/>
      <c r="I801" s="45"/>
      <c r="J801" s="5">
        <v>208040.4</v>
      </c>
      <c r="K801" s="46" t="str">
        <f>VLOOKUP(J801,'[1]Item List (3)'!A$1:B$110000,2,FALSE)</f>
        <v>BR.OR 3222 LMW</v>
      </c>
      <c r="L801" s="5">
        <v>250928004</v>
      </c>
      <c r="M801" s="15" t="str">
        <f t="shared" si="220"/>
        <v>OR</v>
      </c>
      <c r="N801" s="15">
        <v>40</v>
      </c>
      <c r="O801" s="47">
        <f t="shared" si="219"/>
        <v>90</v>
      </c>
      <c r="P801" s="15">
        <v>1</v>
      </c>
      <c r="Q801" s="15">
        <v>152</v>
      </c>
      <c r="R801" s="15"/>
      <c r="S801" s="15"/>
      <c r="T801" s="15"/>
      <c r="U801" s="48">
        <f t="shared" si="233"/>
        <v>152</v>
      </c>
      <c r="V801" s="15">
        <v>120</v>
      </c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>
        <v>360</v>
      </c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48">
        <f t="shared" si="234"/>
        <v>480</v>
      </c>
      <c r="BH801" s="49">
        <f t="shared" si="222"/>
        <v>8</v>
      </c>
      <c r="BI801" s="50">
        <f t="shared" si="232"/>
        <v>2</v>
      </c>
      <c r="BJ801" s="50">
        <f t="shared" si="224"/>
        <v>25</v>
      </c>
      <c r="BK801" s="51">
        <f t="shared" si="225"/>
        <v>84.444444444444443</v>
      </c>
      <c r="BL801" s="51">
        <f t="shared" si="226"/>
        <v>100</v>
      </c>
      <c r="BM801" s="51">
        <f t="shared" si="227"/>
        <v>21.111111111111107</v>
      </c>
      <c r="BN801" s="52">
        <f t="shared" si="228"/>
        <v>0</v>
      </c>
      <c r="BO801" s="52">
        <f t="shared" si="229"/>
        <v>720</v>
      </c>
      <c r="BP801" s="52">
        <f t="shared" si="230"/>
        <v>6</v>
      </c>
      <c r="BQ801" s="53">
        <f t="shared" si="231"/>
        <v>540</v>
      </c>
    </row>
    <row r="802" spans="1:73">
      <c r="A802" s="41">
        <v>863</v>
      </c>
      <c r="B802" s="42">
        <v>46034</v>
      </c>
      <c r="C802" s="48" t="s">
        <v>97</v>
      </c>
      <c r="D802" s="43" t="str">
        <f t="shared" si="208"/>
        <v>EG</v>
      </c>
      <c r="E802" s="44" t="s">
        <v>128</v>
      </c>
      <c r="F802" s="44" t="s">
        <v>183</v>
      </c>
      <c r="G802" s="45" t="s">
        <v>107</v>
      </c>
      <c r="H802" s="45"/>
      <c r="I802" s="45"/>
      <c r="J802" s="5">
        <v>208040.4</v>
      </c>
      <c r="K802" s="46" t="str">
        <f>VLOOKUP(J802,'[1]Item List (3)'!A$1:B$110000,2,FALSE)</f>
        <v>BR.OR 3222 LMW</v>
      </c>
      <c r="L802" s="5">
        <v>250928004</v>
      </c>
      <c r="M802" s="15" t="str">
        <f t="shared" si="220"/>
        <v>OR</v>
      </c>
      <c r="N802" s="15">
        <v>40</v>
      </c>
      <c r="O802" s="47">
        <f t="shared" si="219"/>
        <v>90</v>
      </c>
      <c r="P802" s="15">
        <v>1</v>
      </c>
      <c r="Q802" s="15">
        <v>233</v>
      </c>
      <c r="R802" s="15"/>
      <c r="S802" s="15"/>
      <c r="T802" s="15"/>
      <c r="U802" s="48">
        <f t="shared" si="233"/>
        <v>233</v>
      </c>
      <c r="V802" s="15">
        <v>180</v>
      </c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>
        <v>300</v>
      </c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48">
        <f t="shared" si="234"/>
        <v>480</v>
      </c>
      <c r="BH802" s="49">
        <f t="shared" si="222"/>
        <v>8</v>
      </c>
      <c r="BI802" s="50">
        <f t="shared" si="232"/>
        <v>3</v>
      </c>
      <c r="BJ802" s="50">
        <f t="shared" si="224"/>
        <v>37.5</v>
      </c>
      <c r="BK802" s="51">
        <f t="shared" si="225"/>
        <v>86.296296296296291</v>
      </c>
      <c r="BL802" s="51">
        <f t="shared" si="226"/>
        <v>100</v>
      </c>
      <c r="BM802" s="51">
        <f t="shared" si="227"/>
        <v>32.361111111111107</v>
      </c>
      <c r="BN802" s="52">
        <f t="shared" si="228"/>
        <v>0</v>
      </c>
      <c r="BO802" s="52">
        <f t="shared" si="229"/>
        <v>720</v>
      </c>
      <c r="BP802" s="52">
        <f t="shared" si="230"/>
        <v>5</v>
      </c>
      <c r="BQ802" s="53">
        <f t="shared" si="231"/>
        <v>450</v>
      </c>
    </row>
    <row r="803" spans="1:73">
      <c r="A803" s="41">
        <v>864</v>
      </c>
      <c r="B803" s="42">
        <v>46034</v>
      </c>
      <c r="C803" s="48" t="s">
        <v>91</v>
      </c>
      <c r="D803" s="43" t="str">
        <f t="shared" si="208"/>
        <v>EG</v>
      </c>
      <c r="E803" s="44" t="s">
        <v>129</v>
      </c>
      <c r="F803" s="44" t="s">
        <v>122</v>
      </c>
      <c r="G803" s="45" t="s">
        <v>190</v>
      </c>
      <c r="H803" s="45"/>
      <c r="I803" s="45"/>
      <c r="J803" s="5">
        <v>104247</v>
      </c>
      <c r="K803" s="46" t="str">
        <f>VLOOKUP(J803,'[1]Item List (3)'!A$1:B$110000,2,FALSE)</f>
        <v>IR.209</v>
      </c>
      <c r="L803" s="5">
        <v>251221001</v>
      </c>
      <c r="M803" s="15" t="str">
        <f t="shared" si="220"/>
        <v>IR</v>
      </c>
      <c r="N803" s="15">
        <v>20</v>
      </c>
      <c r="O803" s="47">
        <f t="shared" si="219"/>
        <v>180</v>
      </c>
      <c r="P803" s="15">
        <v>1</v>
      </c>
      <c r="Q803" s="15">
        <v>1217</v>
      </c>
      <c r="R803" s="15">
        <v>5</v>
      </c>
      <c r="S803" s="15"/>
      <c r="T803" s="15"/>
      <c r="U803" s="48">
        <f t="shared" si="233"/>
        <v>1217</v>
      </c>
      <c r="V803" s="15">
        <v>430</v>
      </c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>
        <v>40</v>
      </c>
      <c r="AS803" s="15"/>
      <c r="AT803" s="15"/>
      <c r="AU803" s="15"/>
      <c r="AV803" s="15"/>
      <c r="AW803" s="15"/>
      <c r="AX803" s="15"/>
      <c r="AY803" s="15"/>
      <c r="AZ803" s="15">
        <v>10</v>
      </c>
      <c r="BA803" s="15"/>
      <c r="BB803" s="15"/>
      <c r="BC803" s="15"/>
      <c r="BD803" s="15"/>
      <c r="BE803" s="15"/>
      <c r="BF803" s="15"/>
      <c r="BG803" s="48">
        <f t="shared" si="234"/>
        <v>480</v>
      </c>
      <c r="BH803" s="49">
        <f t="shared" si="222"/>
        <v>8</v>
      </c>
      <c r="BI803" s="50">
        <f t="shared" si="232"/>
        <v>7.166666666666667</v>
      </c>
      <c r="BJ803" s="50">
        <f t="shared" si="224"/>
        <v>89.583333333333343</v>
      </c>
      <c r="BK803" s="51">
        <f t="shared" si="225"/>
        <v>94.341085271317823</v>
      </c>
      <c r="BL803" s="51">
        <f t="shared" si="226"/>
        <v>99.58915365653246</v>
      </c>
      <c r="BM803" s="51">
        <f t="shared" si="227"/>
        <v>84.166666666666671</v>
      </c>
      <c r="BN803" s="52">
        <f t="shared" si="228"/>
        <v>0</v>
      </c>
      <c r="BO803" s="52">
        <f t="shared" si="229"/>
        <v>1440</v>
      </c>
      <c r="BP803" s="52">
        <f t="shared" si="230"/>
        <v>0.83333333333333337</v>
      </c>
      <c r="BQ803" s="53">
        <f t="shared" si="231"/>
        <v>150</v>
      </c>
    </row>
    <row r="804" spans="1:73">
      <c r="A804" s="41">
        <v>865</v>
      </c>
      <c r="B804" s="42">
        <v>46034</v>
      </c>
      <c r="C804" s="48" t="s">
        <v>97</v>
      </c>
      <c r="D804" s="43" t="str">
        <f t="shared" si="208"/>
        <v>EG</v>
      </c>
      <c r="E804" s="44" t="s">
        <v>129</v>
      </c>
      <c r="F804" s="44" t="s">
        <v>122</v>
      </c>
      <c r="G804" s="45" t="s">
        <v>167</v>
      </c>
      <c r="H804" s="45"/>
      <c r="I804" s="45"/>
      <c r="J804" s="5">
        <v>104247</v>
      </c>
      <c r="K804" s="46" t="str">
        <f>VLOOKUP(J804,'[1]Item List (3)'!A$1:B$110000,2,FALSE)</f>
        <v>IR.209</v>
      </c>
      <c r="L804" s="5">
        <v>251221001</v>
      </c>
      <c r="M804" s="15" t="str">
        <f t="shared" si="220"/>
        <v>IR</v>
      </c>
      <c r="N804" s="15">
        <v>20</v>
      </c>
      <c r="O804" s="47">
        <f t="shared" si="219"/>
        <v>180</v>
      </c>
      <c r="P804" s="15">
        <v>1</v>
      </c>
      <c r="Q804" s="15">
        <v>1176</v>
      </c>
      <c r="R804" s="15"/>
      <c r="S804" s="15"/>
      <c r="T804" s="15"/>
      <c r="U804" s="48">
        <f t="shared" si="233"/>
        <v>1176</v>
      </c>
      <c r="V804" s="15">
        <v>465</v>
      </c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>
        <v>45</v>
      </c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>
        <v>30</v>
      </c>
      <c r="BD804" s="15"/>
      <c r="BE804" s="15"/>
      <c r="BF804" s="15"/>
      <c r="BG804" s="48">
        <f t="shared" si="234"/>
        <v>540</v>
      </c>
      <c r="BH804" s="49">
        <f t="shared" si="222"/>
        <v>9</v>
      </c>
      <c r="BI804" s="50">
        <f t="shared" si="232"/>
        <v>7.75</v>
      </c>
      <c r="BJ804" s="50">
        <f t="shared" si="224"/>
        <v>86.111111111111114</v>
      </c>
      <c r="BK804" s="51">
        <f t="shared" si="225"/>
        <v>84.3010752688172</v>
      </c>
      <c r="BL804" s="51">
        <f t="shared" si="226"/>
        <v>100</v>
      </c>
      <c r="BM804" s="51">
        <f t="shared" si="227"/>
        <v>72.592592592592595</v>
      </c>
      <c r="BN804" s="52">
        <f t="shared" si="228"/>
        <v>0</v>
      </c>
      <c r="BO804" s="52">
        <f t="shared" si="229"/>
        <v>1620</v>
      </c>
      <c r="BP804" s="52">
        <f t="shared" si="230"/>
        <v>1.25</v>
      </c>
      <c r="BQ804" s="53">
        <f t="shared" si="231"/>
        <v>225</v>
      </c>
    </row>
    <row r="805" spans="1:73">
      <c r="A805" s="41">
        <v>866</v>
      </c>
      <c r="B805" s="42">
        <v>46034</v>
      </c>
      <c r="C805" s="48" t="s">
        <v>91</v>
      </c>
      <c r="D805" s="43" t="str">
        <f t="shared" si="208"/>
        <v>EG</v>
      </c>
      <c r="E805" s="44" t="s">
        <v>130</v>
      </c>
      <c r="F805" s="44"/>
      <c r="G805" s="45"/>
      <c r="H805" s="45"/>
      <c r="I805" s="45"/>
      <c r="J805" s="5"/>
      <c r="K805" s="46" t="e">
        <f>VLOOKUP(J805,'[1]Item List (3)'!A$1:B$110000,2,FALSE)</f>
        <v>#N/A</v>
      </c>
      <c r="L805" s="5"/>
      <c r="M805" s="15" t="str">
        <f t="shared" si="220"/>
        <v>IR</v>
      </c>
      <c r="N805" s="15"/>
      <c r="O805" s="47" t="str">
        <f t="shared" si="219"/>
        <v/>
      </c>
      <c r="P805" s="15"/>
      <c r="Q805" s="15"/>
      <c r="R805" s="15"/>
      <c r="S805" s="15"/>
      <c r="T805" s="15"/>
      <c r="U805" s="48">
        <f t="shared" si="233"/>
        <v>0</v>
      </c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48">
        <f t="shared" si="234"/>
        <v>0</v>
      </c>
      <c r="BH805" s="49">
        <f t="shared" si="222"/>
        <v>0</v>
      </c>
      <c r="BI805" s="50">
        <f t="shared" si="232"/>
        <v>0</v>
      </c>
      <c r="BJ805" s="50">
        <f t="shared" si="224"/>
        <v>0</v>
      </c>
      <c r="BK805" s="51">
        <f t="shared" si="225"/>
        <v>0</v>
      </c>
      <c r="BL805" s="51">
        <f t="shared" si="226"/>
        <v>0</v>
      </c>
      <c r="BM805" s="51">
        <f t="shared" si="227"/>
        <v>0</v>
      </c>
      <c r="BN805" s="52">
        <f t="shared" si="228"/>
        <v>0</v>
      </c>
      <c r="BO805" s="52">
        <f t="shared" si="229"/>
        <v>0</v>
      </c>
      <c r="BP805" s="52">
        <f t="shared" si="230"/>
        <v>0</v>
      </c>
      <c r="BQ805" s="53">
        <f t="shared" si="231"/>
        <v>0</v>
      </c>
    </row>
    <row r="806" spans="1:73">
      <c r="A806" s="41">
        <v>867</v>
      </c>
      <c r="B806" s="42">
        <v>46034</v>
      </c>
      <c r="C806" s="48" t="s">
        <v>97</v>
      </c>
      <c r="D806" s="43" t="str">
        <f t="shared" si="208"/>
        <v>EG</v>
      </c>
      <c r="E806" s="44" t="s">
        <v>130</v>
      </c>
      <c r="F806" s="44"/>
      <c r="G806" s="45"/>
      <c r="H806" s="45"/>
      <c r="I806" s="45"/>
      <c r="J806" s="5"/>
      <c r="K806" s="46" t="e">
        <f>VLOOKUP(J806,'[1]Item List (3)'!A$1:B$110000,2,FALSE)</f>
        <v>#N/A</v>
      </c>
      <c r="L806" s="5"/>
      <c r="M806" s="15" t="str">
        <f t="shared" si="220"/>
        <v>IR</v>
      </c>
      <c r="N806" s="15"/>
      <c r="O806" s="47" t="str">
        <f t="shared" si="219"/>
        <v/>
      </c>
      <c r="P806" s="15"/>
      <c r="Q806" s="15"/>
      <c r="R806" s="15"/>
      <c r="S806" s="15"/>
      <c r="T806" s="15"/>
      <c r="U806" s="48">
        <f t="shared" si="233"/>
        <v>0</v>
      </c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48">
        <f t="shared" si="234"/>
        <v>0</v>
      </c>
      <c r="BH806" s="49">
        <f t="shared" si="222"/>
        <v>0</v>
      </c>
      <c r="BI806" s="50">
        <f t="shared" si="232"/>
        <v>0</v>
      </c>
      <c r="BJ806" s="50">
        <f t="shared" si="224"/>
        <v>0</v>
      </c>
      <c r="BK806" s="51">
        <f t="shared" si="225"/>
        <v>0</v>
      </c>
      <c r="BL806" s="51">
        <f t="shared" si="226"/>
        <v>0</v>
      </c>
      <c r="BM806" s="51">
        <f t="shared" si="227"/>
        <v>0</v>
      </c>
      <c r="BN806" s="52">
        <f t="shared" si="228"/>
        <v>0</v>
      </c>
      <c r="BO806" s="52">
        <f t="shared" si="229"/>
        <v>0</v>
      </c>
      <c r="BP806" s="52">
        <f t="shared" si="230"/>
        <v>0</v>
      </c>
      <c r="BQ806" s="53">
        <f t="shared" si="231"/>
        <v>0</v>
      </c>
    </row>
    <row r="807" spans="1:73">
      <c r="A807" s="41">
        <v>868</v>
      </c>
      <c r="B807" s="42">
        <v>46034</v>
      </c>
      <c r="C807" s="48" t="s">
        <v>91</v>
      </c>
      <c r="D807" s="43" t="str">
        <f t="shared" si="208"/>
        <v>IG</v>
      </c>
      <c r="E807" s="44" t="s">
        <v>131</v>
      </c>
      <c r="F807" s="44" t="s">
        <v>132</v>
      </c>
      <c r="G807" s="45" t="s">
        <v>149</v>
      </c>
      <c r="H807" s="45"/>
      <c r="I807" s="45"/>
      <c r="J807" s="5">
        <v>100299.14</v>
      </c>
      <c r="K807" s="46" t="str">
        <f>VLOOKUP(J807,'[1]Item List (3)'!A$1:B$110000,2,FALSE)</f>
        <v>IR. 9913 C</v>
      </c>
      <c r="L807" s="5">
        <v>251128013</v>
      </c>
      <c r="M807" s="15" t="str">
        <f t="shared" si="220"/>
        <v>IR</v>
      </c>
      <c r="N807" s="15">
        <v>23</v>
      </c>
      <c r="O807" s="47">
        <f t="shared" si="219"/>
        <v>156.52173913043478</v>
      </c>
      <c r="P807" s="15">
        <v>1</v>
      </c>
      <c r="Q807" s="15">
        <v>900</v>
      </c>
      <c r="R807" s="15">
        <v>34</v>
      </c>
      <c r="S807" s="15">
        <v>59</v>
      </c>
      <c r="T807" s="15"/>
      <c r="U807" s="48">
        <f t="shared" si="233"/>
        <v>959</v>
      </c>
      <c r="V807" s="15">
        <v>425</v>
      </c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>
        <v>30</v>
      </c>
      <c r="AQ807" s="15"/>
      <c r="AR807" s="15"/>
      <c r="AS807" s="15"/>
      <c r="AT807" s="15"/>
      <c r="AU807" s="15"/>
      <c r="AV807" s="15"/>
      <c r="AW807" s="15"/>
      <c r="AX807" s="15"/>
      <c r="AY807" s="15"/>
      <c r="AZ807" s="15">
        <v>10</v>
      </c>
      <c r="BA807" s="15"/>
      <c r="BB807" s="15"/>
      <c r="BC807" s="15">
        <v>10</v>
      </c>
      <c r="BD807" s="15"/>
      <c r="BE807" s="15">
        <v>5</v>
      </c>
      <c r="BF807" s="15"/>
      <c r="BG807" s="48">
        <f t="shared" si="234"/>
        <v>480</v>
      </c>
      <c r="BH807" s="49">
        <f t="shared" si="222"/>
        <v>8</v>
      </c>
      <c r="BI807" s="50">
        <f t="shared" si="232"/>
        <v>7.083333333333333</v>
      </c>
      <c r="BJ807" s="50">
        <f t="shared" si="224"/>
        <v>88.541666666666657</v>
      </c>
      <c r="BK807" s="51">
        <f t="shared" si="225"/>
        <v>86.498039215686276</v>
      </c>
      <c r="BL807" s="51">
        <f t="shared" si="226"/>
        <v>90.302398331595413</v>
      </c>
      <c r="BM807" s="51">
        <f t="shared" si="227"/>
        <v>69.159722222222214</v>
      </c>
      <c r="BN807" s="52">
        <f t="shared" si="228"/>
        <v>0.58333333333333337</v>
      </c>
      <c r="BO807" s="52">
        <f t="shared" si="229"/>
        <v>1160.8695652173913</v>
      </c>
      <c r="BP807" s="52">
        <f t="shared" si="230"/>
        <v>0.33333333333333326</v>
      </c>
      <c r="BQ807" s="53">
        <f t="shared" si="231"/>
        <v>52.173913043478251</v>
      </c>
      <c r="BR807" s="54">
        <v>1</v>
      </c>
      <c r="BT807" s="54">
        <v>1</v>
      </c>
      <c r="BU807" s="55">
        <v>1</v>
      </c>
    </row>
    <row r="808" spans="1:73">
      <c r="A808" s="41">
        <v>869</v>
      </c>
      <c r="B808" s="42">
        <v>46034</v>
      </c>
      <c r="C808" s="48" t="s">
        <v>97</v>
      </c>
      <c r="D808" s="43" t="str">
        <f t="shared" si="208"/>
        <v>IG</v>
      </c>
      <c r="E808" s="44" t="s">
        <v>131</v>
      </c>
      <c r="F808" s="44" t="s">
        <v>132</v>
      </c>
      <c r="G808" s="45" t="s">
        <v>133</v>
      </c>
      <c r="H808" s="45"/>
      <c r="I808" s="45"/>
      <c r="J808" s="5">
        <v>100299.14</v>
      </c>
      <c r="K808" s="46" t="str">
        <f>VLOOKUP(J808,'[1]Item List (3)'!A$1:B$110000,2,FALSE)</f>
        <v>IR. 9913 C</v>
      </c>
      <c r="L808" s="5">
        <v>251128013</v>
      </c>
      <c r="M808" s="15" t="str">
        <f t="shared" si="220"/>
        <v>IR</v>
      </c>
      <c r="N808" s="15">
        <v>23</v>
      </c>
      <c r="O808" s="47">
        <f t="shared" si="219"/>
        <v>156.52173913043478</v>
      </c>
      <c r="P808" s="15">
        <v>1</v>
      </c>
      <c r="Q808" s="15">
        <v>981</v>
      </c>
      <c r="R808" s="15">
        <v>11</v>
      </c>
      <c r="S808" s="15">
        <v>67</v>
      </c>
      <c r="T808" s="15"/>
      <c r="U808" s="48">
        <f t="shared" si="233"/>
        <v>1048</v>
      </c>
      <c r="V808" s="15">
        <v>440</v>
      </c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>
        <v>30</v>
      </c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>
        <v>10</v>
      </c>
      <c r="BB808" s="15"/>
      <c r="BC808" s="15"/>
      <c r="BD808" s="15"/>
      <c r="BE808" s="15"/>
      <c r="BF808" s="15"/>
      <c r="BG808" s="48">
        <f t="shared" si="234"/>
        <v>480</v>
      </c>
      <c r="BH808" s="49">
        <f t="shared" si="222"/>
        <v>8</v>
      </c>
      <c r="BI808" s="50">
        <f t="shared" si="232"/>
        <v>7.333333333333333</v>
      </c>
      <c r="BJ808" s="50">
        <f t="shared" si="224"/>
        <v>91.666666666666657</v>
      </c>
      <c r="BK808" s="51">
        <f t="shared" si="225"/>
        <v>91.303030303030312</v>
      </c>
      <c r="BL808" s="51">
        <f t="shared" si="226"/>
        <v>92.55725190839695</v>
      </c>
      <c r="BM808" s="51">
        <f t="shared" si="227"/>
        <v>77.465277777777786</v>
      </c>
      <c r="BN808" s="52">
        <f t="shared" si="228"/>
        <v>0.5</v>
      </c>
      <c r="BO808" s="52">
        <f t="shared" si="229"/>
        <v>1173.9130434782608</v>
      </c>
      <c r="BP808" s="52">
        <f t="shared" si="230"/>
        <v>0.16666666666666663</v>
      </c>
      <c r="BQ808" s="53">
        <f t="shared" si="231"/>
        <v>26.086956521739125</v>
      </c>
      <c r="BR808" s="54">
        <v>1</v>
      </c>
      <c r="BT808" s="54">
        <v>1</v>
      </c>
      <c r="BU808" s="55">
        <v>1</v>
      </c>
    </row>
    <row r="809" spans="1:73">
      <c r="A809" s="41">
        <v>870</v>
      </c>
      <c r="B809" s="42">
        <v>46034</v>
      </c>
      <c r="C809" s="48" t="s">
        <v>91</v>
      </c>
      <c r="D809" s="43" t="str">
        <f t="shared" si="208"/>
        <v>IG</v>
      </c>
      <c r="E809" s="44" t="s">
        <v>135</v>
      </c>
      <c r="F809" s="44" t="s">
        <v>132</v>
      </c>
      <c r="G809" s="45" t="s">
        <v>139</v>
      </c>
      <c r="H809" s="45"/>
      <c r="I809" s="45"/>
      <c r="J809" s="5">
        <v>104299</v>
      </c>
      <c r="K809" s="46" t="str">
        <f>VLOOKUP(J809,'[1]Item List (3)'!A$1:B$110000,2,FALSE)</f>
        <v>IR.9916</v>
      </c>
      <c r="L809" s="5">
        <v>251207010</v>
      </c>
      <c r="M809" s="15" t="str">
        <f t="shared" si="220"/>
        <v>IR</v>
      </c>
      <c r="N809" s="15">
        <v>23</v>
      </c>
      <c r="O809" s="47">
        <f t="shared" si="219"/>
        <v>156.52173913043478</v>
      </c>
      <c r="P809" s="15">
        <v>1</v>
      </c>
      <c r="Q809" s="15">
        <v>749</v>
      </c>
      <c r="R809" s="15">
        <v>18</v>
      </c>
      <c r="S809" s="15">
        <v>14</v>
      </c>
      <c r="T809" s="15">
        <v>6</v>
      </c>
      <c r="U809" s="48">
        <f t="shared" si="233"/>
        <v>769</v>
      </c>
      <c r="V809" s="15">
        <v>300</v>
      </c>
      <c r="W809" s="15"/>
      <c r="X809" s="15">
        <v>80</v>
      </c>
      <c r="Y809" s="15"/>
      <c r="Z809" s="15"/>
      <c r="AA809" s="15"/>
      <c r="AB809" s="15"/>
      <c r="AC809" s="15">
        <v>20</v>
      </c>
      <c r="AD809" s="15"/>
      <c r="AE809" s="15">
        <v>10</v>
      </c>
      <c r="AF809" s="15"/>
      <c r="AG809" s="15"/>
      <c r="AH809" s="15"/>
      <c r="AI809" s="15"/>
      <c r="AJ809" s="15"/>
      <c r="AK809" s="15"/>
      <c r="AL809" s="15"/>
      <c r="AM809" s="15"/>
      <c r="AN809" s="15">
        <v>30</v>
      </c>
      <c r="AO809" s="15"/>
      <c r="AP809" s="15">
        <v>30</v>
      </c>
      <c r="AQ809" s="15"/>
      <c r="AR809" s="15"/>
      <c r="AS809" s="15"/>
      <c r="AT809" s="15"/>
      <c r="AU809" s="15"/>
      <c r="AV809" s="15"/>
      <c r="AW809" s="15"/>
      <c r="AX809" s="15"/>
      <c r="AY809" s="15"/>
      <c r="AZ809" s="15">
        <v>10</v>
      </c>
      <c r="BA809" s="15"/>
      <c r="BB809" s="15"/>
      <c r="BC809" s="15"/>
      <c r="BD809" s="15"/>
      <c r="BE809" s="15"/>
      <c r="BF809" s="15"/>
      <c r="BG809" s="48">
        <f t="shared" si="234"/>
        <v>480</v>
      </c>
      <c r="BH809" s="49">
        <f t="shared" si="222"/>
        <v>8</v>
      </c>
      <c r="BI809" s="50">
        <f t="shared" si="232"/>
        <v>5</v>
      </c>
      <c r="BJ809" s="50">
        <f t="shared" si="224"/>
        <v>62.5</v>
      </c>
      <c r="BK809" s="51">
        <f t="shared" si="225"/>
        <v>98.261111111111106</v>
      </c>
      <c r="BL809" s="51">
        <f t="shared" si="226"/>
        <v>95.058517555266576</v>
      </c>
      <c r="BM809" s="51">
        <f t="shared" si="227"/>
        <v>58.378472222222214</v>
      </c>
      <c r="BN809" s="52">
        <f t="shared" si="228"/>
        <v>0.5</v>
      </c>
      <c r="BO809" s="52">
        <f t="shared" si="229"/>
        <v>1173.9130434782608</v>
      </c>
      <c r="BP809" s="52">
        <f t="shared" si="230"/>
        <v>2.5</v>
      </c>
      <c r="BQ809" s="53">
        <f t="shared" si="231"/>
        <v>391.30434782608694</v>
      </c>
      <c r="BR809" s="54">
        <v>1</v>
      </c>
      <c r="BT809" s="54">
        <v>1</v>
      </c>
      <c r="BU809" s="55">
        <v>1</v>
      </c>
    </row>
    <row r="810" spans="1:73">
      <c r="A810" s="41">
        <v>871</v>
      </c>
      <c r="B810" s="42">
        <v>46034</v>
      </c>
      <c r="C810" s="48" t="s">
        <v>97</v>
      </c>
      <c r="D810" s="43" t="str">
        <f t="shared" si="208"/>
        <v>IG</v>
      </c>
      <c r="E810" s="44" t="s">
        <v>135</v>
      </c>
      <c r="F810" s="44" t="s">
        <v>132</v>
      </c>
      <c r="G810" s="45" t="s">
        <v>185</v>
      </c>
      <c r="H810" s="45" t="s">
        <v>126</v>
      </c>
      <c r="I810" s="45"/>
      <c r="J810" s="5">
        <v>104299</v>
      </c>
      <c r="K810" s="46" t="str">
        <f>VLOOKUP(J810,'[1]Item List (3)'!A$1:B$110000,2,FALSE)</f>
        <v>IR.9916</v>
      </c>
      <c r="L810" s="5">
        <v>251207010</v>
      </c>
      <c r="M810" s="15" t="str">
        <f t="shared" si="220"/>
        <v>IR</v>
      </c>
      <c r="N810" s="15">
        <v>23</v>
      </c>
      <c r="O810" s="47">
        <f t="shared" si="219"/>
        <v>156.52173913043478</v>
      </c>
      <c r="P810" s="15">
        <v>1</v>
      </c>
      <c r="Q810" s="15">
        <v>870</v>
      </c>
      <c r="R810" s="15">
        <v>13</v>
      </c>
      <c r="S810" s="15">
        <v>22</v>
      </c>
      <c r="T810" s="15"/>
      <c r="U810" s="48">
        <f t="shared" si="233"/>
        <v>892</v>
      </c>
      <c r="V810" s="15">
        <v>360</v>
      </c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>
        <v>100</v>
      </c>
      <c r="AO810" s="15"/>
      <c r="AP810" s="15">
        <v>10</v>
      </c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>
        <v>10</v>
      </c>
      <c r="BB810" s="15"/>
      <c r="BC810" s="15"/>
      <c r="BD810" s="15"/>
      <c r="BE810" s="15"/>
      <c r="BF810" s="15"/>
      <c r="BG810" s="48">
        <f t="shared" si="234"/>
        <v>480</v>
      </c>
      <c r="BH810" s="49">
        <f t="shared" si="222"/>
        <v>8</v>
      </c>
      <c r="BI810" s="50">
        <f t="shared" si="232"/>
        <v>6</v>
      </c>
      <c r="BJ810" s="50">
        <f t="shared" si="224"/>
        <v>75</v>
      </c>
      <c r="BK810" s="51">
        <f t="shared" si="225"/>
        <v>94.981481481481481</v>
      </c>
      <c r="BL810" s="51">
        <f t="shared" si="226"/>
        <v>96.076233183856502</v>
      </c>
      <c r="BM810" s="51">
        <f t="shared" si="227"/>
        <v>68.440972222222229</v>
      </c>
      <c r="BN810" s="52">
        <f t="shared" si="228"/>
        <v>0.16666666666666666</v>
      </c>
      <c r="BO810" s="52">
        <f t="shared" si="229"/>
        <v>1226.0869565217392</v>
      </c>
      <c r="BP810" s="52">
        <f t="shared" si="230"/>
        <v>1.8333333333333333</v>
      </c>
      <c r="BQ810" s="53">
        <f t="shared" si="231"/>
        <v>286.95652173913044</v>
      </c>
      <c r="BR810" s="54">
        <v>1</v>
      </c>
    </row>
    <row r="811" spans="1:73">
      <c r="A811" s="41">
        <v>872</v>
      </c>
      <c r="B811" s="42">
        <v>46034</v>
      </c>
      <c r="C811" s="48" t="s">
        <v>91</v>
      </c>
      <c r="D811" s="43" t="str">
        <f t="shared" si="208"/>
        <v>IG</v>
      </c>
      <c r="E811" s="44" t="s">
        <v>140</v>
      </c>
      <c r="F811" s="44" t="s">
        <v>132</v>
      </c>
      <c r="G811" s="45" t="s">
        <v>142</v>
      </c>
      <c r="H811" s="45"/>
      <c r="I811" s="45"/>
      <c r="J811" s="5">
        <v>100282.4</v>
      </c>
      <c r="K811" s="46" t="str">
        <f>VLOOKUP(J811,'[1]Item List (3)'!A$1:B$110000,2,FALSE)</f>
        <v>D.IR 14537 SPL</v>
      </c>
      <c r="L811" s="5">
        <v>251225005</v>
      </c>
      <c r="M811" s="15" t="str">
        <f t="shared" si="220"/>
        <v>IR</v>
      </c>
      <c r="N811" s="15">
        <v>50</v>
      </c>
      <c r="O811" s="47">
        <f t="shared" si="219"/>
        <v>72</v>
      </c>
      <c r="P811" s="15">
        <v>1</v>
      </c>
      <c r="Q811" s="15">
        <v>212</v>
      </c>
      <c r="R811" s="15">
        <v>36</v>
      </c>
      <c r="S811" s="15"/>
      <c r="T811" s="15"/>
      <c r="U811" s="48">
        <f t="shared" si="233"/>
        <v>212</v>
      </c>
      <c r="V811" s="15">
        <v>340</v>
      </c>
      <c r="W811" s="15"/>
      <c r="X811" s="15"/>
      <c r="Y811" s="15"/>
      <c r="Z811" s="15">
        <v>70</v>
      </c>
      <c r="AA811" s="15"/>
      <c r="AB811" s="15"/>
      <c r="AC811" s="15"/>
      <c r="AD811" s="15"/>
      <c r="AE811" s="15">
        <v>20</v>
      </c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>
        <v>10</v>
      </c>
      <c r="AQ811" s="15"/>
      <c r="AR811" s="15"/>
      <c r="AS811" s="15"/>
      <c r="AT811" s="15"/>
      <c r="AU811" s="15"/>
      <c r="AV811" s="15"/>
      <c r="AW811" s="15"/>
      <c r="AX811" s="15">
        <v>30</v>
      </c>
      <c r="AY811" s="15"/>
      <c r="AZ811" s="15">
        <v>10</v>
      </c>
      <c r="BA811" s="15"/>
      <c r="BB811" s="15"/>
      <c r="BC811" s="15"/>
      <c r="BD811" s="15"/>
      <c r="BE811" s="15"/>
      <c r="BF811" s="15"/>
      <c r="BG811" s="48">
        <f t="shared" si="234"/>
        <v>480</v>
      </c>
      <c r="BH811" s="49">
        <f t="shared" si="222"/>
        <v>8</v>
      </c>
      <c r="BI811" s="50">
        <f t="shared" si="232"/>
        <v>5.6666666666666661</v>
      </c>
      <c r="BJ811" s="50">
        <f t="shared" si="224"/>
        <v>70.833333333333329</v>
      </c>
      <c r="BK811" s="51">
        <f t="shared" si="225"/>
        <v>51.960784313725497</v>
      </c>
      <c r="BL811" s="51">
        <f t="shared" si="226"/>
        <v>83.018867924528308</v>
      </c>
      <c r="BM811" s="51">
        <f t="shared" si="227"/>
        <v>30.555555555555557</v>
      </c>
      <c r="BN811" s="52">
        <f t="shared" si="228"/>
        <v>0.16666666666666666</v>
      </c>
      <c r="BO811" s="52">
        <f t="shared" si="229"/>
        <v>564</v>
      </c>
      <c r="BP811" s="52">
        <f t="shared" si="230"/>
        <v>2.166666666666667</v>
      </c>
      <c r="BQ811" s="53">
        <f t="shared" si="231"/>
        <v>156.00000000000003</v>
      </c>
    </row>
    <row r="812" spans="1:73">
      <c r="A812" s="41">
        <v>873</v>
      </c>
      <c r="B812" s="42">
        <v>46034</v>
      </c>
      <c r="C812" s="48" t="s">
        <v>97</v>
      </c>
      <c r="D812" s="43" t="str">
        <f t="shared" si="208"/>
        <v>IG</v>
      </c>
      <c r="E812" s="44" t="s">
        <v>140</v>
      </c>
      <c r="F812" s="44" t="s">
        <v>132</v>
      </c>
      <c r="G812" s="45" t="s">
        <v>151</v>
      </c>
      <c r="H812" s="45"/>
      <c r="I812" s="45"/>
      <c r="J812" s="5">
        <v>100282.4</v>
      </c>
      <c r="K812" s="46" t="str">
        <f>VLOOKUP(J812,'[1]Item List (3)'!A$1:B$110000,2,FALSE)</f>
        <v>D.IR 14537 SPL</v>
      </c>
      <c r="L812" s="5">
        <v>251225005</v>
      </c>
      <c r="M812" s="15" t="str">
        <f t="shared" si="220"/>
        <v>IR</v>
      </c>
      <c r="N812" s="15">
        <v>50</v>
      </c>
      <c r="O812" s="47">
        <f t="shared" si="219"/>
        <v>72</v>
      </c>
      <c r="P812" s="15">
        <v>1</v>
      </c>
      <c r="Q812" s="15">
        <v>182</v>
      </c>
      <c r="R812" s="15">
        <v>40</v>
      </c>
      <c r="S812" s="15"/>
      <c r="T812" s="15"/>
      <c r="U812" s="48">
        <f t="shared" si="233"/>
        <v>182</v>
      </c>
      <c r="V812" s="15">
        <v>290</v>
      </c>
      <c r="W812" s="15"/>
      <c r="X812" s="15">
        <v>50</v>
      </c>
      <c r="Y812" s="15"/>
      <c r="Z812" s="15">
        <v>70</v>
      </c>
      <c r="AA812" s="15"/>
      <c r="AB812" s="15"/>
      <c r="AC812" s="15">
        <v>40</v>
      </c>
      <c r="AD812" s="15"/>
      <c r="AE812" s="15">
        <v>10</v>
      </c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>
        <v>10</v>
      </c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>
        <v>10</v>
      </c>
      <c r="BB812" s="15"/>
      <c r="BC812" s="15"/>
      <c r="BD812" s="15"/>
      <c r="BE812" s="15"/>
      <c r="BF812" s="15"/>
      <c r="BG812" s="48">
        <f t="shared" si="234"/>
        <v>480</v>
      </c>
      <c r="BH812" s="49">
        <f t="shared" si="222"/>
        <v>8</v>
      </c>
      <c r="BI812" s="50">
        <f t="shared" si="232"/>
        <v>4.8333333333333339</v>
      </c>
      <c r="BJ812" s="50">
        <f t="shared" si="224"/>
        <v>60.416666666666671</v>
      </c>
      <c r="BK812" s="51">
        <f t="shared" si="225"/>
        <v>52.298850574712631</v>
      </c>
      <c r="BL812" s="51">
        <f t="shared" si="226"/>
        <v>78.021978021978029</v>
      </c>
      <c r="BM812" s="51">
        <f t="shared" si="227"/>
        <v>24.652777777777775</v>
      </c>
      <c r="BN812" s="52">
        <f t="shared" si="228"/>
        <v>0.16666666666666666</v>
      </c>
      <c r="BO812" s="52">
        <f t="shared" si="229"/>
        <v>564</v>
      </c>
      <c r="BP812" s="52">
        <f t="shared" si="230"/>
        <v>3</v>
      </c>
      <c r="BQ812" s="53">
        <f t="shared" si="231"/>
        <v>216</v>
      </c>
      <c r="BR812" s="54">
        <v>1</v>
      </c>
    </row>
    <row r="813" spans="1:73">
      <c r="A813" s="41">
        <v>874</v>
      </c>
      <c r="B813" s="42">
        <v>46034</v>
      </c>
      <c r="C813" s="48" t="s">
        <v>91</v>
      </c>
      <c r="D813" s="43" t="str">
        <f t="shared" si="208"/>
        <v>IG</v>
      </c>
      <c r="E813" s="44" t="s">
        <v>143</v>
      </c>
      <c r="F813" s="44" t="s">
        <v>132</v>
      </c>
      <c r="G813" s="45" t="s">
        <v>133</v>
      </c>
      <c r="H813" s="45" t="s">
        <v>141</v>
      </c>
      <c r="I813" s="45"/>
      <c r="J813" s="5">
        <v>100603.31</v>
      </c>
      <c r="K813" s="46" t="e">
        <f>VLOOKUP(J813,'[1]Item List (3)'!A$1:B$110000,2,FALSE)</f>
        <v>#N/A</v>
      </c>
      <c r="L813" s="5">
        <v>250908017</v>
      </c>
      <c r="M813" s="15" t="str">
        <f t="shared" si="220"/>
        <v>IR</v>
      </c>
      <c r="N813" s="15">
        <v>45</v>
      </c>
      <c r="O813" s="47">
        <f t="shared" si="219"/>
        <v>80</v>
      </c>
      <c r="P813" s="15">
        <v>1</v>
      </c>
      <c r="Q813" s="15">
        <v>100</v>
      </c>
      <c r="R813" s="15">
        <v>15</v>
      </c>
      <c r="S813" s="15"/>
      <c r="T813" s="15"/>
      <c r="U813" s="48">
        <f t="shared" si="233"/>
        <v>100</v>
      </c>
      <c r="V813" s="15">
        <v>175</v>
      </c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>
        <v>300</v>
      </c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>
        <v>5</v>
      </c>
      <c r="BF813" s="15"/>
      <c r="BG813" s="48">
        <f t="shared" si="234"/>
        <v>480</v>
      </c>
      <c r="BH813" s="49">
        <f t="shared" si="222"/>
        <v>8</v>
      </c>
      <c r="BI813" s="50">
        <f t="shared" si="232"/>
        <v>2.916666666666667</v>
      </c>
      <c r="BJ813" s="50">
        <f t="shared" si="224"/>
        <v>36.458333333333336</v>
      </c>
      <c r="BK813" s="51">
        <f t="shared" si="225"/>
        <v>42.857142857142847</v>
      </c>
      <c r="BL813" s="51">
        <f t="shared" si="226"/>
        <v>85</v>
      </c>
      <c r="BM813" s="51">
        <f t="shared" si="227"/>
        <v>13.281249999999996</v>
      </c>
      <c r="BN813" s="52">
        <f t="shared" si="228"/>
        <v>8.3333333333333329E-2</v>
      </c>
      <c r="BO813" s="52">
        <f t="shared" si="229"/>
        <v>633.33333333333337</v>
      </c>
      <c r="BP813" s="52">
        <f t="shared" si="230"/>
        <v>5</v>
      </c>
      <c r="BQ813" s="53">
        <f t="shared" si="231"/>
        <v>400</v>
      </c>
      <c r="BR813" s="54">
        <v>1</v>
      </c>
    </row>
    <row r="814" spans="1:73">
      <c r="A814" s="41">
        <v>875</v>
      </c>
      <c r="B814" s="42">
        <v>46034</v>
      </c>
      <c r="C814" s="48" t="s">
        <v>97</v>
      </c>
      <c r="D814" s="43" t="str">
        <f t="shared" si="208"/>
        <v>IG</v>
      </c>
      <c r="E814" s="44" t="s">
        <v>143</v>
      </c>
      <c r="F814" s="44"/>
      <c r="G814" s="45"/>
      <c r="H814" s="45"/>
      <c r="I814" s="45"/>
      <c r="J814" s="5"/>
      <c r="K814" s="46" t="e">
        <f>VLOOKUP(J814,'[1]Item List (3)'!A$1:B$110000,2,FALSE)</f>
        <v>#N/A</v>
      </c>
      <c r="L814" s="5"/>
      <c r="M814" s="15" t="str">
        <f t="shared" si="220"/>
        <v>IR</v>
      </c>
      <c r="N814" s="15"/>
      <c r="O814" s="47" t="str">
        <f t="shared" si="219"/>
        <v/>
      </c>
      <c r="P814" s="15"/>
      <c r="Q814" s="15"/>
      <c r="R814" s="15"/>
      <c r="S814" s="15"/>
      <c r="T814" s="15"/>
      <c r="U814" s="48">
        <f t="shared" si="233"/>
        <v>0</v>
      </c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>
        <v>480</v>
      </c>
      <c r="BG814" s="48">
        <f t="shared" si="234"/>
        <v>480</v>
      </c>
      <c r="BH814" s="49">
        <f t="shared" si="222"/>
        <v>8</v>
      </c>
      <c r="BI814" s="50">
        <f t="shared" si="232"/>
        <v>0</v>
      </c>
      <c r="BJ814" s="50">
        <f t="shared" si="224"/>
        <v>0</v>
      </c>
      <c r="BK814" s="51">
        <f t="shared" si="225"/>
        <v>0</v>
      </c>
      <c r="BL814" s="51">
        <f t="shared" si="226"/>
        <v>0</v>
      </c>
      <c r="BM814" s="51">
        <f t="shared" si="227"/>
        <v>0</v>
      </c>
      <c r="BN814" s="52">
        <f t="shared" si="228"/>
        <v>8</v>
      </c>
      <c r="BO814" s="52">
        <f t="shared" si="229"/>
        <v>0</v>
      </c>
      <c r="BP814" s="52">
        <f t="shared" si="230"/>
        <v>0</v>
      </c>
      <c r="BQ814" s="53">
        <f t="shared" si="231"/>
        <v>0</v>
      </c>
    </row>
    <row r="815" spans="1:73">
      <c r="A815" s="41">
        <v>876</v>
      </c>
      <c r="B815" s="42">
        <v>46034</v>
      </c>
      <c r="C815" s="48" t="s">
        <v>91</v>
      </c>
      <c r="D815" s="43" t="str">
        <f t="shared" si="208"/>
        <v>IG</v>
      </c>
      <c r="E815" s="44" t="s">
        <v>144</v>
      </c>
      <c r="F815" s="44" t="s">
        <v>132</v>
      </c>
      <c r="G815" s="45" t="s">
        <v>145</v>
      </c>
      <c r="H815" s="45"/>
      <c r="I815" s="45"/>
      <c r="J815" s="5">
        <v>208823.01</v>
      </c>
      <c r="K815" s="46" t="str">
        <f>VLOOKUP(J815,'[1]Item List (3)'!A$1:B$110000,2,FALSE)</f>
        <v>NK.OR 35/20(NKI 30/20)</v>
      </c>
      <c r="L815" s="5">
        <v>251209007</v>
      </c>
      <c r="M815" s="15" t="str">
        <f t="shared" si="220"/>
        <v>OR</v>
      </c>
      <c r="N815" s="15">
        <v>45</v>
      </c>
      <c r="O815" s="47">
        <f t="shared" si="219"/>
        <v>80</v>
      </c>
      <c r="P815" s="15">
        <v>1</v>
      </c>
      <c r="Q815" s="15">
        <v>462</v>
      </c>
      <c r="R815" s="15">
        <v>20</v>
      </c>
      <c r="S815" s="15">
        <v>5</v>
      </c>
      <c r="T815" s="15">
        <v>1</v>
      </c>
      <c r="U815" s="48">
        <f t="shared" si="233"/>
        <v>468</v>
      </c>
      <c r="V815" s="15">
        <v>440</v>
      </c>
      <c r="W815" s="15"/>
      <c r="X815" s="15"/>
      <c r="Y815" s="15"/>
      <c r="Z815" s="15">
        <v>10</v>
      </c>
      <c r="AA815" s="15"/>
      <c r="AB815" s="15"/>
      <c r="AC815" s="15"/>
      <c r="AD815" s="15"/>
      <c r="AE815" s="15"/>
      <c r="AF815" s="15"/>
      <c r="AG815" s="15"/>
      <c r="AH815" s="15"/>
      <c r="AI815" s="15"/>
      <c r="AJ815" s="15">
        <v>10</v>
      </c>
      <c r="AK815" s="15"/>
      <c r="AL815" s="15"/>
      <c r="AM815" s="15"/>
      <c r="AN815" s="15"/>
      <c r="AO815" s="15"/>
      <c r="AP815" s="15">
        <v>10</v>
      </c>
      <c r="AQ815" s="15"/>
      <c r="AR815" s="15"/>
      <c r="AS815" s="15"/>
      <c r="AT815" s="15"/>
      <c r="AU815" s="15"/>
      <c r="AV815" s="15"/>
      <c r="AW815" s="15"/>
      <c r="AX815" s="15"/>
      <c r="AY815" s="15"/>
      <c r="AZ815" s="15">
        <v>10</v>
      </c>
      <c r="BA815" s="15"/>
      <c r="BB815" s="15"/>
      <c r="BC815" s="15"/>
      <c r="BD815" s="15"/>
      <c r="BE815" s="15"/>
      <c r="BF815" s="15"/>
      <c r="BG815" s="48">
        <f t="shared" si="234"/>
        <v>480</v>
      </c>
      <c r="BH815" s="49">
        <f t="shared" si="222"/>
        <v>8</v>
      </c>
      <c r="BI815" s="50">
        <f t="shared" si="232"/>
        <v>7.333333333333333</v>
      </c>
      <c r="BJ815" s="50">
        <f t="shared" si="224"/>
        <v>91.666666666666657</v>
      </c>
      <c r="BK815" s="51">
        <f t="shared" si="225"/>
        <v>79.772727272727266</v>
      </c>
      <c r="BL815" s="51">
        <f t="shared" si="226"/>
        <v>94.444444444444443</v>
      </c>
      <c r="BM815" s="51">
        <f t="shared" si="227"/>
        <v>69.0625</v>
      </c>
      <c r="BN815" s="52">
        <f t="shared" si="228"/>
        <v>0.16666666666666666</v>
      </c>
      <c r="BO815" s="52">
        <f t="shared" si="229"/>
        <v>626.66666666666663</v>
      </c>
      <c r="BP815" s="52">
        <f t="shared" si="230"/>
        <v>0.5</v>
      </c>
      <c r="BQ815" s="53">
        <f t="shared" si="231"/>
        <v>40</v>
      </c>
      <c r="BR815" s="54">
        <v>2</v>
      </c>
      <c r="BS815" s="54">
        <v>1</v>
      </c>
      <c r="BT815" s="54">
        <v>1</v>
      </c>
      <c r="BU815" s="55">
        <v>1</v>
      </c>
    </row>
    <row r="816" spans="1:73">
      <c r="A816" s="41">
        <v>877</v>
      </c>
      <c r="B816" s="42">
        <v>46034</v>
      </c>
      <c r="C816" s="48" t="s">
        <v>97</v>
      </c>
      <c r="D816" s="43" t="str">
        <f t="shared" si="208"/>
        <v>IG</v>
      </c>
      <c r="E816" s="44" t="s">
        <v>144</v>
      </c>
      <c r="F816" s="44" t="s">
        <v>132</v>
      </c>
      <c r="G816" s="45" t="s">
        <v>127</v>
      </c>
      <c r="H816" s="45"/>
      <c r="I816" s="45"/>
      <c r="J816" s="5">
        <v>208823.01</v>
      </c>
      <c r="K816" s="46" t="str">
        <f>VLOOKUP(J816,'[1]Item List (3)'!A$1:B$110000,2,FALSE)</f>
        <v>NK.OR 35/20(NKI 30/20)</v>
      </c>
      <c r="L816" s="5">
        <v>251209007</v>
      </c>
      <c r="M816" s="15" t="str">
        <f t="shared" si="220"/>
        <v>OR</v>
      </c>
      <c r="N816" s="15">
        <v>45</v>
      </c>
      <c r="O816" s="47">
        <f t="shared" si="219"/>
        <v>80</v>
      </c>
      <c r="P816" s="15">
        <v>1</v>
      </c>
      <c r="Q816" s="15">
        <v>463</v>
      </c>
      <c r="R816" s="15">
        <v>19</v>
      </c>
      <c r="S816" s="15"/>
      <c r="T816" s="15"/>
      <c r="U816" s="48">
        <f t="shared" si="233"/>
        <v>463</v>
      </c>
      <c r="V816" s="15">
        <v>430</v>
      </c>
      <c r="W816" s="15"/>
      <c r="X816" s="15"/>
      <c r="Y816" s="15"/>
      <c r="Z816" s="15">
        <v>10</v>
      </c>
      <c r="AA816" s="15"/>
      <c r="AB816" s="15"/>
      <c r="AC816" s="15"/>
      <c r="AD816" s="15"/>
      <c r="AE816" s="15"/>
      <c r="AF816" s="15"/>
      <c r="AG816" s="15"/>
      <c r="AH816" s="15"/>
      <c r="AI816" s="15"/>
      <c r="AJ816" s="15">
        <v>20</v>
      </c>
      <c r="AK816" s="15"/>
      <c r="AL816" s="15"/>
      <c r="AM816" s="15"/>
      <c r="AN816" s="15"/>
      <c r="AO816" s="15"/>
      <c r="AP816" s="15">
        <v>20</v>
      </c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48">
        <f t="shared" si="234"/>
        <v>480</v>
      </c>
      <c r="BH816" s="49">
        <f t="shared" si="222"/>
        <v>8</v>
      </c>
      <c r="BI816" s="50">
        <f t="shared" si="232"/>
        <v>7.166666666666667</v>
      </c>
      <c r="BJ816" s="50">
        <f t="shared" si="224"/>
        <v>89.583333333333343</v>
      </c>
      <c r="BK816" s="51">
        <f t="shared" si="225"/>
        <v>80.755813953488371</v>
      </c>
      <c r="BL816" s="51">
        <f t="shared" si="226"/>
        <v>95.896328293736502</v>
      </c>
      <c r="BM816" s="51">
        <f t="shared" si="227"/>
        <v>69.375000000000014</v>
      </c>
      <c r="BN816" s="52">
        <f t="shared" si="228"/>
        <v>0.33333333333333331</v>
      </c>
      <c r="BO816" s="52">
        <f t="shared" si="229"/>
        <v>613.33333333333337</v>
      </c>
      <c r="BP816" s="52">
        <f t="shared" si="230"/>
        <v>0.5</v>
      </c>
      <c r="BQ816" s="53">
        <f t="shared" si="231"/>
        <v>40</v>
      </c>
      <c r="BS816" s="54">
        <v>2</v>
      </c>
      <c r="BT816" s="54">
        <v>1</v>
      </c>
    </row>
    <row r="817" spans="1:73">
      <c r="A817" s="41">
        <v>878</v>
      </c>
      <c r="B817" s="42">
        <v>46034</v>
      </c>
      <c r="C817" s="48" t="s">
        <v>91</v>
      </c>
      <c r="D817" s="43" t="str">
        <f t="shared" si="208"/>
        <v>IG</v>
      </c>
      <c r="E817" s="44" t="s">
        <v>146</v>
      </c>
      <c r="F817" s="44" t="s">
        <v>132</v>
      </c>
      <c r="G817" s="45" t="s">
        <v>154</v>
      </c>
      <c r="H817" s="45"/>
      <c r="I817" s="45"/>
      <c r="J817" s="5">
        <v>208247</v>
      </c>
      <c r="K817" s="46" t="str">
        <f>VLOOKUP(J817,'[1]Item List (3)'!A$1:B$110000,2,FALSE)</f>
        <v>OR.209 YY2</v>
      </c>
      <c r="L817" s="5">
        <v>251221003</v>
      </c>
      <c r="M817" s="15" t="str">
        <f t="shared" si="220"/>
        <v>OR</v>
      </c>
      <c r="N817" s="15">
        <v>20</v>
      </c>
      <c r="O817" s="47">
        <f t="shared" si="219"/>
        <v>180</v>
      </c>
      <c r="P817" s="15">
        <v>1</v>
      </c>
      <c r="Q817" s="15">
        <v>971</v>
      </c>
      <c r="R817" s="15">
        <v>45</v>
      </c>
      <c r="S817" s="15">
        <v>5</v>
      </c>
      <c r="T817" s="15"/>
      <c r="U817" s="48">
        <f t="shared" si="233"/>
        <v>976</v>
      </c>
      <c r="V817" s="15">
        <v>370</v>
      </c>
      <c r="W817" s="15"/>
      <c r="X817" s="15">
        <v>60</v>
      </c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>
        <v>40</v>
      </c>
      <c r="AQ817" s="15"/>
      <c r="AR817" s="15"/>
      <c r="AS817" s="15"/>
      <c r="AT817" s="15"/>
      <c r="AU817" s="15"/>
      <c r="AV817" s="15"/>
      <c r="AW817" s="15"/>
      <c r="AX817" s="15"/>
      <c r="AY817" s="15"/>
      <c r="AZ817" s="15">
        <v>10</v>
      </c>
      <c r="BA817" s="15"/>
      <c r="BB817" s="15"/>
      <c r="BC817" s="15"/>
      <c r="BD817" s="15"/>
      <c r="BE817" s="15"/>
      <c r="BF817" s="15"/>
      <c r="BG817" s="48">
        <f t="shared" si="234"/>
        <v>480</v>
      </c>
      <c r="BH817" s="49">
        <f t="shared" si="222"/>
        <v>8</v>
      </c>
      <c r="BI817" s="50">
        <f t="shared" si="232"/>
        <v>6.166666666666667</v>
      </c>
      <c r="BJ817" s="50">
        <f t="shared" si="224"/>
        <v>77.083333333333343</v>
      </c>
      <c r="BK817" s="51">
        <f t="shared" si="225"/>
        <v>87.927927927927925</v>
      </c>
      <c r="BL817" s="51">
        <f t="shared" si="226"/>
        <v>94.877049180327873</v>
      </c>
      <c r="BM817" s="51">
        <f t="shared" si="227"/>
        <v>64.305555555555557</v>
      </c>
      <c r="BN817" s="52">
        <f t="shared" si="228"/>
        <v>0.66666666666666663</v>
      </c>
      <c r="BO817" s="52">
        <f t="shared" si="229"/>
        <v>1320</v>
      </c>
      <c r="BP817" s="52">
        <f t="shared" si="230"/>
        <v>1.1666666666666665</v>
      </c>
      <c r="BQ817" s="53">
        <f t="shared" si="231"/>
        <v>209.99999999999994</v>
      </c>
      <c r="BR817" s="54">
        <v>1</v>
      </c>
      <c r="BT817" s="54">
        <v>1</v>
      </c>
      <c r="BU817" s="55">
        <v>1</v>
      </c>
    </row>
    <row r="818" spans="1:73">
      <c r="A818" s="41">
        <v>879</v>
      </c>
      <c r="B818" s="42">
        <v>46034</v>
      </c>
      <c r="C818" s="48" t="s">
        <v>193</v>
      </c>
      <c r="D818" s="43" t="str">
        <f t="shared" si="208"/>
        <v>IG</v>
      </c>
      <c r="E818" s="44" t="s">
        <v>146</v>
      </c>
      <c r="F818" s="44" t="s">
        <v>132</v>
      </c>
      <c r="G818" s="45" t="s">
        <v>156</v>
      </c>
      <c r="H818" s="45"/>
      <c r="I818" s="45"/>
      <c r="J818" s="5">
        <v>208247</v>
      </c>
      <c r="K818" s="46" t="str">
        <f>VLOOKUP(J818,'[1]Item List (3)'!A$1:B$110000,2,FALSE)</f>
        <v>OR.209 YY2</v>
      </c>
      <c r="L818" s="5">
        <v>251221003</v>
      </c>
      <c r="M818" s="15" t="str">
        <f t="shared" si="220"/>
        <v>OR</v>
      </c>
      <c r="N818" s="15">
        <v>20</v>
      </c>
      <c r="O818" s="47">
        <f t="shared" si="219"/>
        <v>180</v>
      </c>
      <c r="P818" s="15">
        <v>1</v>
      </c>
      <c r="Q818" s="15">
        <v>1114</v>
      </c>
      <c r="R818" s="15">
        <v>20</v>
      </c>
      <c r="S818" s="15">
        <v>1</v>
      </c>
      <c r="T818" s="15"/>
      <c r="U818" s="48">
        <f t="shared" si="233"/>
        <v>1115</v>
      </c>
      <c r="V818" s="15">
        <v>450</v>
      </c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>
        <v>20</v>
      </c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>
        <v>10</v>
      </c>
      <c r="BB818" s="15"/>
      <c r="BC818" s="15"/>
      <c r="BD818" s="15"/>
      <c r="BE818" s="15"/>
      <c r="BF818" s="15"/>
      <c r="BG818" s="48">
        <f t="shared" si="234"/>
        <v>480</v>
      </c>
      <c r="BH818" s="49">
        <f t="shared" si="222"/>
        <v>8</v>
      </c>
      <c r="BI818" s="50">
        <f t="shared" si="232"/>
        <v>7.5</v>
      </c>
      <c r="BJ818" s="50">
        <f t="shared" si="224"/>
        <v>93.75</v>
      </c>
      <c r="BK818" s="51">
        <f t="shared" si="225"/>
        <v>82.592592592592595</v>
      </c>
      <c r="BL818" s="51">
        <f t="shared" si="226"/>
        <v>98.116591928251111</v>
      </c>
      <c r="BM818" s="51">
        <f t="shared" si="227"/>
        <v>75.972222222222214</v>
      </c>
      <c r="BN818" s="52">
        <f t="shared" si="228"/>
        <v>0.33333333333333331</v>
      </c>
      <c r="BO818" s="52">
        <f t="shared" si="229"/>
        <v>1380</v>
      </c>
      <c r="BP818" s="52">
        <f t="shared" si="230"/>
        <v>0.16666666666666669</v>
      </c>
      <c r="BQ818" s="53">
        <f t="shared" si="231"/>
        <v>30.000000000000007</v>
      </c>
      <c r="BR818" s="54">
        <v>1</v>
      </c>
    </row>
    <row r="819" spans="1:73">
      <c r="A819" s="41">
        <v>880</v>
      </c>
      <c r="B819" s="42">
        <v>46034</v>
      </c>
      <c r="C819" s="48" t="s">
        <v>91</v>
      </c>
      <c r="D819" s="43" t="str">
        <f t="shared" si="208"/>
        <v>IG</v>
      </c>
      <c r="E819" s="44" t="s">
        <v>147</v>
      </c>
      <c r="F819" s="44" t="s">
        <v>132</v>
      </c>
      <c r="G819" s="45" t="s">
        <v>134</v>
      </c>
      <c r="H819" s="45"/>
      <c r="I819" s="45"/>
      <c r="J819" s="5">
        <v>100261</v>
      </c>
      <c r="K819" s="46" t="str">
        <f>VLOOKUP(J819,'[1]Item List (3)'!A$1:B$110000,2,FALSE)</f>
        <v>IR. 211 YY4</v>
      </c>
      <c r="L819" s="5">
        <v>251230007</v>
      </c>
      <c r="M819" s="15" t="str">
        <f t="shared" si="220"/>
        <v>IR</v>
      </c>
      <c r="N819" s="15">
        <v>35</v>
      </c>
      <c r="O819" s="47">
        <f t="shared" si="219"/>
        <v>102.85714285714286</v>
      </c>
      <c r="P819" s="15">
        <v>1</v>
      </c>
      <c r="Q819" s="15">
        <v>236</v>
      </c>
      <c r="R819" s="15">
        <v>39</v>
      </c>
      <c r="S819" s="15">
        <v>20</v>
      </c>
      <c r="T819" s="15">
        <v>2</v>
      </c>
      <c r="U819" s="48">
        <f t="shared" si="233"/>
        <v>258</v>
      </c>
      <c r="V819" s="15">
        <v>225</v>
      </c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>
        <v>90</v>
      </c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>
        <v>165</v>
      </c>
      <c r="BD819" s="15"/>
      <c r="BE819" s="15"/>
      <c r="BF819" s="15"/>
      <c r="BG819" s="48">
        <f t="shared" si="234"/>
        <v>480</v>
      </c>
      <c r="BH819" s="49">
        <f t="shared" si="222"/>
        <v>8</v>
      </c>
      <c r="BI819" s="50">
        <f t="shared" si="232"/>
        <v>3.75</v>
      </c>
      <c r="BJ819" s="50">
        <f t="shared" si="224"/>
        <v>46.875</v>
      </c>
      <c r="BK819" s="51">
        <f t="shared" si="225"/>
        <v>66.888888888888886</v>
      </c>
      <c r="BL819" s="51">
        <f t="shared" si="226"/>
        <v>76.356589147286826</v>
      </c>
      <c r="BM819" s="51">
        <f t="shared" si="227"/>
        <v>23.940972222222221</v>
      </c>
      <c r="BN819" s="52">
        <f t="shared" si="228"/>
        <v>0</v>
      </c>
      <c r="BO819" s="52">
        <f t="shared" si="229"/>
        <v>822.85714285714289</v>
      </c>
      <c r="BP819" s="52">
        <f t="shared" si="230"/>
        <v>4.25</v>
      </c>
      <c r="BQ819" s="53">
        <f t="shared" si="231"/>
        <v>437.14285714285717</v>
      </c>
      <c r="BR819" s="54">
        <v>1</v>
      </c>
      <c r="BT819" s="54">
        <v>1</v>
      </c>
      <c r="BU819" s="55">
        <v>1</v>
      </c>
    </row>
    <row r="820" spans="1:73">
      <c r="A820" s="41">
        <v>881</v>
      </c>
      <c r="B820" s="42">
        <v>46034</v>
      </c>
      <c r="C820" s="48" t="s">
        <v>97</v>
      </c>
      <c r="D820" s="43" t="str">
        <f t="shared" si="208"/>
        <v>IG</v>
      </c>
      <c r="E820" s="44" t="s">
        <v>147</v>
      </c>
      <c r="F820" s="44" t="s">
        <v>132</v>
      </c>
      <c r="G820" s="45" t="s">
        <v>134</v>
      </c>
      <c r="H820" s="45" t="s">
        <v>148</v>
      </c>
      <c r="I820" s="45"/>
      <c r="J820" s="5">
        <v>100261</v>
      </c>
      <c r="K820" s="46" t="str">
        <f>VLOOKUP(J820,'[1]Item List (3)'!A$1:B$110000,2,FALSE)</f>
        <v>IR. 211 YY4</v>
      </c>
      <c r="L820" s="5">
        <v>251230007</v>
      </c>
      <c r="M820" s="15" t="str">
        <f t="shared" si="220"/>
        <v>IR</v>
      </c>
      <c r="N820" s="15">
        <v>35</v>
      </c>
      <c r="O820" s="47">
        <f t="shared" si="219"/>
        <v>102.85714285714286</v>
      </c>
      <c r="P820" s="15">
        <v>1</v>
      </c>
      <c r="Q820" s="15">
        <v>322</v>
      </c>
      <c r="R820" s="15">
        <v>17</v>
      </c>
      <c r="S820" s="15">
        <v>103</v>
      </c>
      <c r="T820" s="15"/>
      <c r="U820" s="48">
        <f t="shared" si="233"/>
        <v>425</v>
      </c>
      <c r="V820" s="15">
        <v>445</v>
      </c>
      <c r="W820" s="15"/>
      <c r="X820" s="15"/>
      <c r="Y820" s="15"/>
      <c r="Z820" s="15"/>
      <c r="AA820" s="15"/>
      <c r="AB820" s="15"/>
      <c r="AC820" s="15"/>
      <c r="AD820" s="15"/>
      <c r="AE820" s="15">
        <v>10</v>
      </c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>
        <v>10</v>
      </c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>
        <v>10</v>
      </c>
      <c r="BB820" s="15"/>
      <c r="BC820" s="15"/>
      <c r="BD820" s="15"/>
      <c r="BE820" s="15">
        <v>5</v>
      </c>
      <c r="BF820" s="15"/>
      <c r="BG820" s="48">
        <f t="shared" si="234"/>
        <v>480</v>
      </c>
      <c r="BH820" s="49">
        <f t="shared" si="222"/>
        <v>8</v>
      </c>
      <c r="BI820" s="50">
        <f t="shared" si="232"/>
        <v>7.416666666666667</v>
      </c>
      <c r="BJ820" s="50">
        <f t="shared" si="224"/>
        <v>92.708333333333343</v>
      </c>
      <c r="BK820" s="51">
        <f t="shared" si="225"/>
        <v>55.711610486891381</v>
      </c>
      <c r="BL820" s="51">
        <f t="shared" si="226"/>
        <v>71.764705882352942</v>
      </c>
      <c r="BM820" s="51">
        <f t="shared" si="227"/>
        <v>37.065972222222229</v>
      </c>
      <c r="BN820" s="52">
        <f t="shared" si="228"/>
        <v>0.25</v>
      </c>
      <c r="BO820" s="52">
        <f t="shared" si="229"/>
        <v>797.14285714285711</v>
      </c>
      <c r="BP820" s="52">
        <f t="shared" si="230"/>
        <v>0.33333333333333337</v>
      </c>
      <c r="BQ820" s="53">
        <f t="shared" si="231"/>
        <v>34.285714285714292</v>
      </c>
      <c r="BR820" s="54">
        <v>1</v>
      </c>
    </row>
    <row r="821" spans="1:73">
      <c r="A821" s="41">
        <v>882</v>
      </c>
      <c r="B821" s="42">
        <v>46034</v>
      </c>
      <c r="C821" s="48" t="s">
        <v>91</v>
      </c>
      <c r="D821" s="43" t="str">
        <f t="shared" si="208"/>
        <v>IG</v>
      </c>
      <c r="E821" s="44" t="s">
        <v>150</v>
      </c>
      <c r="F821" s="44" t="s">
        <v>132</v>
      </c>
      <c r="G821" s="45" t="s">
        <v>107</v>
      </c>
      <c r="H821" s="45" t="s">
        <v>185</v>
      </c>
      <c r="I821" s="45" t="s">
        <v>138</v>
      </c>
      <c r="J821" s="5">
        <v>208497</v>
      </c>
      <c r="K821" s="46" t="str">
        <f>VLOOKUP(J821,'[1]Item List (3)'!A$1:B$110000,2,FALSE)</f>
        <v>NB.OR 95076</v>
      </c>
      <c r="L821" s="5">
        <v>251208001</v>
      </c>
      <c r="M821" s="15" t="str">
        <f t="shared" si="220"/>
        <v>OR</v>
      </c>
      <c r="N821" s="15">
        <v>30</v>
      </c>
      <c r="O821" s="47">
        <f t="shared" si="219"/>
        <v>120</v>
      </c>
      <c r="P821" s="15">
        <v>1</v>
      </c>
      <c r="Q821" s="15">
        <v>546</v>
      </c>
      <c r="R821" s="15">
        <v>4</v>
      </c>
      <c r="S821" s="15">
        <v>3</v>
      </c>
      <c r="T821" s="15"/>
      <c r="U821" s="48">
        <f t="shared" si="233"/>
        <v>549</v>
      </c>
      <c r="V821" s="15">
        <v>325</v>
      </c>
      <c r="W821" s="15"/>
      <c r="X821" s="15"/>
      <c r="Y821" s="15"/>
      <c r="Z821" s="15"/>
      <c r="AA821" s="15"/>
      <c r="AB821" s="15"/>
      <c r="AC821" s="15"/>
      <c r="AD821" s="15"/>
      <c r="AE821" s="15">
        <v>5</v>
      </c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>
        <v>10</v>
      </c>
      <c r="AQ821" s="15"/>
      <c r="AR821" s="15"/>
      <c r="AS821" s="15"/>
      <c r="AT821" s="15"/>
      <c r="AU821" s="15"/>
      <c r="AV821" s="15"/>
      <c r="AW821" s="15"/>
      <c r="AX821" s="15"/>
      <c r="AY821" s="15"/>
      <c r="AZ821" s="15">
        <v>10</v>
      </c>
      <c r="BA821" s="15"/>
      <c r="BB821" s="15"/>
      <c r="BC821" s="15">
        <v>10</v>
      </c>
      <c r="BD821" s="15"/>
      <c r="BE821" s="15"/>
      <c r="BF821" s="15"/>
      <c r="BG821" s="48">
        <f t="shared" si="234"/>
        <v>360</v>
      </c>
      <c r="BH821" s="49">
        <f t="shared" si="222"/>
        <v>6</v>
      </c>
      <c r="BI821" s="50">
        <f t="shared" si="232"/>
        <v>5.416666666666667</v>
      </c>
      <c r="BJ821" s="50">
        <f t="shared" si="224"/>
        <v>90.277777777777786</v>
      </c>
      <c r="BK821" s="51">
        <f t="shared" si="225"/>
        <v>84.461538461538467</v>
      </c>
      <c r="BL821" s="51">
        <f t="shared" si="226"/>
        <v>98.724954462659369</v>
      </c>
      <c r="BM821" s="51">
        <f t="shared" si="227"/>
        <v>75.277777777777771</v>
      </c>
      <c r="BN821" s="52">
        <f t="shared" si="228"/>
        <v>0.16666666666666666</v>
      </c>
      <c r="BO821" s="52">
        <f t="shared" si="229"/>
        <v>700</v>
      </c>
      <c r="BP821" s="52">
        <f t="shared" si="230"/>
        <v>0.41666666666666674</v>
      </c>
      <c r="BQ821" s="53">
        <f t="shared" si="231"/>
        <v>50.000000000000007</v>
      </c>
    </row>
    <row r="822" spans="1:73">
      <c r="A822" s="41">
        <v>883</v>
      </c>
      <c r="B822" s="42">
        <v>46034</v>
      </c>
      <c r="C822" s="48" t="s">
        <v>91</v>
      </c>
      <c r="D822" s="43" t="str">
        <f t="shared" si="208"/>
        <v>IG</v>
      </c>
      <c r="E822" s="44" t="s">
        <v>150</v>
      </c>
      <c r="F822" s="44"/>
      <c r="G822" s="45" t="s">
        <v>107</v>
      </c>
      <c r="H822" s="45" t="s">
        <v>185</v>
      </c>
      <c r="I822" s="45" t="s">
        <v>138</v>
      </c>
      <c r="J822" s="5">
        <v>101074</v>
      </c>
      <c r="K822" s="46" t="e">
        <f>VLOOKUP(J822,'[1]Item List (3)'!A$1:B$110000,2,FALSE)</f>
        <v>#N/A</v>
      </c>
      <c r="L822" s="5"/>
      <c r="M822" s="15" t="str">
        <f t="shared" si="220"/>
        <v>IR</v>
      </c>
      <c r="N822" s="15"/>
      <c r="O822" s="47" t="str">
        <f t="shared" si="219"/>
        <v/>
      </c>
      <c r="P822" s="15"/>
      <c r="Q822" s="15"/>
      <c r="R822" s="15"/>
      <c r="S822" s="15"/>
      <c r="T822" s="15"/>
      <c r="U822" s="48">
        <f t="shared" si="233"/>
        <v>0</v>
      </c>
      <c r="V822" s="15"/>
      <c r="W822" s="15">
        <v>120</v>
      </c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48">
        <f t="shared" si="234"/>
        <v>120</v>
      </c>
      <c r="BH822" s="49">
        <f t="shared" si="222"/>
        <v>2</v>
      </c>
      <c r="BI822" s="50">
        <f t="shared" si="232"/>
        <v>0</v>
      </c>
      <c r="BJ822" s="50">
        <f t="shared" si="224"/>
        <v>0</v>
      </c>
      <c r="BK822" s="51">
        <f t="shared" si="225"/>
        <v>0</v>
      </c>
      <c r="BL822" s="51">
        <f t="shared" si="226"/>
        <v>0</v>
      </c>
      <c r="BM822" s="51">
        <f t="shared" si="227"/>
        <v>0</v>
      </c>
      <c r="BN822" s="52">
        <f t="shared" si="228"/>
        <v>2</v>
      </c>
      <c r="BO822" s="52">
        <f t="shared" si="229"/>
        <v>0</v>
      </c>
      <c r="BP822" s="52">
        <f t="shared" si="230"/>
        <v>0</v>
      </c>
      <c r="BQ822" s="53">
        <f t="shared" si="231"/>
        <v>0</v>
      </c>
    </row>
    <row r="823" spans="1:73">
      <c r="A823" s="41">
        <v>884</v>
      </c>
      <c r="B823" s="42">
        <v>46034</v>
      </c>
      <c r="C823" s="48" t="s">
        <v>97</v>
      </c>
      <c r="D823" s="43" t="str">
        <f t="shared" si="208"/>
        <v>IG</v>
      </c>
      <c r="E823" s="44" t="s">
        <v>150</v>
      </c>
      <c r="F823" s="44" t="s">
        <v>132</v>
      </c>
      <c r="G823" s="45" t="s">
        <v>138</v>
      </c>
      <c r="H823" s="45"/>
      <c r="I823" s="45"/>
      <c r="J823" s="5">
        <v>101074</v>
      </c>
      <c r="K823" s="46" t="e">
        <f>VLOOKUP(J823,'[1]Item List (3)'!A$1:B$110000,2,FALSE)</f>
        <v>#N/A</v>
      </c>
      <c r="L823" s="5">
        <v>250417002</v>
      </c>
      <c r="M823" s="15" t="str">
        <f t="shared" si="220"/>
        <v>IR</v>
      </c>
      <c r="N823" s="15">
        <v>70</v>
      </c>
      <c r="O823" s="47">
        <f t="shared" si="219"/>
        <v>51.428571428571431</v>
      </c>
      <c r="P823" s="15">
        <v>1</v>
      </c>
      <c r="Q823" s="15">
        <v>140</v>
      </c>
      <c r="R823" s="15">
        <v>37</v>
      </c>
      <c r="S823" s="15">
        <v>9</v>
      </c>
      <c r="T823" s="15"/>
      <c r="U823" s="48">
        <f t="shared" si="233"/>
        <v>149</v>
      </c>
      <c r="V823" s="15">
        <v>220</v>
      </c>
      <c r="W823" s="15">
        <v>90</v>
      </c>
      <c r="X823" s="15">
        <v>150</v>
      </c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>
        <v>10</v>
      </c>
      <c r="BB823" s="15"/>
      <c r="BC823" s="15">
        <v>10</v>
      </c>
      <c r="BD823" s="15"/>
      <c r="BE823" s="15"/>
      <c r="BF823" s="15"/>
      <c r="BG823" s="48">
        <f t="shared" si="234"/>
        <v>480</v>
      </c>
      <c r="BH823" s="49">
        <f t="shared" si="222"/>
        <v>8</v>
      </c>
      <c r="BI823" s="50">
        <f t="shared" ref="BI823:BI886" si="235">IFERROR(BH823-SUM(W823:BF823)/60,0)</f>
        <v>3.666666666666667</v>
      </c>
      <c r="BJ823" s="50">
        <f t="shared" si="224"/>
        <v>45.833333333333336</v>
      </c>
      <c r="BK823" s="51">
        <f t="shared" si="225"/>
        <v>79.015151515151501</v>
      </c>
      <c r="BL823" s="51">
        <f t="shared" si="226"/>
        <v>69.127516778523486</v>
      </c>
      <c r="BM823" s="51">
        <f t="shared" si="227"/>
        <v>25.034722222222218</v>
      </c>
      <c r="BN823" s="52">
        <f t="shared" si="228"/>
        <v>1.5</v>
      </c>
      <c r="BO823" s="52">
        <f t="shared" si="229"/>
        <v>334.28571428571428</v>
      </c>
      <c r="BP823" s="52">
        <f t="shared" si="230"/>
        <v>2.833333333333333</v>
      </c>
      <c r="BQ823" s="53">
        <f t="shared" si="231"/>
        <v>145.71428571428569</v>
      </c>
    </row>
    <row r="824" spans="1:73">
      <c r="A824" s="41">
        <v>885</v>
      </c>
      <c r="B824" s="42">
        <v>46034</v>
      </c>
      <c r="C824" s="48" t="s">
        <v>91</v>
      </c>
      <c r="D824" s="43" t="str">
        <f t="shared" si="208"/>
        <v>IG</v>
      </c>
      <c r="E824" s="44" t="s">
        <v>153</v>
      </c>
      <c r="F824" s="44" t="s">
        <v>132</v>
      </c>
      <c r="G824" s="45" t="s">
        <v>178</v>
      </c>
      <c r="H824" s="45"/>
      <c r="I824" s="45"/>
      <c r="J824" s="5">
        <v>104818.01</v>
      </c>
      <c r="K824" s="46" t="str">
        <f>VLOOKUP(J824,'[1]Item List (3)'!A$1:B$110000,2,FALSE)</f>
        <v>NKI.IR 22/16(222616)</v>
      </c>
      <c r="L824" s="5">
        <v>251109002</v>
      </c>
      <c r="M824" s="15" t="str">
        <f t="shared" si="220"/>
        <v>IR</v>
      </c>
      <c r="N824" s="15">
        <v>45</v>
      </c>
      <c r="O824" s="47">
        <f t="shared" si="219"/>
        <v>80</v>
      </c>
      <c r="P824" s="15">
        <v>1</v>
      </c>
      <c r="Q824" s="15">
        <v>383</v>
      </c>
      <c r="R824" s="15">
        <v>35</v>
      </c>
      <c r="S824" s="15">
        <v>10</v>
      </c>
      <c r="T824" s="15"/>
      <c r="U824" s="48">
        <f t="shared" si="233"/>
        <v>393</v>
      </c>
      <c r="V824" s="15">
        <v>400</v>
      </c>
      <c r="W824" s="15"/>
      <c r="X824" s="15"/>
      <c r="Y824" s="15"/>
      <c r="Z824" s="15">
        <v>20</v>
      </c>
      <c r="AA824" s="15"/>
      <c r="AB824" s="15"/>
      <c r="AC824" s="15"/>
      <c r="AD824" s="15"/>
      <c r="AE824" s="15">
        <v>10</v>
      </c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>
        <v>30</v>
      </c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48">
        <f t="shared" si="234"/>
        <v>460</v>
      </c>
      <c r="BH824" s="49">
        <f t="shared" si="222"/>
        <v>7.666666666666667</v>
      </c>
      <c r="BI824" s="50">
        <f t="shared" si="235"/>
        <v>6.666666666666667</v>
      </c>
      <c r="BJ824" s="50">
        <f t="shared" si="224"/>
        <v>86.956521739130437</v>
      </c>
      <c r="BK824" s="51">
        <f t="shared" si="225"/>
        <v>73.6875</v>
      </c>
      <c r="BL824" s="51">
        <f t="shared" si="226"/>
        <v>88.549618320610691</v>
      </c>
      <c r="BM824" s="51">
        <f t="shared" si="227"/>
        <v>56.739130434782616</v>
      </c>
      <c r="BN824" s="52">
        <f t="shared" si="228"/>
        <v>0.5</v>
      </c>
      <c r="BO824" s="52">
        <f t="shared" si="229"/>
        <v>573.33333333333337</v>
      </c>
      <c r="BP824" s="52">
        <f t="shared" si="230"/>
        <v>0.5</v>
      </c>
      <c r="BQ824" s="53">
        <f t="shared" si="231"/>
        <v>40</v>
      </c>
      <c r="BR824" s="54">
        <v>1</v>
      </c>
      <c r="BT824" s="54">
        <v>1</v>
      </c>
      <c r="BU824" s="55">
        <v>1</v>
      </c>
    </row>
    <row r="825" spans="1:73">
      <c r="A825" s="41">
        <v>886</v>
      </c>
      <c r="B825" s="42">
        <v>46034</v>
      </c>
      <c r="C825" s="48" t="s">
        <v>97</v>
      </c>
      <c r="D825" s="43" t="str">
        <f t="shared" si="208"/>
        <v>IG</v>
      </c>
      <c r="E825" s="44" t="s">
        <v>153</v>
      </c>
      <c r="F825" s="44" t="s">
        <v>132</v>
      </c>
      <c r="G825" s="45" t="s">
        <v>126</v>
      </c>
      <c r="H825" s="45"/>
      <c r="I825" s="45"/>
      <c r="J825" s="5">
        <v>104818.01</v>
      </c>
      <c r="K825" s="46" t="str">
        <f>VLOOKUP(J825,'[1]Item List (3)'!A$1:B$110000,2,FALSE)</f>
        <v>NKI.IR 22/16(222616)</v>
      </c>
      <c r="L825" s="5">
        <v>251109002</v>
      </c>
      <c r="M825" s="15" t="str">
        <f t="shared" si="220"/>
        <v>IR</v>
      </c>
      <c r="N825" s="15">
        <v>45</v>
      </c>
      <c r="O825" s="47">
        <f t="shared" si="219"/>
        <v>80</v>
      </c>
      <c r="P825" s="15">
        <v>1</v>
      </c>
      <c r="Q825" s="15">
        <v>120</v>
      </c>
      <c r="R825" s="15">
        <v>10</v>
      </c>
      <c r="S825" s="15">
        <v>3</v>
      </c>
      <c r="T825" s="15"/>
      <c r="U825" s="48">
        <f t="shared" si="233"/>
        <v>123</v>
      </c>
      <c r="V825" s="15">
        <v>150</v>
      </c>
      <c r="W825" s="15"/>
      <c r="X825" s="15">
        <v>20</v>
      </c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>
        <v>10</v>
      </c>
      <c r="AQ825" s="15"/>
      <c r="AR825" s="15">
        <v>300</v>
      </c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48">
        <f t="shared" si="234"/>
        <v>480</v>
      </c>
      <c r="BH825" s="49">
        <f t="shared" si="222"/>
        <v>8</v>
      </c>
      <c r="BI825" s="50">
        <f t="shared" si="235"/>
        <v>2.5</v>
      </c>
      <c r="BJ825" s="50">
        <f t="shared" si="224"/>
        <v>31.25</v>
      </c>
      <c r="BK825" s="51">
        <f t="shared" si="225"/>
        <v>61.5</v>
      </c>
      <c r="BL825" s="51">
        <f t="shared" si="226"/>
        <v>89.430894308943081</v>
      </c>
      <c r="BM825" s="51">
        <f t="shared" si="227"/>
        <v>17.187499999999996</v>
      </c>
      <c r="BN825" s="52">
        <f t="shared" si="228"/>
        <v>0.16666666666666666</v>
      </c>
      <c r="BO825" s="52">
        <f t="shared" si="229"/>
        <v>626.66666666666663</v>
      </c>
      <c r="BP825" s="52">
        <f t="shared" si="230"/>
        <v>5.333333333333333</v>
      </c>
      <c r="BQ825" s="53">
        <f t="shared" si="231"/>
        <v>426.66666666666669</v>
      </c>
      <c r="BR825" s="54">
        <v>1</v>
      </c>
    </row>
    <row r="826" spans="1:73">
      <c r="A826" s="41">
        <v>887</v>
      </c>
      <c r="B826" s="42">
        <v>46034</v>
      </c>
      <c r="C826" s="48" t="s">
        <v>91</v>
      </c>
      <c r="D826" s="43" t="str">
        <f t="shared" ref="D826:D889" si="236">LEFT(E826,2)</f>
        <v>IG</v>
      </c>
      <c r="E826" s="44" t="s">
        <v>155</v>
      </c>
      <c r="F826" s="44" t="s">
        <v>132</v>
      </c>
      <c r="G826" s="45" t="s">
        <v>141</v>
      </c>
      <c r="H826" s="45" t="s">
        <v>185</v>
      </c>
      <c r="I826" s="45"/>
      <c r="J826" s="5">
        <v>208448</v>
      </c>
      <c r="K826" s="46" t="str">
        <f>VLOOKUP(J826,'[1]Item List (3)'!A$1:B$110000,2,FALSE)</f>
        <v>R.OR 448(JC 8007)</v>
      </c>
      <c r="L826" s="5">
        <v>250325004</v>
      </c>
      <c r="M826" s="15" t="str">
        <f t="shared" si="220"/>
        <v>OR</v>
      </c>
      <c r="N826" s="15">
        <v>30</v>
      </c>
      <c r="O826" s="47">
        <f t="shared" si="219"/>
        <v>120</v>
      </c>
      <c r="P826" s="15">
        <v>1</v>
      </c>
      <c r="Q826" s="15">
        <v>606</v>
      </c>
      <c r="R826" s="15">
        <v>35</v>
      </c>
      <c r="S826" s="15">
        <v>2</v>
      </c>
      <c r="T826" s="15"/>
      <c r="U826" s="48">
        <f t="shared" si="233"/>
        <v>608</v>
      </c>
      <c r="V826" s="15">
        <v>405</v>
      </c>
      <c r="W826" s="15"/>
      <c r="X826" s="15">
        <v>25</v>
      </c>
      <c r="Y826" s="15"/>
      <c r="Z826" s="15">
        <v>20</v>
      </c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>
        <v>20</v>
      </c>
      <c r="AQ826" s="15"/>
      <c r="AR826" s="15"/>
      <c r="AS826" s="15"/>
      <c r="AT826" s="15"/>
      <c r="AU826" s="15"/>
      <c r="AV826" s="15"/>
      <c r="AW826" s="15"/>
      <c r="AX826" s="15"/>
      <c r="AY826" s="15"/>
      <c r="AZ826" s="15">
        <v>10</v>
      </c>
      <c r="BA826" s="15"/>
      <c r="BB826" s="15"/>
      <c r="BC826" s="15"/>
      <c r="BD826" s="15"/>
      <c r="BE826" s="15"/>
      <c r="BF826" s="15"/>
      <c r="BG826" s="48">
        <f t="shared" si="234"/>
        <v>480</v>
      </c>
      <c r="BH826" s="49">
        <f t="shared" si="222"/>
        <v>8</v>
      </c>
      <c r="BI826" s="50">
        <f t="shared" si="235"/>
        <v>6.75</v>
      </c>
      <c r="BJ826" s="50">
        <f t="shared" si="224"/>
        <v>84.375</v>
      </c>
      <c r="BK826" s="51">
        <f t="shared" si="225"/>
        <v>75.061728395061735</v>
      </c>
      <c r="BL826" s="51">
        <f t="shared" si="226"/>
        <v>93.914473684210535</v>
      </c>
      <c r="BM826" s="51">
        <f t="shared" si="227"/>
        <v>59.479166666666671</v>
      </c>
      <c r="BN826" s="52">
        <f t="shared" si="228"/>
        <v>0.33333333333333331</v>
      </c>
      <c r="BO826" s="52">
        <f t="shared" si="229"/>
        <v>920</v>
      </c>
      <c r="BP826" s="52">
        <f t="shared" si="230"/>
        <v>0.91666666666666674</v>
      </c>
      <c r="BQ826" s="53">
        <f t="shared" si="231"/>
        <v>110.00000000000001</v>
      </c>
    </row>
    <row r="827" spans="1:73">
      <c r="A827" s="41">
        <v>888</v>
      </c>
      <c r="B827" s="42">
        <v>46034</v>
      </c>
      <c r="C827" s="48" t="s">
        <v>97</v>
      </c>
      <c r="D827" s="43" t="str">
        <f t="shared" si="236"/>
        <v>IG</v>
      </c>
      <c r="E827" s="44" t="s">
        <v>155</v>
      </c>
      <c r="F827" s="44" t="s">
        <v>132</v>
      </c>
      <c r="G827" s="45" t="s">
        <v>137</v>
      </c>
      <c r="H827" s="45"/>
      <c r="I827" s="45"/>
      <c r="J827" s="5">
        <v>208448</v>
      </c>
      <c r="K827" s="46" t="str">
        <f>VLOOKUP(J827,'[1]Item List (3)'!A$1:B$110000,2,FALSE)</f>
        <v>R.OR 448(JC 8007)</v>
      </c>
      <c r="L827" s="5">
        <v>250325004</v>
      </c>
      <c r="M827" s="15" t="str">
        <f t="shared" si="220"/>
        <v>OR</v>
      </c>
      <c r="N827" s="15">
        <v>30</v>
      </c>
      <c r="O827" s="47">
        <f t="shared" si="219"/>
        <v>120</v>
      </c>
      <c r="P827" s="15">
        <v>1</v>
      </c>
      <c r="Q827" s="15">
        <v>510</v>
      </c>
      <c r="R827" s="15">
        <v>23</v>
      </c>
      <c r="S827" s="15">
        <v>7</v>
      </c>
      <c r="T827" s="15"/>
      <c r="U827" s="48">
        <f t="shared" si="233"/>
        <v>517</v>
      </c>
      <c r="V827" s="15">
        <v>370</v>
      </c>
      <c r="W827" s="15"/>
      <c r="X827" s="15">
        <v>60</v>
      </c>
      <c r="Y827" s="15"/>
      <c r="Z827" s="15">
        <v>10</v>
      </c>
      <c r="AA827" s="15"/>
      <c r="AB827" s="15"/>
      <c r="AC827" s="15"/>
      <c r="AD827" s="15"/>
      <c r="AE827" s="15">
        <v>5</v>
      </c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>
        <v>20</v>
      </c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>
        <v>10</v>
      </c>
      <c r="BB827" s="15"/>
      <c r="BC827" s="15"/>
      <c r="BD827" s="15"/>
      <c r="BE827" s="15">
        <v>5</v>
      </c>
      <c r="BF827" s="15"/>
      <c r="BG827" s="48">
        <f t="shared" si="234"/>
        <v>480</v>
      </c>
      <c r="BH827" s="49">
        <f t="shared" si="222"/>
        <v>8</v>
      </c>
      <c r="BI827" s="50">
        <f t="shared" si="235"/>
        <v>6.166666666666667</v>
      </c>
      <c r="BJ827" s="50">
        <f t="shared" si="224"/>
        <v>77.083333333333343</v>
      </c>
      <c r="BK827" s="51">
        <f t="shared" si="225"/>
        <v>69.864864864864856</v>
      </c>
      <c r="BL827" s="51">
        <f t="shared" si="226"/>
        <v>94.197292069632496</v>
      </c>
      <c r="BM827" s="51">
        <f t="shared" si="227"/>
        <v>50.729166666666671</v>
      </c>
      <c r="BN827" s="52">
        <f t="shared" si="228"/>
        <v>0.41666666666666669</v>
      </c>
      <c r="BO827" s="52">
        <f t="shared" si="229"/>
        <v>910</v>
      </c>
      <c r="BP827" s="52">
        <f t="shared" si="230"/>
        <v>1.4166666666666665</v>
      </c>
      <c r="BQ827" s="53">
        <f t="shared" si="231"/>
        <v>169.99999999999997</v>
      </c>
      <c r="BR827" s="54">
        <v>3</v>
      </c>
      <c r="BS827" s="54">
        <v>1</v>
      </c>
    </row>
    <row r="828" spans="1:73">
      <c r="A828" s="41">
        <v>889</v>
      </c>
      <c r="B828" s="42">
        <v>46034</v>
      </c>
      <c r="C828" s="48" t="s">
        <v>91</v>
      </c>
      <c r="D828" s="43" t="str">
        <f t="shared" si="236"/>
        <v>IG</v>
      </c>
      <c r="E828" s="44" t="s">
        <v>158</v>
      </c>
      <c r="F828" s="44"/>
      <c r="G828" s="45"/>
      <c r="H828" s="45"/>
      <c r="I828" s="45"/>
      <c r="J828" s="5"/>
      <c r="K828" s="46" t="e">
        <f>VLOOKUP(J828,'[1]Item List (3)'!A$1:B$110000,2,FALSE)</f>
        <v>#N/A</v>
      </c>
      <c r="L828" s="5"/>
      <c r="M828" s="15" t="str">
        <f t="shared" si="220"/>
        <v>IR</v>
      </c>
      <c r="N828" s="15"/>
      <c r="O828" s="47" t="str">
        <f t="shared" si="219"/>
        <v/>
      </c>
      <c r="P828" s="15"/>
      <c r="Q828" s="15"/>
      <c r="R828" s="15"/>
      <c r="S828" s="15"/>
      <c r="T828" s="15"/>
      <c r="U828" s="48">
        <f t="shared" si="233"/>
        <v>0</v>
      </c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48">
        <f t="shared" ref="BG828:BG851" si="237">SUM(V828:BF828)</f>
        <v>0</v>
      </c>
      <c r="BH828" s="49">
        <f t="shared" si="222"/>
        <v>0</v>
      </c>
      <c r="BI828" s="50">
        <f t="shared" si="235"/>
        <v>0</v>
      </c>
      <c r="BJ828" s="50">
        <f t="shared" si="224"/>
        <v>0</v>
      </c>
      <c r="BK828" s="51">
        <f t="shared" si="225"/>
        <v>0</v>
      </c>
      <c r="BL828" s="51">
        <f t="shared" si="226"/>
        <v>0</v>
      </c>
      <c r="BM828" s="51">
        <f t="shared" si="227"/>
        <v>0</v>
      </c>
      <c r="BN828" s="52">
        <f t="shared" si="228"/>
        <v>0</v>
      </c>
      <c r="BO828" s="52">
        <f t="shared" si="229"/>
        <v>0</v>
      </c>
      <c r="BP828" s="52">
        <f t="shared" si="230"/>
        <v>0</v>
      </c>
      <c r="BQ828" s="53">
        <f t="shared" si="231"/>
        <v>0</v>
      </c>
    </row>
    <row r="829" spans="1:73">
      <c r="A829" s="41">
        <v>890</v>
      </c>
      <c r="B829" s="42">
        <v>46034</v>
      </c>
      <c r="C829" s="48" t="s">
        <v>97</v>
      </c>
      <c r="D829" s="43" t="str">
        <f t="shared" si="236"/>
        <v>IG</v>
      </c>
      <c r="E829" s="44" t="s">
        <v>158</v>
      </c>
      <c r="F829" s="44"/>
      <c r="G829" s="45"/>
      <c r="H829" s="45"/>
      <c r="I829" s="45"/>
      <c r="J829" s="5"/>
      <c r="K829" s="46" t="e">
        <f>VLOOKUP(J829,'[1]Item List (3)'!A$1:B$110000,2,FALSE)</f>
        <v>#N/A</v>
      </c>
      <c r="L829" s="5"/>
      <c r="M829" s="15" t="str">
        <f t="shared" si="220"/>
        <v>IR</v>
      </c>
      <c r="N829" s="15"/>
      <c r="O829" s="47" t="str">
        <f t="shared" si="219"/>
        <v/>
      </c>
      <c r="P829" s="15"/>
      <c r="Q829" s="15"/>
      <c r="R829" s="15"/>
      <c r="S829" s="15"/>
      <c r="T829" s="15"/>
      <c r="U829" s="48">
        <f t="shared" si="233"/>
        <v>0</v>
      </c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48">
        <f t="shared" si="237"/>
        <v>0</v>
      </c>
      <c r="BH829" s="49">
        <f t="shared" si="222"/>
        <v>0</v>
      </c>
      <c r="BI829" s="50">
        <f t="shared" si="235"/>
        <v>0</v>
      </c>
      <c r="BJ829" s="50">
        <f t="shared" si="224"/>
        <v>0</v>
      </c>
      <c r="BK829" s="51">
        <f t="shared" si="225"/>
        <v>0</v>
      </c>
      <c r="BL829" s="51">
        <f t="shared" si="226"/>
        <v>0</v>
      </c>
      <c r="BM829" s="51">
        <f t="shared" si="227"/>
        <v>0</v>
      </c>
      <c r="BN829" s="52">
        <f t="shared" si="228"/>
        <v>0</v>
      </c>
      <c r="BO829" s="52">
        <f t="shared" si="229"/>
        <v>0</v>
      </c>
      <c r="BP829" s="52">
        <f t="shared" si="230"/>
        <v>0</v>
      </c>
      <c r="BQ829" s="53">
        <f t="shared" si="231"/>
        <v>0</v>
      </c>
    </row>
    <row r="830" spans="1:73">
      <c r="A830" s="41">
        <v>891</v>
      </c>
      <c r="B830" s="42">
        <v>46034</v>
      </c>
      <c r="C830" s="48" t="s">
        <v>91</v>
      </c>
      <c r="D830" s="43" t="str">
        <f t="shared" si="236"/>
        <v>IG</v>
      </c>
      <c r="E830" s="44" t="s">
        <v>159</v>
      </c>
      <c r="F830" s="44" t="s">
        <v>132</v>
      </c>
      <c r="G830" s="45" t="s">
        <v>162</v>
      </c>
      <c r="H830" s="45"/>
      <c r="I830" s="45"/>
      <c r="J830" s="5">
        <v>104247</v>
      </c>
      <c r="K830" s="46" t="str">
        <f>VLOOKUP(J830,'[1]Item List (3)'!A$1:B$110000,2,FALSE)</f>
        <v>IR.209</v>
      </c>
      <c r="L830" s="5">
        <v>251221002</v>
      </c>
      <c r="M830" s="15" t="str">
        <f t="shared" si="220"/>
        <v>IR</v>
      </c>
      <c r="N830" s="15">
        <v>40</v>
      </c>
      <c r="O830" s="47">
        <f t="shared" si="219"/>
        <v>90</v>
      </c>
      <c r="P830" s="15">
        <v>1</v>
      </c>
      <c r="Q830" s="15">
        <v>384</v>
      </c>
      <c r="R830" s="15">
        <v>47</v>
      </c>
      <c r="S830" s="15">
        <v>5</v>
      </c>
      <c r="T830" s="15">
        <v>3</v>
      </c>
      <c r="U830" s="48">
        <f t="shared" si="233"/>
        <v>392</v>
      </c>
      <c r="V830" s="15">
        <v>350</v>
      </c>
      <c r="W830" s="15"/>
      <c r="X830" s="15">
        <v>110</v>
      </c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>
        <v>10</v>
      </c>
      <c r="AQ830" s="15"/>
      <c r="AR830" s="15"/>
      <c r="AS830" s="15"/>
      <c r="AT830" s="15"/>
      <c r="AU830" s="15"/>
      <c r="AV830" s="15"/>
      <c r="AW830" s="15"/>
      <c r="AX830" s="15"/>
      <c r="AY830" s="15"/>
      <c r="AZ830" s="15">
        <v>10</v>
      </c>
      <c r="BA830" s="15"/>
      <c r="BB830" s="15"/>
      <c r="BC830" s="15"/>
      <c r="BD830" s="15"/>
      <c r="BE830" s="15"/>
      <c r="BF830" s="15"/>
      <c r="BG830" s="48">
        <f t="shared" si="237"/>
        <v>480</v>
      </c>
      <c r="BH830" s="49">
        <f t="shared" si="222"/>
        <v>8</v>
      </c>
      <c r="BI830" s="50">
        <f t="shared" si="235"/>
        <v>5.8333333333333339</v>
      </c>
      <c r="BJ830" s="50">
        <f t="shared" si="224"/>
        <v>72.916666666666671</v>
      </c>
      <c r="BK830" s="51">
        <f t="shared" si="225"/>
        <v>74.666666666666657</v>
      </c>
      <c r="BL830" s="51">
        <f t="shared" si="226"/>
        <v>85.969387755102048</v>
      </c>
      <c r="BM830" s="51">
        <f t="shared" si="227"/>
        <v>46.805555555555557</v>
      </c>
      <c r="BN830" s="52">
        <f t="shared" si="228"/>
        <v>0.16666666666666666</v>
      </c>
      <c r="BO830" s="52">
        <f t="shared" si="229"/>
        <v>705</v>
      </c>
      <c r="BP830" s="52">
        <f t="shared" si="230"/>
        <v>1.9999999999999998</v>
      </c>
      <c r="BQ830" s="53">
        <f t="shared" si="231"/>
        <v>179.99999999999997</v>
      </c>
    </row>
    <row r="831" spans="1:73">
      <c r="A831" s="41">
        <v>892</v>
      </c>
      <c r="B831" s="42">
        <v>46034</v>
      </c>
      <c r="C831" s="48" t="s">
        <v>97</v>
      </c>
      <c r="D831" s="43" t="str">
        <f t="shared" si="236"/>
        <v>IG</v>
      </c>
      <c r="E831" s="44" t="s">
        <v>159</v>
      </c>
      <c r="F831" s="44" t="s">
        <v>132</v>
      </c>
      <c r="G831" s="45" t="s">
        <v>123</v>
      </c>
      <c r="H831" s="45"/>
      <c r="I831" s="45"/>
      <c r="J831" s="5">
        <v>104247</v>
      </c>
      <c r="K831" s="46" t="str">
        <f>VLOOKUP(J831,'[1]Item List (3)'!A$1:B$110000,2,FALSE)</f>
        <v>IR.209</v>
      </c>
      <c r="L831" s="5">
        <v>251221002</v>
      </c>
      <c r="M831" s="15" t="str">
        <f t="shared" si="220"/>
        <v>IR</v>
      </c>
      <c r="N831" s="15">
        <v>30</v>
      </c>
      <c r="O831" s="47">
        <f t="shared" si="219"/>
        <v>120</v>
      </c>
      <c r="P831" s="15">
        <v>1</v>
      </c>
      <c r="Q831" s="15">
        <v>530</v>
      </c>
      <c r="R831" s="15">
        <v>15</v>
      </c>
      <c r="S831" s="15">
        <v>17</v>
      </c>
      <c r="T831" s="15"/>
      <c r="U831" s="48">
        <f t="shared" si="233"/>
        <v>547</v>
      </c>
      <c r="V831" s="15">
        <v>320</v>
      </c>
      <c r="W831" s="15"/>
      <c r="X831" s="1"/>
      <c r="Y831" s="15"/>
      <c r="Z831" s="15"/>
      <c r="AA831" s="15"/>
      <c r="AB831" s="15"/>
      <c r="AC831" s="15">
        <v>140</v>
      </c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>
        <v>20</v>
      </c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48">
        <f t="shared" si="237"/>
        <v>480</v>
      </c>
      <c r="BH831" s="49">
        <f t="shared" si="222"/>
        <v>8</v>
      </c>
      <c r="BI831" s="50">
        <f t="shared" si="235"/>
        <v>5.3333333333333339</v>
      </c>
      <c r="BJ831" s="50">
        <f t="shared" si="224"/>
        <v>66.666666666666671</v>
      </c>
      <c r="BK831" s="51">
        <f t="shared" si="225"/>
        <v>85.468749999999986</v>
      </c>
      <c r="BL831" s="51">
        <f t="shared" si="226"/>
        <v>94.149908592321751</v>
      </c>
      <c r="BM831" s="51">
        <f t="shared" si="227"/>
        <v>53.645833333333329</v>
      </c>
      <c r="BN831" s="52">
        <f t="shared" si="228"/>
        <v>0.33333333333333331</v>
      </c>
      <c r="BO831" s="52">
        <f t="shared" si="229"/>
        <v>920</v>
      </c>
      <c r="BP831" s="52">
        <f t="shared" si="230"/>
        <v>2.333333333333333</v>
      </c>
      <c r="BQ831" s="53">
        <f t="shared" si="231"/>
        <v>279.99999999999994</v>
      </c>
    </row>
    <row r="832" spans="1:73">
      <c r="A832" s="41">
        <v>893</v>
      </c>
      <c r="B832" s="42">
        <v>46034</v>
      </c>
      <c r="C832" s="48" t="s">
        <v>91</v>
      </c>
      <c r="D832" s="43" t="str">
        <f t="shared" si="236"/>
        <v>HO</v>
      </c>
      <c r="E832" s="44" t="s">
        <v>160</v>
      </c>
      <c r="F832" s="44"/>
      <c r="G832" s="45"/>
      <c r="H832" s="45"/>
      <c r="I832" s="45"/>
      <c r="J832" s="5"/>
      <c r="K832" s="46" t="e">
        <f>VLOOKUP(J832,'[1]Item List (3)'!A$1:B$110000,2,FALSE)</f>
        <v>#N/A</v>
      </c>
      <c r="L832" s="5"/>
      <c r="M832" s="15" t="str">
        <f t="shared" si="220"/>
        <v>IR</v>
      </c>
      <c r="N832" s="15"/>
      <c r="O832" s="47" t="str">
        <f t="shared" si="219"/>
        <v/>
      </c>
      <c r="P832" s="15"/>
      <c r="Q832" s="15"/>
      <c r="R832" s="15"/>
      <c r="S832" s="15"/>
      <c r="T832" s="15"/>
      <c r="U832" s="48">
        <f t="shared" si="233"/>
        <v>0</v>
      </c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>
        <v>480</v>
      </c>
      <c r="BG832" s="48">
        <f t="shared" si="237"/>
        <v>480</v>
      </c>
      <c r="BH832" s="49">
        <f t="shared" si="222"/>
        <v>8</v>
      </c>
      <c r="BI832" s="50">
        <f t="shared" si="235"/>
        <v>0</v>
      </c>
      <c r="BJ832" s="50">
        <f t="shared" si="224"/>
        <v>0</v>
      </c>
      <c r="BK832" s="51">
        <f t="shared" si="225"/>
        <v>0</v>
      </c>
      <c r="BL832" s="51">
        <f t="shared" si="226"/>
        <v>0</v>
      </c>
      <c r="BM832" s="51">
        <f t="shared" si="227"/>
        <v>0</v>
      </c>
      <c r="BN832" s="52">
        <f t="shared" si="228"/>
        <v>8</v>
      </c>
      <c r="BO832" s="52">
        <f t="shared" si="229"/>
        <v>0</v>
      </c>
      <c r="BP832" s="52">
        <f t="shared" si="230"/>
        <v>0</v>
      </c>
      <c r="BQ832" s="53">
        <f t="shared" si="231"/>
        <v>0</v>
      </c>
    </row>
    <row r="833" spans="1:70">
      <c r="A833" s="41">
        <v>894</v>
      </c>
      <c r="B833" s="42">
        <v>46034</v>
      </c>
      <c r="C833" s="48" t="s">
        <v>97</v>
      </c>
      <c r="D833" s="43" t="str">
        <f t="shared" si="236"/>
        <v>HO</v>
      </c>
      <c r="E833" s="44" t="s">
        <v>160</v>
      </c>
      <c r="F833" s="44"/>
      <c r="G833" s="45"/>
      <c r="H833" s="45"/>
      <c r="I833" s="45"/>
      <c r="J833" s="5"/>
      <c r="K833" s="46" t="e">
        <f>VLOOKUP(J833,'[1]Item List (3)'!A$1:B$110000,2,FALSE)</f>
        <v>#N/A</v>
      </c>
      <c r="L833" s="5"/>
      <c r="M833" s="15" t="str">
        <f t="shared" si="220"/>
        <v>IR</v>
      </c>
      <c r="N833" s="15"/>
      <c r="O833" s="47" t="str">
        <f t="shared" si="219"/>
        <v/>
      </c>
      <c r="P833" s="15"/>
      <c r="Q833" s="15"/>
      <c r="R833" s="15"/>
      <c r="S833" s="15"/>
      <c r="T833" s="15"/>
      <c r="U833" s="48">
        <f t="shared" si="233"/>
        <v>0</v>
      </c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>
        <v>480</v>
      </c>
      <c r="BG833" s="48">
        <f t="shared" si="237"/>
        <v>480</v>
      </c>
      <c r="BH833" s="49">
        <f t="shared" si="222"/>
        <v>8</v>
      </c>
      <c r="BI833" s="50">
        <f t="shared" si="235"/>
        <v>0</v>
      </c>
      <c r="BJ833" s="50">
        <f t="shared" si="224"/>
        <v>0</v>
      </c>
      <c r="BK833" s="51">
        <f t="shared" si="225"/>
        <v>0</v>
      </c>
      <c r="BL833" s="51">
        <f t="shared" si="226"/>
        <v>0</v>
      </c>
      <c r="BM833" s="51">
        <f t="shared" si="227"/>
        <v>0</v>
      </c>
      <c r="BN833" s="52">
        <f t="shared" si="228"/>
        <v>8</v>
      </c>
      <c r="BO833" s="52">
        <f t="shared" si="229"/>
        <v>0</v>
      </c>
      <c r="BP833" s="52">
        <f t="shared" si="230"/>
        <v>0</v>
      </c>
      <c r="BQ833" s="53">
        <f t="shared" si="231"/>
        <v>0</v>
      </c>
    </row>
    <row r="834" spans="1:70">
      <c r="A834" s="41">
        <v>895</v>
      </c>
      <c r="B834" s="42">
        <v>46034</v>
      </c>
      <c r="C834" s="48" t="s">
        <v>91</v>
      </c>
      <c r="D834" s="43" t="str">
        <f t="shared" si="236"/>
        <v>HO</v>
      </c>
      <c r="E834" s="44" t="s">
        <v>164</v>
      </c>
      <c r="F834" s="44" t="s">
        <v>161</v>
      </c>
      <c r="G834" s="45" t="s">
        <v>165</v>
      </c>
      <c r="H834" s="45"/>
      <c r="I834" s="45"/>
      <c r="J834" s="5">
        <v>208308.01</v>
      </c>
      <c r="K834" s="46" t="str">
        <f>VLOOKUP(J834,'[1]Item List (3)'!A$1:B$110000,2,FALSE)</f>
        <v>NA/RNA.OR 4908</v>
      </c>
      <c r="L834" s="5">
        <v>251015010</v>
      </c>
      <c r="M834" s="15" t="str">
        <f t="shared" si="220"/>
        <v>OR</v>
      </c>
      <c r="N834" s="15">
        <v>20</v>
      </c>
      <c r="O834" s="47">
        <f t="shared" si="219"/>
        <v>180</v>
      </c>
      <c r="P834" s="15">
        <v>1</v>
      </c>
      <c r="Q834" s="15">
        <v>54</v>
      </c>
      <c r="R834" s="15"/>
      <c r="S834" s="15"/>
      <c r="T834" s="15"/>
      <c r="U834" s="48">
        <f t="shared" si="233"/>
        <v>54</v>
      </c>
      <c r="V834" s="15">
        <v>15</v>
      </c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>
        <v>465</v>
      </c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48">
        <f t="shared" si="237"/>
        <v>480</v>
      </c>
      <c r="BH834" s="49">
        <f t="shared" si="222"/>
        <v>8</v>
      </c>
      <c r="BI834" s="50">
        <f t="shared" si="235"/>
        <v>0.25</v>
      </c>
      <c r="BJ834" s="50">
        <f t="shared" si="224"/>
        <v>3.125</v>
      </c>
      <c r="BK834" s="51">
        <f t="shared" si="225"/>
        <v>120</v>
      </c>
      <c r="BL834" s="51">
        <f t="shared" si="226"/>
        <v>100</v>
      </c>
      <c r="BM834" s="51">
        <f t="shared" si="227"/>
        <v>3.75</v>
      </c>
      <c r="BN834" s="52">
        <f t="shared" si="228"/>
        <v>0</v>
      </c>
      <c r="BO834" s="52">
        <f t="shared" si="229"/>
        <v>1440</v>
      </c>
      <c r="BP834" s="52">
        <f t="shared" si="230"/>
        <v>7.75</v>
      </c>
      <c r="BQ834" s="53">
        <f t="shared" si="231"/>
        <v>1395</v>
      </c>
      <c r="BR834" s="54">
        <v>1</v>
      </c>
    </row>
    <row r="835" spans="1:70">
      <c r="A835" s="41">
        <v>896</v>
      </c>
      <c r="B835" s="42">
        <v>46034</v>
      </c>
      <c r="C835" s="48" t="s">
        <v>97</v>
      </c>
      <c r="D835" s="43" t="str">
        <f t="shared" si="236"/>
        <v>HO</v>
      </c>
      <c r="E835" s="44" t="s">
        <v>164</v>
      </c>
      <c r="F835" s="44" t="s">
        <v>161</v>
      </c>
      <c r="G835" s="45" t="s">
        <v>165</v>
      </c>
      <c r="H835" s="45"/>
      <c r="I835" s="45"/>
      <c r="J835" s="5">
        <v>208308.01</v>
      </c>
      <c r="K835" s="46" t="str">
        <f>VLOOKUP(J835,'[1]Item List (3)'!A$1:B$110000,2,FALSE)</f>
        <v>NA/RNA.OR 4908</v>
      </c>
      <c r="L835" s="5">
        <v>251015010</v>
      </c>
      <c r="M835" s="15" t="str">
        <f t="shared" si="220"/>
        <v>OR</v>
      </c>
      <c r="N835" s="15">
        <v>20</v>
      </c>
      <c r="O835" s="47">
        <f t="shared" si="219"/>
        <v>180</v>
      </c>
      <c r="P835" s="15">
        <v>1</v>
      </c>
      <c r="Q835" s="15">
        <v>301</v>
      </c>
      <c r="R835" s="15"/>
      <c r="S835" s="15"/>
      <c r="T835" s="15"/>
      <c r="U835" s="48">
        <f t="shared" si="233"/>
        <v>301</v>
      </c>
      <c r="V835" s="15">
        <v>120</v>
      </c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>
        <v>360</v>
      </c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48">
        <f t="shared" si="237"/>
        <v>480</v>
      </c>
      <c r="BH835" s="49">
        <f t="shared" si="222"/>
        <v>8</v>
      </c>
      <c r="BI835" s="50">
        <f t="shared" si="235"/>
        <v>2</v>
      </c>
      <c r="BJ835" s="50">
        <f t="shared" si="224"/>
        <v>25</v>
      </c>
      <c r="BK835" s="51">
        <f t="shared" si="225"/>
        <v>83.611111111111114</v>
      </c>
      <c r="BL835" s="51">
        <f t="shared" si="226"/>
        <v>100</v>
      </c>
      <c r="BM835" s="51">
        <f t="shared" si="227"/>
        <v>20.902777777777779</v>
      </c>
      <c r="BN835" s="52">
        <f t="shared" si="228"/>
        <v>0</v>
      </c>
      <c r="BO835" s="52">
        <f t="shared" si="229"/>
        <v>1440</v>
      </c>
      <c r="BP835" s="52">
        <f t="shared" si="230"/>
        <v>6</v>
      </c>
      <c r="BQ835" s="53">
        <f t="shared" si="231"/>
        <v>1080</v>
      </c>
    </row>
    <row r="836" spans="1:70">
      <c r="A836" s="41">
        <v>897</v>
      </c>
      <c r="B836" s="42">
        <v>46034</v>
      </c>
      <c r="C836" s="48" t="s">
        <v>91</v>
      </c>
      <c r="D836" s="43" t="str">
        <f t="shared" si="236"/>
        <v>HO</v>
      </c>
      <c r="E836" s="44" t="s">
        <v>166</v>
      </c>
      <c r="F836" s="44"/>
      <c r="G836" s="45"/>
      <c r="H836" s="45"/>
      <c r="I836" s="45"/>
      <c r="J836" s="5"/>
      <c r="K836" s="46" t="e">
        <f>VLOOKUP(J836,'[1]Item List (3)'!A$1:B$110000,2,FALSE)</f>
        <v>#N/A</v>
      </c>
      <c r="L836" s="5"/>
      <c r="M836" s="15" t="str">
        <f t="shared" si="220"/>
        <v>IR</v>
      </c>
      <c r="N836" s="15"/>
      <c r="O836" s="47" t="str">
        <f t="shared" ref="O836:O899" si="238">IFERROR(3600/N836,"")</f>
        <v/>
      </c>
      <c r="P836" s="15"/>
      <c r="Q836" s="15"/>
      <c r="R836" s="15"/>
      <c r="S836" s="15"/>
      <c r="T836" s="15"/>
      <c r="U836" s="48">
        <f t="shared" si="233"/>
        <v>0</v>
      </c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>
        <v>480</v>
      </c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48">
        <f t="shared" si="237"/>
        <v>480</v>
      </c>
      <c r="BH836" s="49">
        <f t="shared" si="222"/>
        <v>8</v>
      </c>
      <c r="BI836" s="50">
        <f t="shared" si="235"/>
        <v>0</v>
      </c>
      <c r="BJ836" s="50">
        <f t="shared" si="224"/>
        <v>0</v>
      </c>
      <c r="BK836" s="51">
        <f t="shared" si="225"/>
        <v>0</v>
      </c>
      <c r="BL836" s="51">
        <f t="shared" si="226"/>
        <v>0</v>
      </c>
      <c r="BM836" s="51">
        <f t="shared" si="227"/>
        <v>0</v>
      </c>
      <c r="BN836" s="52">
        <f t="shared" si="228"/>
        <v>0</v>
      </c>
      <c r="BO836" s="52">
        <f t="shared" si="229"/>
        <v>0</v>
      </c>
      <c r="BP836" s="52">
        <f t="shared" si="230"/>
        <v>8</v>
      </c>
      <c r="BQ836" s="53">
        <f t="shared" si="231"/>
        <v>0</v>
      </c>
    </row>
    <row r="837" spans="1:70">
      <c r="A837" s="41">
        <v>898</v>
      </c>
      <c r="B837" s="42">
        <v>46034</v>
      </c>
      <c r="C837" s="48" t="s">
        <v>97</v>
      </c>
      <c r="D837" s="43" t="str">
        <f t="shared" si="236"/>
        <v>HO</v>
      </c>
      <c r="E837" s="44" t="s">
        <v>166</v>
      </c>
      <c r="F837" s="44"/>
      <c r="G837" s="45"/>
      <c r="H837" s="45"/>
      <c r="I837" s="45"/>
      <c r="J837" s="5"/>
      <c r="K837" s="46" t="e">
        <f>VLOOKUP(J837,'[1]Item List (3)'!A$1:B$110000,2,FALSE)</f>
        <v>#N/A</v>
      </c>
      <c r="L837" s="5"/>
      <c r="M837" s="15" t="str">
        <f t="shared" ref="M837:M900" si="239">IF((LEFT(J837))="2",$L$1,$J$1)</f>
        <v>IR</v>
      </c>
      <c r="N837" s="15"/>
      <c r="O837" s="47" t="str">
        <f t="shared" si="238"/>
        <v/>
      </c>
      <c r="P837" s="15"/>
      <c r="Q837" s="15"/>
      <c r="R837" s="15"/>
      <c r="S837" s="15"/>
      <c r="T837" s="15"/>
      <c r="U837" s="48">
        <f t="shared" si="233"/>
        <v>0</v>
      </c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>
        <v>480</v>
      </c>
      <c r="BG837" s="48">
        <f t="shared" si="237"/>
        <v>480</v>
      </c>
      <c r="BH837" s="49">
        <f t="shared" si="222"/>
        <v>8</v>
      </c>
      <c r="BI837" s="50">
        <f t="shared" si="235"/>
        <v>0</v>
      </c>
      <c r="BJ837" s="50">
        <f t="shared" si="224"/>
        <v>0</v>
      </c>
      <c r="BK837" s="51">
        <f t="shared" si="225"/>
        <v>0</v>
      </c>
      <c r="BL837" s="51">
        <f t="shared" si="226"/>
        <v>0</v>
      </c>
      <c r="BM837" s="51">
        <f t="shared" si="227"/>
        <v>0</v>
      </c>
      <c r="BN837" s="52">
        <f t="shared" si="228"/>
        <v>8</v>
      </c>
      <c r="BO837" s="52">
        <f t="shared" si="229"/>
        <v>0</v>
      </c>
      <c r="BP837" s="52">
        <f t="shared" si="230"/>
        <v>0</v>
      </c>
      <c r="BQ837" s="53">
        <f t="shared" si="231"/>
        <v>0</v>
      </c>
    </row>
    <row r="838" spans="1:70">
      <c r="A838" s="41">
        <v>899</v>
      </c>
      <c r="B838" s="42">
        <v>46034</v>
      </c>
      <c r="C838" s="48" t="s">
        <v>91</v>
      </c>
      <c r="D838" s="43" t="str">
        <f t="shared" si="236"/>
        <v>HO</v>
      </c>
      <c r="E838" s="44" t="s">
        <v>169</v>
      </c>
      <c r="F838" s="44" t="s">
        <v>161</v>
      </c>
      <c r="G838" s="45" t="s">
        <v>171</v>
      </c>
      <c r="H838" s="45"/>
      <c r="I838" s="45"/>
      <c r="J838" s="5">
        <v>104299</v>
      </c>
      <c r="K838" s="46" t="str">
        <f>VLOOKUP(J838,'[1]Item List (3)'!A$1:B$110000,2,FALSE)</f>
        <v>IR.9916</v>
      </c>
      <c r="L838" s="5">
        <v>250928013</v>
      </c>
      <c r="M838" s="15" t="str">
        <f t="shared" si="239"/>
        <v>IR</v>
      </c>
      <c r="N838" s="15">
        <v>15</v>
      </c>
      <c r="O838" s="47">
        <f t="shared" si="238"/>
        <v>240</v>
      </c>
      <c r="P838" s="15">
        <v>1</v>
      </c>
      <c r="Q838" s="15">
        <v>1516</v>
      </c>
      <c r="R838" s="15"/>
      <c r="S838" s="15"/>
      <c r="T838" s="15"/>
      <c r="U838" s="48">
        <f t="shared" si="233"/>
        <v>1516</v>
      </c>
      <c r="V838" s="15">
        <v>390</v>
      </c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>
        <v>30</v>
      </c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>
        <v>60</v>
      </c>
      <c r="BE838" s="15"/>
      <c r="BF838" s="15"/>
      <c r="BG838" s="48">
        <f t="shared" si="237"/>
        <v>480</v>
      </c>
      <c r="BH838" s="49">
        <f t="shared" si="222"/>
        <v>8</v>
      </c>
      <c r="BI838" s="50">
        <f t="shared" si="235"/>
        <v>6.5</v>
      </c>
      <c r="BJ838" s="50">
        <f t="shared" si="224"/>
        <v>81.25</v>
      </c>
      <c r="BK838" s="51">
        <f t="shared" si="225"/>
        <v>97.179487179487182</v>
      </c>
      <c r="BL838" s="51">
        <f t="shared" si="226"/>
        <v>100</v>
      </c>
      <c r="BM838" s="51">
        <f t="shared" si="227"/>
        <v>78.958333333333343</v>
      </c>
      <c r="BN838" s="52">
        <f t="shared" si="228"/>
        <v>0.5</v>
      </c>
      <c r="BO838" s="52">
        <f t="shared" si="229"/>
        <v>1800</v>
      </c>
      <c r="BP838" s="52">
        <f t="shared" si="230"/>
        <v>1</v>
      </c>
      <c r="BQ838" s="53">
        <f t="shared" si="231"/>
        <v>240</v>
      </c>
    </row>
    <row r="839" spans="1:70">
      <c r="A839" s="41">
        <v>900</v>
      </c>
      <c r="B839" s="42">
        <v>46034</v>
      </c>
      <c r="C839" s="48" t="s">
        <v>97</v>
      </c>
      <c r="D839" s="43" t="str">
        <f t="shared" si="236"/>
        <v>HO</v>
      </c>
      <c r="E839" s="44" t="s">
        <v>169</v>
      </c>
      <c r="F839" s="44" t="s">
        <v>161</v>
      </c>
      <c r="G839" s="45" t="s">
        <v>170</v>
      </c>
      <c r="H839" s="45" t="s">
        <v>123</v>
      </c>
      <c r="I839" s="45"/>
      <c r="J839" s="5">
        <v>104299</v>
      </c>
      <c r="K839" s="46" t="str">
        <f>VLOOKUP(J839,'[1]Item List (3)'!A$1:B$110000,2,FALSE)</f>
        <v>IR.9916</v>
      </c>
      <c r="L839" s="5">
        <v>250928013</v>
      </c>
      <c r="M839" s="15" t="str">
        <f t="shared" si="239"/>
        <v>IR</v>
      </c>
      <c r="N839" s="15">
        <v>15</v>
      </c>
      <c r="O839" s="47">
        <f t="shared" si="238"/>
        <v>240</v>
      </c>
      <c r="P839" s="15">
        <v>1</v>
      </c>
      <c r="Q839" s="15">
        <v>3295</v>
      </c>
      <c r="R839" s="15"/>
      <c r="S839" s="15"/>
      <c r="T839" s="15"/>
      <c r="U839" s="48">
        <f t="shared" si="233"/>
        <v>3295</v>
      </c>
      <c r="V839" s="15">
        <v>840</v>
      </c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>
        <v>60</v>
      </c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48">
        <f t="shared" si="237"/>
        <v>900</v>
      </c>
      <c r="BH839" s="49">
        <f t="shared" si="222"/>
        <v>15</v>
      </c>
      <c r="BI839" s="50">
        <f t="shared" si="235"/>
        <v>14</v>
      </c>
      <c r="BJ839" s="50">
        <f t="shared" si="224"/>
        <v>93.333333333333329</v>
      </c>
      <c r="BK839" s="51">
        <f t="shared" si="225"/>
        <v>98.06547619047619</v>
      </c>
      <c r="BL839" s="51">
        <f t="shared" si="226"/>
        <v>100</v>
      </c>
      <c r="BM839" s="51">
        <f t="shared" si="227"/>
        <v>91.527777777777771</v>
      </c>
      <c r="BN839" s="52">
        <f t="shared" si="228"/>
        <v>1</v>
      </c>
      <c r="BO839" s="52">
        <f t="shared" si="229"/>
        <v>3360</v>
      </c>
      <c r="BP839" s="52">
        <f t="shared" si="230"/>
        <v>0</v>
      </c>
      <c r="BQ839" s="53">
        <f t="shared" si="231"/>
        <v>0</v>
      </c>
    </row>
    <row r="840" spans="1:70">
      <c r="A840" s="41">
        <v>901</v>
      </c>
      <c r="B840" s="42">
        <v>46034</v>
      </c>
      <c r="C840" s="48" t="s">
        <v>91</v>
      </c>
      <c r="D840" s="43" t="str">
        <f t="shared" si="236"/>
        <v>HO</v>
      </c>
      <c r="E840" s="44" t="s">
        <v>172</v>
      </c>
      <c r="F840" s="44" t="s">
        <v>161</v>
      </c>
      <c r="G840" s="45" t="s">
        <v>165</v>
      </c>
      <c r="H840" s="45"/>
      <c r="I840" s="45"/>
      <c r="J840" s="5">
        <v>208299</v>
      </c>
      <c r="K840" s="46" t="str">
        <f>VLOOKUP(J840,'[1]Item List (3)'!A$1:B$110000,2,FALSE)</f>
        <v>OR.9916</v>
      </c>
      <c r="L840" s="5">
        <v>250827007</v>
      </c>
      <c r="M840" s="15" t="str">
        <f t="shared" si="239"/>
        <v>OR</v>
      </c>
      <c r="N840" s="15">
        <v>15</v>
      </c>
      <c r="O840" s="47">
        <f t="shared" si="238"/>
        <v>240</v>
      </c>
      <c r="P840" s="15">
        <v>1</v>
      </c>
      <c r="Q840" s="15">
        <v>1740</v>
      </c>
      <c r="R840" s="15"/>
      <c r="S840" s="15"/>
      <c r="T840" s="15"/>
      <c r="U840" s="48">
        <f t="shared" si="233"/>
        <v>1740</v>
      </c>
      <c r="V840" s="15">
        <v>440</v>
      </c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>
        <v>30</v>
      </c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>
        <v>10</v>
      </c>
      <c r="BE840" s="15"/>
      <c r="BF840" s="15"/>
      <c r="BG840" s="48">
        <f t="shared" si="237"/>
        <v>480</v>
      </c>
      <c r="BH840" s="49">
        <f t="shared" si="222"/>
        <v>8</v>
      </c>
      <c r="BI840" s="50">
        <f t="shared" si="235"/>
        <v>7.333333333333333</v>
      </c>
      <c r="BJ840" s="50">
        <f t="shared" si="224"/>
        <v>91.666666666666657</v>
      </c>
      <c r="BK840" s="51">
        <f t="shared" si="225"/>
        <v>98.86363636363636</v>
      </c>
      <c r="BL840" s="51">
        <f t="shared" si="226"/>
        <v>100</v>
      </c>
      <c r="BM840" s="51">
        <f t="shared" si="227"/>
        <v>90.624999999999972</v>
      </c>
      <c r="BN840" s="52">
        <f t="shared" si="228"/>
        <v>0.5</v>
      </c>
      <c r="BO840" s="52">
        <f t="shared" si="229"/>
        <v>1800</v>
      </c>
      <c r="BP840" s="52">
        <f t="shared" si="230"/>
        <v>0.16666666666666663</v>
      </c>
      <c r="BQ840" s="53">
        <f t="shared" si="231"/>
        <v>39.999999999999993</v>
      </c>
    </row>
    <row r="841" spans="1:70">
      <c r="A841" s="41">
        <v>902</v>
      </c>
      <c r="B841" s="42">
        <v>46034</v>
      </c>
      <c r="C841" s="48" t="s">
        <v>97</v>
      </c>
      <c r="D841" s="43" t="str">
        <f t="shared" si="236"/>
        <v>HO</v>
      </c>
      <c r="E841" s="44" t="s">
        <v>172</v>
      </c>
      <c r="F841" s="44" t="s">
        <v>161</v>
      </c>
      <c r="G841" s="45" t="s">
        <v>173</v>
      </c>
      <c r="H841" s="45" t="s">
        <v>170</v>
      </c>
      <c r="I841" s="45"/>
      <c r="J841" s="5">
        <v>208299</v>
      </c>
      <c r="K841" s="46" t="str">
        <f>VLOOKUP(J841,'[1]Item List (3)'!A$1:B$110000,2,FALSE)</f>
        <v>OR.9916</v>
      </c>
      <c r="L841" s="5">
        <v>250827007</v>
      </c>
      <c r="M841" s="15" t="str">
        <f t="shared" si="239"/>
        <v>OR</v>
      </c>
      <c r="N841" s="15">
        <v>15</v>
      </c>
      <c r="O841" s="47">
        <f t="shared" si="238"/>
        <v>240</v>
      </c>
      <c r="P841" s="15">
        <v>1</v>
      </c>
      <c r="Q841" s="15">
        <v>3320</v>
      </c>
      <c r="R841" s="15"/>
      <c r="S841" s="15"/>
      <c r="T841" s="15"/>
      <c r="U841" s="48">
        <f t="shared" si="233"/>
        <v>3320</v>
      </c>
      <c r="V841" s="15">
        <v>840</v>
      </c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>
        <v>60</v>
      </c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48">
        <f t="shared" si="237"/>
        <v>900</v>
      </c>
      <c r="BH841" s="49">
        <f t="shared" si="222"/>
        <v>15</v>
      </c>
      <c r="BI841" s="50">
        <f t="shared" si="235"/>
        <v>14</v>
      </c>
      <c r="BJ841" s="50">
        <f t="shared" si="224"/>
        <v>93.333333333333329</v>
      </c>
      <c r="BK841" s="51">
        <f t="shared" si="225"/>
        <v>98.80952380952381</v>
      </c>
      <c r="BL841" s="51">
        <f t="shared" si="226"/>
        <v>100</v>
      </c>
      <c r="BM841" s="51">
        <f t="shared" si="227"/>
        <v>92.222222222222229</v>
      </c>
      <c r="BN841" s="52">
        <f t="shared" si="228"/>
        <v>1</v>
      </c>
      <c r="BO841" s="52">
        <f t="shared" si="229"/>
        <v>3360</v>
      </c>
      <c r="BP841" s="52">
        <f t="shared" si="230"/>
        <v>0</v>
      </c>
      <c r="BQ841" s="53">
        <f t="shared" si="231"/>
        <v>0</v>
      </c>
    </row>
    <row r="842" spans="1:70">
      <c r="A842" s="41">
        <v>903</v>
      </c>
      <c r="B842" s="42">
        <v>46034</v>
      </c>
      <c r="C842" s="48" t="s">
        <v>91</v>
      </c>
      <c r="D842" s="43" t="str">
        <f t="shared" si="236"/>
        <v>HO</v>
      </c>
      <c r="E842" s="44" t="s">
        <v>175</v>
      </c>
      <c r="F842" s="44"/>
      <c r="G842" s="45"/>
      <c r="H842" s="45"/>
      <c r="I842" s="45"/>
      <c r="J842" s="5"/>
      <c r="K842" s="46" t="e">
        <f>VLOOKUP(J842,'[1]Item List (3)'!A$1:B$110000,2,FALSE)</f>
        <v>#N/A</v>
      </c>
      <c r="L842" s="5"/>
      <c r="M842" s="15" t="str">
        <f t="shared" si="239"/>
        <v>IR</v>
      </c>
      <c r="N842" s="15"/>
      <c r="O842" s="47" t="str">
        <f t="shared" si="238"/>
        <v/>
      </c>
      <c r="P842" s="15"/>
      <c r="Q842" s="15"/>
      <c r="R842" s="15"/>
      <c r="S842" s="15"/>
      <c r="T842" s="15"/>
      <c r="U842" s="48">
        <f t="shared" si="233"/>
        <v>0</v>
      </c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48">
        <f t="shared" si="237"/>
        <v>0</v>
      </c>
      <c r="BH842" s="49">
        <f t="shared" ref="BH842:BH905" si="240">BG842/60</f>
        <v>0</v>
      </c>
      <c r="BI842" s="50">
        <f t="shared" si="235"/>
        <v>0</v>
      </c>
      <c r="BJ842" s="50">
        <f t="shared" ref="BJ842:BJ886" si="241">IFERROR(BI842/BH842*100,0)</f>
        <v>0</v>
      </c>
      <c r="BK842" s="51">
        <f t="shared" ref="BK842:BK886" si="242">IFERROR(((U842*N842)/(BI842*3600)*100),0)</f>
        <v>0</v>
      </c>
      <c r="BL842" s="51">
        <f t="shared" ref="BL842:BL886" si="243">IFERROR(((U842-(R842+S842+T842))/U842*100),0)</f>
        <v>0</v>
      </c>
      <c r="BM842" s="51">
        <f t="shared" ref="BM842:BM886" si="244">IFERROR((((BJ842*BK842*BL842)/1000000)*100),0)</f>
        <v>0</v>
      </c>
      <c r="BN842" s="52">
        <f t="shared" ref="BN842:BN905" si="245">(W842+AP842+BE842+BF842)/60</f>
        <v>0</v>
      </c>
      <c r="BO842" s="52">
        <f t="shared" ref="BO842:BO905" si="246">IFERROR(((BH842-BN842)*3600)/N842,0)</f>
        <v>0</v>
      </c>
      <c r="BP842" s="52">
        <f t="shared" ref="BP842:BP905" si="247">IFERROR(SUM(W842:BF842)/60-BN842,0)</f>
        <v>0</v>
      </c>
      <c r="BQ842" s="53">
        <f t="shared" ref="BQ842:BQ905" si="248">IFERROR(BP842*3600/N842,0)</f>
        <v>0</v>
      </c>
    </row>
    <row r="843" spans="1:70">
      <c r="A843" s="41">
        <v>904</v>
      </c>
      <c r="B843" s="42">
        <v>46034</v>
      </c>
      <c r="C843" s="48" t="s">
        <v>97</v>
      </c>
      <c r="D843" s="43" t="str">
        <f t="shared" si="236"/>
        <v>HO</v>
      </c>
      <c r="E843" s="44" t="s">
        <v>175</v>
      </c>
      <c r="F843" s="44"/>
      <c r="G843" s="45"/>
      <c r="H843" s="45"/>
      <c r="I843" s="45"/>
      <c r="J843" s="5"/>
      <c r="K843" s="46" t="e">
        <f>VLOOKUP(J843,'[1]Item List (3)'!A$1:B$110000,2,FALSE)</f>
        <v>#N/A</v>
      </c>
      <c r="L843" s="5"/>
      <c r="M843" s="15" t="str">
        <f t="shared" si="239"/>
        <v>IR</v>
      </c>
      <c r="N843" s="15"/>
      <c r="O843" s="47" t="str">
        <f t="shared" si="238"/>
        <v/>
      </c>
      <c r="P843" s="15"/>
      <c r="Q843" s="15"/>
      <c r="R843" s="15"/>
      <c r="S843" s="15"/>
      <c r="T843" s="15"/>
      <c r="U843" s="48">
        <f t="shared" si="233"/>
        <v>0</v>
      </c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>
        <v>480</v>
      </c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48">
        <f t="shared" si="237"/>
        <v>480</v>
      </c>
      <c r="BH843" s="49">
        <f t="shared" si="240"/>
        <v>8</v>
      </c>
      <c r="BI843" s="50">
        <f t="shared" si="235"/>
        <v>0</v>
      </c>
      <c r="BJ843" s="50">
        <f t="shared" si="241"/>
        <v>0</v>
      </c>
      <c r="BK843" s="51">
        <f t="shared" si="242"/>
        <v>0</v>
      </c>
      <c r="BL843" s="51">
        <f t="shared" si="243"/>
        <v>0</v>
      </c>
      <c r="BM843" s="51">
        <f t="shared" si="244"/>
        <v>0</v>
      </c>
      <c r="BN843" s="52">
        <f t="shared" si="245"/>
        <v>0</v>
      </c>
      <c r="BO843" s="52">
        <f t="shared" si="246"/>
        <v>0</v>
      </c>
      <c r="BP843" s="52">
        <f t="shared" si="247"/>
        <v>8</v>
      </c>
      <c r="BQ843" s="53">
        <f t="shared" si="248"/>
        <v>0</v>
      </c>
    </row>
    <row r="844" spans="1:70">
      <c r="A844" s="41">
        <v>905</v>
      </c>
      <c r="B844" s="42">
        <v>46034</v>
      </c>
      <c r="C844" s="48" t="s">
        <v>91</v>
      </c>
      <c r="D844" s="43" t="str">
        <f t="shared" si="236"/>
        <v>HO</v>
      </c>
      <c r="E844" s="44" t="s">
        <v>176</v>
      </c>
      <c r="F844" s="44"/>
      <c r="G844" s="45"/>
      <c r="H844" s="45"/>
      <c r="I844" s="45"/>
      <c r="J844" s="5"/>
      <c r="K844" s="46" t="e">
        <f>VLOOKUP(J844,'[1]Item List (3)'!A$1:B$110000,2,FALSE)</f>
        <v>#N/A</v>
      </c>
      <c r="L844" s="5"/>
      <c r="M844" s="15" t="str">
        <f t="shared" si="239"/>
        <v>IR</v>
      </c>
      <c r="N844" s="15"/>
      <c r="O844" s="47" t="str">
        <f t="shared" si="238"/>
        <v/>
      </c>
      <c r="P844" s="15"/>
      <c r="Q844" s="15"/>
      <c r="R844" s="15"/>
      <c r="S844" s="15"/>
      <c r="T844" s="15"/>
      <c r="U844" s="48">
        <f t="shared" si="233"/>
        <v>0</v>
      </c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>
        <v>480</v>
      </c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48">
        <f t="shared" si="237"/>
        <v>480</v>
      </c>
      <c r="BH844" s="49">
        <f t="shared" si="240"/>
        <v>8</v>
      </c>
      <c r="BI844" s="50">
        <f t="shared" si="235"/>
        <v>0</v>
      </c>
      <c r="BJ844" s="50">
        <f t="shared" si="241"/>
        <v>0</v>
      </c>
      <c r="BK844" s="51">
        <f t="shared" si="242"/>
        <v>0</v>
      </c>
      <c r="BL844" s="51">
        <f t="shared" si="243"/>
        <v>0</v>
      </c>
      <c r="BM844" s="51">
        <f t="shared" si="244"/>
        <v>0</v>
      </c>
      <c r="BN844" s="52">
        <f t="shared" si="245"/>
        <v>0</v>
      </c>
      <c r="BO844" s="52">
        <f t="shared" si="246"/>
        <v>0</v>
      </c>
      <c r="BP844" s="52">
        <f t="shared" si="247"/>
        <v>8</v>
      </c>
      <c r="BQ844" s="53">
        <f t="shared" si="248"/>
        <v>0</v>
      </c>
    </row>
    <row r="845" spans="1:70">
      <c r="A845" s="41">
        <v>906</v>
      </c>
      <c r="B845" s="42">
        <v>46034</v>
      </c>
      <c r="C845" s="48" t="s">
        <v>97</v>
      </c>
      <c r="D845" s="43" t="str">
        <f t="shared" si="236"/>
        <v>HO</v>
      </c>
      <c r="E845" s="44" t="s">
        <v>176</v>
      </c>
      <c r="F845" s="44"/>
      <c r="G845" s="45"/>
      <c r="H845" s="45"/>
      <c r="I845" s="45"/>
      <c r="J845" s="5"/>
      <c r="K845" s="46" t="e">
        <f>VLOOKUP(J845,'[1]Item List (3)'!A$1:B$110000,2,FALSE)</f>
        <v>#N/A</v>
      </c>
      <c r="L845" s="5"/>
      <c r="M845" s="15" t="str">
        <f t="shared" si="239"/>
        <v>IR</v>
      </c>
      <c r="N845" s="15"/>
      <c r="O845" s="47" t="str">
        <f t="shared" si="238"/>
        <v/>
      </c>
      <c r="P845" s="15"/>
      <c r="Q845" s="15"/>
      <c r="R845" s="15"/>
      <c r="S845" s="15"/>
      <c r="T845" s="15"/>
      <c r="U845" s="48">
        <f t="shared" si="233"/>
        <v>0</v>
      </c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>
        <v>480</v>
      </c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48">
        <f t="shared" si="237"/>
        <v>480</v>
      </c>
      <c r="BH845" s="49">
        <f t="shared" si="240"/>
        <v>8</v>
      </c>
      <c r="BI845" s="50">
        <f t="shared" si="235"/>
        <v>0</v>
      </c>
      <c r="BJ845" s="50">
        <f t="shared" si="241"/>
        <v>0</v>
      </c>
      <c r="BK845" s="51">
        <f t="shared" si="242"/>
        <v>0</v>
      </c>
      <c r="BL845" s="51">
        <f t="shared" si="243"/>
        <v>0</v>
      </c>
      <c r="BM845" s="51">
        <f t="shared" si="244"/>
        <v>0</v>
      </c>
      <c r="BN845" s="52">
        <f t="shared" si="245"/>
        <v>0</v>
      </c>
      <c r="BO845" s="52">
        <f t="shared" si="246"/>
        <v>0</v>
      </c>
      <c r="BP845" s="52">
        <f t="shared" si="247"/>
        <v>8</v>
      </c>
      <c r="BQ845" s="53">
        <f t="shared" si="248"/>
        <v>0</v>
      </c>
    </row>
    <row r="846" spans="1:70">
      <c r="A846" s="41">
        <v>907</v>
      </c>
      <c r="B846" s="42">
        <v>46034</v>
      </c>
      <c r="C846" s="48" t="s">
        <v>91</v>
      </c>
      <c r="D846" s="43" t="str">
        <f t="shared" si="236"/>
        <v>HO</v>
      </c>
      <c r="E846" s="44" t="s">
        <v>177</v>
      </c>
      <c r="F846" s="44" t="s">
        <v>161</v>
      </c>
      <c r="G846" s="45" t="s">
        <v>174</v>
      </c>
      <c r="H846" s="45"/>
      <c r="I846" s="45"/>
      <c r="J846" s="5">
        <v>104247</v>
      </c>
      <c r="K846" s="46" t="str">
        <f>VLOOKUP(J846,'[1]Item List (3)'!A$1:B$110000,2,FALSE)</f>
        <v>IR.209</v>
      </c>
      <c r="L846" s="5">
        <v>251221002</v>
      </c>
      <c r="M846" s="15" t="str">
        <f t="shared" si="239"/>
        <v>IR</v>
      </c>
      <c r="N846" s="15">
        <v>20</v>
      </c>
      <c r="O846" s="47">
        <f t="shared" si="238"/>
        <v>180</v>
      </c>
      <c r="P846" s="15">
        <v>1</v>
      </c>
      <c r="Q846" s="15"/>
      <c r="R846" s="15"/>
      <c r="S846" s="15"/>
      <c r="T846" s="15"/>
      <c r="U846" s="48">
        <f t="shared" si="233"/>
        <v>0</v>
      </c>
      <c r="V846" s="15"/>
      <c r="W846" s="15">
        <v>120</v>
      </c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>
        <v>360</v>
      </c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48">
        <f t="shared" si="237"/>
        <v>480</v>
      </c>
      <c r="BH846" s="49">
        <f t="shared" si="240"/>
        <v>8</v>
      </c>
      <c r="BI846" s="50">
        <f t="shared" si="235"/>
        <v>0</v>
      </c>
      <c r="BJ846" s="50">
        <f t="shared" si="241"/>
        <v>0</v>
      </c>
      <c r="BK846" s="51">
        <f t="shared" si="242"/>
        <v>0</v>
      </c>
      <c r="BL846" s="51">
        <f t="shared" si="243"/>
        <v>0</v>
      </c>
      <c r="BM846" s="51">
        <f t="shared" si="244"/>
        <v>0</v>
      </c>
      <c r="BN846" s="52">
        <f t="shared" si="245"/>
        <v>2</v>
      </c>
      <c r="BO846" s="52">
        <f t="shared" si="246"/>
        <v>1080</v>
      </c>
      <c r="BP846" s="52">
        <f t="shared" si="247"/>
        <v>6</v>
      </c>
      <c r="BQ846" s="53">
        <f t="shared" si="248"/>
        <v>1080</v>
      </c>
    </row>
    <row r="847" spans="1:70">
      <c r="A847" s="41">
        <v>908</v>
      </c>
      <c r="B847" s="42">
        <v>46034</v>
      </c>
      <c r="C847" s="48" t="s">
        <v>97</v>
      </c>
      <c r="D847" s="43" t="str">
        <f t="shared" si="236"/>
        <v>HO</v>
      </c>
      <c r="E847" s="44" t="s">
        <v>177</v>
      </c>
      <c r="F847" s="44" t="s">
        <v>161</v>
      </c>
      <c r="G847" s="45" t="s">
        <v>174</v>
      </c>
      <c r="H847" s="45" t="s">
        <v>163</v>
      </c>
      <c r="I847" s="45" t="s">
        <v>173</v>
      </c>
      <c r="J847" s="5">
        <v>104247</v>
      </c>
      <c r="K847" s="46" t="str">
        <f>VLOOKUP(J847,'[1]Item List (3)'!A$1:B$110000,2,FALSE)</f>
        <v>IR.209</v>
      </c>
      <c r="L847" s="5">
        <v>251221002</v>
      </c>
      <c r="M847" s="15" t="str">
        <f t="shared" si="239"/>
        <v>IR</v>
      </c>
      <c r="N847" s="15">
        <v>20</v>
      </c>
      <c r="O847" s="47">
        <f t="shared" si="238"/>
        <v>180</v>
      </c>
      <c r="P847" s="15">
        <v>1</v>
      </c>
      <c r="Q847" s="15">
        <v>1393</v>
      </c>
      <c r="R847" s="15"/>
      <c r="S847" s="15"/>
      <c r="T847" s="15"/>
      <c r="U847" s="48">
        <f t="shared" si="233"/>
        <v>1393</v>
      </c>
      <c r="V847" s="15">
        <v>570</v>
      </c>
      <c r="W847" s="15"/>
      <c r="X847" s="15">
        <v>300</v>
      </c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>
        <v>55</v>
      </c>
      <c r="AO847" s="15"/>
      <c r="AP847" s="15">
        <v>30</v>
      </c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>
        <v>5</v>
      </c>
      <c r="BD847" s="15"/>
      <c r="BE847" s="15"/>
      <c r="BF847" s="15"/>
      <c r="BG847" s="48">
        <f t="shared" si="237"/>
        <v>960</v>
      </c>
      <c r="BH847" s="49">
        <f t="shared" si="240"/>
        <v>16</v>
      </c>
      <c r="BI847" s="50">
        <f t="shared" si="235"/>
        <v>9.5</v>
      </c>
      <c r="BJ847" s="50">
        <f t="shared" si="241"/>
        <v>59.375</v>
      </c>
      <c r="BK847" s="51">
        <f t="shared" si="242"/>
        <v>81.461988304093566</v>
      </c>
      <c r="BL847" s="51">
        <f t="shared" si="243"/>
        <v>100</v>
      </c>
      <c r="BM847" s="51">
        <f t="shared" si="244"/>
        <v>48.368055555555557</v>
      </c>
      <c r="BN847" s="52">
        <f t="shared" si="245"/>
        <v>0.5</v>
      </c>
      <c r="BO847" s="52">
        <f t="shared" si="246"/>
        <v>2790</v>
      </c>
      <c r="BP847" s="52">
        <f t="shared" si="247"/>
        <v>6</v>
      </c>
      <c r="BQ847" s="53">
        <f t="shared" si="248"/>
        <v>1080</v>
      </c>
    </row>
    <row r="848" spans="1:70">
      <c r="A848" s="41">
        <v>909</v>
      </c>
      <c r="B848" s="42">
        <v>46034</v>
      </c>
      <c r="C848" s="48" t="s">
        <v>91</v>
      </c>
      <c r="D848" s="43" t="str">
        <f t="shared" si="236"/>
        <v>HO</v>
      </c>
      <c r="E848" s="44" t="s">
        <v>179</v>
      </c>
      <c r="F848" s="44" t="s">
        <v>161</v>
      </c>
      <c r="G848" s="45" t="s">
        <v>174</v>
      </c>
      <c r="H848" s="45"/>
      <c r="I848" s="45"/>
      <c r="J848" s="5">
        <v>200261</v>
      </c>
      <c r="K848" s="46" t="str">
        <f>VLOOKUP(J848,'[1]Item List (3)'!A$1:B$110000,2,FALSE)</f>
        <v>OR.211 YY4</v>
      </c>
      <c r="L848" s="5">
        <v>251230008</v>
      </c>
      <c r="M848" s="15" t="str">
        <f t="shared" si="239"/>
        <v>OR</v>
      </c>
      <c r="N848" s="15">
        <v>20</v>
      </c>
      <c r="O848" s="47">
        <f t="shared" si="238"/>
        <v>180</v>
      </c>
      <c r="P848" s="15">
        <v>1</v>
      </c>
      <c r="Q848" s="15">
        <v>319</v>
      </c>
      <c r="R848" s="15"/>
      <c r="S848" s="15"/>
      <c r="T848" s="15"/>
      <c r="U848" s="48">
        <f t="shared" si="233"/>
        <v>319</v>
      </c>
      <c r="V848" s="15">
        <v>120</v>
      </c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>
        <v>360</v>
      </c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>
        <v>480</v>
      </c>
      <c r="BG848" s="48">
        <f t="shared" si="237"/>
        <v>960</v>
      </c>
      <c r="BH848" s="49">
        <f t="shared" si="240"/>
        <v>16</v>
      </c>
      <c r="BI848" s="50">
        <f t="shared" si="235"/>
        <v>2</v>
      </c>
      <c r="BJ848" s="50">
        <f t="shared" si="241"/>
        <v>12.5</v>
      </c>
      <c r="BK848" s="51">
        <f t="shared" si="242"/>
        <v>88.611111111111114</v>
      </c>
      <c r="BL848" s="51">
        <f t="shared" si="243"/>
        <v>100</v>
      </c>
      <c r="BM848" s="51">
        <f t="shared" si="244"/>
        <v>11.076388888888889</v>
      </c>
      <c r="BN848" s="52">
        <f t="shared" si="245"/>
        <v>8</v>
      </c>
      <c r="BO848" s="52">
        <f t="shared" si="246"/>
        <v>1440</v>
      </c>
      <c r="BP848" s="52">
        <f t="shared" si="247"/>
        <v>6</v>
      </c>
      <c r="BQ848" s="53">
        <f t="shared" si="248"/>
        <v>1080</v>
      </c>
    </row>
    <row r="849" spans="1:73">
      <c r="A849" s="41">
        <v>910</v>
      </c>
      <c r="B849" s="42">
        <v>46034</v>
      </c>
      <c r="C849" s="48" t="s">
        <v>97</v>
      </c>
      <c r="D849" s="43" t="str">
        <f t="shared" si="236"/>
        <v>HO</v>
      </c>
      <c r="E849" s="44" t="s">
        <v>179</v>
      </c>
      <c r="F849" s="44" t="s">
        <v>161</v>
      </c>
      <c r="G849" s="45" t="s">
        <v>163</v>
      </c>
      <c r="H849" s="45" t="s">
        <v>167</v>
      </c>
      <c r="I849" s="45"/>
      <c r="J849" s="5">
        <v>208247</v>
      </c>
      <c r="K849" s="46" t="str">
        <f>VLOOKUP(J849,'[1]Item List (3)'!A$1:B$110000,2,FALSE)</f>
        <v>OR.209 YY2</v>
      </c>
      <c r="L849" s="5">
        <v>251211003</v>
      </c>
      <c r="M849" s="15" t="str">
        <f t="shared" si="239"/>
        <v>OR</v>
      </c>
      <c r="N849" s="15">
        <v>20</v>
      </c>
      <c r="O849" s="47">
        <f t="shared" si="238"/>
        <v>180</v>
      </c>
      <c r="P849" s="15">
        <v>1</v>
      </c>
      <c r="Q849" s="15">
        <v>1678</v>
      </c>
      <c r="R849" s="15"/>
      <c r="S849" s="15"/>
      <c r="T849" s="15"/>
      <c r="U849" s="48">
        <f t="shared" si="233"/>
        <v>1678</v>
      </c>
      <c r="V849" s="15">
        <v>620</v>
      </c>
      <c r="W849" s="15">
        <v>120</v>
      </c>
      <c r="X849" s="15">
        <v>120</v>
      </c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>
        <v>30</v>
      </c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>
        <v>10</v>
      </c>
      <c r="BD849" s="15"/>
      <c r="BE849" s="15"/>
      <c r="BF849" s="15"/>
      <c r="BG849" s="48">
        <f t="shared" si="237"/>
        <v>900</v>
      </c>
      <c r="BH849" s="49">
        <f t="shared" si="240"/>
        <v>15</v>
      </c>
      <c r="BI849" s="50">
        <f t="shared" si="235"/>
        <v>10.333333333333332</v>
      </c>
      <c r="BJ849" s="50">
        <f t="shared" si="241"/>
        <v>68.888888888888872</v>
      </c>
      <c r="BK849" s="51">
        <f t="shared" si="242"/>
        <v>90.215053763440878</v>
      </c>
      <c r="BL849" s="51">
        <f t="shared" si="243"/>
        <v>100</v>
      </c>
      <c r="BM849" s="51">
        <f t="shared" si="244"/>
        <v>62.148148148148138</v>
      </c>
      <c r="BN849" s="52">
        <f t="shared" si="245"/>
        <v>2.5</v>
      </c>
      <c r="BO849" s="52">
        <f t="shared" si="246"/>
        <v>2250</v>
      </c>
      <c r="BP849" s="52">
        <f t="shared" si="247"/>
        <v>2.166666666666667</v>
      </c>
      <c r="BQ849" s="53">
        <f t="shared" si="248"/>
        <v>390.00000000000006</v>
      </c>
    </row>
    <row r="850" spans="1:73">
      <c r="A850" s="41">
        <v>911</v>
      </c>
      <c r="B850" s="42">
        <v>46035</v>
      </c>
      <c r="C850" s="48" t="s">
        <v>91</v>
      </c>
      <c r="D850" s="43" t="str">
        <f t="shared" si="236"/>
        <v>FG</v>
      </c>
      <c r="E850" s="44" t="s">
        <v>93</v>
      </c>
      <c r="F850" s="44" t="s">
        <v>92</v>
      </c>
      <c r="G850" s="45" t="s">
        <v>94</v>
      </c>
      <c r="H850" s="45" t="s">
        <v>95</v>
      </c>
      <c r="I850" s="45"/>
      <c r="J850" s="5">
        <v>200497.11</v>
      </c>
      <c r="K850" s="46" t="str">
        <f>VLOOKUP(J850,'[1]Item List (3)'!A$1:B$110000,2,FALSE)</f>
        <v>OR.MNA6718G</v>
      </c>
      <c r="L850" s="5"/>
      <c r="M850" s="15" t="str">
        <f t="shared" si="239"/>
        <v>OR</v>
      </c>
      <c r="N850" s="15"/>
      <c r="O850" s="47" t="str">
        <f t="shared" si="238"/>
        <v/>
      </c>
      <c r="P850" s="15">
        <v>2</v>
      </c>
      <c r="Q850" s="15">
        <v>5400</v>
      </c>
      <c r="R850" s="15"/>
      <c r="S850" s="15"/>
      <c r="T850" s="15"/>
      <c r="U850" s="48">
        <f t="shared" si="233"/>
        <v>5400</v>
      </c>
      <c r="V850" s="15">
        <v>420</v>
      </c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>
        <v>60</v>
      </c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48">
        <f t="shared" si="237"/>
        <v>480</v>
      </c>
      <c r="BH850" s="49">
        <f t="shared" si="240"/>
        <v>8</v>
      </c>
      <c r="BI850" s="50">
        <f t="shared" si="235"/>
        <v>7</v>
      </c>
      <c r="BJ850" s="50">
        <f t="shared" si="241"/>
        <v>87.5</v>
      </c>
      <c r="BK850" s="51">
        <f t="shared" si="242"/>
        <v>0</v>
      </c>
      <c r="BL850" s="51">
        <f t="shared" si="243"/>
        <v>100</v>
      </c>
      <c r="BM850" s="51">
        <f t="shared" si="244"/>
        <v>0</v>
      </c>
      <c r="BN850" s="52">
        <f t="shared" si="245"/>
        <v>0</v>
      </c>
      <c r="BO850" s="52">
        <f t="shared" si="246"/>
        <v>0</v>
      </c>
      <c r="BP850" s="52">
        <f t="shared" si="247"/>
        <v>1</v>
      </c>
      <c r="BQ850" s="53">
        <f t="shared" si="248"/>
        <v>0</v>
      </c>
    </row>
    <row r="851" spans="1:73">
      <c r="A851" s="41">
        <v>912</v>
      </c>
      <c r="B851" s="42">
        <v>46035</v>
      </c>
      <c r="C851" s="48" t="s">
        <v>91</v>
      </c>
      <c r="D851" s="43" t="str">
        <f t="shared" si="236"/>
        <v>FG</v>
      </c>
      <c r="E851" s="44" t="s">
        <v>100</v>
      </c>
      <c r="F851" s="44" t="s">
        <v>92</v>
      </c>
      <c r="G851" s="45" t="s">
        <v>98</v>
      </c>
      <c r="H851" s="45" t="s">
        <v>99</v>
      </c>
      <c r="I851" s="45"/>
      <c r="J851" s="5">
        <v>208281</v>
      </c>
      <c r="K851" s="46" t="str">
        <f>VLOOKUP(J851,'[1]Item List (3)'!A$1:B$110000,2,FALSE)</f>
        <v>D.OR 14536</v>
      </c>
      <c r="L851" s="5">
        <v>251225006</v>
      </c>
      <c r="M851" s="15" t="str">
        <f t="shared" si="239"/>
        <v>OR</v>
      </c>
      <c r="N851" s="15"/>
      <c r="O851" s="47" t="str">
        <f t="shared" si="238"/>
        <v/>
      </c>
      <c r="P851" s="15">
        <v>2</v>
      </c>
      <c r="Q851" s="15">
        <v>720</v>
      </c>
      <c r="R851" s="15"/>
      <c r="S851" s="15"/>
      <c r="T851" s="15"/>
      <c r="U851" s="48">
        <f t="shared" si="233"/>
        <v>720</v>
      </c>
      <c r="V851" s="15">
        <v>120</v>
      </c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>
        <v>120</v>
      </c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48">
        <f t="shared" si="237"/>
        <v>240</v>
      </c>
      <c r="BH851" s="49">
        <f t="shared" si="240"/>
        <v>4</v>
      </c>
      <c r="BI851" s="50">
        <f t="shared" si="235"/>
        <v>2</v>
      </c>
      <c r="BJ851" s="50">
        <f t="shared" si="241"/>
        <v>50</v>
      </c>
      <c r="BK851" s="51">
        <f t="shared" si="242"/>
        <v>0</v>
      </c>
      <c r="BL851" s="51">
        <f t="shared" si="243"/>
        <v>100</v>
      </c>
      <c r="BM851" s="51">
        <f t="shared" si="244"/>
        <v>0</v>
      </c>
      <c r="BN851" s="52">
        <f t="shared" si="245"/>
        <v>0</v>
      </c>
      <c r="BO851" s="52">
        <f t="shared" si="246"/>
        <v>0</v>
      </c>
      <c r="BP851" s="52">
        <f t="shared" si="247"/>
        <v>2</v>
      </c>
      <c r="BQ851" s="53">
        <f t="shared" si="248"/>
        <v>0</v>
      </c>
      <c r="BR851" s="54">
        <v>1</v>
      </c>
    </row>
    <row r="852" spans="1:73">
      <c r="A852" s="41">
        <v>913</v>
      </c>
      <c r="B852" s="42">
        <v>46035</v>
      </c>
      <c r="C852" s="48" t="s">
        <v>91</v>
      </c>
      <c r="D852" s="43" t="str">
        <f t="shared" si="236"/>
        <v>FG</v>
      </c>
      <c r="E852" s="44" t="s">
        <v>100</v>
      </c>
      <c r="F852" s="44" t="s">
        <v>92</v>
      </c>
      <c r="G852" s="45" t="s">
        <v>98</v>
      </c>
      <c r="H852" s="45" t="s">
        <v>99</v>
      </c>
      <c r="I852" s="45"/>
      <c r="J852" s="5">
        <v>104249</v>
      </c>
      <c r="K852" s="46" t="str">
        <f>VLOOKUP(J852,'[1]Item List (3)'!A$1:B$110000,2,FALSE)</f>
        <v>IW. BDA-4003</v>
      </c>
      <c r="L852" s="5">
        <v>251207009</v>
      </c>
      <c r="M852" s="15" t="str">
        <f t="shared" si="239"/>
        <v>IR</v>
      </c>
      <c r="N852" s="15"/>
      <c r="O852" s="47" t="str">
        <f t="shared" si="238"/>
        <v/>
      </c>
      <c r="P852" s="15">
        <v>2</v>
      </c>
      <c r="Q852" s="15">
        <v>4500</v>
      </c>
      <c r="R852" s="15"/>
      <c r="S852" s="15"/>
      <c r="T852" s="15"/>
      <c r="U852" s="48">
        <f t="shared" si="233"/>
        <v>4500</v>
      </c>
      <c r="V852" s="15">
        <v>240</v>
      </c>
      <c r="W852" s="15">
        <v>60</v>
      </c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48">
        <f t="shared" ref="BG852:BG890" si="249">SUM(V852:BF852)</f>
        <v>300</v>
      </c>
      <c r="BH852" s="49">
        <f t="shared" si="240"/>
        <v>5</v>
      </c>
      <c r="BI852" s="50">
        <f t="shared" si="235"/>
        <v>4</v>
      </c>
      <c r="BJ852" s="50">
        <f t="shared" si="241"/>
        <v>80</v>
      </c>
      <c r="BK852" s="51">
        <f t="shared" si="242"/>
        <v>0</v>
      </c>
      <c r="BL852" s="51">
        <f t="shared" si="243"/>
        <v>100</v>
      </c>
      <c r="BM852" s="51">
        <f t="shared" si="244"/>
        <v>0</v>
      </c>
      <c r="BN852" s="52">
        <f t="shared" si="245"/>
        <v>1</v>
      </c>
      <c r="BO852" s="52">
        <f t="shared" si="246"/>
        <v>0</v>
      </c>
      <c r="BP852" s="52">
        <f t="shared" si="247"/>
        <v>0</v>
      </c>
      <c r="BQ852" s="53">
        <f t="shared" si="248"/>
        <v>0</v>
      </c>
    </row>
    <row r="853" spans="1:73">
      <c r="A853" s="41">
        <v>914</v>
      </c>
      <c r="B853" s="42">
        <v>46035</v>
      </c>
      <c r="C853" s="48" t="s">
        <v>91</v>
      </c>
      <c r="D853" s="43" t="str">
        <f t="shared" si="236"/>
        <v>CG</v>
      </c>
      <c r="E853" s="44" t="s">
        <v>105</v>
      </c>
      <c r="F853" s="44"/>
      <c r="G853" s="45"/>
      <c r="H853" s="45"/>
      <c r="I853" s="45"/>
      <c r="J853" s="5"/>
      <c r="K853" s="46" t="e">
        <f>VLOOKUP(J853,'[1]Item List (3)'!A$1:B$110000,2,FALSE)</f>
        <v>#N/A</v>
      </c>
      <c r="L853" s="5"/>
      <c r="M853" s="15" t="str">
        <f t="shared" si="239"/>
        <v>IR</v>
      </c>
      <c r="N853" s="15"/>
      <c r="O853" s="47" t="str">
        <f t="shared" si="238"/>
        <v/>
      </c>
      <c r="P853" s="15"/>
      <c r="Q853" s="15"/>
      <c r="R853" s="15"/>
      <c r="S853" s="15"/>
      <c r="T853" s="15"/>
      <c r="U853" s="48">
        <f t="shared" si="233"/>
        <v>0</v>
      </c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>
        <v>540</v>
      </c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48">
        <f t="shared" si="249"/>
        <v>540</v>
      </c>
      <c r="BH853" s="49">
        <f t="shared" si="240"/>
        <v>9</v>
      </c>
      <c r="BI853" s="50">
        <f t="shared" si="235"/>
        <v>0</v>
      </c>
      <c r="BJ853" s="50">
        <f t="shared" si="241"/>
        <v>0</v>
      </c>
      <c r="BK853" s="51">
        <f t="shared" si="242"/>
        <v>0</v>
      </c>
      <c r="BL853" s="51">
        <f t="shared" si="243"/>
        <v>0</v>
      </c>
      <c r="BM853" s="51">
        <f t="shared" si="244"/>
        <v>0</v>
      </c>
      <c r="BN853" s="52">
        <f t="shared" si="245"/>
        <v>0</v>
      </c>
      <c r="BO853" s="52">
        <f t="shared" si="246"/>
        <v>0</v>
      </c>
      <c r="BP853" s="52">
        <f t="shared" si="247"/>
        <v>9</v>
      </c>
      <c r="BQ853" s="53">
        <f t="shared" si="248"/>
        <v>0</v>
      </c>
    </row>
    <row r="854" spans="1:73">
      <c r="A854" s="41">
        <v>915</v>
      </c>
      <c r="B854" s="42">
        <v>46035</v>
      </c>
      <c r="C854" s="48" t="s">
        <v>91</v>
      </c>
      <c r="D854" s="43" t="str">
        <f t="shared" si="236"/>
        <v>CG</v>
      </c>
      <c r="E854" s="44" t="s">
        <v>108</v>
      </c>
      <c r="F854" s="44" t="s">
        <v>106</v>
      </c>
      <c r="G854" s="45" t="s">
        <v>112</v>
      </c>
      <c r="H854" s="45" t="s">
        <v>113</v>
      </c>
      <c r="I854" s="45" t="s">
        <v>114</v>
      </c>
      <c r="J854" s="5">
        <v>208249</v>
      </c>
      <c r="K854" s="46" t="str">
        <f>VLOOKUP(J854,'[1]Item List (3)'!A$1:B$110000,2,FALSE)</f>
        <v>OW-BDA-4003</v>
      </c>
      <c r="L854" s="5">
        <v>251226003</v>
      </c>
      <c r="M854" s="15" t="str">
        <f t="shared" si="239"/>
        <v>OR</v>
      </c>
      <c r="N854" s="15"/>
      <c r="O854" s="47" t="str">
        <f t="shared" si="238"/>
        <v/>
      </c>
      <c r="P854" s="15">
        <v>1</v>
      </c>
      <c r="Q854" s="15">
        <v>8190</v>
      </c>
      <c r="R854" s="15"/>
      <c r="S854" s="15"/>
      <c r="T854" s="15"/>
      <c r="U854" s="48">
        <f t="shared" ref="U854:U917" si="250">Q854+S854+T854</f>
        <v>8190</v>
      </c>
      <c r="V854" s="15">
        <v>60</v>
      </c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>
        <v>75</v>
      </c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48">
        <f t="shared" si="249"/>
        <v>135</v>
      </c>
      <c r="BH854" s="49">
        <f t="shared" si="240"/>
        <v>2.25</v>
      </c>
      <c r="BI854" s="50">
        <f t="shared" si="235"/>
        <v>1</v>
      </c>
      <c r="BJ854" s="50">
        <f t="shared" si="241"/>
        <v>44.444444444444443</v>
      </c>
      <c r="BK854" s="51">
        <f t="shared" si="242"/>
        <v>0</v>
      </c>
      <c r="BL854" s="51">
        <f t="shared" si="243"/>
        <v>100</v>
      </c>
      <c r="BM854" s="51">
        <f t="shared" si="244"/>
        <v>0</v>
      </c>
      <c r="BN854" s="52">
        <f t="shared" si="245"/>
        <v>0</v>
      </c>
      <c r="BO854" s="52">
        <f t="shared" si="246"/>
        <v>0</v>
      </c>
      <c r="BP854" s="52">
        <f t="shared" si="247"/>
        <v>1.25</v>
      </c>
      <c r="BQ854" s="53">
        <f t="shared" si="248"/>
        <v>0</v>
      </c>
    </row>
    <row r="855" spans="1:73">
      <c r="A855" s="41">
        <v>916</v>
      </c>
      <c r="B855" s="42">
        <v>46035</v>
      </c>
      <c r="C855" s="48" t="s">
        <v>91</v>
      </c>
      <c r="D855" s="43" t="str">
        <f t="shared" si="236"/>
        <v>CG</v>
      </c>
      <c r="E855" s="44" t="s">
        <v>108</v>
      </c>
      <c r="F855" s="44" t="s">
        <v>120</v>
      </c>
      <c r="G855" s="45" t="s">
        <v>112</v>
      </c>
      <c r="H855" s="45" t="s">
        <v>113</v>
      </c>
      <c r="I855" s="45" t="s">
        <v>114</v>
      </c>
      <c r="J855" s="5">
        <v>200497.11</v>
      </c>
      <c r="K855" s="46" t="str">
        <f>VLOOKUP(J855,'[1]Item List (3)'!A$1:B$110000,2,FALSE)</f>
        <v>OR.MNA6718G</v>
      </c>
      <c r="L855" s="5"/>
      <c r="M855" s="15" t="str">
        <f t="shared" si="239"/>
        <v>OR</v>
      </c>
      <c r="N855" s="15"/>
      <c r="O855" s="47" t="str">
        <f t="shared" si="238"/>
        <v/>
      </c>
      <c r="P855" s="15">
        <v>3</v>
      </c>
      <c r="Q855" s="15">
        <v>1240</v>
      </c>
      <c r="R855" s="15"/>
      <c r="S855" s="15"/>
      <c r="T855" s="15"/>
      <c r="U855" s="48">
        <f t="shared" si="250"/>
        <v>1240</v>
      </c>
      <c r="V855" s="15">
        <v>180</v>
      </c>
      <c r="W855" s="15">
        <v>120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48">
        <f t="shared" si="249"/>
        <v>300</v>
      </c>
      <c r="BH855" s="49">
        <f t="shared" si="240"/>
        <v>5</v>
      </c>
      <c r="BI855" s="50">
        <f t="shared" si="235"/>
        <v>3</v>
      </c>
      <c r="BJ855" s="50">
        <f t="shared" si="241"/>
        <v>60</v>
      </c>
      <c r="BK855" s="51">
        <f t="shared" si="242"/>
        <v>0</v>
      </c>
      <c r="BL855" s="51">
        <f t="shared" si="243"/>
        <v>100</v>
      </c>
      <c r="BM855" s="51">
        <f t="shared" si="244"/>
        <v>0</v>
      </c>
      <c r="BN855" s="52">
        <f t="shared" si="245"/>
        <v>2</v>
      </c>
      <c r="BO855" s="52">
        <f t="shared" si="246"/>
        <v>0</v>
      </c>
      <c r="BP855" s="52">
        <f t="shared" si="247"/>
        <v>0</v>
      </c>
      <c r="BQ855" s="53">
        <f t="shared" si="248"/>
        <v>0</v>
      </c>
    </row>
    <row r="856" spans="1:73">
      <c r="A856" s="41">
        <v>917</v>
      </c>
      <c r="B856" s="42">
        <v>46035</v>
      </c>
      <c r="C856" s="48" t="s">
        <v>91</v>
      </c>
      <c r="D856" s="43" t="str">
        <f t="shared" si="236"/>
        <v>CG</v>
      </c>
      <c r="E856" s="44" t="s">
        <v>108</v>
      </c>
      <c r="F856" s="44" t="s">
        <v>111</v>
      </c>
      <c r="G856" s="45" t="s">
        <v>112</v>
      </c>
      <c r="H856" s="45" t="s">
        <v>113</v>
      </c>
      <c r="I856" s="45" t="s">
        <v>114</v>
      </c>
      <c r="J856" s="5">
        <v>200497.11</v>
      </c>
      <c r="K856" s="46" t="str">
        <f>VLOOKUP(J856,'[1]Item List (3)'!A$1:B$110000,2,FALSE)</f>
        <v>OR.MNA6718G</v>
      </c>
      <c r="L856" s="5"/>
      <c r="M856" s="15" t="str">
        <f t="shared" si="239"/>
        <v>OR</v>
      </c>
      <c r="N856" s="15"/>
      <c r="O856" s="47" t="str">
        <f t="shared" si="238"/>
        <v/>
      </c>
      <c r="P856" s="15">
        <v>1</v>
      </c>
      <c r="Q856" s="15">
        <v>2413</v>
      </c>
      <c r="R856" s="15"/>
      <c r="S856" s="15"/>
      <c r="T856" s="15"/>
      <c r="U856" s="48">
        <f t="shared" si="250"/>
        <v>2413</v>
      </c>
      <c r="V856" s="15">
        <v>105</v>
      </c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48">
        <f t="shared" si="249"/>
        <v>105</v>
      </c>
      <c r="BH856" s="49">
        <f t="shared" si="240"/>
        <v>1.75</v>
      </c>
      <c r="BI856" s="50">
        <f t="shared" si="235"/>
        <v>1.75</v>
      </c>
      <c r="BJ856" s="50">
        <f t="shared" si="241"/>
        <v>100</v>
      </c>
      <c r="BK856" s="51">
        <f t="shared" si="242"/>
        <v>0</v>
      </c>
      <c r="BL856" s="51">
        <f t="shared" si="243"/>
        <v>100</v>
      </c>
      <c r="BM856" s="51">
        <f t="shared" si="244"/>
        <v>0</v>
      </c>
      <c r="BN856" s="52">
        <f t="shared" si="245"/>
        <v>0</v>
      </c>
      <c r="BO856" s="52">
        <f t="shared" si="246"/>
        <v>0</v>
      </c>
      <c r="BP856" s="52">
        <f t="shared" si="247"/>
        <v>0</v>
      </c>
      <c r="BQ856" s="53">
        <f t="shared" si="248"/>
        <v>0</v>
      </c>
    </row>
    <row r="857" spans="1:73">
      <c r="A857" s="41">
        <v>918</v>
      </c>
      <c r="B857" s="42">
        <v>46035</v>
      </c>
      <c r="C857" s="48" t="s">
        <v>91</v>
      </c>
      <c r="D857" s="43" t="str">
        <f t="shared" si="236"/>
        <v>CG</v>
      </c>
      <c r="E857" s="44" t="s">
        <v>115</v>
      </c>
      <c r="F857" s="44" t="s">
        <v>106</v>
      </c>
      <c r="G857" s="45" t="s">
        <v>117</v>
      </c>
      <c r="H857" s="45" t="s">
        <v>118</v>
      </c>
      <c r="I857" s="45" t="s">
        <v>157</v>
      </c>
      <c r="J857" s="5">
        <v>208281</v>
      </c>
      <c r="K857" s="46" t="str">
        <f>VLOOKUP(J857,'[1]Item List (3)'!A$1:B$110000,2,FALSE)</f>
        <v>D.OR 14536</v>
      </c>
      <c r="L857" s="5">
        <v>251225006</v>
      </c>
      <c r="M857" s="15" t="str">
        <f t="shared" si="239"/>
        <v>OR</v>
      </c>
      <c r="N857" s="15"/>
      <c r="O857" s="47" t="str">
        <f t="shared" si="238"/>
        <v/>
      </c>
      <c r="P857" s="15">
        <v>1</v>
      </c>
      <c r="Q857" s="15">
        <v>1149</v>
      </c>
      <c r="R857" s="15"/>
      <c r="S857" s="15"/>
      <c r="T857" s="15"/>
      <c r="U857" s="48">
        <f t="shared" si="250"/>
        <v>1149</v>
      </c>
      <c r="V857" s="15">
        <v>540</v>
      </c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48">
        <f t="shared" si="249"/>
        <v>540</v>
      </c>
      <c r="BH857" s="49">
        <f t="shared" si="240"/>
        <v>9</v>
      </c>
      <c r="BI857" s="50">
        <f t="shared" si="235"/>
        <v>9</v>
      </c>
      <c r="BJ857" s="50">
        <f t="shared" si="241"/>
        <v>100</v>
      </c>
      <c r="BK857" s="51">
        <f t="shared" si="242"/>
        <v>0</v>
      </c>
      <c r="BL857" s="51">
        <f t="shared" si="243"/>
        <v>100</v>
      </c>
      <c r="BM857" s="51">
        <f t="shared" si="244"/>
        <v>0</v>
      </c>
      <c r="BN857" s="52">
        <f t="shared" si="245"/>
        <v>0</v>
      </c>
      <c r="BO857" s="52">
        <f t="shared" si="246"/>
        <v>0</v>
      </c>
      <c r="BP857" s="52">
        <f t="shared" si="247"/>
        <v>0</v>
      </c>
      <c r="BQ857" s="53">
        <f t="shared" si="248"/>
        <v>0</v>
      </c>
    </row>
    <row r="858" spans="1:73">
      <c r="A858" s="41">
        <v>919</v>
      </c>
      <c r="B858" s="42">
        <v>46035</v>
      </c>
      <c r="C858" s="48" t="s">
        <v>91</v>
      </c>
      <c r="D858" s="43" t="str">
        <f t="shared" si="236"/>
        <v>CG</v>
      </c>
      <c r="E858" s="44" t="s">
        <v>188</v>
      </c>
      <c r="F858" s="44" t="s">
        <v>111</v>
      </c>
      <c r="G858" s="45" t="s">
        <v>181</v>
      </c>
      <c r="H858" s="45" t="s">
        <v>104</v>
      </c>
      <c r="I858" s="45" t="s">
        <v>119</v>
      </c>
      <c r="J858" s="5">
        <v>208247</v>
      </c>
      <c r="K858" s="46" t="str">
        <f>VLOOKUP(J858,'[1]Item List (3)'!A$1:B$110000,2,FALSE)</f>
        <v>OR.209 YY2</v>
      </c>
      <c r="L858" s="5">
        <v>251221004</v>
      </c>
      <c r="M858" s="15" t="str">
        <f t="shared" si="239"/>
        <v>OR</v>
      </c>
      <c r="N858" s="15"/>
      <c r="O858" s="47" t="str">
        <f t="shared" si="238"/>
        <v/>
      </c>
      <c r="P858" s="15">
        <v>1</v>
      </c>
      <c r="Q858" s="15">
        <v>5100</v>
      </c>
      <c r="R858" s="15"/>
      <c r="S858" s="15"/>
      <c r="T858" s="15"/>
      <c r="U858" s="48">
        <f t="shared" si="250"/>
        <v>5100</v>
      </c>
      <c r="V858" s="15">
        <v>415</v>
      </c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>
        <v>45</v>
      </c>
      <c r="AP858" s="15"/>
      <c r="AQ858" s="15">
        <v>80</v>
      </c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48">
        <f t="shared" si="249"/>
        <v>540</v>
      </c>
      <c r="BH858" s="49">
        <f t="shared" si="240"/>
        <v>9</v>
      </c>
      <c r="BI858" s="50">
        <f t="shared" si="235"/>
        <v>6.9166666666666661</v>
      </c>
      <c r="BJ858" s="50">
        <f t="shared" si="241"/>
        <v>76.851851851851848</v>
      </c>
      <c r="BK858" s="51">
        <f t="shared" si="242"/>
        <v>0</v>
      </c>
      <c r="BL858" s="51">
        <f t="shared" si="243"/>
        <v>100</v>
      </c>
      <c r="BM858" s="51">
        <f t="shared" si="244"/>
        <v>0</v>
      </c>
      <c r="BN858" s="52">
        <f t="shared" si="245"/>
        <v>0</v>
      </c>
      <c r="BO858" s="52">
        <f t="shared" si="246"/>
        <v>0</v>
      </c>
      <c r="BP858" s="52">
        <f t="shared" si="247"/>
        <v>2.0833333333333335</v>
      </c>
      <c r="BQ858" s="53">
        <f t="shared" si="248"/>
        <v>0</v>
      </c>
    </row>
    <row r="859" spans="1:73">
      <c r="A859" s="41">
        <v>920</v>
      </c>
      <c r="B859" s="42">
        <v>46035</v>
      </c>
      <c r="C859" s="48" t="s">
        <v>91</v>
      </c>
      <c r="D859" s="43" t="str">
        <f t="shared" si="236"/>
        <v>EG</v>
      </c>
      <c r="E859" s="44" t="s">
        <v>121</v>
      </c>
      <c r="F859" s="44" t="s">
        <v>122</v>
      </c>
      <c r="G859" s="45" t="s">
        <v>156</v>
      </c>
      <c r="H859" s="45"/>
      <c r="I859" s="45"/>
      <c r="J859" s="5">
        <v>104738</v>
      </c>
      <c r="K859" s="46" t="str">
        <f>VLOOKUP(J859,'[1]Item List (3)'!A$1:B$110000,2,FALSE)</f>
        <v>IR.IR 20X28.6X16</v>
      </c>
      <c r="L859" s="5">
        <v>251221006</v>
      </c>
      <c r="M859" s="15" t="str">
        <f t="shared" si="239"/>
        <v>IR</v>
      </c>
      <c r="N859" s="15">
        <v>25</v>
      </c>
      <c r="O859" s="47">
        <f t="shared" si="238"/>
        <v>144</v>
      </c>
      <c r="P859" s="15">
        <v>1</v>
      </c>
      <c r="Q859" s="15">
        <v>1160</v>
      </c>
      <c r="R859" s="15"/>
      <c r="S859" s="15">
        <v>1</v>
      </c>
      <c r="T859" s="15"/>
      <c r="U859" s="48">
        <f t="shared" si="250"/>
        <v>1161</v>
      </c>
      <c r="V859" s="15">
        <v>505</v>
      </c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>
        <v>30</v>
      </c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>
        <v>5</v>
      </c>
      <c r="BF859" s="15"/>
      <c r="BG859" s="48">
        <f t="shared" si="249"/>
        <v>540</v>
      </c>
      <c r="BH859" s="49">
        <f t="shared" si="240"/>
        <v>9</v>
      </c>
      <c r="BI859" s="50">
        <f t="shared" si="235"/>
        <v>8.4166666666666661</v>
      </c>
      <c r="BJ859" s="50">
        <f t="shared" si="241"/>
        <v>93.518518518518505</v>
      </c>
      <c r="BK859" s="51">
        <f t="shared" si="242"/>
        <v>95.792079207920793</v>
      </c>
      <c r="BL859" s="51">
        <f t="shared" si="243"/>
        <v>99.913867355727831</v>
      </c>
      <c r="BM859" s="51">
        <f t="shared" si="244"/>
        <v>89.506172839506178</v>
      </c>
      <c r="BN859" s="52">
        <f t="shared" si="245"/>
        <v>8.3333333333333329E-2</v>
      </c>
      <c r="BO859" s="52">
        <f t="shared" si="246"/>
        <v>1283.9999999999998</v>
      </c>
      <c r="BP859" s="52">
        <f t="shared" si="247"/>
        <v>0.5</v>
      </c>
      <c r="BQ859" s="53">
        <f t="shared" si="248"/>
        <v>72</v>
      </c>
    </row>
    <row r="860" spans="1:73">
      <c r="A860" s="41">
        <v>921</v>
      </c>
      <c r="B860" s="42">
        <v>46035</v>
      </c>
      <c r="C860" s="48" t="s">
        <v>91</v>
      </c>
      <c r="D860" s="43" t="str">
        <f t="shared" si="236"/>
        <v>EG</v>
      </c>
      <c r="E860" s="44" t="s">
        <v>125</v>
      </c>
      <c r="F860" s="44" t="s">
        <v>122</v>
      </c>
      <c r="G860" s="45" t="s">
        <v>126</v>
      </c>
      <c r="H860" s="45"/>
      <c r="I860" s="45"/>
      <c r="J860" s="5">
        <v>100603.31</v>
      </c>
      <c r="K860" s="46" t="e">
        <f>VLOOKUP(J860,'[1]Item List (3)'!A$1:B$110000,2,FALSE)</f>
        <v>#N/A</v>
      </c>
      <c r="L860" s="5">
        <v>250908017</v>
      </c>
      <c r="M860" s="15" t="str">
        <f t="shared" si="239"/>
        <v>IR</v>
      </c>
      <c r="N860" s="15">
        <v>45</v>
      </c>
      <c r="O860" s="47">
        <f t="shared" si="238"/>
        <v>80</v>
      </c>
      <c r="P860" s="15">
        <v>1</v>
      </c>
      <c r="Q860" s="15">
        <v>188</v>
      </c>
      <c r="R860" s="15">
        <v>8</v>
      </c>
      <c r="S860" s="15">
        <v>7</v>
      </c>
      <c r="T860" s="15"/>
      <c r="U860" s="48">
        <f t="shared" si="250"/>
        <v>195</v>
      </c>
      <c r="V860" s="15">
        <v>220</v>
      </c>
      <c r="W860" s="15">
        <v>30</v>
      </c>
      <c r="X860" s="15">
        <v>50</v>
      </c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>
        <v>240</v>
      </c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48">
        <f t="shared" si="249"/>
        <v>540</v>
      </c>
      <c r="BH860" s="49">
        <f t="shared" si="240"/>
        <v>9</v>
      </c>
      <c r="BI860" s="50">
        <f t="shared" si="235"/>
        <v>3.666666666666667</v>
      </c>
      <c r="BJ860" s="50">
        <f t="shared" si="241"/>
        <v>40.740740740740748</v>
      </c>
      <c r="BK860" s="51">
        <f t="shared" si="242"/>
        <v>66.47727272727272</v>
      </c>
      <c r="BL860" s="51">
        <f t="shared" si="243"/>
        <v>92.307692307692307</v>
      </c>
      <c r="BM860" s="51">
        <f t="shared" si="244"/>
        <v>25</v>
      </c>
      <c r="BN860" s="52">
        <f t="shared" si="245"/>
        <v>0.5</v>
      </c>
      <c r="BO860" s="52">
        <f t="shared" si="246"/>
        <v>680</v>
      </c>
      <c r="BP860" s="52">
        <f t="shared" si="247"/>
        <v>4.833333333333333</v>
      </c>
      <c r="BQ860" s="53">
        <f t="shared" si="248"/>
        <v>386.66666666666669</v>
      </c>
      <c r="BR860" s="54">
        <v>1</v>
      </c>
    </row>
    <row r="861" spans="1:73">
      <c r="A861" s="41">
        <v>922</v>
      </c>
      <c r="B861" s="42">
        <v>46035</v>
      </c>
      <c r="C861" s="48" t="s">
        <v>91</v>
      </c>
      <c r="D861" s="43" t="str">
        <f t="shared" si="236"/>
        <v>EG</v>
      </c>
      <c r="E861" s="44" t="s">
        <v>128</v>
      </c>
      <c r="F861" s="44" t="s">
        <v>183</v>
      </c>
      <c r="G861" s="45" t="s">
        <v>127</v>
      </c>
      <c r="H861" s="45"/>
      <c r="I861" s="45"/>
      <c r="J861" s="5">
        <v>208040.4</v>
      </c>
      <c r="K861" s="46" t="str">
        <f>VLOOKUP(J861,'[1]Item List (3)'!A$1:B$110000,2,FALSE)</f>
        <v>BR.OR 3222 LMW</v>
      </c>
      <c r="L861" s="5">
        <v>250928004</v>
      </c>
      <c r="M861" s="15" t="str">
        <f t="shared" si="239"/>
        <v>OR</v>
      </c>
      <c r="N861" s="15">
        <v>40</v>
      </c>
      <c r="O861" s="47">
        <f t="shared" si="238"/>
        <v>90</v>
      </c>
      <c r="P861" s="15">
        <v>1</v>
      </c>
      <c r="Q861" s="15">
        <v>675</v>
      </c>
      <c r="R861" s="15">
        <v>3</v>
      </c>
      <c r="S861" s="15"/>
      <c r="T861" s="15"/>
      <c r="U861" s="48">
        <f t="shared" si="250"/>
        <v>675</v>
      </c>
      <c r="V861" s="15">
        <v>540</v>
      </c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48">
        <f t="shared" si="249"/>
        <v>540</v>
      </c>
      <c r="BH861" s="49">
        <f t="shared" si="240"/>
        <v>9</v>
      </c>
      <c r="BI861" s="50">
        <f t="shared" si="235"/>
        <v>9</v>
      </c>
      <c r="BJ861" s="50">
        <f t="shared" si="241"/>
        <v>100</v>
      </c>
      <c r="BK861" s="51">
        <f t="shared" si="242"/>
        <v>83.333333333333343</v>
      </c>
      <c r="BL861" s="51">
        <f t="shared" si="243"/>
        <v>99.555555555555557</v>
      </c>
      <c r="BM861" s="51">
        <f t="shared" si="244"/>
        <v>82.962962962962976</v>
      </c>
      <c r="BN861" s="52">
        <f t="shared" si="245"/>
        <v>0</v>
      </c>
      <c r="BO861" s="52">
        <f t="shared" si="246"/>
        <v>810</v>
      </c>
      <c r="BP861" s="52">
        <f t="shared" si="247"/>
        <v>0</v>
      </c>
      <c r="BQ861" s="53">
        <f t="shared" si="248"/>
        <v>0</v>
      </c>
    </row>
    <row r="862" spans="1:73">
      <c r="A862" s="41">
        <v>923</v>
      </c>
      <c r="B862" s="42">
        <v>46035</v>
      </c>
      <c r="C862" s="48" t="s">
        <v>91</v>
      </c>
      <c r="D862" s="43" t="str">
        <f t="shared" si="236"/>
        <v>EG</v>
      </c>
      <c r="E862" s="44" t="s">
        <v>129</v>
      </c>
      <c r="F862" s="44" t="s">
        <v>122</v>
      </c>
      <c r="G862" s="45" t="s">
        <v>103</v>
      </c>
      <c r="H862" s="45"/>
      <c r="I862" s="45"/>
      <c r="J862" s="5">
        <v>104247</v>
      </c>
      <c r="K862" s="46" t="str">
        <f>VLOOKUP(J862,'[1]Item List (3)'!A$1:B$110000,2,FALSE)</f>
        <v>IR.209</v>
      </c>
      <c r="L862" s="5">
        <v>251221002</v>
      </c>
      <c r="M862" s="15" t="str">
        <f t="shared" si="239"/>
        <v>IR</v>
      </c>
      <c r="N862" s="15">
        <v>20</v>
      </c>
      <c r="O862" s="47">
        <f t="shared" si="238"/>
        <v>180</v>
      </c>
      <c r="P862" s="15">
        <v>1</v>
      </c>
      <c r="Q862" s="15">
        <v>1450</v>
      </c>
      <c r="R862" s="15"/>
      <c r="S862" s="15"/>
      <c r="T862" s="15"/>
      <c r="U862" s="48">
        <f t="shared" si="250"/>
        <v>1450</v>
      </c>
      <c r="V862" s="15">
        <v>495</v>
      </c>
      <c r="W862" s="15"/>
      <c r="X862" s="15">
        <v>15</v>
      </c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>
        <v>30</v>
      </c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48">
        <f t="shared" si="249"/>
        <v>540</v>
      </c>
      <c r="BH862" s="49">
        <f t="shared" si="240"/>
        <v>9</v>
      </c>
      <c r="BI862" s="50">
        <f t="shared" si="235"/>
        <v>8.25</v>
      </c>
      <c r="BJ862" s="50">
        <f t="shared" si="241"/>
        <v>91.666666666666657</v>
      </c>
      <c r="BK862" s="51">
        <f t="shared" si="242"/>
        <v>97.643097643097647</v>
      </c>
      <c r="BL862" s="51">
        <f t="shared" si="243"/>
        <v>100</v>
      </c>
      <c r="BM862" s="51">
        <f t="shared" si="244"/>
        <v>89.506172839506164</v>
      </c>
      <c r="BN862" s="52">
        <f t="shared" si="245"/>
        <v>0</v>
      </c>
      <c r="BO862" s="52">
        <f t="shared" si="246"/>
        <v>1620</v>
      </c>
      <c r="BP862" s="52">
        <f t="shared" si="247"/>
        <v>0.75</v>
      </c>
      <c r="BQ862" s="53">
        <f t="shared" si="248"/>
        <v>135</v>
      </c>
    </row>
    <row r="863" spans="1:73">
      <c r="A863" s="41">
        <v>924</v>
      </c>
      <c r="B863" s="42">
        <v>46035</v>
      </c>
      <c r="C863" s="48" t="s">
        <v>91</v>
      </c>
      <c r="D863" s="43" t="str">
        <f t="shared" si="236"/>
        <v>EG</v>
      </c>
      <c r="E863" s="44" t="s">
        <v>130</v>
      </c>
      <c r="F863" s="44"/>
      <c r="G863" s="45"/>
      <c r="H863" s="45"/>
      <c r="I863" s="45"/>
      <c r="J863" s="5"/>
      <c r="K863" s="46" t="e">
        <f>VLOOKUP(J863,'[1]Item List (3)'!A$1:B$110000,2,FALSE)</f>
        <v>#N/A</v>
      </c>
      <c r="L863" s="5"/>
      <c r="M863" s="15" t="str">
        <f t="shared" si="239"/>
        <v>IR</v>
      </c>
      <c r="N863" s="15"/>
      <c r="O863" s="47" t="str">
        <f t="shared" si="238"/>
        <v/>
      </c>
      <c r="P863" s="15"/>
      <c r="Q863" s="15"/>
      <c r="R863" s="15"/>
      <c r="S863" s="15"/>
      <c r="T863" s="15"/>
      <c r="U863" s="48">
        <f t="shared" si="250"/>
        <v>0</v>
      </c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>
        <v>540</v>
      </c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48">
        <f t="shared" si="249"/>
        <v>540</v>
      </c>
      <c r="BH863" s="49">
        <f t="shared" si="240"/>
        <v>9</v>
      </c>
      <c r="BI863" s="50">
        <f t="shared" si="235"/>
        <v>0</v>
      </c>
      <c r="BJ863" s="50">
        <f t="shared" si="241"/>
        <v>0</v>
      </c>
      <c r="BK863" s="51">
        <f t="shared" si="242"/>
        <v>0</v>
      </c>
      <c r="BL863" s="51">
        <f t="shared" si="243"/>
        <v>0</v>
      </c>
      <c r="BM863" s="51">
        <f t="shared" si="244"/>
        <v>0</v>
      </c>
      <c r="BN863" s="52">
        <f t="shared" si="245"/>
        <v>0</v>
      </c>
      <c r="BO863" s="52">
        <f t="shared" si="246"/>
        <v>0</v>
      </c>
      <c r="BP863" s="52">
        <f t="shared" si="247"/>
        <v>9</v>
      </c>
      <c r="BQ863" s="53">
        <f t="shared" si="248"/>
        <v>0</v>
      </c>
    </row>
    <row r="864" spans="1:73">
      <c r="A864" s="41">
        <v>925</v>
      </c>
      <c r="B864" s="42">
        <v>46035</v>
      </c>
      <c r="C864" s="48" t="s">
        <v>91</v>
      </c>
      <c r="D864" s="43" t="str">
        <f t="shared" si="236"/>
        <v>IG</v>
      </c>
      <c r="E864" s="44" t="s">
        <v>131</v>
      </c>
      <c r="F864" s="44" t="s">
        <v>132</v>
      </c>
      <c r="G864" s="45" t="s">
        <v>133</v>
      </c>
      <c r="H864" s="45"/>
      <c r="I864" s="45"/>
      <c r="J864" s="5">
        <v>100299.14</v>
      </c>
      <c r="K864" s="46" t="str">
        <f>VLOOKUP(J864,'[1]Item List (3)'!A$1:B$110000,2,FALSE)</f>
        <v>IR. 9913 C</v>
      </c>
      <c r="L864" s="5">
        <v>251128013</v>
      </c>
      <c r="M864" s="15" t="str">
        <f t="shared" si="239"/>
        <v>IR</v>
      </c>
      <c r="N864" s="15">
        <v>23</v>
      </c>
      <c r="O864" s="47">
        <f t="shared" si="238"/>
        <v>156.52173913043478</v>
      </c>
      <c r="P864" s="15">
        <v>1</v>
      </c>
      <c r="Q864" s="15">
        <v>1050</v>
      </c>
      <c r="R864" s="15">
        <v>41</v>
      </c>
      <c r="S864" s="15">
        <v>63</v>
      </c>
      <c r="T864" s="15"/>
      <c r="U864" s="48">
        <f t="shared" si="250"/>
        <v>1113</v>
      </c>
      <c r="V864" s="15">
        <v>465</v>
      </c>
      <c r="W864" s="15"/>
      <c r="X864" s="15"/>
      <c r="Y864" s="15"/>
      <c r="Z864" s="15"/>
      <c r="AA864" s="15"/>
      <c r="AB864" s="15"/>
      <c r="AC864" s="15"/>
      <c r="AD864" s="15"/>
      <c r="AE864" s="15">
        <v>5</v>
      </c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>
        <v>30</v>
      </c>
      <c r="AQ864" s="15"/>
      <c r="AR864" s="15">
        <v>30</v>
      </c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>
        <v>10</v>
      </c>
      <c r="BD864" s="15"/>
      <c r="BE864" s="15"/>
      <c r="BF864" s="15"/>
      <c r="BG864" s="48">
        <f t="shared" si="249"/>
        <v>540</v>
      </c>
      <c r="BH864" s="49">
        <f t="shared" si="240"/>
        <v>9</v>
      </c>
      <c r="BI864" s="50">
        <f t="shared" si="235"/>
        <v>7.75</v>
      </c>
      <c r="BJ864" s="50">
        <f t="shared" si="241"/>
        <v>86.111111111111114</v>
      </c>
      <c r="BK864" s="51">
        <f t="shared" si="242"/>
        <v>91.752688172043008</v>
      </c>
      <c r="BL864" s="51">
        <f t="shared" si="243"/>
        <v>90.655884995507634</v>
      </c>
      <c r="BM864" s="51">
        <f t="shared" si="244"/>
        <v>71.62654320987653</v>
      </c>
      <c r="BN864" s="52">
        <f t="shared" si="245"/>
        <v>0.5</v>
      </c>
      <c r="BO864" s="52">
        <f t="shared" si="246"/>
        <v>1330.4347826086957</v>
      </c>
      <c r="BP864" s="52">
        <f t="shared" si="247"/>
        <v>0.75</v>
      </c>
      <c r="BQ864" s="53">
        <f t="shared" si="248"/>
        <v>117.39130434782609</v>
      </c>
      <c r="BR864" s="54">
        <v>1</v>
      </c>
      <c r="BU864" s="55">
        <v>1</v>
      </c>
    </row>
    <row r="865" spans="1:73">
      <c r="A865" s="41">
        <v>926</v>
      </c>
      <c r="B865" s="42">
        <v>46035</v>
      </c>
      <c r="C865" s="48" t="s">
        <v>91</v>
      </c>
      <c r="D865" s="43" t="str">
        <f t="shared" si="236"/>
        <v>IG</v>
      </c>
      <c r="E865" s="44" t="s">
        <v>135</v>
      </c>
      <c r="F865" s="44" t="s">
        <v>132</v>
      </c>
      <c r="G865" s="45" t="s">
        <v>139</v>
      </c>
      <c r="H865" s="45"/>
      <c r="I865" s="45"/>
      <c r="J865" s="5">
        <v>104299</v>
      </c>
      <c r="K865" s="46" t="str">
        <f>VLOOKUP(J865,'[1]Item List (3)'!A$1:B$110000,2,FALSE)</f>
        <v>IR.9916</v>
      </c>
      <c r="L865" s="5">
        <v>251207010</v>
      </c>
      <c r="M865" s="15" t="str">
        <f t="shared" si="239"/>
        <v>IR</v>
      </c>
      <c r="N865" s="15">
        <v>23</v>
      </c>
      <c r="O865" s="47">
        <f t="shared" si="238"/>
        <v>156.52173913043478</v>
      </c>
      <c r="P865" s="15">
        <v>1</v>
      </c>
      <c r="Q865" s="15">
        <v>552</v>
      </c>
      <c r="R865" s="15"/>
      <c r="S865" s="15">
        <v>27</v>
      </c>
      <c r="T865" s="15">
        <v>7</v>
      </c>
      <c r="U865" s="48">
        <f t="shared" si="250"/>
        <v>586</v>
      </c>
      <c r="V865" s="15">
        <v>330</v>
      </c>
      <c r="W865" s="15">
        <v>120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>
        <v>20</v>
      </c>
      <c r="AO865" s="15"/>
      <c r="AP865" s="15">
        <v>10</v>
      </c>
      <c r="AQ865" s="15"/>
      <c r="AR865" s="15">
        <v>60</v>
      </c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48">
        <f t="shared" si="249"/>
        <v>540</v>
      </c>
      <c r="BH865" s="49">
        <f t="shared" si="240"/>
        <v>9</v>
      </c>
      <c r="BI865" s="50">
        <f t="shared" si="235"/>
        <v>5.5</v>
      </c>
      <c r="BJ865" s="50">
        <f t="shared" si="241"/>
        <v>61.111111111111114</v>
      </c>
      <c r="BK865" s="51">
        <f t="shared" si="242"/>
        <v>68.070707070707073</v>
      </c>
      <c r="BL865" s="51">
        <f t="shared" si="243"/>
        <v>94.197952218430032</v>
      </c>
      <c r="BM865" s="51">
        <f t="shared" si="244"/>
        <v>39.18518518518519</v>
      </c>
      <c r="BN865" s="52">
        <f t="shared" si="245"/>
        <v>2.1666666666666665</v>
      </c>
      <c r="BO865" s="52">
        <f t="shared" si="246"/>
        <v>1069.5652173913045</v>
      </c>
      <c r="BP865" s="52">
        <f t="shared" si="247"/>
        <v>1.3333333333333335</v>
      </c>
      <c r="BQ865" s="53">
        <f t="shared" si="248"/>
        <v>208.69565217391309</v>
      </c>
      <c r="BR865" s="54">
        <v>1</v>
      </c>
      <c r="BT865" s="54">
        <v>1</v>
      </c>
      <c r="BU865" s="55">
        <v>1</v>
      </c>
    </row>
    <row r="866" spans="1:73">
      <c r="A866" s="41">
        <v>927</v>
      </c>
      <c r="B866" s="42">
        <v>46035</v>
      </c>
      <c r="C866" s="48" t="s">
        <v>91</v>
      </c>
      <c r="D866" s="43" t="str">
        <f t="shared" si="236"/>
        <v>IG</v>
      </c>
      <c r="E866" s="44" t="s">
        <v>140</v>
      </c>
      <c r="F866" s="44" t="s">
        <v>132</v>
      </c>
      <c r="G866" s="45" t="s">
        <v>142</v>
      </c>
      <c r="H866" s="45"/>
      <c r="I866" s="45"/>
      <c r="J866" s="5">
        <v>100282.4</v>
      </c>
      <c r="K866" s="46" t="str">
        <f>VLOOKUP(J866,'[1]Item List (3)'!A$1:B$110000,2,FALSE)</f>
        <v>D.IR 14537 SPL</v>
      </c>
      <c r="L866" s="5">
        <v>251225005</v>
      </c>
      <c r="M866" s="15" t="str">
        <f t="shared" si="239"/>
        <v>IR</v>
      </c>
      <c r="N866" s="15">
        <v>50</v>
      </c>
      <c r="O866" s="47">
        <f t="shared" si="238"/>
        <v>72</v>
      </c>
      <c r="P866" s="15">
        <v>1</v>
      </c>
      <c r="Q866" s="15">
        <v>306</v>
      </c>
      <c r="R866" s="15">
        <v>40</v>
      </c>
      <c r="S866" s="15"/>
      <c r="T866" s="15"/>
      <c r="U866" s="48">
        <f t="shared" si="250"/>
        <v>306</v>
      </c>
      <c r="V866" s="15">
        <v>510</v>
      </c>
      <c r="W866" s="15"/>
      <c r="X866" s="15"/>
      <c r="Y866" s="15"/>
      <c r="Z866" s="15">
        <v>15</v>
      </c>
      <c r="AA866" s="15"/>
      <c r="AB866" s="15"/>
      <c r="AC866" s="15"/>
      <c r="AD866" s="15"/>
      <c r="AE866" s="15">
        <v>5</v>
      </c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>
        <v>10</v>
      </c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48">
        <f t="shared" si="249"/>
        <v>540</v>
      </c>
      <c r="BH866" s="49">
        <f t="shared" si="240"/>
        <v>9</v>
      </c>
      <c r="BI866" s="50">
        <f t="shared" si="235"/>
        <v>8.5</v>
      </c>
      <c r="BJ866" s="50">
        <f t="shared" si="241"/>
        <v>94.444444444444443</v>
      </c>
      <c r="BK866" s="51">
        <f t="shared" si="242"/>
        <v>50</v>
      </c>
      <c r="BL866" s="51">
        <f t="shared" si="243"/>
        <v>86.928104575163403</v>
      </c>
      <c r="BM866" s="51">
        <f t="shared" si="244"/>
        <v>41.049382716049379</v>
      </c>
      <c r="BN866" s="52">
        <f t="shared" si="245"/>
        <v>0.16666666666666666</v>
      </c>
      <c r="BO866" s="52">
        <f t="shared" si="246"/>
        <v>636.00000000000011</v>
      </c>
      <c r="BP866" s="52">
        <f t="shared" si="247"/>
        <v>0.33333333333333337</v>
      </c>
      <c r="BQ866" s="53">
        <f t="shared" si="248"/>
        <v>24.000000000000004</v>
      </c>
      <c r="BR866" s="54">
        <v>2</v>
      </c>
      <c r="BT866" s="54">
        <v>1</v>
      </c>
      <c r="BU866" s="55">
        <v>1</v>
      </c>
    </row>
    <row r="867" spans="1:73">
      <c r="A867" s="41">
        <v>928</v>
      </c>
      <c r="B867" s="42">
        <v>46035</v>
      </c>
      <c r="C867" s="48" t="s">
        <v>91</v>
      </c>
      <c r="D867" s="43" t="str">
        <f t="shared" si="236"/>
        <v>IG</v>
      </c>
      <c r="E867" s="44" t="s">
        <v>143</v>
      </c>
      <c r="F867" s="44" t="s">
        <v>132</v>
      </c>
      <c r="G867" s="45" t="s">
        <v>141</v>
      </c>
      <c r="H867" s="45"/>
      <c r="I867" s="45"/>
      <c r="J867" s="5">
        <v>100603.31</v>
      </c>
      <c r="K867" s="46" t="e">
        <f>VLOOKUP(J867,'[1]Item List (3)'!A$1:B$110000,2,FALSE)</f>
        <v>#N/A</v>
      </c>
      <c r="L867" s="5">
        <v>250908017</v>
      </c>
      <c r="M867" s="15" t="str">
        <f t="shared" si="239"/>
        <v>IR</v>
      </c>
      <c r="N867" s="15">
        <v>45</v>
      </c>
      <c r="O867" s="47">
        <f t="shared" si="238"/>
        <v>80</v>
      </c>
      <c r="P867" s="15">
        <v>1</v>
      </c>
      <c r="Q867" s="15">
        <v>192</v>
      </c>
      <c r="R867" s="15">
        <v>5</v>
      </c>
      <c r="S867" s="15">
        <v>4</v>
      </c>
      <c r="T867" s="15"/>
      <c r="U867" s="48">
        <f t="shared" si="250"/>
        <v>196</v>
      </c>
      <c r="V867" s="15">
        <v>180</v>
      </c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>
        <v>360</v>
      </c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48">
        <f t="shared" si="249"/>
        <v>540</v>
      </c>
      <c r="BH867" s="49">
        <f t="shared" si="240"/>
        <v>9</v>
      </c>
      <c r="BI867" s="50">
        <f t="shared" si="235"/>
        <v>3</v>
      </c>
      <c r="BJ867" s="50">
        <f t="shared" si="241"/>
        <v>33.333333333333329</v>
      </c>
      <c r="BK867" s="51">
        <f t="shared" si="242"/>
        <v>81.666666666666671</v>
      </c>
      <c r="BL867" s="51">
        <f t="shared" si="243"/>
        <v>95.408163265306129</v>
      </c>
      <c r="BM867" s="51">
        <f t="shared" si="244"/>
        <v>25.972222222222225</v>
      </c>
      <c r="BN867" s="52">
        <f t="shared" si="245"/>
        <v>0</v>
      </c>
      <c r="BO867" s="52">
        <f t="shared" si="246"/>
        <v>720</v>
      </c>
      <c r="BP867" s="52">
        <f t="shared" si="247"/>
        <v>6</v>
      </c>
      <c r="BQ867" s="53">
        <f t="shared" si="248"/>
        <v>480</v>
      </c>
    </row>
    <row r="868" spans="1:73">
      <c r="A868" s="41">
        <v>929</v>
      </c>
      <c r="B868" s="42">
        <v>46035</v>
      </c>
      <c r="C868" s="48" t="s">
        <v>91</v>
      </c>
      <c r="D868" s="43" t="str">
        <f t="shared" si="236"/>
        <v>IG</v>
      </c>
      <c r="E868" s="44" t="s">
        <v>144</v>
      </c>
      <c r="F868" s="44" t="s">
        <v>132</v>
      </c>
      <c r="G868" s="45" t="s">
        <v>145</v>
      </c>
      <c r="H868" s="45" t="s">
        <v>154</v>
      </c>
      <c r="I868" s="45"/>
      <c r="J868" s="5">
        <v>208823.01</v>
      </c>
      <c r="K868" s="46" t="str">
        <f>VLOOKUP(J868,'[1]Item List (3)'!A$1:B$110000,2,FALSE)</f>
        <v>NK.OR 35/20(NKI 30/20)</v>
      </c>
      <c r="L868" s="5">
        <v>251209007</v>
      </c>
      <c r="M868" s="15" t="str">
        <f t="shared" si="239"/>
        <v>OR</v>
      </c>
      <c r="N868" s="15">
        <v>45</v>
      </c>
      <c r="O868" s="47">
        <f t="shared" si="238"/>
        <v>80</v>
      </c>
      <c r="P868" s="15">
        <v>1</v>
      </c>
      <c r="Q868" s="15">
        <v>140</v>
      </c>
      <c r="R868" s="15"/>
      <c r="S868" s="15"/>
      <c r="T868" s="15"/>
      <c r="U868" s="48">
        <f t="shared" si="250"/>
        <v>140</v>
      </c>
      <c r="V868" s="15">
        <v>120</v>
      </c>
      <c r="W868" s="15"/>
      <c r="X868" s="15"/>
      <c r="Y868" s="15"/>
      <c r="Z868" s="15">
        <v>10</v>
      </c>
      <c r="AA868" s="15"/>
      <c r="AB868" s="15"/>
      <c r="AC868" s="15"/>
      <c r="AD868" s="15"/>
      <c r="AE868" s="15"/>
      <c r="AF868" s="15"/>
      <c r="AG868" s="15">
        <v>20</v>
      </c>
      <c r="AH868" s="15"/>
      <c r="AI868" s="15"/>
      <c r="AJ868" s="15"/>
      <c r="AK868" s="15"/>
      <c r="AL868" s="15"/>
      <c r="AM868" s="15"/>
      <c r="AN868" s="15"/>
      <c r="AO868" s="15"/>
      <c r="AP868" s="15">
        <v>10</v>
      </c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48">
        <f t="shared" si="249"/>
        <v>160</v>
      </c>
      <c r="BH868" s="49">
        <f t="shared" si="240"/>
        <v>2.6666666666666665</v>
      </c>
      <c r="BI868" s="50">
        <f t="shared" si="235"/>
        <v>2</v>
      </c>
      <c r="BJ868" s="50">
        <f t="shared" si="241"/>
        <v>75</v>
      </c>
      <c r="BK868" s="51">
        <f t="shared" si="242"/>
        <v>87.5</v>
      </c>
      <c r="BL868" s="51">
        <f t="shared" si="243"/>
        <v>100</v>
      </c>
      <c r="BM868" s="51">
        <f t="shared" si="244"/>
        <v>65.625</v>
      </c>
      <c r="BN868" s="52">
        <f t="shared" si="245"/>
        <v>0.16666666666666666</v>
      </c>
      <c r="BO868" s="52">
        <f t="shared" si="246"/>
        <v>200</v>
      </c>
      <c r="BP868" s="52">
        <f t="shared" si="247"/>
        <v>0.5</v>
      </c>
      <c r="BQ868" s="53">
        <f t="shared" si="248"/>
        <v>40</v>
      </c>
      <c r="BR868" s="54">
        <v>1</v>
      </c>
      <c r="BS868" s="54">
        <v>2</v>
      </c>
      <c r="BT868" s="54">
        <v>1</v>
      </c>
      <c r="BU868" s="55">
        <v>1</v>
      </c>
    </row>
    <row r="869" spans="1:73">
      <c r="A869" s="41">
        <v>930</v>
      </c>
      <c r="B869" s="42">
        <v>46035</v>
      </c>
      <c r="C869" s="48" t="s">
        <v>91</v>
      </c>
      <c r="D869" s="43" t="str">
        <f t="shared" si="236"/>
        <v>IG</v>
      </c>
      <c r="E869" s="44" t="s">
        <v>144</v>
      </c>
      <c r="F869" s="44" t="s">
        <v>136</v>
      </c>
      <c r="G869" s="45" t="s">
        <v>145</v>
      </c>
      <c r="H869" s="45" t="s">
        <v>154</v>
      </c>
      <c r="I869" s="45"/>
      <c r="J869" s="5">
        <v>208557.1</v>
      </c>
      <c r="K869" s="46" t="str">
        <f>VLOOKUP(J869,'[1]Item List (3)'!A$1:B$110000,2,FALSE)</f>
        <v>OR 22211 SPL</v>
      </c>
      <c r="L869" s="5"/>
      <c r="M869" s="15" t="str">
        <f t="shared" si="239"/>
        <v>OR</v>
      </c>
      <c r="N869" s="15">
        <v>45</v>
      </c>
      <c r="O869" s="47">
        <f t="shared" si="238"/>
        <v>80</v>
      </c>
      <c r="P869" s="15">
        <v>1</v>
      </c>
      <c r="Q869" s="15">
        <v>100</v>
      </c>
      <c r="R869" s="15"/>
      <c r="S869" s="15"/>
      <c r="T869" s="15"/>
      <c r="U869" s="48">
        <f t="shared" si="250"/>
        <v>100</v>
      </c>
      <c r="V869" s="15">
        <v>115</v>
      </c>
      <c r="W869" s="15">
        <v>180</v>
      </c>
      <c r="X869" s="15">
        <v>75</v>
      </c>
      <c r="Y869" s="15"/>
      <c r="Z869" s="15"/>
      <c r="AA869" s="15"/>
      <c r="AB869" s="15"/>
      <c r="AC869" s="15"/>
      <c r="AD869" s="15"/>
      <c r="AE869" s="15"/>
      <c r="AF869" s="15">
        <v>10</v>
      </c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48">
        <f t="shared" si="249"/>
        <v>380</v>
      </c>
      <c r="BH869" s="49">
        <f t="shared" si="240"/>
        <v>6.333333333333333</v>
      </c>
      <c r="BI869" s="50">
        <f t="shared" si="235"/>
        <v>1.9166666666666661</v>
      </c>
      <c r="BJ869" s="50">
        <f t="shared" si="241"/>
        <v>30.263157894736835</v>
      </c>
      <c r="BK869" s="51">
        <f t="shared" si="242"/>
        <v>65.217391304347842</v>
      </c>
      <c r="BL869" s="51">
        <f t="shared" si="243"/>
        <v>100</v>
      </c>
      <c r="BM869" s="51">
        <f t="shared" si="244"/>
        <v>19.736842105263158</v>
      </c>
      <c r="BN869" s="52">
        <f t="shared" si="245"/>
        <v>3</v>
      </c>
      <c r="BO869" s="52">
        <f t="shared" si="246"/>
        <v>266.66666666666663</v>
      </c>
      <c r="BP869" s="52">
        <f t="shared" si="247"/>
        <v>1.416666666666667</v>
      </c>
      <c r="BQ869" s="53">
        <f t="shared" si="248"/>
        <v>113.33333333333336</v>
      </c>
      <c r="BR869" s="54">
        <v>1</v>
      </c>
    </row>
    <row r="870" spans="1:73">
      <c r="A870" s="41">
        <v>931</v>
      </c>
      <c r="B870" s="42">
        <v>46035</v>
      </c>
      <c r="C870" s="48" t="s">
        <v>91</v>
      </c>
      <c r="D870" s="43" t="str">
        <f t="shared" si="236"/>
        <v>IG</v>
      </c>
      <c r="E870" s="44" t="s">
        <v>146</v>
      </c>
      <c r="F870" s="44" t="s">
        <v>132</v>
      </c>
      <c r="G870" s="45" t="s">
        <v>154</v>
      </c>
      <c r="H870" s="45" t="s">
        <v>145</v>
      </c>
      <c r="I870" s="45" t="s">
        <v>139</v>
      </c>
      <c r="J870" s="5">
        <v>208247</v>
      </c>
      <c r="K870" s="46" t="str">
        <f>VLOOKUP(J870,'[1]Item List (3)'!A$1:B$110000,2,FALSE)</f>
        <v>OR.209 YY2</v>
      </c>
      <c r="L870" s="5">
        <v>251221003</v>
      </c>
      <c r="M870" s="15" t="str">
        <f t="shared" si="239"/>
        <v>OR</v>
      </c>
      <c r="N870" s="15">
        <v>20</v>
      </c>
      <c r="O870" s="47">
        <f t="shared" si="238"/>
        <v>180</v>
      </c>
      <c r="P870" s="15">
        <v>1</v>
      </c>
      <c r="Q870" s="15">
        <v>1296</v>
      </c>
      <c r="R870" s="15">
        <v>13</v>
      </c>
      <c r="S870" s="15">
        <v>3</v>
      </c>
      <c r="T870" s="15"/>
      <c r="U870" s="48">
        <f t="shared" si="250"/>
        <v>1299</v>
      </c>
      <c r="V870" s="15">
        <v>520</v>
      </c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>
        <v>20</v>
      </c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48">
        <f t="shared" si="249"/>
        <v>540</v>
      </c>
      <c r="BH870" s="49">
        <f t="shared" si="240"/>
        <v>9</v>
      </c>
      <c r="BI870" s="50">
        <f t="shared" si="235"/>
        <v>8.6666666666666661</v>
      </c>
      <c r="BJ870" s="50">
        <f t="shared" si="241"/>
        <v>96.296296296296291</v>
      </c>
      <c r="BK870" s="51">
        <f t="shared" si="242"/>
        <v>83.269230769230788</v>
      </c>
      <c r="BL870" s="51">
        <f t="shared" si="243"/>
        <v>98.768283294842192</v>
      </c>
      <c r="BM870" s="51">
        <f t="shared" si="244"/>
        <v>79.197530864197546</v>
      </c>
      <c r="BN870" s="52">
        <f t="shared" si="245"/>
        <v>0.33333333333333331</v>
      </c>
      <c r="BO870" s="52">
        <f t="shared" si="246"/>
        <v>1559.9999999999998</v>
      </c>
      <c r="BP870" s="52">
        <f t="shared" si="247"/>
        <v>0</v>
      </c>
      <c r="BQ870" s="53">
        <f t="shared" si="248"/>
        <v>0</v>
      </c>
    </row>
    <row r="871" spans="1:73">
      <c r="A871" s="41">
        <v>932</v>
      </c>
      <c r="B871" s="42">
        <v>46035</v>
      </c>
      <c r="C871" s="48" t="s">
        <v>91</v>
      </c>
      <c r="D871" s="43" t="str">
        <f t="shared" si="236"/>
        <v>IG</v>
      </c>
      <c r="E871" s="44" t="s">
        <v>147</v>
      </c>
      <c r="F871" s="44" t="s">
        <v>132</v>
      </c>
      <c r="G871" s="45" t="s">
        <v>134</v>
      </c>
      <c r="H871" s="45"/>
      <c r="I871" s="45"/>
      <c r="J871" s="5">
        <v>100261</v>
      </c>
      <c r="K871" s="46" t="str">
        <f>VLOOKUP(J871,'[1]Item List (3)'!A$1:B$110000,2,FALSE)</f>
        <v>IR. 211 YY4</v>
      </c>
      <c r="L871" s="5">
        <v>251230007</v>
      </c>
      <c r="M871" s="15" t="str">
        <f t="shared" si="239"/>
        <v>IR</v>
      </c>
      <c r="N871" s="15">
        <v>35</v>
      </c>
      <c r="O871" s="47">
        <f t="shared" si="238"/>
        <v>102.85714285714286</v>
      </c>
      <c r="P871" s="15">
        <v>1</v>
      </c>
      <c r="Q871" s="15">
        <v>178</v>
      </c>
      <c r="R871" s="15">
        <v>26</v>
      </c>
      <c r="S871" s="15">
        <v>72</v>
      </c>
      <c r="T871" s="15">
        <v>7</v>
      </c>
      <c r="U871" s="48">
        <f t="shared" si="250"/>
        <v>257</v>
      </c>
      <c r="V871" s="15">
        <v>120</v>
      </c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48">
        <f t="shared" si="249"/>
        <v>120</v>
      </c>
      <c r="BH871" s="49">
        <f t="shared" si="240"/>
        <v>2</v>
      </c>
      <c r="BI871" s="50">
        <f t="shared" si="235"/>
        <v>2</v>
      </c>
      <c r="BJ871" s="50">
        <f t="shared" si="241"/>
        <v>100</v>
      </c>
      <c r="BK871" s="51">
        <f t="shared" si="242"/>
        <v>124.93055555555554</v>
      </c>
      <c r="BL871" s="51">
        <f t="shared" si="243"/>
        <v>59.143968871595334</v>
      </c>
      <c r="BM871" s="51">
        <f t="shared" si="244"/>
        <v>73.888888888888886</v>
      </c>
      <c r="BN871" s="52">
        <f t="shared" si="245"/>
        <v>0</v>
      </c>
      <c r="BO871" s="52">
        <f t="shared" si="246"/>
        <v>205.71428571428572</v>
      </c>
      <c r="BP871" s="52">
        <f t="shared" si="247"/>
        <v>0</v>
      </c>
      <c r="BQ871" s="53">
        <f t="shared" si="248"/>
        <v>0</v>
      </c>
      <c r="BR871" s="54">
        <v>1</v>
      </c>
      <c r="BT871" s="54">
        <v>1</v>
      </c>
      <c r="BU871" s="55">
        <v>1</v>
      </c>
    </row>
    <row r="872" spans="1:73">
      <c r="A872" s="41">
        <v>933</v>
      </c>
      <c r="B872" s="42">
        <v>46035</v>
      </c>
      <c r="C872" s="48" t="s">
        <v>91</v>
      </c>
      <c r="D872" s="43" t="str">
        <f t="shared" si="236"/>
        <v>IG</v>
      </c>
      <c r="E872" s="44" t="s">
        <v>147</v>
      </c>
      <c r="F872" s="44" t="s">
        <v>132</v>
      </c>
      <c r="G872" s="45" t="s">
        <v>134</v>
      </c>
      <c r="H872" s="45"/>
      <c r="I872" s="45"/>
      <c r="J872" s="5">
        <v>104247</v>
      </c>
      <c r="K872" s="46" t="str">
        <f>VLOOKUP(J872,'[1]Item List (3)'!A$1:B$110000,2,FALSE)</f>
        <v>IR.209</v>
      </c>
      <c r="L872" s="5"/>
      <c r="M872" s="15" t="str">
        <f t="shared" si="239"/>
        <v>IR</v>
      </c>
      <c r="N872" s="15">
        <v>35</v>
      </c>
      <c r="O872" s="47">
        <f t="shared" si="238"/>
        <v>102.85714285714286</v>
      </c>
      <c r="P872" s="15">
        <v>1</v>
      </c>
      <c r="Q872" s="15">
        <v>83</v>
      </c>
      <c r="R872" s="15">
        <v>10</v>
      </c>
      <c r="S872" s="15">
        <v>4</v>
      </c>
      <c r="T872" s="15"/>
      <c r="U872" s="48">
        <f t="shared" si="250"/>
        <v>87</v>
      </c>
      <c r="V872" s="15">
        <v>115</v>
      </c>
      <c r="W872" s="15">
        <v>240</v>
      </c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>
        <v>5</v>
      </c>
      <c r="BF872" s="15"/>
      <c r="BG872" s="48">
        <f t="shared" si="249"/>
        <v>360</v>
      </c>
      <c r="BH872" s="49">
        <f t="shared" si="240"/>
        <v>6</v>
      </c>
      <c r="BI872" s="50">
        <f t="shared" si="235"/>
        <v>1.916666666666667</v>
      </c>
      <c r="BJ872" s="50">
        <f t="shared" si="241"/>
        <v>31.944444444444446</v>
      </c>
      <c r="BK872" s="51">
        <f t="shared" si="242"/>
        <v>44.130434782608688</v>
      </c>
      <c r="BL872" s="51">
        <f t="shared" si="243"/>
        <v>83.908045977011497</v>
      </c>
      <c r="BM872" s="51">
        <f t="shared" si="244"/>
        <v>11.828703703703704</v>
      </c>
      <c r="BN872" s="52">
        <f t="shared" si="245"/>
        <v>4.083333333333333</v>
      </c>
      <c r="BO872" s="52">
        <f t="shared" si="246"/>
        <v>197.14285714285717</v>
      </c>
      <c r="BP872" s="52">
        <f t="shared" si="247"/>
        <v>0</v>
      </c>
      <c r="BQ872" s="53">
        <f t="shared" si="248"/>
        <v>0</v>
      </c>
    </row>
    <row r="873" spans="1:73">
      <c r="A873" s="41">
        <v>934</v>
      </c>
      <c r="B873" s="42">
        <v>46035</v>
      </c>
      <c r="C873" s="48" t="s">
        <v>91</v>
      </c>
      <c r="D873" s="43" t="str">
        <f t="shared" si="236"/>
        <v>IG</v>
      </c>
      <c r="E873" s="44" t="s">
        <v>150</v>
      </c>
      <c r="F873" s="44" t="s">
        <v>132</v>
      </c>
      <c r="G873" s="45" t="s">
        <v>138</v>
      </c>
      <c r="H873" s="45"/>
      <c r="I873" s="45"/>
      <c r="J873" s="5">
        <v>101074</v>
      </c>
      <c r="K873" s="46" t="e">
        <f>VLOOKUP(J873,'[1]Item List (3)'!A$1:B$110000,2,FALSE)</f>
        <v>#N/A</v>
      </c>
      <c r="L873" s="5">
        <v>250417002</v>
      </c>
      <c r="M873" s="15" t="str">
        <f t="shared" si="239"/>
        <v>IR</v>
      </c>
      <c r="N873" s="15">
        <v>70</v>
      </c>
      <c r="O873" s="47">
        <f t="shared" si="238"/>
        <v>51.428571428571431</v>
      </c>
      <c r="P873" s="15">
        <v>1</v>
      </c>
      <c r="Q873" s="15">
        <v>106</v>
      </c>
      <c r="R873" s="15">
        <v>29</v>
      </c>
      <c r="S873" s="15">
        <v>12</v>
      </c>
      <c r="T873" s="15">
        <v>3</v>
      </c>
      <c r="U873" s="48">
        <f t="shared" si="250"/>
        <v>121</v>
      </c>
      <c r="V873" s="15">
        <v>205</v>
      </c>
      <c r="W873" s="15"/>
      <c r="X873" s="15"/>
      <c r="Y873" s="15"/>
      <c r="Z873" s="15">
        <v>15</v>
      </c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>
        <v>20</v>
      </c>
      <c r="AY873" s="15"/>
      <c r="AZ873" s="15"/>
      <c r="BA873" s="15"/>
      <c r="BB873" s="15"/>
      <c r="BC873" s="15"/>
      <c r="BD873" s="15"/>
      <c r="BE873" s="15"/>
      <c r="BF873" s="15"/>
      <c r="BG873" s="48">
        <f t="shared" si="249"/>
        <v>240</v>
      </c>
      <c r="BH873" s="49">
        <f t="shared" si="240"/>
        <v>4</v>
      </c>
      <c r="BI873" s="50">
        <f t="shared" si="235"/>
        <v>3.4166666666666665</v>
      </c>
      <c r="BJ873" s="50">
        <f t="shared" si="241"/>
        <v>85.416666666666657</v>
      </c>
      <c r="BK873" s="51">
        <f t="shared" si="242"/>
        <v>68.861788617886177</v>
      </c>
      <c r="BL873" s="51">
        <f t="shared" si="243"/>
        <v>63.636363636363633</v>
      </c>
      <c r="BM873" s="51">
        <f t="shared" si="244"/>
        <v>37.430555555555543</v>
      </c>
      <c r="BN873" s="52">
        <f t="shared" si="245"/>
        <v>0</v>
      </c>
      <c r="BO873" s="52">
        <f t="shared" si="246"/>
        <v>205.71428571428572</v>
      </c>
      <c r="BP873" s="52">
        <f t="shared" si="247"/>
        <v>0.58333333333333337</v>
      </c>
      <c r="BQ873" s="53">
        <f t="shared" si="248"/>
        <v>30</v>
      </c>
      <c r="BR873" s="54">
        <v>2</v>
      </c>
    </row>
    <row r="874" spans="1:73">
      <c r="A874" s="41">
        <v>935</v>
      </c>
      <c r="B874" s="42">
        <v>46035</v>
      </c>
      <c r="C874" s="48" t="s">
        <v>91</v>
      </c>
      <c r="D874" s="43" t="str">
        <f t="shared" si="236"/>
        <v>IG</v>
      </c>
      <c r="E874" s="44" t="s">
        <v>150</v>
      </c>
      <c r="F874" s="44" t="s">
        <v>132</v>
      </c>
      <c r="G874" s="45" t="s">
        <v>138</v>
      </c>
      <c r="H874" s="45"/>
      <c r="I874" s="45"/>
      <c r="J874" s="5">
        <v>200497.11</v>
      </c>
      <c r="K874" s="46" t="str">
        <f>VLOOKUP(J874,'[1]Item List (3)'!A$1:B$110000,2,FALSE)</f>
        <v>OR.MNA6718G</v>
      </c>
      <c r="L874" s="5"/>
      <c r="M874" s="15" t="str">
        <f t="shared" si="239"/>
        <v>OR</v>
      </c>
      <c r="N874" s="15"/>
      <c r="O874" s="47" t="str">
        <f t="shared" si="238"/>
        <v/>
      </c>
      <c r="P874" s="15">
        <v>1</v>
      </c>
      <c r="Q874" s="15">
        <v>40</v>
      </c>
      <c r="R874" s="15"/>
      <c r="S874" s="15"/>
      <c r="T874" s="15"/>
      <c r="U874" s="48">
        <f t="shared" si="250"/>
        <v>40</v>
      </c>
      <c r="V874" s="15">
        <v>60</v>
      </c>
      <c r="W874" s="15">
        <v>240</v>
      </c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48">
        <f t="shared" si="249"/>
        <v>300</v>
      </c>
      <c r="BH874" s="49">
        <f t="shared" si="240"/>
        <v>5</v>
      </c>
      <c r="BI874" s="50">
        <f t="shared" si="235"/>
        <v>1</v>
      </c>
      <c r="BJ874" s="50">
        <f t="shared" si="241"/>
        <v>20</v>
      </c>
      <c r="BK874" s="51">
        <f t="shared" si="242"/>
        <v>0</v>
      </c>
      <c r="BL874" s="51">
        <f t="shared" si="243"/>
        <v>100</v>
      </c>
      <c r="BM874" s="51">
        <f t="shared" si="244"/>
        <v>0</v>
      </c>
      <c r="BN874" s="52">
        <f t="shared" si="245"/>
        <v>4</v>
      </c>
      <c r="BO874" s="52">
        <f t="shared" si="246"/>
        <v>0</v>
      </c>
      <c r="BP874" s="52">
        <f t="shared" si="247"/>
        <v>0</v>
      </c>
      <c r="BQ874" s="53">
        <f t="shared" si="248"/>
        <v>0</v>
      </c>
    </row>
    <row r="875" spans="1:73">
      <c r="A875" s="41">
        <v>936</v>
      </c>
      <c r="B875" s="42">
        <v>46035</v>
      </c>
      <c r="C875" s="48" t="s">
        <v>91</v>
      </c>
      <c r="D875" s="43" t="str">
        <f t="shared" si="236"/>
        <v>IG</v>
      </c>
      <c r="E875" s="44" t="s">
        <v>153</v>
      </c>
      <c r="F875" s="44" t="s">
        <v>132</v>
      </c>
      <c r="G875" s="45" t="s">
        <v>149</v>
      </c>
      <c r="H875" s="45" t="s">
        <v>141</v>
      </c>
      <c r="I875" s="45"/>
      <c r="J875" s="5">
        <v>104818.01</v>
      </c>
      <c r="K875" s="46" t="str">
        <f>VLOOKUP(J875,'[1]Item List (3)'!A$1:B$110000,2,FALSE)</f>
        <v>NKI.IR 22/16(222616)</v>
      </c>
      <c r="L875" s="5">
        <v>251109002</v>
      </c>
      <c r="M875" s="15" t="str">
        <f t="shared" si="239"/>
        <v>IR</v>
      </c>
      <c r="N875" s="15">
        <v>45</v>
      </c>
      <c r="O875" s="47">
        <f t="shared" si="238"/>
        <v>80</v>
      </c>
      <c r="P875" s="15">
        <v>1</v>
      </c>
      <c r="Q875" s="15">
        <v>471</v>
      </c>
      <c r="R875" s="15"/>
      <c r="S875" s="15">
        <v>4</v>
      </c>
      <c r="T875" s="15"/>
      <c r="U875" s="48">
        <f t="shared" si="250"/>
        <v>475</v>
      </c>
      <c r="V875" s="15">
        <v>455</v>
      </c>
      <c r="W875" s="15"/>
      <c r="X875" s="15"/>
      <c r="Y875" s="15"/>
      <c r="Z875" s="15">
        <v>35</v>
      </c>
      <c r="AA875" s="15"/>
      <c r="AB875" s="15"/>
      <c r="AC875" s="15"/>
      <c r="AD875" s="15"/>
      <c r="AE875" s="15">
        <v>15</v>
      </c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>
        <v>30</v>
      </c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>
        <v>5</v>
      </c>
      <c r="BF875" s="15"/>
      <c r="BG875" s="48">
        <f t="shared" si="249"/>
        <v>540</v>
      </c>
      <c r="BH875" s="49">
        <f t="shared" si="240"/>
        <v>9</v>
      </c>
      <c r="BI875" s="50">
        <f t="shared" si="235"/>
        <v>7.583333333333333</v>
      </c>
      <c r="BJ875" s="50">
        <f t="shared" si="241"/>
        <v>84.259259259259252</v>
      </c>
      <c r="BK875" s="51">
        <f t="shared" si="242"/>
        <v>78.296703296703299</v>
      </c>
      <c r="BL875" s="51">
        <f t="shared" si="243"/>
        <v>99.157894736842096</v>
      </c>
      <c r="BM875" s="51">
        <f t="shared" si="244"/>
        <v>65.416666666666657</v>
      </c>
      <c r="BN875" s="52">
        <f t="shared" si="245"/>
        <v>0.58333333333333337</v>
      </c>
      <c r="BO875" s="52">
        <f t="shared" si="246"/>
        <v>673.33333333333326</v>
      </c>
      <c r="BP875" s="52">
        <f t="shared" si="247"/>
        <v>0.83333333333333337</v>
      </c>
      <c r="BQ875" s="53">
        <f t="shared" si="248"/>
        <v>66.666666666666671</v>
      </c>
      <c r="BR875" s="54">
        <v>1</v>
      </c>
    </row>
    <row r="876" spans="1:73">
      <c r="A876" s="41">
        <v>937</v>
      </c>
      <c r="B876" s="42">
        <v>46035</v>
      </c>
      <c r="C876" s="48" t="s">
        <v>91</v>
      </c>
      <c r="D876" s="43" t="str">
        <f t="shared" si="236"/>
        <v>IG</v>
      </c>
      <c r="E876" s="44" t="s">
        <v>155</v>
      </c>
      <c r="F876" s="44" t="s">
        <v>132</v>
      </c>
      <c r="G876" s="45" t="s">
        <v>126</v>
      </c>
      <c r="H876" s="45" t="s">
        <v>185</v>
      </c>
      <c r="I876" s="45"/>
      <c r="J876" s="5">
        <v>208448</v>
      </c>
      <c r="K876" s="46" t="str">
        <f>VLOOKUP(J876,'[1]Item List (3)'!A$1:B$110000,2,FALSE)</f>
        <v>R.OR 448(JC 8007)</v>
      </c>
      <c r="L876" s="5">
        <v>250325004</v>
      </c>
      <c r="M876" s="15" t="str">
        <f t="shared" si="239"/>
        <v>OR</v>
      </c>
      <c r="N876" s="15">
        <v>30</v>
      </c>
      <c r="O876" s="47">
        <f t="shared" si="238"/>
        <v>120</v>
      </c>
      <c r="P876" s="15">
        <v>1</v>
      </c>
      <c r="Q876" s="15">
        <v>621</v>
      </c>
      <c r="R876" s="15"/>
      <c r="S876" s="15"/>
      <c r="T876" s="15"/>
      <c r="U876" s="48">
        <f t="shared" si="250"/>
        <v>621</v>
      </c>
      <c r="V876" s="15">
        <v>425</v>
      </c>
      <c r="W876" s="15"/>
      <c r="X876" s="15">
        <v>35</v>
      </c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>
        <v>20</v>
      </c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48">
        <f t="shared" si="249"/>
        <v>480</v>
      </c>
      <c r="BH876" s="49">
        <f t="shared" si="240"/>
        <v>8</v>
      </c>
      <c r="BI876" s="50">
        <f t="shared" si="235"/>
        <v>7.083333333333333</v>
      </c>
      <c r="BJ876" s="50">
        <f t="shared" si="241"/>
        <v>88.541666666666657</v>
      </c>
      <c r="BK876" s="51">
        <f t="shared" si="242"/>
        <v>73.058823529411768</v>
      </c>
      <c r="BL876" s="51">
        <f t="shared" si="243"/>
        <v>100</v>
      </c>
      <c r="BM876" s="51">
        <f t="shared" si="244"/>
        <v>64.6875</v>
      </c>
      <c r="BN876" s="52">
        <f t="shared" si="245"/>
        <v>0.33333333333333331</v>
      </c>
      <c r="BO876" s="52">
        <f t="shared" si="246"/>
        <v>920</v>
      </c>
      <c r="BP876" s="52">
        <f t="shared" si="247"/>
        <v>0.58333333333333326</v>
      </c>
      <c r="BQ876" s="53">
        <f t="shared" si="248"/>
        <v>69.999999999999986</v>
      </c>
      <c r="BR876" s="54">
        <v>1</v>
      </c>
    </row>
    <row r="877" spans="1:73">
      <c r="A877" s="41">
        <v>938</v>
      </c>
      <c r="B877" s="42">
        <v>46035</v>
      </c>
      <c r="C877" s="48" t="s">
        <v>91</v>
      </c>
      <c r="D877" s="43" t="str">
        <f t="shared" si="236"/>
        <v>IG</v>
      </c>
      <c r="E877" s="44" t="s">
        <v>158</v>
      </c>
      <c r="F877" s="44" t="s">
        <v>132</v>
      </c>
      <c r="G877" s="45" t="s">
        <v>124</v>
      </c>
      <c r="H877" s="45"/>
      <c r="I877" s="45"/>
      <c r="J877" s="5">
        <v>208281</v>
      </c>
      <c r="K877" s="46" t="str">
        <f>VLOOKUP(J877,'[1]Item List (3)'!A$1:B$110000,2,FALSE)</f>
        <v>D.OR 14536</v>
      </c>
      <c r="L877" s="5">
        <v>251225006</v>
      </c>
      <c r="M877" s="15" t="str">
        <f t="shared" si="239"/>
        <v>OR</v>
      </c>
      <c r="N877" s="15">
        <v>65</v>
      </c>
      <c r="O877" s="47">
        <f t="shared" si="238"/>
        <v>55.384615384615387</v>
      </c>
      <c r="P877" s="15">
        <v>1</v>
      </c>
      <c r="Q877" s="15">
        <v>194</v>
      </c>
      <c r="R877" s="15">
        <v>2</v>
      </c>
      <c r="S877" s="15"/>
      <c r="T877" s="15"/>
      <c r="U877" s="48">
        <f t="shared" si="250"/>
        <v>194</v>
      </c>
      <c r="V877" s="15">
        <v>240</v>
      </c>
      <c r="W877" s="15">
        <v>300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48">
        <f t="shared" si="249"/>
        <v>540</v>
      </c>
      <c r="BH877" s="49">
        <f t="shared" si="240"/>
        <v>9</v>
      </c>
      <c r="BI877" s="50">
        <f t="shared" si="235"/>
        <v>4</v>
      </c>
      <c r="BJ877" s="50">
        <f t="shared" si="241"/>
        <v>44.444444444444443</v>
      </c>
      <c r="BK877" s="51">
        <f t="shared" si="242"/>
        <v>87.569444444444443</v>
      </c>
      <c r="BL877" s="51">
        <f t="shared" si="243"/>
        <v>98.969072164948457</v>
      </c>
      <c r="BM877" s="51">
        <f t="shared" si="244"/>
        <v>38.518518518518519</v>
      </c>
      <c r="BN877" s="52">
        <f t="shared" si="245"/>
        <v>5</v>
      </c>
      <c r="BO877" s="52">
        <f t="shared" si="246"/>
        <v>221.53846153846155</v>
      </c>
      <c r="BP877" s="52">
        <f t="shared" si="247"/>
        <v>0</v>
      </c>
      <c r="BQ877" s="53">
        <f t="shared" si="248"/>
        <v>0</v>
      </c>
    </row>
    <row r="878" spans="1:73">
      <c r="A878" s="41">
        <v>939</v>
      </c>
      <c r="B878" s="42">
        <v>46035</v>
      </c>
      <c r="C878" s="48" t="s">
        <v>91</v>
      </c>
      <c r="D878" s="43" t="str">
        <f t="shared" si="236"/>
        <v>IG</v>
      </c>
      <c r="E878" s="44" t="s">
        <v>159</v>
      </c>
      <c r="F878" s="44" t="s">
        <v>132</v>
      </c>
      <c r="G878" s="45" t="s">
        <v>162</v>
      </c>
      <c r="H878" s="45"/>
      <c r="I878" s="45"/>
      <c r="J878" s="5">
        <v>104247</v>
      </c>
      <c r="K878" s="46" t="str">
        <f>VLOOKUP(J878,'[1]Item List (3)'!A$1:B$110000,2,FALSE)</f>
        <v>IR.209</v>
      </c>
      <c r="L878" s="5">
        <v>251221002</v>
      </c>
      <c r="M878" s="15" t="str">
        <f t="shared" si="239"/>
        <v>IR</v>
      </c>
      <c r="N878" s="15">
        <v>30</v>
      </c>
      <c r="O878" s="47">
        <f t="shared" si="238"/>
        <v>120</v>
      </c>
      <c r="P878" s="15">
        <v>1</v>
      </c>
      <c r="Q878" s="15">
        <v>756</v>
      </c>
      <c r="R878" s="15">
        <v>45</v>
      </c>
      <c r="S878" s="15">
        <v>9</v>
      </c>
      <c r="T878" s="15">
        <v>7</v>
      </c>
      <c r="U878" s="48">
        <f t="shared" si="250"/>
        <v>772</v>
      </c>
      <c r="V878" s="15">
        <v>440</v>
      </c>
      <c r="W878" s="15"/>
      <c r="X878" s="15">
        <v>20</v>
      </c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>
        <v>20</v>
      </c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48">
        <f t="shared" si="249"/>
        <v>480</v>
      </c>
      <c r="BH878" s="49">
        <f t="shared" si="240"/>
        <v>8</v>
      </c>
      <c r="BI878" s="50">
        <f t="shared" si="235"/>
        <v>7.333333333333333</v>
      </c>
      <c r="BJ878" s="50">
        <f t="shared" si="241"/>
        <v>91.666666666666657</v>
      </c>
      <c r="BK878" s="51">
        <f t="shared" si="242"/>
        <v>87.727272727272734</v>
      </c>
      <c r="BL878" s="51">
        <f t="shared" si="243"/>
        <v>92.098445595854926</v>
      </c>
      <c r="BM878" s="51">
        <f t="shared" si="244"/>
        <v>74.0625</v>
      </c>
      <c r="BN878" s="52">
        <f t="shared" si="245"/>
        <v>0.33333333333333331</v>
      </c>
      <c r="BO878" s="52">
        <f t="shared" si="246"/>
        <v>920</v>
      </c>
      <c r="BP878" s="52">
        <f t="shared" si="247"/>
        <v>0.33333333333333331</v>
      </c>
      <c r="BQ878" s="53">
        <f t="shared" si="248"/>
        <v>40</v>
      </c>
      <c r="BR878" s="54">
        <v>2</v>
      </c>
    </row>
    <row r="879" spans="1:73">
      <c r="A879" s="41">
        <v>940</v>
      </c>
      <c r="B879" s="42">
        <v>46035</v>
      </c>
      <c r="C879" s="48" t="s">
        <v>91</v>
      </c>
      <c r="D879" s="43" t="str">
        <f t="shared" si="236"/>
        <v>HO</v>
      </c>
      <c r="E879" s="44" t="s">
        <v>160</v>
      </c>
      <c r="F879" s="44" t="s">
        <v>184</v>
      </c>
      <c r="G879" s="45" t="s">
        <v>107</v>
      </c>
      <c r="H879" s="45"/>
      <c r="I879" s="45"/>
      <c r="J879" s="5">
        <v>101141</v>
      </c>
      <c r="K879" s="46" t="str">
        <f>VLOOKUP(J879,'[1]Item List (3)'!A$1:B$110000,2,FALSE)</f>
        <v>IR 7212(T)</v>
      </c>
      <c r="L879" s="5">
        <v>250907017</v>
      </c>
      <c r="M879" s="15" t="str">
        <f t="shared" si="239"/>
        <v>IR</v>
      </c>
      <c r="N879" s="15">
        <v>80</v>
      </c>
      <c r="O879" s="47">
        <f t="shared" si="238"/>
        <v>45</v>
      </c>
      <c r="P879" s="15">
        <v>1</v>
      </c>
      <c r="Q879" s="15">
        <v>180</v>
      </c>
      <c r="R879" s="15"/>
      <c r="S879" s="15"/>
      <c r="T879" s="15"/>
      <c r="U879" s="48">
        <f t="shared" si="250"/>
        <v>180</v>
      </c>
      <c r="V879" s="15">
        <v>240</v>
      </c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48">
        <f t="shared" si="249"/>
        <v>240</v>
      </c>
      <c r="BH879" s="49">
        <f t="shared" si="240"/>
        <v>4</v>
      </c>
      <c r="BI879" s="50">
        <f t="shared" si="235"/>
        <v>4</v>
      </c>
      <c r="BJ879" s="50">
        <f t="shared" si="241"/>
        <v>100</v>
      </c>
      <c r="BK879" s="51">
        <f t="shared" si="242"/>
        <v>100</v>
      </c>
      <c r="BL879" s="51">
        <f t="shared" si="243"/>
        <v>100</v>
      </c>
      <c r="BM879" s="51">
        <f t="shared" si="244"/>
        <v>100</v>
      </c>
      <c r="BN879" s="52">
        <f t="shared" si="245"/>
        <v>0</v>
      </c>
      <c r="BO879" s="52">
        <f t="shared" si="246"/>
        <v>180</v>
      </c>
      <c r="BP879" s="52">
        <f t="shared" si="247"/>
        <v>0</v>
      </c>
      <c r="BQ879" s="53">
        <f t="shared" si="248"/>
        <v>0</v>
      </c>
    </row>
    <row r="880" spans="1:73">
      <c r="A880" s="41">
        <v>941</v>
      </c>
      <c r="B880" s="42">
        <v>46035</v>
      </c>
      <c r="C880" s="48" t="s">
        <v>91</v>
      </c>
      <c r="D880" s="43" t="str">
        <f t="shared" si="236"/>
        <v>HO</v>
      </c>
      <c r="E880" s="44" t="s">
        <v>160</v>
      </c>
      <c r="F880" s="44" t="s">
        <v>161</v>
      </c>
      <c r="G880" s="45" t="s">
        <v>107</v>
      </c>
      <c r="H880" s="45"/>
      <c r="I880" s="45"/>
      <c r="J880" s="5">
        <v>100261</v>
      </c>
      <c r="K880" s="46" t="str">
        <f>VLOOKUP(J880,'[1]Item List (3)'!A$1:B$110000,2,FALSE)</f>
        <v>IR. 211 YY4</v>
      </c>
      <c r="L880" s="5"/>
      <c r="M880" s="15" t="str">
        <f t="shared" si="239"/>
        <v>IR</v>
      </c>
      <c r="N880" s="15">
        <v>45</v>
      </c>
      <c r="O880" s="47">
        <f t="shared" si="238"/>
        <v>80</v>
      </c>
      <c r="P880" s="15">
        <v>1</v>
      </c>
      <c r="Q880" s="15">
        <v>88</v>
      </c>
      <c r="R880" s="15"/>
      <c r="S880" s="15"/>
      <c r="T880" s="15"/>
      <c r="U880" s="48">
        <f t="shared" si="250"/>
        <v>88</v>
      </c>
      <c r="V880" s="15">
        <v>220</v>
      </c>
      <c r="W880" s="15">
        <v>60</v>
      </c>
      <c r="X880" s="15">
        <v>20</v>
      </c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48">
        <f t="shared" si="249"/>
        <v>300</v>
      </c>
      <c r="BH880" s="49">
        <f t="shared" si="240"/>
        <v>5</v>
      </c>
      <c r="BI880" s="50">
        <f t="shared" si="235"/>
        <v>3.666666666666667</v>
      </c>
      <c r="BJ880" s="50">
        <f t="shared" si="241"/>
        <v>73.333333333333343</v>
      </c>
      <c r="BK880" s="51">
        <f t="shared" si="242"/>
        <v>29.999999999999993</v>
      </c>
      <c r="BL880" s="51">
        <f t="shared" si="243"/>
        <v>100</v>
      </c>
      <c r="BM880" s="51">
        <f t="shared" si="244"/>
        <v>21.999999999999993</v>
      </c>
      <c r="BN880" s="52">
        <f t="shared" si="245"/>
        <v>1</v>
      </c>
      <c r="BO880" s="52">
        <f t="shared" si="246"/>
        <v>320</v>
      </c>
      <c r="BP880" s="52">
        <f t="shared" si="247"/>
        <v>0.33333333333333326</v>
      </c>
      <c r="BQ880" s="53">
        <f t="shared" si="248"/>
        <v>26.666666666666661</v>
      </c>
    </row>
    <row r="881" spans="1:70">
      <c r="A881" s="41">
        <v>942</v>
      </c>
      <c r="B881" s="42">
        <v>46035</v>
      </c>
      <c r="C881" s="48" t="s">
        <v>91</v>
      </c>
      <c r="D881" s="43" t="str">
        <f t="shared" si="236"/>
        <v>HO</v>
      </c>
      <c r="E881" s="44" t="s">
        <v>164</v>
      </c>
      <c r="F881" s="44" t="s">
        <v>161</v>
      </c>
      <c r="G881" s="45" t="s">
        <v>165</v>
      </c>
      <c r="H881" s="45"/>
      <c r="I881" s="45"/>
      <c r="J881" s="5">
        <v>208823.01</v>
      </c>
      <c r="K881" s="46" t="str">
        <f>VLOOKUP(J881,'[1]Item List (3)'!A$1:B$110000,2,FALSE)</f>
        <v>NK.OR 35/20(NKI 30/20)</v>
      </c>
      <c r="L881" s="5">
        <v>251209007</v>
      </c>
      <c r="M881" s="15" t="str">
        <f t="shared" si="239"/>
        <v>OR</v>
      </c>
      <c r="N881" s="15">
        <v>20</v>
      </c>
      <c r="O881" s="47">
        <f t="shared" si="238"/>
        <v>180</v>
      </c>
      <c r="P881" s="15">
        <v>1</v>
      </c>
      <c r="Q881" s="15">
        <v>1270</v>
      </c>
      <c r="R881" s="15"/>
      <c r="S881" s="15"/>
      <c r="T881" s="15"/>
      <c r="U881" s="48">
        <f t="shared" si="250"/>
        <v>1270</v>
      </c>
      <c r="V881" s="15">
        <v>450</v>
      </c>
      <c r="W881" s="15">
        <v>60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>
        <v>30</v>
      </c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48">
        <f t="shared" si="249"/>
        <v>540</v>
      </c>
      <c r="BH881" s="49">
        <f t="shared" si="240"/>
        <v>9</v>
      </c>
      <c r="BI881" s="50">
        <f t="shared" si="235"/>
        <v>7.5</v>
      </c>
      <c r="BJ881" s="50">
        <f t="shared" si="241"/>
        <v>83.333333333333343</v>
      </c>
      <c r="BK881" s="51">
        <f t="shared" si="242"/>
        <v>94.074074074074076</v>
      </c>
      <c r="BL881" s="51">
        <f t="shared" si="243"/>
        <v>100</v>
      </c>
      <c r="BM881" s="51">
        <f t="shared" si="244"/>
        <v>78.395061728395078</v>
      </c>
      <c r="BN881" s="52">
        <f t="shared" si="245"/>
        <v>1.5</v>
      </c>
      <c r="BO881" s="52">
        <f t="shared" si="246"/>
        <v>1350</v>
      </c>
      <c r="BP881" s="52">
        <f t="shared" si="247"/>
        <v>0</v>
      </c>
      <c r="BQ881" s="53">
        <f t="shared" si="248"/>
        <v>0</v>
      </c>
      <c r="BR881" s="54">
        <v>1</v>
      </c>
    </row>
    <row r="882" spans="1:70">
      <c r="A882" s="41">
        <v>943</v>
      </c>
      <c r="B882" s="42">
        <v>46035</v>
      </c>
      <c r="C882" s="48" t="s">
        <v>91</v>
      </c>
      <c r="D882" s="43" t="str">
        <f t="shared" si="236"/>
        <v>HO</v>
      </c>
      <c r="E882" s="44" t="s">
        <v>166</v>
      </c>
      <c r="F882" s="44" t="s">
        <v>161</v>
      </c>
      <c r="G882" s="45" t="s">
        <v>163</v>
      </c>
      <c r="H882" s="45"/>
      <c r="I882" s="45"/>
      <c r="J882" s="5">
        <v>200299.13</v>
      </c>
      <c r="K882" s="46" t="str">
        <f>VLOOKUP(J882,'[1]Item List (3)'!A$1:B$110000,2,FALSE)</f>
        <v>OR.9913 C</v>
      </c>
      <c r="L882" s="5">
        <v>251123003</v>
      </c>
      <c r="M882" s="15" t="str">
        <f t="shared" si="239"/>
        <v>OR</v>
      </c>
      <c r="N882" s="15">
        <v>25</v>
      </c>
      <c r="O882" s="47">
        <f t="shared" si="238"/>
        <v>144</v>
      </c>
      <c r="P882" s="15">
        <v>1</v>
      </c>
      <c r="Q882" s="15">
        <v>688</v>
      </c>
      <c r="R882" s="15"/>
      <c r="S882" s="15"/>
      <c r="T882" s="15"/>
      <c r="U882" s="48">
        <f t="shared" si="250"/>
        <v>688</v>
      </c>
      <c r="V882" s="15">
        <v>255</v>
      </c>
      <c r="W882" s="15">
        <v>60</v>
      </c>
      <c r="X882" s="15">
        <v>15</v>
      </c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>
        <v>15</v>
      </c>
      <c r="AQ882" s="15"/>
      <c r="AR882" s="15">
        <v>135</v>
      </c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48">
        <f t="shared" si="249"/>
        <v>480</v>
      </c>
      <c r="BH882" s="49">
        <f t="shared" si="240"/>
        <v>8</v>
      </c>
      <c r="BI882" s="50">
        <f t="shared" si="235"/>
        <v>4.25</v>
      </c>
      <c r="BJ882" s="50">
        <f t="shared" si="241"/>
        <v>53.125</v>
      </c>
      <c r="BK882" s="51">
        <f t="shared" si="242"/>
        <v>112.41830065359477</v>
      </c>
      <c r="BL882" s="51">
        <f t="shared" si="243"/>
        <v>100</v>
      </c>
      <c r="BM882" s="51">
        <f t="shared" si="244"/>
        <v>59.722222222222207</v>
      </c>
      <c r="BN882" s="52">
        <f t="shared" si="245"/>
        <v>1.25</v>
      </c>
      <c r="BO882" s="52">
        <f t="shared" si="246"/>
        <v>972</v>
      </c>
      <c r="BP882" s="52">
        <f t="shared" si="247"/>
        <v>2.5</v>
      </c>
      <c r="BQ882" s="53">
        <f t="shared" si="248"/>
        <v>360</v>
      </c>
    </row>
    <row r="883" spans="1:70">
      <c r="A883" s="41">
        <v>944</v>
      </c>
      <c r="B883" s="42">
        <v>46035</v>
      </c>
      <c r="C883" s="48" t="s">
        <v>91</v>
      </c>
      <c r="D883" s="43" t="str">
        <f t="shared" si="236"/>
        <v>HO</v>
      </c>
      <c r="E883" s="44" t="s">
        <v>169</v>
      </c>
      <c r="F883" s="44" t="s">
        <v>161</v>
      </c>
      <c r="G883" s="45" t="s">
        <v>170</v>
      </c>
      <c r="H883" s="45" t="s">
        <v>174</v>
      </c>
      <c r="I883" s="45" t="s">
        <v>104</v>
      </c>
      <c r="J883" s="5">
        <v>104299</v>
      </c>
      <c r="K883" s="46" t="str">
        <f>VLOOKUP(J883,'[1]Item List (3)'!A$1:B$110000,2,FALSE)</f>
        <v>IR.9916</v>
      </c>
      <c r="L883" s="5">
        <v>250928013</v>
      </c>
      <c r="M883" s="15" t="str">
        <f t="shared" si="239"/>
        <v>IR</v>
      </c>
      <c r="N883" s="15">
        <v>15</v>
      </c>
      <c r="O883" s="47">
        <f t="shared" si="238"/>
        <v>240</v>
      </c>
      <c r="P883" s="15">
        <v>1</v>
      </c>
      <c r="Q883" s="15">
        <v>1903</v>
      </c>
      <c r="R883" s="15"/>
      <c r="S883" s="15"/>
      <c r="T883" s="15"/>
      <c r="U883" s="48">
        <f t="shared" si="250"/>
        <v>1903</v>
      </c>
      <c r="V883" s="15">
        <v>490</v>
      </c>
      <c r="W883" s="15"/>
      <c r="X883" s="15">
        <v>20</v>
      </c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>
        <v>30</v>
      </c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48">
        <f t="shared" si="249"/>
        <v>540</v>
      </c>
      <c r="BH883" s="49">
        <f t="shared" si="240"/>
        <v>9</v>
      </c>
      <c r="BI883" s="50">
        <f t="shared" si="235"/>
        <v>8.1666666666666661</v>
      </c>
      <c r="BJ883" s="50">
        <f t="shared" si="241"/>
        <v>90.740740740740733</v>
      </c>
      <c r="BK883" s="51">
        <f t="shared" si="242"/>
        <v>97.091836734693899</v>
      </c>
      <c r="BL883" s="51">
        <f t="shared" si="243"/>
        <v>100</v>
      </c>
      <c r="BM883" s="51">
        <f t="shared" si="244"/>
        <v>88.101851851851862</v>
      </c>
      <c r="BN883" s="52">
        <f t="shared" si="245"/>
        <v>0.5</v>
      </c>
      <c r="BO883" s="52">
        <f t="shared" si="246"/>
        <v>2040</v>
      </c>
      <c r="BP883" s="52">
        <f t="shared" si="247"/>
        <v>0.33333333333333337</v>
      </c>
      <c r="BQ883" s="53">
        <f t="shared" si="248"/>
        <v>80.000000000000014</v>
      </c>
    </row>
    <row r="884" spans="1:70">
      <c r="A884" s="41">
        <v>945</v>
      </c>
      <c r="B884" s="42">
        <v>46035</v>
      </c>
      <c r="C884" s="48" t="s">
        <v>91</v>
      </c>
      <c r="D884" s="43" t="str">
        <f t="shared" si="236"/>
        <v>HO</v>
      </c>
      <c r="E884" s="44" t="s">
        <v>172</v>
      </c>
      <c r="F884" s="44" t="s">
        <v>161</v>
      </c>
      <c r="G884" s="45" t="s">
        <v>173</v>
      </c>
      <c r="H884" s="45"/>
      <c r="I884" s="45"/>
      <c r="J884" s="5">
        <v>208299</v>
      </c>
      <c r="K884" s="46" t="str">
        <f>VLOOKUP(J884,'[1]Item List (3)'!A$1:B$110000,2,FALSE)</f>
        <v>OR.9916</v>
      </c>
      <c r="L884" s="5">
        <v>251005008</v>
      </c>
      <c r="M884" s="15" t="str">
        <f t="shared" si="239"/>
        <v>OR</v>
      </c>
      <c r="N884" s="15">
        <v>15</v>
      </c>
      <c r="O884" s="47">
        <f t="shared" si="238"/>
        <v>240</v>
      </c>
      <c r="P884" s="15">
        <v>1</v>
      </c>
      <c r="Q884" s="15">
        <v>937</v>
      </c>
      <c r="R884" s="15"/>
      <c r="S884" s="15"/>
      <c r="T884" s="15"/>
      <c r="U884" s="48">
        <f t="shared" si="250"/>
        <v>937</v>
      </c>
      <c r="V884" s="15">
        <v>240</v>
      </c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>
        <v>280</v>
      </c>
      <c r="AO884" s="15"/>
      <c r="AP884" s="15">
        <v>20</v>
      </c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48">
        <f t="shared" si="249"/>
        <v>540</v>
      </c>
      <c r="BH884" s="49">
        <f t="shared" si="240"/>
        <v>9</v>
      </c>
      <c r="BI884" s="50">
        <f t="shared" si="235"/>
        <v>4</v>
      </c>
      <c r="BJ884" s="50">
        <f t="shared" si="241"/>
        <v>44.444444444444443</v>
      </c>
      <c r="BK884" s="51">
        <f t="shared" si="242"/>
        <v>97.604166666666671</v>
      </c>
      <c r="BL884" s="51">
        <f t="shared" si="243"/>
        <v>100</v>
      </c>
      <c r="BM884" s="51">
        <f t="shared" si="244"/>
        <v>43.379629629629626</v>
      </c>
      <c r="BN884" s="52">
        <f t="shared" si="245"/>
        <v>0.33333333333333331</v>
      </c>
      <c r="BO884" s="52">
        <f t="shared" si="246"/>
        <v>2079.9999999999995</v>
      </c>
      <c r="BP884" s="52">
        <f t="shared" si="247"/>
        <v>4.666666666666667</v>
      </c>
      <c r="BQ884" s="53">
        <f t="shared" si="248"/>
        <v>1120</v>
      </c>
    </row>
    <row r="885" spans="1:70">
      <c r="A885" s="41">
        <v>946</v>
      </c>
      <c r="B885" s="42">
        <v>46035</v>
      </c>
      <c r="C885" s="48" t="s">
        <v>91</v>
      </c>
      <c r="D885" s="43" t="str">
        <f t="shared" si="236"/>
        <v>HO</v>
      </c>
      <c r="E885" s="44" t="s">
        <v>175</v>
      </c>
      <c r="F885" s="44" t="s">
        <v>161</v>
      </c>
      <c r="G885" s="45" t="s">
        <v>163</v>
      </c>
      <c r="H885" s="45"/>
      <c r="I885" s="45"/>
      <c r="J885" s="5">
        <v>102091</v>
      </c>
      <c r="K885" s="46" t="e">
        <f>VLOOKUP(J885,'[1]Item List (3)'!A$1:B$110000,2,FALSE)</f>
        <v>#N/A</v>
      </c>
      <c r="L885" s="5">
        <v>251204017</v>
      </c>
      <c r="M885" s="15" t="str">
        <f t="shared" si="239"/>
        <v>IR</v>
      </c>
      <c r="N885" s="15">
        <v>25</v>
      </c>
      <c r="O885" s="47">
        <f t="shared" si="238"/>
        <v>144</v>
      </c>
      <c r="P885" s="15">
        <v>1</v>
      </c>
      <c r="Q885" s="15">
        <v>256</v>
      </c>
      <c r="R885" s="15"/>
      <c r="S885" s="15"/>
      <c r="T885" s="15"/>
      <c r="U885" s="48">
        <f t="shared" si="250"/>
        <v>256</v>
      </c>
      <c r="V885" s="15">
        <v>130</v>
      </c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>
        <v>400</v>
      </c>
      <c r="AO885" s="15"/>
      <c r="AP885" s="15">
        <v>10</v>
      </c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48">
        <f t="shared" si="249"/>
        <v>540</v>
      </c>
      <c r="BH885" s="49">
        <f t="shared" si="240"/>
        <v>9</v>
      </c>
      <c r="BI885" s="50">
        <f t="shared" si="235"/>
        <v>2.166666666666667</v>
      </c>
      <c r="BJ885" s="50">
        <f t="shared" si="241"/>
        <v>24.07407407407408</v>
      </c>
      <c r="BK885" s="51">
        <f t="shared" si="242"/>
        <v>82.051282051282044</v>
      </c>
      <c r="BL885" s="51">
        <f t="shared" si="243"/>
        <v>100</v>
      </c>
      <c r="BM885" s="51">
        <f t="shared" si="244"/>
        <v>19.753086419753092</v>
      </c>
      <c r="BN885" s="52">
        <f t="shared" si="245"/>
        <v>0.16666666666666666</v>
      </c>
      <c r="BO885" s="52">
        <f t="shared" si="246"/>
        <v>1272.0000000000002</v>
      </c>
      <c r="BP885" s="52">
        <f t="shared" si="247"/>
        <v>6.6666666666666661</v>
      </c>
      <c r="BQ885" s="53">
        <f t="shared" si="248"/>
        <v>959.99999999999989</v>
      </c>
    </row>
    <row r="886" spans="1:70">
      <c r="A886" s="41">
        <v>947</v>
      </c>
      <c r="B886" s="42">
        <v>46035</v>
      </c>
      <c r="C886" s="48" t="s">
        <v>91</v>
      </c>
      <c r="D886" s="43" t="str">
        <f t="shared" si="236"/>
        <v>HO</v>
      </c>
      <c r="E886" s="44" t="s">
        <v>176</v>
      </c>
      <c r="F886" s="44" t="s">
        <v>161</v>
      </c>
      <c r="G886" s="45" t="s">
        <v>174</v>
      </c>
      <c r="H886" s="45" t="s">
        <v>167</v>
      </c>
      <c r="I886" s="45"/>
      <c r="J886" s="5">
        <v>208497</v>
      </c>
      <c r="K886" s="46" t="str">
        <f>VLOOKUP(J886,'[1]Item List (3)'!A$1:B$110000,2,FALSE)</f>
        <v>NB.OR 95076</v>
      </c>
      <c r="L886" s="5">
        <v>251208001</v>
      </c>
      <c r="M886" s="15" t="str">
        <f t="shared" si="239"/>
        <v>OR</v>
      </c>
      <c r="N886" s="15">
        <v>15</v>
      </c>
      <c r="O886" s="47">
        <f t="shared" si="238"/>
        <v>240</v>
      </c>
      <c r="P886" s="15">
        <v>1</v>
      </c>
      <c r="Q886" s="15">
        <v>1760</v>
      </c>
      <c r="R886" s="15"/>
      <c r="S886" s="15"/>
      <c r="T886" s="15"/>
      <c r="U886" s="48">
        <f t="shared" si="250"/>
        <v>1760</v>
      </c>
      <c r="V886" s="15">
        <v>430</v>
      </c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>
        <v>20</v>
      </c>
      <c r="AO886" s="15"/>
      <c r="AP886" s="15">
        <v>30</v>
      </c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48">
        <f t="shared" si="249"/>
        <v>480</v>
      </c>
      <c r="BH886" s="49">
        <f t="shared" si="240"/>
        <v>8</v>
      </c>
      <c r="BI886" s="50">
        <f t="shared" si="235"/>
        <v>7.166666666666667</v>
      </c>
      <c r="BJ886" s="50">
        <f t="shared" si="241"/>
        <v>89.583333333333343</v>
      </c>
      <c r="BK886" s="51">
        <f t="shared" si="242"/>
        <v>102.32558139534885</v>
      </c>
      <c r="BL886" s="51">
        <f t="shared" si="243"/>
        <v>100</v>
      </c>
      <c r="BM886" s="51">
        <f t="shared" si="244"/>
        <v>91.666666666666671</v>
      </c>
      <c r="BN886" s="52">
        <f t="shared" si="245"/>
        <v>0.5</v>
      </c>
      <c r="BO886" s="52">
        <f t="shared" si="246"/>
        <v>1800</v>
      </c>
      <c r="BP886" s="52">
        <f t="shared" si="247"/>
        <v>0.33333333333333337</v>
      </c>
      <c r="BQ886" s="53">
        <f t="shared" si="248"/>
        <v>80.000000000000014</v>
      </c>
    </row>
    <row r="887" spans="1:70">
      <c r="A887" s="41">
        <v>948</v>
      </c>
      <c r="B887" s="42">
        <v>46035</v>
      </c>
      <c r="C887" s="48" t="s">
        <v>91</v>
      </c>
      <c r="D887" s="43" t="str">
        <f t="shared" si="236"/>
        <v>HO</v>
      </c>
      <c r="E887" s="44" t="s">
        <v>176</v>
      </c>
      <c r="F887" s="44" t="s">
        <v>184</v>
      </c>
      <c r="G887" s="45" t="s">
        <v>174</v>
      </c>
      <c r="H887" s="45" t="s">
        <v>167</v>
      </c>
      <c r="I887" s="45"/>
      <c r="J887" s="5">
        <v>208497</v>
      </c>
      <c r="K887" s="46" t="str">
        <f>VLOOKUP(J887,'[1]Item List (3)'!A$1:B$110000,2,FALSE)</f>
        <v>NB.OR 95076</v>
      </c>
      <c r="L887" s="5">
        <v>251208001</v>
      </c>
      <c r="M887" s="15" t="str">
        <f t="shared" si="239"/>
        <v>OR</v>
      </c>
      <c r="N887" s="15">
        <v>15</v>
      </c>
      <c r="O887" s="47">
        <f t="shared" si="238"/>
        <v>240</v>
      </c>
      <c r="P887" s="15">
        <v>1</v>
      </c>
      <c r="Q887" s="15">
        <v>113</v>
      </c>
      <c r="R887" s="15"/>
      <c r="S887" s="15"/>
      <c r="T887" s="15"/>
      <c r="U887" s="48">
        <f t="shared" si="250"/>
        <v>113</v>
      </c>
      <c r="V887" s="15">
        <v>60</v>
      </c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48">
        <f t="shared" si="249"/>
        <v>60</v>
      </c>
      <c r="BH887" s="49">
        <f t="shared" si="240"/>
        <v>1</v>
      </c>
      <c r="BI887" s="50">
        <f>IFERROR(BH887-SUM(W887:BF887)/60,0)</f>
        <v>1</v>
      </c>
      <c r="BJ887" s="50">
        <f>IFERROR(BI887/BH887*100,0)</f>
        <v>100</v>
      </c>
      <c r="BK887" s="51">
        <f>IFERROR(((U887*N887)/(BI887*3600)*100),0)</f>
        <v>47.083333333333336</v>
      </c>
      <c r="BL887" s="51">
        <f>IFERROR(((U887-(R887+S887+T887))/U887*100),0)</f>
        <v>100</v>
      </c>
      <c r="BM887" s="51">
        <f>IFERROR((((BJ887*BK887*BL887)/1000000)*100),0)</f>
        <v>47.083333333333336</v>
      </c>
      <c r="BN887" s="52">
        <f t="shared" si="245"/>
        <v>0</v>
      </c>
      <c r="BO887" s="52">
        <f t="shared" si="246"/>
        <v>240</v>
      </c>
      <c r="BP887" s="52">
        <f t="shared" si="247"/>
        <v>0</v>
      </c>
      <c r="BQ887" s="53">
        <f t="shared" si="248"/>
        <v>0</v>
      </c>
    </row>
    <row r="888" spans="1:70">
      <c r="A888" s="41">
        <v>949</v>
      </c>
      <c r="B888" s="42">
        <v>46035</v>
      </c>
      <c r="C888" s="48" t="s">
        <v>91</v>
      </c>
      <c r="D888" s="43" t="str">
        <f t="shared" si="236"/>
        <v>HO</v>
      </c>
      <c r="E888" s="44" t="s">
        <v>177</v>
      </c>
      <c r="F888" s="44" t="s">
        <v>161</v>
      </c>
      <c r="G888" s="45" t="s">
        <v>168</v>
      </c>
      <c r="H888" s="45"/>
      <c r="I888" s="45"/>
      <c r="J888" s="5">
        <v>104247</v>
      </c>
      <c r="K888" s="46" t="str">
        <f>VLOOKUP(J888,'[1]Item List (3)'!A$1:B$110000,2,FALSE)</f>
        <v>IR.209</v>
      </c>
      <c r="L888" s="5">
        <v>251221002</v>
      </c>
      <c r="M888" s="15" t="str">
        <f t="shared" si="239"/>
        <v>IR</v>
      </c>
      <c r="N888" s="15">
        <v>20</v>
      </c>
      <c r="O888" s="47">
        <f t="shared" si="238"/>
        <v>180</v>
      </c>
      <c r="P888" s="15">
        <v>1</v>
      </c>
      <c r="Q888" s="15">
        <v>860</v>
      </c>
      <c r="R888" s="15"/>
      <c r="S888" s="15"/>
      <c r="T888" s="15"/>
      <c r="U888" s="48">
        <f t="shared" si="250"/>
        <v>860</v>
      </c>
      <c r="V888" s="15">
        <v>315</v>
      </c>
      <c r="W888" s="15"/>
      <c r="X888" s="15">
        <v>200</v>
      </c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>
        <v>20</v>
      </c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>
        <v>5</v>
      </c>
      <c r="BF888" s="15"/>
      <c r="BG888" s="48">
        <f t="shared" si="249"/>
        <v>540</v>
      </c>
      <c r="BH888" s="49">
        <f t="shared" si="240"/>
        <v>9</v>
      </c>
      <c r="BI888" s="50">
        <f>IFERROR(BH888-SUM(W888:BF888)/60,0)</f>
        <v>5.25</v>
      </c>
      <c r="BJ888" s="50">
        <f>IFERROR(BI888/BH888*100,0)</f>
        <v>58.333333333333336</v>
      </c>
      <c r="BK888" s="51">
        <f>IFERROR(((U888*N888)/(BI888*3600)*100),0)</f>
        <v>91.005291005290999</v>
      </c>
      <c r="BL888" s="51">
        <f>IFERROR(((U888-(R888+S888+T888))/U888*100),0)</f>
        <v>100</v>
      </c>
      <c r="BM888" s="51">
        <f>IFERROR((((BJ888*BK888*BL888)/1000000)*100),0)</f>
        <v>53.08641975308641</v>
      </c>
      <c r="BN888" s="52">
        <f t="shared" si="245"/>
        <v>0.41666666666666669</v>
      </c>
      <c r="BO888" s="52">
        <f t="shared" si="246"/>
        <v>1545.0000000000002</v>
      </c>
      <c r="BP888" s="52">
        <f t="shared" si="247"/>
        <v>3.3333333333333335</v>
      </c>
      <c r="BQ888" s="53">
        <f t="shared" si="248"/>
        <v>600</v>
      </c>
    </row>
    <row r="889" spans="1:70">
      <c r="A889" s="41">
        <v>950</v>
      </c>
      <c r="B889" s="42">
        <v>46035</v>
      </c>
      <c r="C889" s="48" t="s">
        <v>91</v>
      </c>
      <c r="D889" s="43" t="str">
        <f t="shared" si="236"/>
        <v>HO</v>
      </c>
      <c r="E889" s="44" t="s">
        <v>179</v>
      </c>
      <c r="F889" s="44" t="s">
        <v>161</v>
      </c>
      <c r="G889" s="45" t="s">
        <v>168</v>
      </c>
      <c r="H889" s="45"/>
      <c r="I889" s="45"/>
      <c r="J889" s="5">
        <v>208247</v>
      </c>
      <c r="K889" s="46" t="str">
        <f>VLOOKUP(J889,'[1]Item List (3)'!A$1:B$110000,2,FALSE)</f>
        <v>OR.209 YY2</v>
      </c>
      <c r="L889" s="5">
        <v>251221003</v>
      </c>
      <c r="M889" s="15" t="str">
        <f t="shared" si="239"/>
        <v>OR</v>
      </c>
      <c r="N889" s="15">
        <v>20</v>
      </c>
      <c r="O889" s="47">
        <f t="shared" si="238"/>
        <v>180</v>
      </c>
      <c r="P889" s="15">
        <v>1</v>
      </c>
      <c r="Q889" s="15">
        <v>1175</v>
      </c>
      <c r="R889" s="15"/>
      <c r="S889" s="15"/>
      <c r="T889" s="15"/>
      <c r="U889" s="48">
        <f t="shared" si="250"/>
        <v>1175</v>
      </c>
      <c r="V889" s="15">
        <v>440</v>
      </c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>
        <v>30</v>
      </c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>
        <v>65</v>
      </c>
      <c r="BD889" s="15"/>
      <c r="BE889" s="15">
        <v>5</v>
      </c>
      <c r="BF889" s="15"/>
      <c r="BG889" s="48">
        <f t="shared" si="249"/>
        <v>540</v>
      </c>
      <c r="BH889" s="49">
        <f t="shared" si="240"/>
        <v>9</v>
      </c>
      <c r="BI889" s="50">
        <f>IFERROR(BH889-SUM(W889:BF889)/60,0)</f>
        <v>7.333333333333333</v>
      </c>
      <c r="BJ889" s="50">
        <f>IFERROR(BI889/BH889*100,0)</f>
        <v>81.481481481481481</v>
      </c>
      <c r="BK889" s="51">
        <f>IFERROR(((U889*N889)/(BI889*3600)*100),0)</f>
        <v>89.015151515151516</v>
      </c>
      <c r="BL889" s="51">
        <f>IFERROR(((U889-(R889+S889+T889))/U889*100),0)</f>
        <v>100</v>
      </c>
      <c r="BM889" s="51">
        <f>IFERROR((((BJ889*BK889*BL889)/1000000)*100),0)</f>
        <v>72.53086419753086</v>
      </c>
      <c r="BN889" s="52">
        <f t="shared" si="245"/>
        <v>0.58333333333333337</v>
      </c>
      <c r="BO889" s="52">
        <f t="shared" si="246"/>
        <v>1514.9999999999998</v>
      </c>
      <c r="BP889" s="52">
        <f t="shared" si="247"/>
        <v>1.0833333333333335</v>
      </c>
      <c r="BQ889" s="53">
        <f t="shared" si="248"/>
        <v>195.00000000000003</v>
      </c>
    </row>
    <row r="890" spans="1:70">
      <c r="A890" s="41">
        <v>951</v>
      </c>
      <c r="B890" s="42">
        <v>46035</v>
      </c>
      <c r="C890" s="48" t="s">
        <v>91</v>
      </c>
      <c r="D890" s="43" t="str">
        <f t="shared" ref="D890:D953" si="251">LEFT(E890,2)</f>
        <v>HO</v>
      </c>
      <c r="E890" s="44" t="s">
        <v>192</v>
      </c>
      <c r="F890" s="44" t="s">
        <v>161</v>
      </c>
      <c r="G890" s="45" t="s">
        <v>174</v>
      </c>
      <c r="H890" s="45"/>
      <c r="I890" s="45"/>
      <c r="J890" s="5">
        <v>102098</v>
      </c>
      <c r="K890" s="46" t="e">
        <f>VLOOKUP(J890,'[1]Item List (3)'!A$1:B$110000,2,FALSE)</f>
        <v>#N/A</v>
      </c>
      <c r="L890" s="5">
        <v>250819008</v>
      </c>
      <c r="M890" s="15" t="str">
        <f t="shared" si="239"/>
        <v>IR</v>
      </c>
      <c r="N890" s="15">
        <v>25</v>
      </c>
      <c r="O890" s="47">
        <f t="shared" si="238"/>
        <v>144</v>
      </c>
      <c r="P890" s="15">
        <v>1</v>
      </c>
      <c r="Q890" s="15">
        <v>85</v>
      </c>
      <c r="R890" s="15"/>
      <c r="S890" s="15"/>
      <c r="T890" s="15"/>
      <c r="U890" s="48">
        <f t="shared" si="250"/>
        <v>85</v>
      </c>
      <c r="V890" s="15">
        <v>45</v>
      </c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>
        <v>315</v>
      </c>
      <c r="AO890" s="15"/>
      <c r="AP890" s="15"/>
      <c r="AQ890" s="15"/>
      <c r="AR890" s="15">
        <v>120</v>
      </c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48">
        <f t="shared" si="249"/>
        <v>480</v>
      </c>
      <c r="BH890" s="49">
        <f t="shared" si="240"/>
        <v>8</v>
      </c>
      <c r="BI890" s="50">
        <f>IFERROR(BH890-SUM(W890:BF890)/60,0)</f>
        <v>0.75</v>
      </c>
      <c r="BJ890" s="50">
        <f>IFERROR(BI890/BH890*100,0)</f>
        <v>9.375</v>
      </c>
      <c r="BK890" s="51">
        <f>IFERROR(((U890*N890)/(BI890*3600)*100),0)</f>
        <v>78.703703703703709</v>
      </c>
      <c r="BL890" s="51">
        <f>IFERROR(((U890-(R890+S890+T890))/U890*100),0)</f>
        <v>100</v>
      </c>
      <c r="BM890" s="51">
        <f>IFERROR((((BJ890*BK890*BL890)/1000000)*100),0)</f>
        <v>7.3784722222222241</v>
      </c>
      <c r="BN890" s="52">
        <f t="shared" si="245"/>
        <v>0</v>
      </c>
      <c r="BO890" s="52">
        <f t="shared" si="246"/>
        <v>1152</v>
      </c>
      <c r="BP890" s="52">
        <f t="shared" si="247"/>
        <v>7.25</v>
      </c>
      <c r="BQ890" s="53">
        <f t="shared" si="248"/>
        <v>1044</v>
      </c>
    </row>
    <row r="891" spans="1:70">
      <c r="A891" s="41">
        <v>952</v>
      </c>
      <c r="B891" s="42">
        <v>46037</v>
      </c>
      <c r="C891" s="48" t="s">
        <v>91</v>
      </c>
      <c r="D891" s="43" t="str">
        <f t="shared" si="251"/>
        <v>FG</v>
      </c>
      <c r="E891" s="44" t="s">
        <v>93</v>
      </c>
      <c r="F891" s="44"/>
      <c r="G891" s="45"/>
      <c r="H891" s="45"/>
      <c r="I891" s="45"/>
      <c r="J891" s="5"/>
      <c r="K891" s="46" t="e">
        <f>VLOOKUP(J891,'[1]Item List (3)'!A$1:B$110000,2,FALSE)</f>
        <v>#N/A</v>
      </c>
      <c r="L891" s="5"/>
      <c r="M891" s="15" t="str">
        <f t="shared" si="239"/>
        <v>IR</v>
      </c>
      <c r="N891" s="15"/>
      <c r="O891" s="47" t="str">
        <f t="shared" si="238"/>
        <v/>
      </c>
      <c r="P891" s="15"/>
      <c r="Q891" s="15"/>
      <c r="R891" s="15"/>
      <c r="S891" s="15"/>
      <c r="T891" s="15"/>
      <c r="U891" s="48">
        <f t="shared" si="250"/>
        <v>0</v>
      </c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>
        <v>540</v>
      </c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48">
        <f t="shared" ref="BG891:BG908" si="252">SUM(V891:BF891)</f>
        <v>540</v>
      </c>
      <c r="BH891" s="49">
        <f t="shared" si="240"/>
        <v>9</v>
      </c>
      <c r="BI891" s="50">
        <f t="shared" ref="BI891:BI952" si="253">IFERROR(BH891-SUM(W891:BF891)/60,0)</f>
        <v>0</v>
      </c>
      <c r="BJ891" s="50">
        <f t="shared" ref="BJ891:BJ954" si="254">IFERROR(BI891/BH891*100,0)</f>
        <v>0</v>
      </c>
      <c r="BK891" s="51">
        <f t="shared" ref="BK891:BK954" si="255">IFERROR(((U891*N891)/(BI891*3600)*100),0)</f>
        <v>0</v>
      </c>
      <c r="BL891" s="51">
        <f t="shared" ref="BL891:BL954" si="256">IFERROR(((U891-(R891+S891+T891))/U891*100),0)</f>
        <v>0</v>
      </c>
      <c r="BM891" s="51">
        <f t="shared" ref="BM891:BM954" si="257">IFERROR((((BJ891*BK891*BL891)/1000000)*100),0)</f>
        <v>0</v>
      </c>
      <c r="BN891" s="52">
        <f t="shared" si="245"/>
        <v>0</v>
      </c>
      <c r="BO891" s="52">
        <f t="shared" si="246"/>
        <v>0</v>
      </c>
      <c r="BP891" s="52">
        <f t="shared" si="247"/>
        <v>9</v>
      </c>
      <c r="BQ891" s="53">
        <f t="shared" si="248"/>
        <v>0</v>
      </c>
      <c r="BR891" s="54">
        <v>1</v>
      </c>
    </row>
    <row r="892" spans="1:70">
      <c r="A892" s="41">
        <v>953</v>
      </c>
      <c r="B892" s="42">
        <v>46037</v>
      </c>
      <c r="C892" s="48" t="s">
        <v>91</v>
      </c>
      <c r="D892" s="43" t="str">
        <f t="shared" si="251"/>
        <v>FG</v>
      </c>
      <c r="E892" s="44" t="s">
        <v>100</v>
      </c>
      <c r="F892" s="44" t="s">
        <v>92</v>
      </c>
      <c r="G892" s="45" t="s">
        <v>94</v>
      </c>
      <c r="H892" s="45" t="s">
        <v>99</v>
      </c>
      <c r="I892" s="45"/>
      <c r="J892" s="5">
        <v>104249</v>
      </c>
      <c r="K892" s="46" t="str">
        <f>VLOOKUP(J892,'[1]Item List (3)'!A$1:B$110000,2,FALSE)</f>
        <v>IW. BDA-4003</v>
      </c>
      <c r="L892" s="5">
        <v>251207009</v>
      </c>
      <c r="M892" s="15" t="str">
        <f t="shared" si="239"/>
        <v>IR</v>
      </c>
      <c r="N892" s="15"/>
      <c r="O892" s="47" t="str">
        <f t="shared" si="238"/>
        <v/>
      </c>
      <c r="P892" s="15">
        <v>2</v>
      </c>
      <c r="Q892" s="15">
        <v>6745</v>
      </c>
      <c r="R892" s="15"/>
      <c r="S892" s="15">
        <v>3</v>
      </c>
      <c r="T892" s="15"/>
      <c r="U892" s="48">
        <f t="shared" si="250"/>
        <v>6748</v>
      </c>
      <c r="V892" s="15">
        <v>240</v>
      </c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>
        <v>120</v>
      </c>
      <c r="AR892" s="15"/>
      <c r="AS892" s="15"/>
      <c r="AT892" s="15"/>
      <c r="AU892" s="15"/>
      <c r="AV892" s="15"/>
      <c r="AW892" s="15"/>
      <c r="AX892" s="15"/>
      <c r="AY892" s="15"/>
      <c r="AZ892" s="15">
        <v>30</v>
      </c>
      <c r="BA892" s="15"/>
      <c r="BB892" s="15"/>
      <c r="BC892" s="15"/>
      <c r="BD892" s="15"/>
      <c r="BE892" s="15"/>
      <c r="BF892" s="15"/>
      <c r="BG892" s="48">
        <f t="shared" si="252"/>
        <v>390</v>
      </c>
      <c r="BH892" s="49">
        <f t="shared" si="240"/>
        <v>6.5</v>
      </c>
      <c r="BI892" s="50">
        <f t="shared" si="253"/>
        <v>4</v>
      </c>
      <c r="BJ892" s="50">
        <f t="shared" si="254"/>
        <v>61.53846153846154</v>
      </c>
      <c r="BK892" s="51">
        <f t="shared" si="255"/>
        <v>0</v>
      </c>
      <c r="BL892" s="51">
        <f t="shared" si="256"/>
        <v>99.955542382928272</v>
      </c>
      <c r="BM892" s="51">
        <f t="shared" si="257"/>
        <v>0</v>
      </c>
      <c r="BN892" s="52">
        <f t="shared" si="245"/>
        <v>0</v>
      </c>
      <c r="BO892" s="52">
        <f t="shared" si="246"/>
        <v>0</v>
      </c>
      <c r="BP892" s="52">
        <f t="shared" si="247"/>
        <v>2.5</v>
      </c>
      <c r="BQ892" s="53">
        <f t="shared" si="248"/>
        <v>0</v>
      </c>
    </row>
    <row r="893" spans="1:70">
      <c r="A893" s="41">
        <v>954</v>
      </c>
      <c r="B893" s="42">
        <v>46037</v>
      </c>
      <c r="C893" s="48" t="s">
        <v>91</v>
      </c>
      <c r="D893" s="43" t="str">
        <f t="shared" si="251"/>
        <v>FG</v>
      </c>
      <c r="E893" s="44" t="s">
        <v>100</v>
      </c>
      <c r="F893" s="44" t="s">
        <v>96</v>
      </c>
      <c r="G893" s="45" t="s">
        <v>94</v>
      </c>
      <c r="H893" s="45" t="s">
        <v>99</v>
      </c>
      <c r="I893" s="45"/>
      <c r="J893" s="5">
        <v>208442</v>
      </c>
      <c r="K893" s="46" t="str">
        <f>VLOOKUP(J893,'[1]Item List (3)'!A$1:B$110000,2,FALSE)</f>
        <v>R.OR 442(JC 8015) (L)</v>
      </c>
      <c r="L893" s="5">
        <v>251015008</v>
      </c>
      <c r="M893" s="15" t="str">
        <f t="shared" si="239"/>
        <v>OR</v>
      </c>
      <c r="N893" s="15"/>
      <c r="O893" s="47" t="str">
        <f t="shared" si="238"/>
        <v/>
      </c>
      <c r="P893" s="15">
        <v>1</v>
      </c>
      <c r="Q893" s="15">
        <v>586</v>
      </c>
      <c r="R893" s="15"/>
      <c r="S893" s="15"/>
      <c r="T893" s="15"/>
      <c r="U893" s="48">
        <f t="shared" si="250"/>
        <v>586</v>
      </c>
      <c r="V893" s="15">
        <v>150</v>
      </c>
      <c r="W893" s="15">
        <v>60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48">
        <f t="shared" si="252"/>
        <v>210</v>
      </c>
      <c r="BH893" s="49">
        <f t="shared" si="240"/>
        <v>3.5</v>
      </c>
      <c r="BI893" s="50">
        <f t="shared" si="253"/>
        <v>2.5</v>
      </c>
      <c r="BJ893" s="50">
        <f t="shared" si="254"/>
        <v>71.428571428571431</v>
      </c>
      <c r="BK893" s="51">
        <f t="shared" si="255"/>
        <v>0</v>
      </c>
      <c r="BL893" s="51">
        <f t="shared" si="256"/>
        <v>100</v>
      </c>
      <c r="BM893" s="51">
        <f t="shared" si="257"/>
        <v>0</v>
      </c>
      <c r="BN893" s="52">
        <f t="shared" si="245"/>
        <v>1</v>
      </c>
      <c r="BO893" s="52">
        <f t="shared" si="246"/>
        <v>0</v>
      </c>
      <c r="BP893" s="52">
        <f t="shared" si="247"/>
        <v>0</v>
      </c>
      <c r="BQ893" s="53">
        <f t="shared" si="248"/>
        <v>0</v>
      </c>
    </row>
    <row r="894" spans="1:70">
      <c r="A894" s="41">
        <v>955</v>
      </c>
      <c r="B894" s="42">
        <v>46037</v>
      </c>
      <c r="C894" s="48" t="s">
        <v>91</v>
      </c>
      <c r="D894" s="43" t="str">
        <f t="shared" si="251"/>
        <v>CG</v>
      </c>
      <c r="E894" s="44" t="s">
        <v>105</v>
      </c>
      <c r="F894" s="44"/>
      <c r="G894" s="45"/>
      <c r="H894" s="45"/>
      <c r="I894" s="45"/>
      <c r="J894" s="5"/>
      <c r="K894" s="46" t="e">
        <f>VLOOKUP(J894,'[1]Item List (3)'!A$1:B$110000,2,FALSE)</f>
        <v>#N/A</v>
      </c>
      <c r="L894" s="5"/>
      <c r="M894" s="15" t="str">
        <f t="shared" si="239"/>
        <v>IR</v>
      </c>
      <c r="N894" s="15"/>
      <c r="O894" s="47" t="str">
        <f t="shared" si="238"/>
        <v/>
      </c>
      <c r="P894" s="15"/>
      <c r="Q894" s="15"/>
      <c r="R894" s="15"/>
      <c r="S894" s="15"/>
      <c r="T894" s="15"/>
      <c r="U894" s="48">
        <f t="shared" si="250"/>
        <v>0</v>
      </c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>
        <v>540</v>
      </c>
      <c r="BG894" s="48">
        <f t="shared" si="252"/>
        <v>540</v>
      </c>
      <c r="BH894" s="49">
        <f t="shared" si="240"/>
        <v>9</v>
      </c>
      <c r="BI894" s="50">
        <f t="shared" si="253"/>
        <v>0</v>
      </c>
      <c r="BJ894" s="50">
        <f t="shared" si="254"/>
        <v>0</v>
      </c>
      <c r="BK894" s="51">
        <f t="shared" si="255"/>
        <v>0</v>
      </c>
      <c r="BL894" s="51">
        <f t="shared" si="256"/>
        <v>0</v>
      </c>
      <c r="BM894" s="51">
        <f t="shared" si="257"/>
        <v>0</v>
      </c>
      <c r="BN894" s="52">
        <f t="shared" si="245"/>
        <v>9</v>
      </c>
      <c r="BO894" s="52">
        <f t="shared" si="246"/>
        <v>0</v>
      </c>
      <c r="BP894" s="52">
        <f t="shared" si="247"/>
        <v>0</v>
      </c>
      <c r="BQ894" s="53">
        <f t="shared" si="248"/>
        <v>0</v>
      </c>
    </row>
    <row r="895" spans="1:70">
      <c r="A895" s="41">
        <v>956</v>
      </c>
      <c r="B895" s="42">
        <v>46037</v>
      </c>
      <c r="C895" s="48" t="s">
        <v>91</v>
      </c>
      <c r="D895" s="43" t="str">
        <f t="shared" si="251"/>
        <v>CG</v>
      </c>
      <c r="E895" s="44" t="s">
        <v>108</v>
      </c>
      <c r="F895" s="44" t="s">
        <v>111</v>
      </c>
      <c r="G895" s="45" t="s">
        <v>112</v>
      </c>
      <c r="H895" s="45" t="s">
        <v>181</v>
      </c>
      <c r="I895" s="45" t="s">
        <v>113</v>
      </c>
      <c r="J895" s="5">
        <v>200497.11</v>
      </c>
      <c r="K895" s="46" t="str">
        <f>VLOOKUP(J895,'[1]Item List (3)'!A$1:B$110000,2,FALSE)</f>
        <v>OR.MNA6718G</v>
      </c>
      <c r="L895" s="5">
        <v>251229002</v>
      </c>
      <c r="M895" s="15" t="str">
        <f t="shared" si="239"/>
        <v>OR</v>
      </c>
      <c r="N895" s="15"/>
      <c r="O895" s="47" t="str">
        <f t="shared" si="238"/>
        <v/>
      </c>
      <c r="P895" s="15">
        <v>1</v>
      </c>
      <c r="Q895" s="15">
        <v>1740</v>
      </c>
      <c r="R895" s="15"/>
      <c r="S895" s="15"/>
      <c r="T895" s="15"/>
      <c r="U895" s="48">
        <f t="shared" si="250"/>
        <v>1740</v>
      </c>
      <c r="V895" s="15">
        <v>120</v>
      </c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>
        <v>90</v>
      </c>
      <c r="AR895" s="15"/>
      <c r="AS895" s="15"/>
      <c r="AT895" s="15"/>
      <c r="AU895" s="15"/>
      <c r="AV895" s="15"/>
      <c r="AW895" s="15"/>
      <c r="AX895" s="15"/>
      <c r="AY895" s="15"/>
      <c r="AZ895" s="15">
        <v>30</v>
      </c>
      <c r="BA895" s="15"/>
      <c r="BB895" s="15"/>
      <c r="BC895" s="15"/>
      <c r="BD895" s="15"/>
      <c r="BE895" s="15"/>
      <c r="BF895" s="15"/>
      <c r="BG895" s="48">
        <f t="shared" si="252"/>
        <v>240</v>
      </c>
      <c r="BH895" s="49">
        <f t="shared" si="240"/>
        <v>4</v>
      </c>
      <c r="BI895" s="50">
        <f t="shared" si="253"/>
        <v>2</v>
      </c>
      <c r="BJ895" s="50">
        <f t="shared" si="254"/>
        <v>50</v>
      </c>
      <c r="BK895" s="51">
        <f t="shared" si="255"/>
        <v>0</v>
      </c>
      <c r="BL895" s="51">
        <f t="shared" si="256"/>
        <v>100</v>
      </c>
      <c r="BM895" s="51">
        <f t="shared" si="257"/>
        <v>0</v>
      </c>
      <c r="BN895" s="52">
        <f t="shared" si="245"/>
        <v>0</v>
      </c>
      <c r="BO895" s="52">
        <f t="shared" si="246"/>
        <v>0</v>
      </c>
      <c r="BP895" s="52">
        <f t="shared" si="247"/>
        <v>2</v>
      </c>
      <c r="BQ895" s="53">
        <f t="shared" si="248"/>
        <v>0</v>
      </c>
    </row>
    <row r="896" spans="1:70">
      <c r="A896" s="41">
        <v>957</v>
      </c>
      <c r="B896" s="42">
        <v>46037</v>
      </c>
      <c r="C896" s="48" t="s">
        <v>91</v>
      </c>
      <c r="D896" s="43" t="str">
        <f t="shared" si="251"/>
        <v>CG</v>
      </c>
      <c r="E896" s="44" t="s">
        <v>108</v>
      </c>
      <c r="F896" s="44" t="s">
        <v>120</v>
      </c>
      <c r="G896" s="45" t="s">
        <v>112</v>
      </c>
      <c r="H896" s="45" t="s">
        <v>181</v>
      </c>
      <c r="I896" s="45" t="s">
        <v>113</v>
      </c>
      <c r="J896" s="5">
        <v>200497.11</v>
      </c>
      <c r="K896" s="46" t="str">
        <f>VLOOKUP(J896,'[1]Item List (3)'!A$1:B$110000,2,FALSE)</f>
        <v>OR.MNA6718G</v>
      </c>
      <c r="L896" s="5">
        <v>251229002</v>
      </c>
      <c r="M896" s="15" t="str">
        <f t="shared" si="239"/>
        <v>OR</v>
      </c>
      <c r="N896" s="15"/>
      <c r="O896" s="47" t="str">
        <f t="shared" si="238"/>
        <v/>
      </c>
      <c r="P896" s="15">
        <v>2</v>
      </c>
      <c r="Q896" s="15">
        <v>4157</v>
      </c>
      <c r="R896" s="15"/>
      <c r="S896" s="15">
        <v>1</v>
      </c>
      <c r="T896" s="15"/>
      <c r="U896" s="48">
        <f t="shared" si="250"/>
        <v>4158</v>
      </c>
      <c r="V896" s="15">
        <v>300</v>
      </c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48">
        <f t="shared" si="252"/>
        <v>300</v>
      </c>
      <c r="BH896" s="49">
        <f t="shared" si="240"/>
        <v>5</v>
      </c>
      <c r="BI896" s="50">
        <f t="shared" si="253"/>
        <v>5</v>
      </c>
      <c r="BJ896" s="50">
        <f t="shared" si="254"/>
        <v>100</v>
      </c>
      <c r="BK896" s="51">
        <f t="shared" si="255"/>
        <v>0</v>
      </c>
      <c r="BL896" s="51">
        <f t="shared" si="256"/>
        <v>99.975949975949973</v>
      </c>
      <c r="BM896" s="51">
        <f t="shared" si="257"/>
        <v>0</v>
      </c>
      <c r="BN896" s="52">
        <f t="shared" si="245"/>
        <v>0</v>
      </c>
      <c r="BO896" s="52">
        <f t="shared" si="246"/>
        <v>0</v>
      </c>
      <c r="BP896" s="52">
        <f t="shared" si="247"/>
        <v>0</v>
      </c>
      <c r="BQ896" s="53">
        <f t="shared" si="248"/>
        <v>0</v>
      </c>
    </row>
    <row r="897" spans="1:74">
      <c r="A897" s="41">
        <v>958</v>
      </c>
      <c r="B897" s="42">
        <v>46037</v>
      </c>
      <c r="C897" s="48" t="s">
        <v>91</v>
      </c>
      <c r="D897" s="43" t="str">
        <f t="shared" si="251"/>
        <v>CG</v>
      </c>
      <c r="E897" s="44" t="s">
        <v>115</v>
      </c>
      <c r="F897" s="44"/>
      <c r="G897" s="45"/>
      <c r="H897" s="45"/>
      <c r="I897" s="45"/>
      <c r="J897" s="5"/>
      <c r="K897" s="46" t="e">
        <f>VLOOKUP(J897,'[1]Item List (3)'!A$1:B$110000,2,FALSE)</f>
        <v>#N/A</v>
      </c>
      <c r="L897" s="5"/>
      <c r="M897" s="15" t="str">
        <f t="shared" si="239"/>
        <v>IR</v>
      </c>
      <c r="N897" s="15"/>
      <c r="O897" s="47" t="str">
        <f t="shared" si="238"/>
        <v/>
      </c>
      <c r="P897" s="15"/>
      <c r="Q897" s="15"/>
      <c r="R897" s="15"/>
      <c r="S897" s="15"/>
      <c r="T897" s="15"/>
      <c r="U897" s="48">
        <f t="shared" si="250"/>
        <v>0</v>
      </c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>
        <v>540</v>
      </c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48">
        <f t="shared" si="252"/>
        <v>540</v>
      </c>
      <c r="BH897" s="49">
        <f t="shared" si="240"/>
        <v>9</v>
      </c>
      <c r="BI897" s="50">
        <f t="shared" si="253"/>
        <v>0</v>
      </c>
      <c r="BJ897" s="50">
        <f t="shared" si="254"/>
        <v>0</v>
      </c>
      <c r="BK897" s="51">
        <f t="shared" si="255"/>
        <v>0</v>
      </c>
      <c r="BL897" s="51">
        <f t="shared" si="256"/>
        <v>0</v>
      </c>
      <c r="BM897" s="51">
        <f t="shared" si="257"/>
        <v>0</v>
      </c>
      <c r="BN897" s="52">
        <f t="shared" si="245"/>
        <v>0</v>
      </c>
      <c r="BO897" s="52">
        <f t="shared" si="246"/>
        <v>0</v>
      </c>
      <c r="BP897" s="52">
        <f t="shared" si="247"/>
        <v>9</v>
      </c>
      <c r="BQ897" s="53">
        <f t="shared" si="248"/>
        <v>0</v>
      </c>
    </row>
    <row r="898" spans="1:74">
      <c r="A898" s="41">
        <v>959</v>
      </c>
      <c r="B898" s="42">
        <v>46037</v>
      </c>
      <c r="C898" s="48" t="s">
        <v>91</v>
      </c>
      <c r="D898" s="43" t="str">
        <f t="shared" si="251"/>
        <v>CG</v>
      </c>
      <c r="E898" s="44" t="s">
        <v>188</v>
      </c>
      <c r="F898" s="44"/>
      <c r="G898" s="45"/>
      <c r="H898" s="45"/>
      <c r="I898" s="45"/>
      <c r="J898" s="5"/>
      <c r="K898" s="46" t="e">
        <f>VLOOKUP(J898,'[1]Item List (3)'!A$1:B$110000,2,FALSE)</f>
        <v>#N/A</v>
      </c>
      <c r="L898" s="5"/>
      <c r="M898" s="15" t="str">
        <f t="shared" si="239"/>
        <v>IR</v>
      </c>
      <c r="N898" s="15"/>
      <c r="O898" s="47" t="str">
        <f t="shared" si="238"/>
        <v/>
      </c>
      <c r="P898" s="15"/>
      <c r="Q898" s="15"/>
      <c r="R898" s="15"/>
      <c r="S898" s="15"/>
      <c r="T898" s="15"/>
      <c r="U898" s="48">
        <f t="shared" si="250"/>
        <v>0</v>
      </c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>
        <v>540</v>
      </c>
      <c r="BG898" s="48">
        <f t="shared" si="252"/>
        <v>540</v>
      </c>
      <c r="BH898" s="49">
        <f t="shared" si="240"/>
        <v>9</v>
      </c>
      <c r="BI898" s="50">
        <f t="shared" si="253"/>
        <v>0</v>
      </c>
      <c r="BJ898" s="50">
        <f t="shared" si="254"/>
        <v>0</v>
      </c>
      <c r="BK898" s="51">
        <f t="shared" si="255"/>
        <v>0</v>
      </c>
      <c r="BL898" s="51">
        <f t="shared" si="256"/>
        <v>0</v>
      </c>
      <c r="BM898" s="51">
        <f t="shared" si="257"/>
        <v>0</v>
      </c>
      <c r="BN898" s="52">
        <f t="shared" si="245"/>
        <v>9</v>
      </c>
      <c r="BO898" s="52">
        <f t="shared" si="246"/>
        <v>0</v>
      </c>
      <c r="BP898" s="52">
        <f t="shared" si="247"/>
        <v>0</v>
      </c>
      <c r="BQ898" s="53">
        <f t="shared" si="248"/>
        <v>0</v>
      </c>
    </row>
    <row r="899" spans="1:74">
      <c r="A899" s="41">
        <v>960</v>
      </c>
      <c r="B899" s="42">
        <v>46037</v>
      </c>
      <c r="C899" s="48" t="s">
        <v>91</v>
      </c>
      <c r="D899" s="43" t="str">
        <f t="shared" si="251"/>
        <v>EG</v>
      </c>
      <c r="E899" s="44" t="s">
        <v>121</v>
      </c>
      <c r="F899" s="44"/>
      <c r="G899" s="45"/>
      <c r="H899" s="45"/>
      <c r="I899" s="45"/>
      <c r="J899" s="5"/>
      <c r="K899" s="46" t="e">
        <f>VLOOKUP(J899,'[1]Item List (3)'!A$1:B$110000,2,FALSE)</f>
        <v>#N/A</v>
      </c>
      <c r="L899" s="5"/>
      <c r="M899" s="15" t="str">
        <f t="shared" si="239"/>
        <v>IR</v>
      </c>
      <c r="N899" s="15"/>
      <c r="O899" s="47" t="str">
        <f t="shared" si="238"/>
        <v/>
      </c>
      <c r="P899" s="15"/>
      <c r="Q899" s="15"/>
      <c r="R899" s="15"/>
      <c r="S899" s="15"/>
      <c r="T899" s="15"/>
      <c r="U899" s="48">
        <f t="shared" si="250"/>
        <v>0</v>
      </c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>
        <v>540</v>
      </c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48">
        <f t="shared" si="252"/>
        <v>540</v>
      </c>
      <c r="BH899" s="49">
        <f t="shared" si="240"/>
        <v>9</v>
      </c>
      <c r="BI899" s="50">
        <f t="shared" si="253"/>
        <v>0</v>
      </c>
      <c r="BJ899" s="50">
        <f t="shared" si="254"/>
        <v>0</v>
      </c>
      <c r="BK899" s="51">
        <f t="shared" si="255"/>
        <v>0</v>
      </c>
      <c r="BL899" s="51">
        <f t="shared" si="256"/>
        <v>0</v>
      </c>
      <c r="BM899" s="51">
        <f t="shared" si="257"/>
        <v>0</v>
      </c>
      <c r="BN899" s="52">
        <f t="shared" si="245"/>
        <v>0</v>
      </c>
      <c r="BO899" s="52">
        <f t="shared" si="246"/>
        <v>0</v>
      </c>
      <c r="BP899" s="52">
        <f t="shared" si="247"/>
        <v>9</v>
      </c>
      <c r="BQ899" s="53">
        <f t="shared" si="248"/>
        <v>0</v>
      </c>
    </row>
    <row r="900" spans="1:74">
      <c r="A900" s="41">
        <v>961</v>
      </c>
      <c r="B900" s="42">
        <v>46037</v>
      </c>
      <c r="C900" s="48" t="s">
        <v>91</v>
      </c>
      <c r="D900" s="43" t="str">
        <f t="shared" si="251"/>
        <v>EG</v>
      </c>
      <c r="E900" s="44" t="s">
        <v>125</v>
      </c>
      <c r="F900" s="44"/>
      <c r="G900" s="45"/>
      <c r="H900" s="45"/>
      <c r="I900" s="45"/>
      <c r="J900" s="5"/>
      <c r="K900" s="46" t="e">
        <f>VLOOKUP(J900,'[1]Item List (3)'!A$1:B$110000,2,FALSE)</f>
        <v>#N/A</v>
      </c>
      <c r="L900" s="5"/>
      <c r="M900" s="15" t="str">
        <f t="shared" si="239"/>
        <v>IR</v>
      </c>
      <c r="N900" s="15"/>
      <c r="O900" s="47" t="str">
        <f t="shared" ref="O900:O963" si="258">IFERROR(3600/N900,"")</f>
        <v/>
      </c>
      <c r="P900" s="15"/>
      <c r="Q900" s="15"/>
      <c r="R900" s="15"/>
      <c r="S900" s="15"/>
      <c r="T900" s="15"/>
      <c r="U900" s="48">
        <f t="shared" si="250"/>
        <v>0</v>
      </c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>
        <v>540</v>
      </c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48">
        <f t="shared" si="252"/>
        <v>540</v>
      </c>
      <c r="BH900" s="49">
        <f t="shared" si="240"/>
        <v>9</v>
      </c>
      <c r="BI900" s="50">
        <f t="shared" si="253"/>
        <v>0</v>
      </c>
      <c r="BJ900" s="50">
        <f t="shared" si="254"/>
        <v>0</v>
      </c>
      <c r="BK900" s="51">
        <f t="shared" si="255"/>
        <v>0</v>
      </c>
      <c r="BL900" s="51">
        <f t="shared" si="256"/>
        <v>0</v>
      </c>
      <c r="BM900" s="51">
        <f t="shared" si="257"/>
        <v>0</v>
      </c>
      <c r="BN900" s="52">
        <f t="shared" si="245"/>
        <v>0</v>
      </c>
      <c r="BO900" s="52">
        <f t="shared" si="246"/>
        <v>0</v>
      </c>
      <c r="BP900" s="52">
        <f t="shared" si="247"/>
        <v>9</v>
      </c>
      <c r="BQ900" s="53">
        <f t="shared" si="248"/>
        <v>0</v>
      </c>
    </row>
    <row r="901" spans="1:74">
      <c r="A901" s="41">
        <v>962</v>
      </c>
      <c r="B901" s="42">
        <v>46037</v>
      </c>
      <c r="C901" s="48" t="s">
        <v>91</v>
      </c>
      <c r="D901" s="43" t="str">
        <f t="shared" si="251"/>
        <v>EG</v>
      </c>
      <c r="E901" s="44" t="s">
        <v>128</v>
      </c>
      <c r="F901" s="44"/>
      <c r="G901" s="45"/>
      <c r="H901" s="45"/>
      <c r="I901" s="45"/>
      <c r="J901" s="5"/>
      <c r="K901" s="46" t="e">
        <f>VLOOKUP(J901,'[1]Item List (3)'!A$1:B$110000,2,FALSE)</f>
        <v>#N/A</v>
      </c>
      <c r="L901" s="5"/>
      <c r="M901" s="15" t="str">
        <f t="shared" ref="M901:M964" si="259">IF((LEFT(J901))="2",$L$1,$J$1)</f>
        <v>IR</v>
      </c>
      <c r="N901" s="15"/>
      <c r="O901" s="47" t="str">
        <f t="shared" si="258"/>
        <v/>
      </c>
      <c r="P901" s="15"/>
      <c r="Q901" s="15"/>
      <c r="R901" s="15"/>
      <c r="S901" s="15"/>
      <c r="T901" s="15"/>
      <c r="U901" s="48">
        <f t="shared" si="250"/>
        <v>0</v>
      </c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>
        <v>540</v>
      </c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48">
        <f t="shared" si="252"/>
        <v>540</v>
      </c>
      <c r="BH901" s="49">
        <f t="shared" si="240"/>
        <v>9</v>
      </c>
      <c r="BI901" s="50">
        <f t="shared" si="253"/>
        <v>0</v>
      </c>
      <c r="BJ901" s="50">
        <f t="shared" si="254"/>
        <v>0</v>
      </c>
      <c r="BK901" s="51">
        <f t="shared" si="255"/>
        <v>0</v>
      </c>
      <c r="BL901" s="51">
        <f t="shared" si="256"/>
        <v>0</v>
      </c>
      <c r="BM901" s="51">
        <f t="shared" si="257"/>
        <v>0</v>
      </c>
      <c r="BN901" s="52">
        <f t="shared" si="245"/>
        <v>0</v>
      </c>
      <c r="BO901" s="52">
        <f t="shared" si="246"/>
        <v>0</v>
      </c>
      <c r="BP901" s="52">
        <f t="shared" si="247"/>
        <v>9</v>
      </c>
      <c r="BQ901" s="53">
        <f t="shared" si="248"/>
        <v>0</v>
      </c>
    </row>
    <row r="902" spans="1:74">
      <c r="A902" s="41">
        <v>963</v>
      </c>
      <c r="B902" s="42">
        <v>46037</v>
      </c>
      <c r="C902" s="48" t="s">
        <v>91</v>
      </c>
      <c r="D902" s="43" t="str">
        <f t="shared" si="251"/>
        <v>EG</v>
      </c>
      <c r="E902" s="44" t="s">
        <v>129</v>
      </c>
      <c r="F902" s="44" t="s">
        <v>122</v>
      </c>
      <c r="G902" s="45" t="s">
        <v>162</v>
      </c>
      <c r="H902" s="45"/>
      <c r="I902" s="45"/>
      <c r="J902" s="5">
        <v>104247</v>
      </c>
      <c r="K902" s="46" t="str">
        <f>VLOOKUP(J902,'[1]Item List (3)'!A$1:B$110000,2,FALSE)</f>
        <v>IR.209</v>
      </c>
      <c r="L902" s="5">
        <v>251221002</v>
      </c>
      <c r="M902" s="15" t="str">
        <f t="shared" si="259"/>
        <v>IR</v>
      </c>
      <c r="N902" s="15">
        <v>20</v>
      </c>
      <c r="O902" s="47">
        <f t="shared" si="258"/>
        <v>180</v>
      </c>
      <c r="P902" s="15">
        <v>1</v>
      </c>
      <c r="Q902" s="15">
        <v>1520</v>
      </c>
      <c r="R902" s="15">
        <v>9</v>
      </c>
      <c r="S902" s="15"/>
      <c r="T902" s="15"/>
      <c r="U902" s="48">
        <f t="shared" si="250"/>
        <v>1520</v>
      </c>
      <c r="V902" s="15">
        <v>520</v>
      </c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>
        <v>20</v>
      </c>
      <c r="BA902" s="15"/>
      <c r="BB902" s="15"/>
      <c r="BC902" s="15"/>
      <c r="BD902" s="15"/>
      <c r="BE902" s="15"/>
      <c r="BF902" s="15"/>
      <c r="BG902" s="48">
        <f t="shared" si="252"/>
        <v>540</v>
      </c>
      <c r="BH902" s="49">
        <f t="shared" si="240"/>
        <v>9</v>
      </c>
      <c r="BI902" s="50">
        <f t="shared" si="253"/>
        <v>8.6666666666666661</v>
      </c>
      <c r="BJ902" s="50">
        <f t="shared" si="254"/>
        <v>96.296296296296291</v>
      </c>
      <c r="BK902" s="51">
        <f t="shared" si="255"/>
        <v>97.435897435897445</v>
      </c>
      <c r="BL902" s="51">
        <f t="shared" si="256"/>
        <v>99.40789473684211</v>
      </c>
      <c r="BM902" s="51">
        <f t="shared" si="257"/>
        <v>93.271604938271608</v>
      </c>
      <c r="BN902" s="52">
        <f t="shared" si="245"/>
        <v>0</v>
      </c>
      <c r="BO902" s="52">
        <f t="shared" si="246"/>
        <v>1620</v>
      </c>
      <c r="BP902" s="52">
        <f t="shared" si="247"/>
        <v>0.33333333333333331</v>
      </c>
      <c r="BQ902" s="53">
        <f t="shared" si="248"/>
        <v>60</v>
      </c>
    </row>
    <row r="903" spans="1:74">
      <c r="A903" s="41">
        <v>964</v>
      </c>
      <c r="B903" s="42">
        <v>46037</v>
      </c>
      <c r="C903" s="48" t="s">
        <v>91</v>
      </c>
      <c r="D903" s="43" t="str">
        <f t="shared" si="251"/>
        <v>EG</v>
      </c>
      <c r="E903" s="44" t="s">
        <v>130</v>
      </c>
      <c r="F903" s="44" t="s">
        <v>122</v>
      </c>
      <c r="G903" s="45" t="s">
        <v>124</v>
      </c>
      <c r="H903" s="45"/>
      <c r="I903" s="45"/>
      <c r="J903" s="5">
        <v>100282.4</v>
      </c>
      <c r="K903" s="46" t="str">
        <f>VLOOKUP(J903,'[1]Item List (3)'!A$1:B$110000,2,FALSE)</f>
        <v>D.IR 14537 SPL</v>
      </c>
      <c r="L903" s="5">
        <v>251225005</v>
      </c>
      <c r="M903" s="15" t="str">
        <f t="shared" si="259"/>
        <v>IR</v>
      </c>
      <c r="N903" s="15">
        <v>45</v>
      </c>
      <c r="O903" s="47">
        <f t="shared" si="258"/>
        <v>80</v>
      </c>
      <c r="P903" s="15">
        <v>1</v>
      </c>
      <c r="Q903" s="15"/>
      <c r="R903" s="15"/>
      <c r="S903" s="15"/>
      <c r="T903" s="15"/>
      <c r="U903" s="48">
        <f t="shared" si="250"/>
        <v>0</v>
      </c>
      <c r="V903" s="15"/>
      <c r="W903" s="15"/>
      <c r="X903" s="15"/>
      <c r="Y903" s="15"/>
      <c r="Z903" s="15"/>
      <c r="AA903" s="15">
        <v>40</v>
      </c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>
        <v>480</v>
      </c>
      <c r="AS903" s="15"/>
      <c r="AT903" s="15"/>
      <c r="AU903" s="15"/>
      <c r="AV903" s="15"/>
      <c r="AW903" s="15"/>
      <c r="AX903" s="15"/>
      <c r="AY903" s="15"/>
      <c r="AZ903" s="15">
        <v>20</v>
      </c>
      <c r="BA903" s="15"/>
      <c r="BB903" s="15"/>
      <c r="BC903" s="15"/>
      <c r="BD903" s="15"/>
      <c r="BE903" s="15"/>
      <c r="BF903" s="15"/>
      <c r="BG903" s="48">
        <f t="shared" si="252"/>
        <v>540</v>
      </c>
      <c r="BH903" s="49">
        <f t="shared" si="240"/>
        <v>9</v>
      </c>
      <c r="BI903" s="50">
        <f t="shared" si="253"/>
        <v>0</v>
      </c>
      <c r="BJ903" s="50">
        <f t="shared" si="254"/>
        <v>0</v>
      </c>
      <c r="BK903" s="51">
        <f t="shared" si="255"/>
        <v>0</v>
      </c>
      <c r="BL903" s="51">
        <f t="shared" si="256"/>
        <v>0</v>
      </c>
      <c r="BM903" s="51">
        <f t="shared" si="257"/>
        <v>0</v>
      </c>
      <c r="BN903" s="52">
        <f t="shared" si="245"/>
        <v>0</v>
      </c>
      <c r="BO903" s="52">
        <f t="shared" si="246"/>
        <v>720</v>
      </c>
      <c r="BP903" s="52">
        <f t="shared" si="247"/>
        <v>9</v>
      </c>
      <c r="BQ903" s="53">
        <f t="shared" si="248"/>
        <v>720</v>
      </c>
    </row>
    <row r="904" spans="1:74">
      <c r="A904" s="41">
        <v>965</v>
      </c>
      <c r="B904" s="42">
        <v>46037</v>
      </c>
      <c r="C904" s="48" t="s">
        <v>91</v>
      </c>
      <c r="D904" s="43" t="str">
        <f t="shared" si="251"/>
        <v>IG</v>
      </c>
      <c r="E904" s="44" t="s">
        <v>131</v>
      </c>
      <c r="F904" s="44" t="s">
        <v>132</v>
      </c>
      <c r="G904" s="45" t="s">
        <v>139</v>
      </c>
      <c r="H904" s="45"/>
      <c r="I904" s="45"/>
      <c r="J904" s="5">
        <v>100299.14</v>
      </c>
      <c r="K904" s="46" t="str">
        <f>VLOOKUP(J904,'[1]Item List (3)'!A$1:B$110000,2,FALSE)</f>
        <v>IR. 9913 C</v>
      </c>
      <c r="L904" s="5">
        <v>251128013</v>
      </c>
      <c r="M904" s="15" t="str">
        <f t="shared" si="259"/>
        <v>IR</v>
      </c>
      <c r="N904" s="15">
        <v>23</v>
      </c>
      <c r="O904" s="47">
        <f t="shared" si="258"/>
        <v>156.52173913043478</v>
      </c>
      <c r="P904" s="15">
        <v>1</v>
      </c>
      <c r="Q904" s="15">
        <v>860</v>
      </c>
      <c r="R904" s="15">
        <v>100</v>
      </c>
      <c r="S904" s="15">
        <v>100</v>
      </c>
      <c r="T904" s="15"/>
      <c r="U904" s="48">
        <f t="shared" si="250"/>
        <v>960</v>
      </c>
      <c r="V904" s="15">
        <v>460</v>
      </c>
      <c r="W904" s="15"/>
      <c r="X904" s="15">
        <v>10</v>
      </c>
      <c r="Y904" s="15"/>
      <c r="Z904" s="15"/>
      <c r="AA904" s="15"/>
      <c r="AB904" s="15"/>
      <c r="AC904" s="15">
        <v>10</v>
      </c>
      <c r="AD904" s="15"/>
      <c r="AE904" s="15">
        <v>10</v>
      </c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>
        <v>30</v>
      </c>
      <c r="AQ904" s="15"/>
      <c r="AR904" s="15"/>
      <c r="AS904" s="15"/>
      <c r="AT904" s="15"/>
      <c r="AU904" s="15"/>
      <c r="AV904" s="15"/>
      <c r="AW904" s="15"/>
      <c r="AX904" s="15"/>
      <c r="AY904" s="15"/>
      <c r="AZ904" s="15">
        <v>20</v>
      </c>
      <c r="BA904" s="15"/>
      <c r="BB904" s="15"/>
      <c r="BC904" s="15"/>
      <c r="BD904" s="15"/>
      <c r="BE904" s="15"/>
      <c r="BF904" s="15"/>
      <c r="BG904" s="48">
        <f t="shared" si="252"/>
        <v>540</v>
      </c>
      <c r="BH904" s="49">
        <f t="shared" si="240"/>
        <v>9</v>
      </c>
      <c r="BI904" s="50">
        <f t="shared" si="253"/>
        <v>7.666666666666667</v>
      </c>
      <c r="BJ904" s="50">
        <f t="shared" si="254"/>
        <v>85.18518518518519</v>
      </c>
      <c r="BK904" s="51">
        <f t="shared" si="255"/>
        <v>80</v>
      </c>
      <c r="BL904" s="51">
        <f t="shared" si="256"/>
        <v>79.166666666666657</v>
      </c>
      <c r="BM904" s="51">
        <f t="shared" si="257"/>
        <v>53.950617283950621</v>
      </c>
      <c r="BN904" s="52">
        <f t="shared" si="245"/>
        <v>0.5</v>
      </c>
      <c r="BO904" s="52">
        <f t="shared" si="246"/>
        <v>1330.4347826086957</v>
      </c>
      <c r="BP904" s="52">
        <f t="shared" si="247"/>
        <v>0.83333333333333326</v>
      </c>
      <c r="BQ904" s="53">
        <f t="shared" si="248"/>
        <v>130.43478260869563</v>
      </c>
      <c r="BR904" s="54">
        <v>2</v>
      </c>
      <c r="BT904" s="54">
        <v>1</v>
      </c>
      <c r="BU904" s="55">
        <v>1</v>
      </c>
    </row>
    <row r="905" spans="1:74">
      <c r="A905" s="41">
        <v>966</v>
      </c>
      <c r="B905" s="42">
        <v>46037</v>
      </c>
      <c r="C905" s="48" t="s">
        <v>91</v>
      </c>
      <c r="D905" s="43" t="str">
        <f t="shared" si="251"/>
        <v>IG</v>
      </c>
      <c r="E905" s="44" t="s">
        <v>135</v>
      </c>
      <c r="F905" s="44"/>
      <c r="G905" s="45"/>
      <c r="H905" s="45"/>
      <c r="I905" s="45"/>
      <c r="J905" s="5"/>
      <c r="K905" s="46" t="e">
        <f>VLOOKUP(J905,'[1]Item List (3)'!A$1:B$110000,2,FALSE)</f>
        <v>#N/A</v>
      </c>
      <c r="L905" s="5"/>
      <c r="M905" s="15" t="str">
        <f t="shared" si="259"/>
        <v>IR</v>
      </c>
      <c r="N905" s="15"/>
      <c r="O905" s="47" t="str">
        <f t="shared" si="258"/>
        <v/>
      </c>
      <c r="P905" s="15"/>
      <c r="Q905" s="15"/>
      <c r="R905" s="15"/>
      <c r="S905" s="15"/>
      <c r="T905" s="15"/>
      <c r="U905" s="48">
        <f t="shared" si="250"/>
        <v>0</v>
      </c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>
        <v>540</v>
      </c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48">
        <f t="shared" si="252"/>
        <v>540</v>
      </c>
      <c r="BH905" s="49">
        <f t="shared" si="240"/>
        <v>9</v>
      </c>
      <c r="BI905" s="50">
        <f t="shared" si="253"/>
        <v>0</v>
      </c>
      <c r="BJ905" s="50">
        <f t="shared" si="254"/>
        <v>0</v>
      </c>
      <c r="BK905" s="51">
        <f t="shared" si="255"/>
        <v>0</v>
      </c>
      <c r="BL905" s="51">
        <f t="shared" si="256"/>
        <v>0</v>
      </c>
      <c r="BM905" s="51">
        <f t="shared" si="257"/>
        <v>0</v>
      </c>
      <c r="BN905" s="52">
        <f t="shared" si="245"/>
        <v>0</v>
      </c>
      <c r="BO905" s="52">
        <f t="shared" si="246"/>
        <v>0</v>
      </c>
      <c r="BP905" s="52">
        <f t="shared" si="247"/>
        <v>9</v>
      </c>
      <c r="BQ905" s="53">
        <f t="shared" si="248"/>
        <v>0</v>
      </c>
    </row>
    <row r="906" spans="1:74">
      <c r="A906" s="41">
        <v>967</v>
      </c>
      <c r="B906" s="42">
        <v>46037</v>
      </c>
      <c r="C906" s="48" t="s">
        <v>91</v>
      </c>
      <c r="D906" s="43" t="str">
        <f t="shared" si="251"/>
        <v>IG</v>
      </c>
      <c r="E906" s="44" t="s">
        <v>140</v>
      </c>
      <c r="F906" s="44" t="s">
        <v>132</v>
      </c>
      <c r="G906" s="45" t="s">
        <v>142</v>
      </c>
      <c r="H906" s="45"/>
      <c r="I906" s="45"/>
      <c r="J906" s="5">
        <v>100282.4</v>
      </c>
      <c r="K906" s="46" t="str">
        <f>VLOOKUP(J906,'[1]Item List (3)'!A$1:B$110000,2,FALSE)</f>
        <v>D.IR 14537 SPL</v>
      </c>
      <c r="L906" s="5">
        <v>251225005</v>
      </c>
      <c r="M906" s="15" t="str">
        <f t="shared" si="259"/>
        <v>IR</v>
      </c>
      <c r="N906" s="15">
        <v>50</v>
      </c>
      <c r="O906" s="47">
        <f t="shared" si="258"/>
        <v>72</v>
      </c>
      <c r="P906" s="15">
        <v>1</v>
      </c>
      <c r="Q906" s="15">
        <v>226</v>
      </c>
      <c r="R906" s="15">
        <v>18</v>
      </c>
      <c r="S906" s="15">
        <v>13</v>
      </c>
      <c r="T906" s="15"/>
      <c r="U906" s="48">
        <f t="shared" si="250"/>
        <v>239</v>
      </c>
      <c r="V906" s="15">
        <v>360</v>
      </c>
      <c r="W906" s="15"/>
      <c r="X906" s="15">
        <v>60</v>
      </c>
      <c r="Y906" s="15"/>
      <c r="Z906" s="15">
        <v>60</v>
      </c>
      <c r="AA906" s="15"/>
      <c r="AB906" s="15"/>
      <c r="AC906" s="15"/>
      <c r="AD906" s="15"/>
      <c r="AE906" s="15">
        <v>20</v>
      </c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>
        <v>10</v>
      </c>
      <c r="AQ906" s="15"/>
      <c r="AR906" s="15">
        <v>10</v>
      </c>
      <c r="AS906" s="15"/>
      <c r="AT906" s="15"/>
      <c r="AU906" s="15"/>
      <c r="AV906" s="15"/>
      <c r="AW906" s="15"/>
      <c r="AX906" s="15"/>
      <c r="AY906" s="15"/>
      <c r="AZ906" s="15">
        <v>20</v>
      </c>
      <c r="BA906" s="15"/>
      <c r="BB906" s="15"/>
      <c r="BC906" s="15"/>
      <c r="BD906" s="15"/>
      <c r="BE906" s="15"/>
      <c r="BF906" s="15"/>
      <c r="BG906" s="48">
        <f t="shared" si="252"/>
        <v>540</v>
      </c>
      <c r="BH906" s="49">
        <f t="shared" ref="BH906:BH969" si="260">BG906/60</f>
        <v>9</v>
      </c>
      <c r="BI906" s="50">
        <f t="shared" si="253"/>
        <v>6</v>
      </c>
      <c r="BJ906" s="50">
        <f t="shared" si="254"/>
        <v>66.666666666666657</v>
      </c>
      <c r="BK906" s="51">
        <f t="shared" si="255"/>
        <v>55.324074074074069</v>
      </c>
      <c r="BL906" s="51">
        <f t="shared" si="256"/>
        <v>87.029288702928881</v>
      </c>
      <c r="BM906" s="51">
        <f t="shared" si="257"/>
        <v>32.098765432098766</v>
      </c>
      <c r="BN906" s="52">
        <f t="shared" ref="BN906:BN969" si="261">(W906+AP906+BE906+BF906)/60</f>
        <v>0.16666666666666666</v>
      </c>
      <c r="BO906" s="52">
        <f t="shared" ref="BO906:BO969" si="262">IFERROR(((BH906-BN906)*3600)/N906,0)</f>
        <v>636.00000000000011</v>
      </c>
      <c r="BP906" s="52">
        <f t="shared" ref="BP906:BP969" si="263">IFERROR(SUM(W906:BF906)/60-BN906,0)</f>
        <v>2.8333333333333335</v>
      </c>
      <c r="BQ906" s="53">
        <f t="shared" ref="BQ906:BQ969" si="264">IFERROR(BP906*3600/N906,0)</f>
        <v>204</v>
      </c>
    </row>
    <row r="907" spans="1:74">
      <c r="A907" s="41">
        <v>968</v>
      </c>
      <c r="B907" s="42">
        <v>46037</v>
      </c>
      <c r="C907" s="48" t="s">
        <v>91</v>
      </c>
      <c r="D907" s="43" t="str">
        <f t="shared" si="251"/>
        <v>IG</v>
      </c>
      <c r="E907" s="44" t="s">
        <v>143</v>
      </c>
      <c r="F907" s="44"/>
      <c r="G907" s="45"/>
      <c r="H907" s="45"/>
      <c r="I907" s="45"/>
      <c r="J907" s="5"/>
      <c r="K907" s="46" t="e">
        <f>VLOOKUP(J907,'[1]Item List (3)'!A$1:B$110000,2,FALSE)</f>
        <v>#N/A</v>
      </c>
      <c r="L907" s="5"/>
      <c r="M907" s="15" t="str">
        <f t="shared" si="259"/>
        <v>IR</v>
      </c>
      <c r="N907" s="15"/>
      <c r="O907" s="47" t="str">
        <f t="shared" si="258"/>
        <v/>
      </c>
      <c r="P907" s="15"/>
      <c r="Q907" s="15"/>
      <c r="R907" s="15"/>
      <c r="S907" s="15"/>
      <c r="T907" s="15"/>
      <c r="U907" s="48">
        <f t="shared" si="250"/>
        <v>0</v>
      </c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>
        <v>540</v>
      </c>
      <c r="BG907" s="48">
        <f t="shared" si="252"/>
        <v>540</v>
      </c>
      <c r="BH907" s="49">
        <f t="shared" si="260"/>
        <v>9</v>
      </c>
      <c r="BI907" s="50">
        <f t="shared" si="253"/>
        <v>0</v>
      </c>
      <c r="BJ907" s="50">
        <f t="shared" si="254"/>
        <v>0</v>
      </c>
      <c r="BK907" s="51">
        <f t="shared" si="255"/>
        <v>0</v>
      </c>
      <c r="BL907" s="51">
        <f t="shared" si="256"/>
        <v>0</v>
      </c>
      <c r="BM907" s="51">
        <f t="shared" si="257"/>
        <v>0</v>
      </c>
      <c r="BN907" s="52">
        <f t="shared" si="261"/>
        <v>9</v>
      </c>
      <c r="BO907" s="52">
        <f t="shared" si="262"/>
        <v>0</v>
      </c>
      <c r="BP907" s="52">
        <f t="shared" si="263"/>
        <v>0</v>
      </c>
      <c r="BQ907" s="53">
        <f t="shared" si="264"/>
        <v>0</v>
      </c>
    </row>
    <row r="908" spans="1:74">
      <c r="A908" s="41">
        <v>969</v>
      </c>
      <c r="B908" s="42">
        <v>46037</v>
      </c>
      <c r="C908" s="48" t="s">
        <v>91</v>
      </c>
      <c r="D908" s="43" t="str">
        <f t="shared" si="251"/>
        <v>IG</v>
      </c>
      <c r="E908" s="44" t="s">
        <v>144</v>
      </c>
      <c r="F908" s="44" t="s">
        <v>136</v>
      </c>
      <c r="G908" s="45" t="s">
        <v>127</v>
      </c>
      <c r="H908" s="45"/>
      <c r="I908" s="45"/>
      <c r="J908" s="5">
        <v>208557.1</v>
      </c>
      <c r="K908" s="46" t="str">
        <f>VLOOKUP(J908,'[1]Item List (3)'!A$1:B$110000,2,FALSE)</f>
        <v>OR 22211 SPL</v>
      </c>
      <c r="L908" s="5">
        <v>250928012</v>
      </c>
      <c r="M908" s="15" t="str">
        <f t="shared" si="259"/>
        <v>OR</v>
      </c>
      <c r="N908" s="15">
        <v>55</v>
      </c>
      <c r="O908" s="47">
        <f t="shared" si="258"/>
        <v>65.454545454545453</v>
      </c>
      <c r="P908" s="15">
        <v>1</v>
      </c>
      <c r="Q908" s="15">
        <v>445</v>
      </c>
      <c r="R908" s="15"/>
      <c r="S908" s="15"/>
      <c r="T908" s="15"/>
      <c r="U908" s="48">
        <f t="shared" si="250"/>
        <v>445</v>
      </c>
      <c r="V908" s="15">
        <v>490</v>
      </c>
      <c r="W908" s="15"/>
      <c r="X908" s="15"/>
      <c r="Y908" s="15"/>
      <c r="Z908" s="15"/>
      <c r="AA908" s="15"/>
      <c r="AB908" s="15">
        <v>10</v>
      </c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>
        <v>20</v>
      </c>
      <c r="AQ908" s="15"/>
      <c r="AR908" s="15"/>
      <c r="AS908" s="15"/>
      <c r="AT908" s="15"/>
      <c r="AU908" s="15"/>
      <c r="AV908" s="15"/>
      <c r="AW908" s="15"/>
      <c r="AX908" s="15"/>
      <c r="AY908" s="15"/>
      <c r="AZ908" s="15">
        <v>20</v>
      </c>
      <c r="BA908" s="15"/>
      <c r="BB908" s="15"/>
      <c r="BC908" s="15"/>
      <c r="BD908" s="15"/>
      <c r="BE908" s="15"/>
      <c r="BF908" s="15"/>
      <c r="BG908" s="48">
        <f t="shared" si="252"/>
        <v>540</v>
      </c>
      <c r="BH908" s="49">
        <f t="shared" si="260"/>
        <v>9</v>
      </c>
      <c r="BI908" s="50">
        <f t="shared" si="253"/>
        <v>8.1666666666666661</v>
      </c>
      <c r="BJ908" s="50">
        <f t="shared" si="254"/>
        <v>90.740740740740733</v>
      </c>
      <c r="BK908" s="51">
        <f t="shared" si="255"/>
        <v>83.248299319727906</v>
      </c>
      <c r="BL908" s="51">
        <f t="shared" si="256"/>
        <v>100</v>
      </c>
      <c r="BM908" s="51">
        <f t="shared" si="257"/>
        <v>75.540123456790127</v>
      </c>
      <c r="BN908" s="52">
        <f t="shared" si="261"/>
        <v>0.33333333333333331</v>
      </c>
      <c r="BO908" s="52">
        <f t="shared" si="262"/>
        <v>567.27272727272725</v>
      </c>
      <c r="BP908" s="52">
        <f t="shared" si="263"/>
        <v>0.5</v>
      </c>
      <c r="BQ908" s="53">
        <f t="shared" si="264"/>
        <v>32.727272727272727</v>
      </c>
      <c r="BR908" s="54">
        <v>1</v>
      </c>
      <c r="BV908" s="54">
        <v>2</v>
      </c>
    </row>
    <row r="909" spans="1:74">
      <c r="A909" s="41">
        <v>970</v>
      </c>
      <c r="B909" s="42">
        <v>46037</v>
      </c>
      <c r="C909" s="48" t="s">
        <v>91</v>
      </c>
      <c r="D909" s="43" t="str">
        <f t="shared" si="251"/>
        <v>IG</v>
      </c>
      <c r="E909" s="44" t="s">
        <v>146</v>
      </c>
      <c r="F909" s="44" t="s">
        <v>132</v>
      </c>
      <c r="G909" s="45" t="s">
        <v>142</v>
      </c>
      <c r="H909" s="45" t="s">
        <v>138</v>
      </c>
      <c r="I909" s="45"/>
      <c r="J909" s="5">
        <v>208247</v>
      </c>
      <c r="K909" s="46" t="str">
        <f>VLOOKUP(J909,'[1]Item List (3)'!A$1:B$110000,2,FALSE)</f>
        <v>OR.209 YY2</v>
      </c>
      <c r="L909" s="5">
        <v>251221003</v>
      </c>
      <c r="M909" s="15" t="str">
        <f t="shared" si="259"/>
        <v>OR</v>
      </c>
      <c r="N909" s="15">
        <v>20</v>
      </c>
      <c r="O909" s="47">
        <f t="shared" si="258"/>
        <v>180</v>
      </c>
      <c r="P909" s="15">
        <v>1</v>
      </c>
      <c r="Q909" s="15">
        <v>1301</v>
      </c>
      <c r="R909" s="15">
        <v>21</v>
      </c>
      <c r="S909" s="15"/>
      <c r="T909" s="15"/>
      <c r="U909" s="48">
        <f t="shared" si="250"/>
        <v>1301</v>
      </c>
      <c r="V909" s="15">
        <v>480</v>
      </c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>
        <v>40</v>
      </c>
      <c r="AQ909" s="15"/>
      <c r="AR909" s="15"/>
      <c r="AS909" s="15"/>
      <c r="AT909" s="15"/>
      <c r="AU909" s="15"/>
      <c r="AV909" s="15"/>
      <c r="AW909" s="15"/>
      <c r="AX909" s="15"/>
      <c r="AY909" s="15"/>
      <c r="AZ909" s="15">
        <v>20</v>
      </c>
      <c r="BA909" s="15"/>
      <c r="BB909" s="15"/>
      <c r="BC909" s="15"/>
      <c r="BD909" s="15"/>
      <c r="BE909" s="15"/>
      <c r="BF909" s="15"/>
      <c r="BG909" s="48">
        <f t="shared" ref="BG909:BG934" si="265">SUM(V909:BF909)</f>
        <v>540</v>
      </c>
      <c r="BH909" s="49">
        <f t="shared" si="260"/>
        <v>9</v>
      </c>
      <c r="BI909" s="50">
        <f t="shared" si="253"/>
        <v>8</v>
      </c>
      <c r="BJ909" s="50">
        <f t="shared" si="254"/>
        <v>88.888888888888886</v>
      </c>
      <c r="BK909" s="51">
        <f t="shared" si="255"/>
        <v>90.347222222222229</v>
      </c>
      <c r="BL909" s="51">
        <f t="shared" si="256"/>
        <v>98.385857033051494</v>
      </c>
      <c r="BM909" s="51">
        <f t="shared" si="257"/>
        <v>79.012345679012356</v>
      </c>
      <c r="BN909" s="52">
        <f t="shared" si="261"/>
        <v>0.66666666666666663</v>
      </c>
      <c r="BO909" s="52">
        <f t="shared" si="262"/>
        <v>1500.0000000000002</v>
      </c>
      <c r="BP909" s="52">
        <f t="shared" si="263"/>
        <v>0.33333333333333337</v>
      </c>
      <c r="BQ909" s="53">
        <f t="shared" si="264"/>
        <v>60.000000000000014</v>
      </c>
      <c r="BR909" s="54">
        <v>1</v>
      </c>
      <c r="BT909" s="54">
        <v>2</v>
      </c>
    </row>
    <row r="910" spans="1:74">
      <c r="A910" s="41">
        <v>971</v>
      </c>
      <c r="B910" s="42">
        <v>46037</v>
      </c>
      <c r="C910" s="48" t="s">
        <v>91</v>
      </c>
      <c r="D910" s="43" t="str">
        <f t="shared" si="251"/>
        <v>IG</v>
      </c>
      <c r="E910" s="44" t="s">
        <v>147</v>
      </c>
      <c r="F910" s="44" t="s">
        <v>132</v>
      </c>
      <c r="G910" s="45" t="s">
        <v>133</v>
      </c>
      <c r="H910" s="45"/>
      <c r="I910" s="45"/>
      <c r="J910" s="5">
        <v>104247</v>
      </c>
      <c r="K910" s="46" t="str">
        <f>VLOOKUP(J910,'[1]Item List (3)'!A$1:B$110000,2,FALSE)</f>
        <v>IR.209</v>
      </c>
      <c r="L910" s="5">
        <v>251221001</v>
      </c>
      <c r="M910" s="15" t="str">
        <f t="shared" si="259"/>
        <v>IR</v>
      </c>
      <c r="N910" s="15">
        <v>30</v>
      </c>
      <c r="O910" s="47">
        <f t="shared" si="258"/>
        <v>120</v>
      </c>
      <c r="P910" s="15">
        <v>1</v>
      </c>
      <c r="Q910" s="15">
        <v>446</v>
      </c>
      <c r="R910" s="15">
        <v>126</v>
      </c>
      <c r="S910" s="15">
        <v>78</v>
      </c>
      <c r="T910" s="15">
        <v>12</v>
      </c>
      <c r="U910" s="48">
        <f t="shared" si="250"/>
        <v>536</v>
      </c>
      <c r="V910" s="15">
        <v>475</v>
      </c>
      <c r="W910" s="15"/>
      <c r="X910" s="15"/>
      <c r="Y910" s="15"/>
      <c r="Z910" s="15">
        <v>10</v>
      </c>
      <c r="AA910" s="15"/>
      <c r="AB910" s="15"/>
      <c r="AC910" s="15"/>
      <c r="AD910" s="15"/>
      <c r="AE910" s="15">
        <v>5</v>
      </c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>
        <v>20</v>
      </c>
      <c r="AQ910" s="15"/>
      <c r="AR910" s="15"/>
      <c r="AS910" s="15"/>
      <c r="AT910" s="15"/>
      <c r="AU910" s="15"/>
      <c r="AV910" s="15"/>
      <c r="AW910" s="15"/>
      <c r="AX910" s="15"/>
      <c r="AY910" s="15"/>
      <c r="AZ910" s="15">
        <v>20</v>
      </c>
      <c r="BA910" s="15"/>
      <c r="BB910" s="15"/>
      <c r="BC910" s="15">
        <v>10</v>
      </c>
      <c r="BD910" s="15"/>
      <c r="BE910" s="15"/>
      <c r="BF910" s="15"/>
      <c r="BG910" s="48">
        <f t="shared" si="265"/>
        <v>540</v>
      </c>
      <c r="BH910" s="49">
        <f t="shared" si="260"/>
        <v>9</v>
      </c>
      <c r="BI910" s="50">
        <f t="shared" si="253"/>
        <v>7.916666666666667</v>
      </c>
      <c r="BJ910" s="50">
        <f t="shared" si="254"/>
        <v>87.962962962962962</v>
      </c>
      <c r="BK910" s="51">
        <f t="shared" si="255"/>
        <v>56.421052631578952</v>
      </c>
      <c r="BL910" s="51">
        <f t="shared" si="256"/>
        <v>59.701492537313428</v>
      </c>
      <c r="BM910" s="51">
        <f t="shared" si="257"/>
        <v>29.629629629629626</v>
      </c>
      <c r="BN910" s="52">
        <f t="shared" si="261"/>
        <v>0.33333333333333331</v>
      </c>
      <c r="BO910" s="52">
        <f t="shared" si="262"/>
        <v>1039.9999999999998</v>
      </c>
      <c r="BP910" s="52">
        <f t="shared" si="263"/>
        <v>0.75</v>
      </c>
      <c r="BQ910" s="53">
        <f t="shared" si="264"/>
        <v>90</v>
      </c>
      <c r="BR910" s="54">
        <v>2</v>
      </c>
    </row>
    <row r="911" spans="1:74">
      <c r="A911" s="41">
        <v>972</v>
      </c>
      <c r="B911" s="42">
        <v>46037</v>
      </c>
      <c r="C911" s="48" t="s">
        <v>91</v>
      </c>
      <c r="D911" s="43" t="str">
        <f t="shared" si="251"/>
        <v>IG</v>
      </c>
      <c r="E911" s="44" t="s">
        <v>150</v>
      </c>
      <c r="F911" s="44" t="s">
        <v>132</v>
      </c>
      <c r="G911" s="45" t="s">
        <v>185</v>
      </c>
      <c r="H911" s="45"/>
      <c r="I911" s="45"/>
      <c r="J911" s="5">
        <v>200497.11</v>
      </c>
      <c r="K911" s="46" t="str">
        <f>VLOOKUP(J911,'[1]Item List (3)'!A$1:B$110000,2,FALSE)</f>
        <v>OR.MNA6718G</v>
      </c>
      <c r="L911" s="5">
        <v>251229002</v>
      </c>
      <c r="M911" s="15" t="str">
        <f t="shared" si="259"/>
        <v>OR</v>
      </c>
      <c r="N911" s="15">
        <v>30</v>
      </c>
      <c r="O911" s="47">
        <f t="shared" si="258"/>
        <v>120</v>
      </c>
      <c r="P911" s="15">
        <v>1</v>
      </c>
      <c r="Q911" s="15">
        <v>536</v>
      </c>
      <c r="R911" s="15">
        <v>28</v>
      </c>
      <c r="S911" s="15">
        <v>5</v>
      </c>
      <c r="T911" s="15"/>
      <c r="U911" s="48">
        <f t="shared" si="250"/>
        <v>541</v>
      </c>
      <c r="V911" s="15">
        <v>395</v>
      </c>
      <c r="W911" s="15"/>
      <c r="X911" s="15">
        <v>30</v>
      </c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>
        <v>10</v>
      </c>
      <c r="AQ911" s="15"/>
      <c r="AR911" s="15"/>
      <c r="AS911" s="15"/>
      <c r="AT911" s="15"/>
      <c r="AU911" s="15"/>
      <c r="AV911" s="15"/>
      <c r="AW911" s="15">
        <v>20</v>
      </c>
      <c r="AX911" s="15"/>
      <c r="AY911" s="15"/>
      <c r="AZ911" s="15">
        <v>20</v>
      </c>
      <c r="BA911" s="15"/>
      <c r="BB911" s="15"/>
      <c r="BC911" s="15"/>
      <c r="BD911" s="15"/>
      <c r="BE911" s="15">
        <v>5</v>
      </c>
      <c r="BF911" s="15"/>
      <c r="BG911" s="48">
        <f t="shared" si="265"/>
        <v>480</v>
      </c>
      <c r="BH911" s="49">
        <f t="shared" si="260"/>
        <v>8</v>
      </c>
      <c r="BI911" s="50">
        <f t="shared" si="253"/>
        <v>6.583333333333333</v>
      </c>
      <c r="BJ911" s="50">
        <f t="shared" si="254"/>
        <v>82.291666666666657</v>
      </c>
      <c r="BK911" s="51">
        <f t="shared" si="255"/>
        <v>68.48101265822784</v>
      </c>
      <c r="BL911" s="51">
        <f t="shared" si="256"/>
        <v>93.900184842883547</v>
      </c>
      <c r="BM911" s="51">
        <f t="shared" si="257"/>
        <v>52.916666666666657</v>
      </c>
      <c r="BN911" s="52">
        <f t="shared" si="261"/>
        <v>0.25</v>
      </c>
      <c r="BO911" s="52">
        <f t="shared" si="262"/>
        <v>930</v>
      </c>
      <c r="BP911" s="52">
        <f t="shared" si="263"/>
        <v>1.1666666666666667</v>
      </c>
      <c r="BQ911" s="53">
        <f t="shared" si="264"/>
        <v>140</v>
      </c>
      <c r="BR911" s="54">
        <v>1</v>
      </c>
    </row>
    <row r="912" spans="1:74">
      <c r="A912" s="41">
        <v>973</v>
      </c>
      <c r="B912" s="42">
        <v>46037</v>
      </c>
      <c r="C912" s="48" t="s">
        <v>91</v>
      </c>
      <c r="D912" s="43" t="str">
        <f t="shared" si="251"/>
        <v>IG</v>
      </c>
      <c r="E912" s="44" t="s">
        <v>153</v>
      </c>
      <c r="F912" s="44"/>
      <c r="G912" s="45"/>
      <c r="H912" s="45"/>
      <c r="I912" s="45"/>
      <c r="J912" s="5"/>
      <c r="K912" s="46" t="e">
        <f>VLOOKUP(J912,'[1]Item List (3)'!A$1:B$110000,2,FALSE)</f>
        <v>#N/A</v>
      </c>
      <c r="L912" s="5"/>
      <c r="M912" s="15" t="str">
        <f t="shared" si="259"/>
        <v>IR</v>
      </c>
      <c r="N912" s="15"/>
      <c r="O912" s="47" t="str">
        <f t="shared" si="258"/>
        <v/>
      </c>
      <c r="P912" s="15"/>
      <c r="Q912" s="15"/>
      <c r="R912" s="15"/>
      <c r="S912" s="15"/>
      <c r="T912" s="15"/>
      <c r="U912" s="48">
        <f t="shared" si="250"/>
        <v>0</v>
      </c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>
        <v>540</v>
      </c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48">
        <f t="shared" si="265"/>
        <v>540</v>
      </c>
      <c r="BH912" s="49">
        <f t="shared" si="260"/>
        <v>9</v>
      </c>
      <c r="BI912" s="50">
        <f t="shared" si="253"/>
        <v>0</v>
      </c>
      <c r="BJ912" s="50">
        <f t="shared" si="254"/>
        <v>0</v>
      </c>
      <c r="BK912" s="51">
        <f t="shared" si="255"/>
        <v>0</v>
      </c>
      <c r="BL912" s="51">
        <f t="shared" si="256"/>
        <v>0</v>
      </c>
      <c r="BM912" s="51">
        <f t="shared" si="257"/>
        <v>0</v>
      </c>
      <c r="BN912" s="52">
        <f t="shared" si="261"/>
        <v>0</v>
      </c>
      <c r="BO912" s="52">
        <f t="shared" si="262"/>
        <v>0</v>
      </c>
      <c r="BP912" s="52">
        <f t="shared" si="263"/>
        <v>9</v>
      </c>
      <c r="BQ912" s="53">
        <f t="shared" si="264"/>
        <v>0</v>
      </c>
    </row>
    <row r="913" spans="1:74">
      <c r="A913" s="41">
        <v>974</v>
      </c>
      <c r="B913" s="42">
        <v>46037</v>
      </c>
      <c r="C913" s="48" t="s">
        <v>91</v>
      </c>
      <c r="D913" s="43" t="str">
        <f t="shared" si="251"/>
        <v>IG</v>
      </c>
      <c r="E913" s="44" t="s">
        <v>155</v>
      </c>
      <c r="F913" s="44"/>
      <c r="G913" s="45"/>
      <c r="H913" s="45"/>
      <c r="I913" s="45"/>
      <c r="J913" s="5"/>
      <c r="K913" s="46" t="e">
        <f>VLOOKUP(J913,'[1]Item List (3)'!A$1:B$110000,2,FALSE)</f>
        <v>#N/A</v>
      </c>
      <c r="L913" s="5"/>
      <c r="M913" s="15" t="str">
        <f t="shared" si="259"/>
        <v>IR</v>
      </c>
      <c r="N913" s="15"/>
      <c r="O913" s="47" t="str">
        <f t="shared" si="258"/>
        <v/>
      </c>
      <c r="P913" s="15"/>
      <c r="Q913" s="15"/>
      <c r="R913" s="15"/>
      <c r="S913" s="15"/>
      <c r="T913" s="15"/>
      <c r="U913" s="48">
        <f t="shared" si="250"/>
        <v>0</v>
      </c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>
        <v>540</v>
      </c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48">
        <f t="shared" si="265"/>
        <v>540</v>
      </c>
      <c r="BH913" s="49">
        <f t="shared" si="260"/>
        <v>9</v>
      </c>
      <c r="BI913" s="50">
        <f t="shared" si="253"/>
        <v>0</v>
      </c>
      <c r="BJ913" s="50">
        <f t="shared" si="254"/>
        <v>0</v>
      </c>
      <c r="BK913" s="51">
        <f t="shared" si="255"/>
        <v>0</v>
      </c>
      <c r="BL913" s="51">
        <f t="shared" si="256"/>
        <v>0</v>
      </c>
      <c r="BM913" s="51">
        <f t="shared" si="257"/>
        <v>0</v>
      </c>
      <c r="BN913" s="52">
        <f t="shared" si="261"/>
        <v>0</v>
      </c>
      <c r="BO913" s="52">
        <f t="shared" si="262"/>
        <v>0</v>
      </c>
      <c r="BP913" s="52">
        <f t="shared" si="263"/>
        <v>9</v>
      </c>
      <c r="BQ913" s="53">
        <f t="shared" si="264"/>
        <v>0</v>
      </c>
    </row>
    <row r="914" spans="1:74">
      <c r="A914" s="41">
        <v>975</v>
      </c>
      <c r="B914" s="42">
        <v>46037</v>
      </c>
      <c r="C914" s="48" t="s">
        <v>91</v>
      </c>
      <c r="D914" s="43" t="str">
        <f t="shared" si="251"/>
        <v>IG</v>
      </c>
      <c r="E914" s="44" t="s">
        <v>158</v>
      </c>
      <c r="F914" s="44" t="s">
        <v>132</v>
      </c>
      <c r="G914" s="45" t="s">
        <v>124</v>
      </c>
      <c r="H914" s="45" t="s">
        <v>107</v>
      </c>
      <c r="I914" s="45"/>
      <c r="J914" s="5">
        <v>208281</v>
      </c>
      <c r="K914" s="46" t="str">
        <f>VLOOKUP(J914,'[1]Item List (3)'!A$1:B$110000,2,FALSE)</f>
        <v>D.OR 14536</v>
      </c>
      <c r="L914" s="5">
        <v>251225006</v>
      </c>
      <c r="M914" s="15" t="str">
        <f t="shared" si="259"/>
        <v>OR</v>
      </c>
      <c r="N914" s="15">
        <v>65</v>
      </c>
      <c r="O914" s="47">
        <f t="shared" si="258"/>
        <v>55.384615384615387</v>
      </c>
      <c r="P914" s="15">
        <v>1</v>
      </c>
      <c r="Q914" s="15">
        <v>265</v>
      </c>
      <c r="R914" s="15">
        <v>10</v>
      </c>
      <c r="S914" s="15"/>
      <c r="T914" s="15">
        <v>1</v>
      </c>
      <c r="U914" s="48">
        <f t="shared" si="250"/>
        <v>266</v>
      </c>
      <c r="V914" s="15">
        <v>345</v>
      </c>
      <c r="W914" s="15"/>
      <c r="X914" s="15">
        <v>115</v>
      </c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>
        <v>30</v>
      </c>
      <c r="AQ914" s="15"/>
      <c r="AR914" s="15">
        <v>30</v>
      </c>
      <c r="AS914" s="15"/>
      <c r="AT914" s="15"/>
      <c r="AU914" s="15"/>
      <c r="AV914" s="15"/>
      <c r="AW914" s="15"/>
      <c r="AX914" s="15"/>
      <c r="AY914" s="15"/>
      <c r="AZ914" s="15">
        <v>20</v>
      </c>
      <c r="BA914" s="15"/>
      <c r="BB914" s="15"/>
      <c r="BC914" s="15"/>
      <c r="BD914" s="15"/>
      <c r="BE914" s="15"/>
      <c r="BF914" s="15"/>
      <c r="BG914" s="48">
        <f t="shared" si="265"/>
        <v>540</v>
      </c>
      <c r="BH914" s="49">
        <f t="shared" si="260"/>
        <v>9</v>
      </c>
      <c r="BI914" s="50">
        <f t="shared" si="253"/>
        <v>5.75</v>
      </c>
      <c r="BJ914" s="50">
        <f t="shared" si="254"/>
        <v>63.888888888888886</v>
      </c>
      <c r="BK914" s="51">
        <f t="shared" si="255"/>
        <v>83.526570048309182</v>
      </c>
      <c r="BL914" s="51">
        <f t="shared" si="256"/>
        <v>95.864661654135347</v>
      </c>
      <c r="BM914" s="51">
        <f t="shared" si="257"/>
        <v>51.157407407407405</v>
      </c>
      <c r="BN914" s="52">
        <f t="shared" si="261"/>
        <v>0.5</v>
      </c>
      <c r="BO914" s="52">
        <f t="shared" si="262"/>
        <v>470.76923076923077</v>
      </c>
      <c r="BP914" s="52">
        <f t="shared" si="263"/>
        <v>2.75</v>
      </c>
      <c r="BQ914" s="53">
        <f t="shared" si="264"/>
        <v>152.30769230769232</v>
      </c>
    </row>
    <row r="915" spans="1:74">
      <c r="A915" s="41">
        <v>976</v>
      </c>
      <c r="B915" s="42">
        <v>46037</v>
      </c>
      <c r="C915" s="48" t="s">
        <v>91</v>
      </c>
      <c r="D915" s="43" t="str">
        <f t="shared" si="251"/>
        <v>IG</v>
      </c>
      <c r="E915" s="44" t="s">
        <v>159</v>
      </c>
      <c r="F915" s="44" t="s">
        <v>132</v>
      </c>
      <c r="G915" s="45" t="s">
        <v>123</v>
      </c>
      <c r="H915" s="45"/>
      <c r="I915" s="45"/>
      <c r="J915" s="5">
        <v>104247</v>
      </c>
      <c r="K915" s="46" t="str">
        <f>VLOOKUP(J915,'[1]Item List (3)'!A$1:B$110000,2,FALSE)</f>
        <v>IR.209</v>
      </c>
      <c r="L915" s="5">
        <v>251221002</v>
      </c>
      <c r="M915" s="15" t="str">
        <f t="shared" si="259"/>
        <v>IR</v>
      </c>
      <c r="N915" s="15">
        <v>30</v>
      </c>
      <c r="O915" s="47">
        <f t="shared" si="258"/>
        <v>120</v>
      </c>
      <c r="P915" s="15">
        <v>1</v>
      </c>
      <c r="Q915" s="15">
        <v>700</v>
      </c>
      <c r="R915" s="15">
        <v>51</v>
      </c>
      <c r="S915" s="15">
        <v>2</v>
      </c>
      <c r="T915" s="15">
        <v>10</v>
      </c>
      <c r="U915" s="48">
        <f t="shared" si="250"/>
        <v>712</v>
      </c>
      <c r="V915" s="15">
        <v>480</v>
      </c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>
        <v>10</v>
      </c>
      <c r="AQ915" s="15"/>
      <c r="AR915" s="15"/>
      <c r="AS915" s="15"/>
      <c r="AT915" s="15"/>
      <c r="AU915" s="15"/>
      <c r="AV915" s="15"/>
      <c r="AW915" s="15"/>
      <c r="AX915" s="15">
        <v>30</v>
      </c>
      <c r="AY915" s="15"/>
      <c r="AZ915" s="15">
        <v>20</v>
      </c>
      <c r="BA915" s="15"/>
      <c r="BB915" s="15"/>
      <c r="BC915" s="15"/>
      <c r="BD915" s="15"/>
      <c r="BE915" s="15"/>
      <c r="BF915" s="15"/>
      <c r="BG915" s="48">
        <f t="shared" si="265"/>
        <v>540</v>
      </c>
      <c r="BH915" s="49">
        <f t="shared" si="260"/>
        <v>9</v>
      </c>
      <c r="BI915" s="50">
        <f t="shared" si="253"/>
        <v>8</v>
      </c>
      <c r="BJ915" s="50">
        <f t="shared" si="254"/>
        <v>88.888888888888886</v>
      </c>
      <c r="BK915" s="51">
        <f t="shared" si="255"/>
        <v>74.166666666666671</v>
      </c>
      <c r="BL915" s="51">
        <f t="shared" si="256"/>
        <v>91.151685393258433</v>
      </c>
      <c r="BM915" s="51">
        <f t="shared" si="257"/>
        <v>60.092592592592595</v>
      </c>
      <c r="BN915" s="52">
        <f t="shared" si="261"/>
        <v>0.16666666666666666</v>
      </c>
      <c r="BO915" s="52">
        <f t="shared" si="262"/>
        <v>1060.0000000000002</v>
      </c>
      <c r="BP915" s="52">
        <f t="shared" si="263"/>
        <v>0.83333333333333337</v>
      </c>
      <c r="BQ915" s="53">
        <f t="shared" si="264"/>
        <v>100</v>
      </c>
    </row>
    <row r="916" spans="1:74">
      <c r="A916" s="41">
        <v>977</v>
      </c>
      <c r="B916" s="42">
        <v>46037</v>
      </c>
      <c r="C916" s="48" t="s">
        <v>91</v>
      </c>
      <c r="D916" s="43" t="str">
        <f t="shared" si="251"/>
        <v>HO</v>
      </c>
      <c r="E916" s="44" t="s">
        <v>160</v>
      </c>
      <c r="F916" s="44" t="s">
        <v>161</v>
      </c>
      <c r="G916" s="45" t="s">
        <v>173</v>
      </c>
      <c r="H916" s="45"/>
      <c r="I916" s="45"/>
      <c r="J916" s="5">
        <v>100261</v>
      </c>
      <c r="K916" s="46" t="str">
        <f>VLOOKUP(J916,'[1]Item List (3)'!A$1:B$110000,2,FALSE)</f>
        <v>IR. 211 YY4</v>
      </c>
      <c r="L916" s="5">
        <v>251230007</v>
      </c>
      <c r="M916" s="15" t="str">
        <f t="shared" si="259"/>
        <v>IR</v>
      </c>
      <c r="N916" s="15">
        <v>45</v>
      </c>
      <c r="O916" s="47">
        <f t="shared" si="258"/>
        <v>80</v>
      </c>
      <c r="P916" s="15">
        <v>1</v>
      </c>
      <c r="Q916" s="15">
        <v>415</v>
      </c>
      <c r="R916" s="15"/>
      <c r="S916" s="15"/>
      <c r="T916" s="15"/>
      <c r="U916" s="48">
        <f t="shared" si="250"/>
        <v>415</v>
      </c>
      <c r="V916" s="15">
        <v>385</v>
      </c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>
        <v>15</v>
      </c>
      <c r="AQ916" s="15"/>
      <c r="AR916" s="15">
        <v>120</v>
      </c>
      <c r="AS916" s="15"/>
      <c r="AT916" s="15"/>
      <c r="AU916" s="15"/>
      <c r="AV916" s="15"/>
      <c r="AW916" s="15"/>
      <c r="AX916" s="15"/>
      <c r="AY916" s="15"/>
      <c r="AZ916" s="15">
        <v>20</v>
      </c>
      <c r="BA916" s="15"/>
      <c r="BB916" s="15"/>
      <c r="BC916" s="15"/>
      <c r="BD916" s="15"/>
      <c r="BE916" s="15"/>
      <c r="BF916" s="15"/>
      <c r="BG916" s="48">
        <f t="shared" si="265"/>
        <v>540</v>
      </c>
      <c r="BH916" s="49">
        <f t="shared" si="260"/>
        <v>9</v>
      </c>
      <c r="BI916" s="50">
        <f t="shared" si="253"/>
        <v>6.4166666666666661</v>
      </c>
      <c r="BJ916" s="50">
        <f t="shared" si="254"/>
        <v>71.296296296296291</v>
      </c>
      <c r="BK916" s="51">
        <f t="shared" si="255"/>
        <v>80.84415584415585</v>
      </c>
      <c r="BL916" s="51">
        <f t="shared" si="256"/>
        <v>100</v>
      </c>
      <c r="BM916" s="51">
        <f t="shared" si="257"/>
        <v>57.638888888888886</v>
      </c>
      <c r="BN916" s="52">
        <f t="shared" si="261"/>
        <v>0.25</v>
      </c>
      <c r="BO916" s="52">
        <f t="shared" si="262"/>
        <v>700</v>
      </c>
      <c r="BP916" s="52">
        <f t="shared" si="263"/>
        <v>2.3333333333333335</v>
      </c>
      <c r="BQ916" s="53">
        <f t="shared" si="264"/>
        <v>186.66666666666666</v>
      </c>
    </row>
    <row r="917" spans="1:74">
      <c r="A917" s="41">
        <v>978</v>
      </c>
      <c r="B917" s="42">
        <v>46037</v>
      </c>
      <c r="C917" s="48" t="s">
        <v>91</v>
      </c>
      <c r="D917" s="43" t="str">
        <f t="shared" si="251"/>
        <v>HO</v>
      </c>
      <c r="E917" s="44" t="s">
        <v>164</v>
      </c>
      <c r="F917" s="44" t="s">
        <v>161</v>
      </c>
      <c r="G917" s="45" t="s">
        <v>165</v>
      </c>
      <c r="H917" s="45"/>
      <c r="I917" s="45"/>
      <c r="J917" s="5">
        <v>208823.01</v>
      </c>
      <c r="K917" s="46" t="str">
        <f>VLOOKUP(J917,'[1]Item List (3)'!A$1:B$110000,2,FALSE)</f>
        <v>NK.OR 35/20(NKI 30/20)</v>
      </c>
      <c r="L917" s="5">
        <v>251209007</v>
      </c>
      <c r="M917" s="15" t="str">
        <f t="shared" si="259"/>
        <v>OR</v>
      </c>
      <c r="N917" s="15">
        <v>20</v>
      </c>
      <c r="O917" s="47">
        <f t="shared" si="258"/>
        <v>180</v>
      </c>
      <c r="P917" s="15">
        <v>1</v>
      </c>
      <c r="Q917" s="15">
        <v>738</v>
      </c>
      <c r="R917" s="15"/>
      <c r="S917" s="15"/>
      <c r="T917" s="15"/>
      <c r="U917" s="48">
        <f t="shared" si="250"/>
        <v>738</v>
      </c>
      <c r="V917" s="15">
        <v>295</v>
      </c>
      <c r="W917" s="15">
        <v>20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>
        <v>30</v>
      </c>
      <c r="AQ917" s="15"/>
      <c r="AR917" s="15">
        <v>175</v>
      </c>
      <c r="AS917" s="15"/>
      <c r="AT917" s="15"/>
      <c r="AU917" s="15"/>
      <c r="AV917" s="15"/>
      <c r="AW917" s="15"/>
      <c r="AX917" s="15"/>
      <c r="AY917" s="15"/>
      <c r="AZ917" s="15">
        <v>20</v>
      </c>
      <c r="BA917" s="15"/>
      <c r="BB917" s="15"/>
      <c r="BC917" s="15"/>
      <c r="BD917" s="15"/>
      <c r="BE917" s="15"/>
      <c r="BF917" s="15"/>
      <c r="BG917" s="48">
        <f t="shared" si="265"/>
        <v>540</v>
      </c>
      <c r="BH917" s="49">
        <f t="shared" si="260"/>
        <v>9</v>
      </c>
      <c r="BI917" s="50">
        <f t="shared" si="253"/>
        <v>4.916666666666667</v>
      </c>
      <c r="BJ917" s="50">
        <f t="shared" si="254"/>
        <v>54.629629629629626</v>
      </c>
      <c r="BK917" s="51">
        <f t="shared" si="255"/>
        <v>83.389830508474574</v>
      </c>
      <c r="BL917" s="51">
        <f t="shared" si="256"/>
        <v>100</v>
      </c>
      <c r="BM917" s="51">
        <f t="shared" si="257"/>
        <v>45.55555555555555</v>
      </c>
      <c r="BN917" s="52">
        <f t="shared" si="261"/>
        <v>0.83333333333333337</v>
      </c>
      <c r="BO917" s="52">
        <f t="shared" si="262"/>
        <v>1469.9999999999998</v>
      </c>
      <c r="BP917" s="52">
        <f t="shared" si="263"/>
        <v>3.2499999999999996</v>
      </c>
      <c r="BQ917" s="53">
        <f t="shared" si="264"/>
        <v>584.99999999999989</v>
      </c>
    </row>
    <row r="918" spans="1:74">
      <c r="A918" s="41">
        <v>979</v>
      </c>
      <c r="B918" s="42">
        <v>46037</v>
      </c>
      <c r="C918" s="48" t="s">
        <v>91</v>
      </c>
      <c r="D918" s="43" t="str">
        <f t="shared" si="251"/>
        <v>HO</v>
      </c>
      <c r="E918" s="44" t="s">
        <v>166</v>
      </c>
      <c r="F918" s="44" t="s">
        <v>161</v>
      </c>
      <c r="G918" s="45" t="s">
        <v>173</v>
      </c>
      <c r="H918" s="45"/>
      <c r="I918" s="45"/>
      <c r="J918" s="5">
        <v>200299.13</v>
      </c>
      <c r="K918" s="46" t="str">
        <f>VLOOKUP(J918,'[1]Item List (3)'!A$1:B$110000,2,FALSE)</f>
        <v>OR.9913 C</v>
      </c>
      <c r="L918" s="5">
        <v>251123003</v>
      </c>
      <c r="M918" s="15" t="str">
        <f t="shared" si="259"/>
        <v>OR</v>
      </c>
      <c r="N918" s="15">
        <v>25</v>
      </c>
      <c r="O918" s="47">
        <f t="shared" si="258"/>
        <v>144</v>
      </c>
      <c r="P918" s="15">
        <v>1</v>
      </c>
      <c r="Q918" s="15">
        <v>130</v>
      </c>
      <c r="R918" s="15"/>
      <c r="S918" s="15"/>
      <c r="T918" s="15"/>
      <c r="U918" s="48">
        <f t="shared" ref="U918:U981" si="266">Q918+S918+T918</f>
        <v>130</v>
      </c>
      <c r="V918" s="15">
        <v>60</v>
      </c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>
        <v>15</v>
      </c>
      <c r="AQ918" s="15"/>
      <c r="AR918" s="15">
        <v>420</v>
      </c>
      <c r="AS918" s="15"/>
      <c r="AT918" s="15"/>
      <c r="AU918" s="15"/>
      <c r="AV918" s="15"/>
      <c r="AW918" s="15">
        <v>45</v>
      </c>
      <c r="AX918" s="15"/>
      <c r="AY918" s="15"/>
      <c r="AZ918" s="15"/>
      <c r="BA918" s="15"/>
      <c r="BB918" s="15"/>
      <c r="BC918" s="15"/>
      <c r="BD918" s="15"/>
      <c r="BE918" s="15"/>
      <c r="BF918" s="15"/>
      <c r="BG918" s="48">
        <f t="shared" si="265"/>
        <v>540</v>
      </c>
      <c r="BH918" s="49">
        <f t="shared" si="260"/>
        <v>9</v>
      </c>
      <c r="BI918" s="50">
        <f t="shared" si="253"/>
        <v>1</v>
      </c>
      <c r="BJ918" s="50">
        <f t="shared" si="254"/>
        <v>11.111111111111111</v>
      </c>
      <c r="BK918" s="51">
        <f t="shared" si="255"/>
        <v>90.277777777777786</v>
      </c>
      <c r="BL918" s="51">
        <f t="shared" si="256"/>
        <v>100</v>
      </c>
      <c r="BM918" s="51">
        <f t="shared" si="257"/>
        <v>10.030864197530866</v>
      </c>
      <c r="BN918" s="52">
        <f t="shared" si="261"/>
        <v>0.25</v>
      </c>
      <c r="BO918" s="52">
        <f t="shared" si="262"/>
        <v>1260</v>
      </c>
      <c r="BP918" s="52">
        <f t="shared" si="263"/>
        <v>7.75</v>
      </c>
      <c r="BQ918" s="53">
        <f t="shared" si="264"/>
        <v>1116</v>
      </c>
    </row>
    <row r="919" spans="1:74">
      <c r="A919" s="41">
        <v>980</v>
      </c>
      <c r="B919" s="42">
        <v>46037</v>
      </c>
      <c r="C919" s="48" t="s">
        <v>91</v>
      </c>
      <c r="D919" s="43" t="str">
        <f t="shared" si="251"/>
        <v>HO</v>
      </c>
      <c r="E919" s="44" t="s">
        <v>169</v>
      </c>
      <c r="F919" s="44" t="s">
        <v>161</v>
      </c>
      <c r="G919" s="45" t="s">
        <v>165</v>
      </c>
      <c r="H919" s="45" t="s">
        <v>167</v>
      </c>
      <c r="I919" s="45"/>
      <c r="J919" s="5">
        <v>104299</v>
      </c>
      <c r="K919" s="46" t="str">
        <f>VLOOKUP(J919,'[1]Item List (3)'!A$1:B$110000,2,FALSE)</f>
        <v>IR.9916</v>
      </c>
      <c r="L919" s="5">
        <v>251207010</v>
      </c>
      <c r="M919" s="15" t="str">
        <f t="shared" si="259"/>
        <v>IR</v>
      </c>
      <c r="N919" s="15">
        <v>15</v>
      </c>
      <c r="O919" s="47">
        <f t="shared" si="258"/>
        <v>240</v>
      </c>
      <c r="P919" s="15">
        <v>1</v>
      </c>
      <c r="Q919" s="15">
        <v>552</v>
      </c>
      <c r="R919" s="15"/>
      <c r="S919" s="15"/>
      <c r="T919" s="15"/>
      <c r="U919" s="48">
        <f t="shared" si="266"/>
        <v>552</v>
      </c>
      <c r="V919" s="15">
        <v>145</v>
      </c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>
        <v>145</v>
      </c>
      <c r="AO919" s="15"/>
      <c r="AP919" s="15">
        <v>10</v>
      </c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48">
        <f t="shared" si="265"/>
        <v>300</v>
      </c>
      <c r="BH919" s="49">
        <f t="shared" si="260"/>
        <v>5</v>
      </c>
      <c r="BI919" s="50">
        <f t="shared" si="253"/>
        <v>2.4166666666666665</v>
      </c>
      <c r="BJ919" s="50">
        <f t="shared" si="254"/>
        <v>48.333333333333329</v>
      </c>
      <c r="BK919" s="51">
        <f t="shared" si="255"/>
        <v>95.172413793103445</v>
      </c>
      <c r="BL919" s="51">
        <f t="shared" si="256"/>
        <v>100</v>
      </c>
      <c r="BM919" s="51">
        <f t="shared" si="257"/>
        <v>45.999999999999993</v>
      </c>
      <c r="BN919" s="52">
        <f t="shared" si="261"/>
        <v>0.16666666666666666</v>
      </c>
      <c r="BO919" s="52">
        <f t="shared" si="262"/>
        <v>1160</v>
      </c>
      <c r="BP919" s="52">
        <f t="shared" si="263"/>
        <v>2.416666666666667</v>
      </c>
      <c r="BQ919" s="53">
        <f t="shared" si="264"/>
        <v>580.00000000000011</v>
      </c>
    </row>
    <row r="920" spans="1:74">
      <c r="A920" s="41">
        <v>981</v>
      </c>
      <c r="B920" s="42">
        <v>46037</v>
      </c>
      <c r="C920" s="48" t="s">
        <v>91</v>
      </c>
      <c r="D920" s="43" t="str">
        <f t="shared" si="251"/>
        <v>HO</v>
      </c>
      <c r="E920" s="44" t="s">
        <v>169</v>
      </c>
      <c r="F920" s="44"/>
      <c r="G920" s="45" t="s">
        <v>165</v>
      </c>
      <c r="H920" s="45" t="s">
        <v>167</v>
      </c>
      <c r="I920" s="45"/>
      <c r="J920" s="5">
        <v>100299.14</v>
      </c>
      <c r="K920" s="46" t="str">
        <f>VLOOKUP(J920,'[1]Item List (3)'!A$1:B$110000,2,FALSE)</f>
        <v>IR. 9913 C</v>
      </c>
      <c r="L920" s="5"/>
      <c r="M920" s="15" t="str">
        <f t="shared" si="259"/>
        <v>IR</v>
      </c>
      <c r="N920" s="15"/>
      <c r="O920" s="47" t="str">
        <f t="shared" si="258"/>
        <v/>
      </c>
      <c r="P920" s="15"/>
      <c r="Q920" s="15"/>
      <c r="R920" s="15"/>
      <c r="S920" s="15"/>
      <c r="T920" s="15"/>
      <c r="U920" s="48">
        <f t="shared" si="266"/>
        <v>0</v>
      </c>
      <c r="V920" s="15"/>
      <c r="W920" s="15">
        <v>120</v>
      </c>
      <c r="X920" s="15">
        <v>60</v>
      </c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>
        <v>60</v>
      </c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48">
        <f t="shared" si="265"/>
        <v>240</v>
      </c>
      <c r="BH920" s="49">
        <f t="shared" si="260"/>
        <v>4</v>
      </c>
      <c r="BI920" s="50">
        <f t="shared" si="253"/>
        <v>0</v>
      </c>
      <c r="BJ920" s="50">
        <f t="shared" si="254"/>
        <v>0</v>
      </c>
      <c r="BK920" s="51">
        <f t="shared" si="255"/>
        <v>0</v>
      </c>
      <c r="BL920" s="51">
        <f t="shared" si="256"/>
        <v>0</v>
      </c>
      <c r="BM920" s="51">
        <f t="shared" si="257"/>
        <v>0</v>
      </c>
      <c r="BN920" s="52">
        <f t="shared" si="261"/>
        <v>2</v>
      </c>
      <c r="BO920" s="52">
        <f t="shared" si="262"/>
        <v>0</v>
      </c>
      <c r="BP920" s="52">
        <f t="shared" si="263"/>
        <v>2</v>
      </c>
      <c r="BQ920" s="53">
        <f t="shared" si="264"/>
        <v>0</v>
      </c>
    </row>
    <row r="921" spans="1:74">
      <c r="A921" s="41">
        <v>982</v>
      </c>
      <c r="B921" s="42">
        <v>46037</v>
      </c>
      <c r="C921" s="48" t="s">
        <v>91</v>
      </c>
      <c r="D921" s="43" t="str">
        <f t="shared" si="251"/>
        <v>HO</v>
      </c>
      <c r="E921" s="44" t="s">
        <v>172</v>
      </c>
      <c r="F921" s="44" t="s">
        <v>161</v>
      </c>
      <c r="G921" s="45" t="s">
        <v>167</v>
      </c>
      <c r="H921" s="45"/>
      <c r="I921" s="45"/>
      <c r="J921" s="5">
        <v>208299</v>
      </c>
      <c r="K921" s="46" t="str">
        <f>VLOOKUP(J921,'[1]Item List (3)'!A$1:B$110000,2,FALSE)</f>
        <v>OR.9916</v>
      </c>
      <c r="L921" s="5">
        <v>250827007</v>
      </c>
      <c r="M921" s="15" t="str">
        <f t="shared" si="259"/>
        <v>OR</v>
      </c>
      <c r="N921" s="15">
        <v>15</v>
      </c>
      <c r="O921" s="47">
        <f t="shared" si="258"/>
        <v>240</v>
      </c>
      <c r="P921" s="15">
        <v>1</v>
      </c>
      <c r="Q921" s="15">
        <v>558</v>
      </c>
      <c r="R921" s="15"/>
      <c r="S921" s="15"/>
      <c r="T921" s="15"/>
      <c r="U921" s="48">
        <f t="shared" si="266"/>
        <v>558</v>
      </c>
      <c r="V921" s="15">
        <v>150</v>
      </c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>
        <v>320</v>
      </c>
      <c r="AO921" s="15"/>
      <c r="AP921" s="15">
        <v>10</v>
      </c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48">
        <f t="shared" si="265"/>
        <v>480</v>
      </c>
      <c r="BH921" s="49">
        <f t="shared" si="260"/>
        <v>8</v>
      </c>
      <c r="BI921" s="50">
        <f t="shared" si="253"/>
        <v>2.5</v>
      </c>
      <c r="BJ921" s="50">
        <f t="shared" si="254"/>
        <v>31.25</v>
      </c>
      <c r="BK921" s="51">
        <f t="shared" si="255"/>
        <v>93</v>
      </c>
      <c r="BL921" s="51">
        <f t="shared" si="256"/>
        <v>100</v>
      </c>
      <c r="BM921" s="51">
        <f t="shared" si="257"/>
        <v>29.062500000000004</v>
      </c>
      <c r="BN921" s="52">
        <f t="shared" si="261"/>
        <v>0.16666666666666666</v>
      </c>
      <c r="BO921" s="52">
        <f t="shared" si="262"/>
        <v>1880</v>
      </c>
      <c r="BP921" s="52">
        <f t="shared" si="263"/>
        <v>5.333333333333333</v>
      </c>
      <c r="BQ921" s="53">
        <f t="shared" si="264"/>
        <v>1280</v>
      </c>
    </row>
    <row r="922" spans="1:74">
      <c r="A922" s="41">
        <v>983</v>
      </c>
      <c r="B922" s="42">
        <v>46037</v>
      </c>
      <c r="C922" s="48" t="s">
        <v>91</v>
      </c>
      <c r="D922" s="43" t="str">
        <f t="shared" si="251"/>
        <v>HO</v>
      </c>
      <c r="E922" s="44" t="s">
        <v>175</v>
      </c>
      <c r="F922" s="44"/>
      <c r="G922" s="45"/>
      <c r="H922" s="45"/>
      <c r="I922" s="45"/>
      <c r="J922" s="5"/>
      <c r="K922" s="46" t="e">
        <f>VLOOKUP(J922,'[1]Item List (3)'!A$1:B$110000,2,FALSE)</f>
        <v>#N/A</v>
      </c>
      <c r="L922" s="5"/>
      <c r="M922" s="15" t="str">
        <f t="shared" si="259"/>
        <v>IR</v>
      </c>
      <c r="N922" s="15"/>
      <c r="O922" s="47" t="str">
        <f t="shared" si="258"/>
        <v/>
      </c>
      <c r="P922" s="15"/>
      <c r="Q922" s="15"/>
      <c r="R922" s="15"/>
      <c r="S922" s="15"/>
      <c r="T922" s="15"/>
      <c r="U922" s="48">
        <f t="shared" si="266"/>
        <v>0</v>
      </c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>
        <v>540</v>
      </c>
      <c r="BG922" s="48">
        <f t="shared" si="265"/>
        <v>540</v>
      </c>
      <c r="BH922" s="49">
        <f t="shared" si="260"/>
        <v>9</v>
      </c>
      <c r="BI922" s="50">
        <f t="shared" si="253"/>
        <v>0</v>
      </c>
      <c r="BJ922" s="50">
        <f t="shared" si="254"/>
        <v>0</v>
      </c>
      <c r="BK922" s="51">
        <f t="shared" si="255"/>
        <v>0</v>
      </c>
      <c r="BL922" s="51">
        <f t="shared" si="256"/>
        <v>0</v>
      </c>
      <c r="BM922" s="51">
        <f t="shared" si="257"/>
        <v>0</v>
      </c>
      <c r="BN922" s="52">
        <f t="shared" si="261"/>
        <v>9</v>
      </c>
      <c r="BO922" s="52">
        <f t="shared" si="262"/>
        <v>0</v>
      </c>
      <c r="BP922" s="52">
        <f t="shared" si="263"/>
        <v>0</v>
      </c>
      <c r="BQ922" s="53">
        <f t="shared" si="264"/>
        <v>0</v>
      </c>
    </row>
    <row r="923" spans="1:74" customFormat="1" ht="15">
      <c r="A923" s="41">
        <v>984</v>
      </c>
      <c r="B923" s="42">
        <v>46037</v>
      </c>
      <c r="C923" s="48" t="s">
        <v>91</v>
      </c>
      <c r="D923" s="43" t="str">
        <f t="shared" si="251"/>
        <v>HO</v>
      </c>
      <c r="E923" s="44" t="s">
        <v>176</v>
      </c>
      <c r="F923" s="44"/>
      <c r="G923" s="45"/>
      <c r="H923" s="45"/>
      <c r="I923" s="45"/>
      <c r="J923" s="5"/>
      <c r="K923" s="46" t="e">
        <f>VLOOKUP(J923,'[1]Item List (3)'!A$1:B$110000,2,FALSE)</f>
        <v>#N/A</v>
      </c>
      <c r="L923" s="5"/>
      <c r="M923" s="15" t="str">
        <f t="shared" si="259"/>
        <v>IR</v>
      </c>
      <c r="N923" s="15"/>
      <c r="O923" s="47" t="str">
        <f t="shared" si="258"/>
        <v/>
      </c>
      <c r="P923" s="15"/>
      <c r="Q923" s="15"/>
      <c r="R923" s="15"/>
      <c r="S923" s="15"/>
      <c r="T923" s="15"/>
      <c r="U923" s="48">
        <f t="shared" si="266"/>
        <v>0</v>
      </c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>
        <v>540</v>
      </c>
      <c r="BG923" s="48">
        <f t="shared" si="265"/>
        <v>540</v>
      </c>
      <c r="BH923" s="49">
        <f t="shared" si="260"/>
        <v>9</v>
      </c>
      <c r="BI923" s="50">
        <f t="shared" si="253"/>
        <v>0</v>
      </c>
      <c r="BJ923" s="50">
        <f t="shared" si="254"/>
        <v>0</v>
      </c>
      <c r="BK923" s="51">
        <f t="shared" si="255"/>
        <v>0</v>
      </c>
      <c r="BL923" s="51">
        <f t="shared" si="256"/>
        <v>0</v>
      </c>
      <c r="BM923" s="51">
        <f t="shared" si="257"/>
        <v>0</v>
      </c>
      <c r="BN923" s="52">
        <f t="shared" si="261"/>
        <v>9</v>
      </c>
      <c r="BO923" s="52">
        <f t="shared" si="262"/>
        <v>0</v>
      </c>
      <c r="BP923" s="52">
        <f t="shared" si="263"/>
        <v>0</v>
      </c>
      <c r="BQ923" s="53">
        <f t="shared" si="264"/>
        <v>0</v>
      </c>
      <c r="BR923" s="64"/>
      <c r="BS923" s="64"/>
      <c r="BT923" s="64"/>
      <c r="BU923" s="65"/>
      <c r="BV923" s="64"/>
    </row>
    <row r="924" spans="1:74" customFormat="1" ht="15">
      <c r="A924" s="41">
        <v>985</v>
      </c>
      <c r="B924" s="42">
        <v>46037</v>
      </c>
      <c r="C924" s="48" t="s">
        <v>91</v>
      </c>
      <c r="D924" s="43" t="str">
        <f t="shared" si="251"/>
        <v>HO</v>
      </c>
      <c r="E924" s="44" t="s">
        <v>177</v>
      </c>
      <c r="F924" s="44" t="s">
        <v>161</v>
      </c>
      <c r="G924" s="45" t="s">
        <v>168</v>
      </c>
      <c r="H924" s="45" t="s">
        <v>165</v>
      </c>
      <c r="I924" s="45" t="s">
        <v>167</v>
      </c>
      <c r="J924" s="5">
        <v>104247</v>
      </c>
      <c r="K924" s="46" t="str">
        <f>VLOOKUP(J924,'[1]Item List (3)'!A$1:B$110000,2,FALSE)</f>
        <v>IR.209</v>
      </c>
      <c r="L924" s="5">
        <v>251221002</v>
      </c>
      <c r="M924" s="15" t="str">
        <f t="shared" si="259"/>
        <v>IR</v>
      </c>
      <c r="N924" s="15">
        <v>20</v>
      </c>
      <c r="O924" s="47">
        <f t="shared" si="258"/>
        <v>180</v>
      </c>
      <c r="P924" s="15">
        <v>1</v>
      </c>
      <c r="Q924" s="15">
        <v>882</v>
      </c>
      <c r="R924" s="15"/>
      <c r="S924" s="15"/>
      <c r="T924" s="15"/>
      <c r="U924" s="48">
        <f t="shared" si="266"/>
        <v>882</v>
      </c>
      <c r="V924" s="15">
        <v>290</v>
      </c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>
        <v>190</v>
      </c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>
        <v>60</v>
      </c>
      <c r="BD924" s="15"/>
      <c r="BE924" s="15"/>
      <c r="BF924" s="15"/>
      <c r="BG924" s="48">
        <f t="shared" si="265"/>
        <v>540</v>
      </c>
      <c r="BH924" s="49">
        <f t="shared" si="260"/>
        <v>9</v>
      </c>
      <c r="BI924" s="50">
        <f t="shared" si="253"/>
        <v>4.833333333333333</v>
      </c>
      <c r="BJ924" s="50">
        <f t="shared" si="254"/>
        <v>53.703703703703695</v>
      </c>
      <c r="BK924" s="51">
        <f t="shared" si="255"/>
        <v>101.37931034482759</v>
      </c>
      <c r="BL924" s="51">
        <f t="shared" si="256"/>
        <v>100</v>
      </c>
      <c r="BM924" s="51">
        <f t="shared" si="257"/>
        <v>54.444444444444443</v>
      </c>
      <c r="BN924" s="52">
        <f t="shared" si="261"/>
        <v>0</v>
      </c>
      <c r="BO924" s="52">
        <f t="shared" si="262"/>
        <v>1620</v>
      </c>
      <c r="BP924" s="52">
        <f t="shared" si="263"/>
        <v>4.166666666666667</v>
      </c>
      <c r="BQ924" s="53">
        <f t="shared" si="264"/>
        <v>750.00000000000011</v>
      </c>
      <c r="BR924" s="64"/>
      <c r="BS924" s="64"/>
      <c r="BT924" s="64"/>
      <c r="BU924" s="65"/>
      <c r="BV924" s="64"/>
    </row>
    <row r="925" spans="1:74">
      <c r="A925" s="41">
        <v>986</v>
      </c>
      <c r="B925" s="42">
        <v>46037</v>
      </c>
      <c r="C925" s="48" t="s">
        <v>91</v>
      </c>
      <c r="D925" s="43" t="str">
        <f t="shared" si="251"/>
        <v>HO</v>
      </c>
      <c r="E925" s="44" t="s">
        <v>179</v>
      </c>
      <c r="F925" s="44" t="s">
        <v>161</v>
      </c>
      <c r="G925" s="45" t="s">
        <v>168</v>
      </c>
      <c r="H925" s="45" t="s">
        <v>165</v>
      </c>
      <c r="I925" s="45" t="s">
        <v>167</v>
      </c>
      <c r="J925" s="5">
        <v>208247</v>
      </c>
      <c r="K925" s="46" t="str">
        <f>VLOOKUP(J925,'[1]Item List (3)'!A$1:B$110000,2,FALSE)</f>
        <v>OR.209 YY2</v>
      </c>
      <c r="L925" s="5">
        <v>251221003</v>
      </c>
      <c r="M925" s="15" t="str">
        <f t="shared" si="259"/>
        <v>OR</v>
      </c>
      <c r="N925" s="15">
        <v>20</v>
      </c>
      <c r="O925" s="47">
        <f t="shared" si="258"/>
        <v>180</v>
      </c>
      <c r="P925" s="15">
        <v>1</v>
      </c>
      <c r="Q925" s="15">
        <v>1106</v>
      </c>
      <c r="R925" s="15"/>
      <c r="S925" s="15"/>
      <c r="T925" s="15"/>
      <c r="U925" s="48">
        <f t="shared" si="266"/>
        <v>1106</v>
      </c>
      <c r="V925" s="15">
        <v>320</v>
      </c>
      <c r="W925" s="15"/>
      <c r="X925" s="15">
        <v>30</v>
      </c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>
        <v>20</v>
      </c>
      <c r="AQ925" s="15"/>
      <c r="AR925" s="15"/>
      <c r="AS925" s="15"/>
      <c r="AT925" s="15"/>
      <c r="AU925" s="15"/>
      <c r="AV925" s="15"/>
      <c r="AW925" s="15"/>
      <c r="AX925" s="15"/>
      <c r="AY925" s="15"/>
      <c r="AZ925" s="15">
        <v>20</v>
      </c>
      <c r="BA925" s="15"/>
      <c r="BB925" s="15"/>
      <c r="BC925" s="15">
        <v>150</v>
      </c>
      <c r="BD925" s="15"/>
      <c r="BE925" s="15"/>
      <c r="BF925" s="15"/>
      <c r="BG925" s="48">
        <f t="shared" si="265"/>
        <v>540</v>
      </c>
      <c r="BH925" s="49">
        <f t="shared" si="260"/>
        <v>9</v>
      </c>
      <c r="BI925" s="50">
        <f t="shared" si="253"/>
        <v>5.3333333333333339</v>
      </c>
      <c r="BJ925" s="50">
        <f t="shared" si="254"/>
        <v>59.259259259259267</v>
      </c>
      <c r="BK925" s="51">
        <f t="shared" si="255"/>
        <v>115.20833333333331</v>
      </c>
      <c r="BL925" s="51">
        <f t="shared" si="256"/>
        <v>100</v>
      </c>
      <c r="BM925" s="51">
        <f t="shared" si="257"/>
        <v>68.271604938271608</v>
      </c>
      <c r="BN925" s="52">
        <f t="shared" si="261"/>
        <v>0.33333333333333331</v>
      </c>
      <c r="BO925" s="52">
        <f t="shared" si="262"/>
        <v>1559.9999999999998</v>
      </c>
      <c r="BP925" s="52">
        <f t="shared" si="263"/>
        <v>3.333333333333333</v>
      </c>
      <c r="BQ925" s="53">
        <f t="shared" si="264"/>
        <v>599.99999999999989</v>
      </c>
    </row>
    <row r="926" spans="1:74">
      <c r="A926" s="41">
        <v>987</v>
      </c>
      <c r="B926" s="42">
        <v>46038</v>
      </c>
      <c r="C926" s="48" t="s">
        <v>91</v>
      </c>
      <c r="D926" s="43" t="s">
        <v>92</v>
      </c>
      <c r="E926" s="44" t="s">
        <v>93</v>
      </c>
      <c r="F926" s="44"/>
      <c r="G926" s="45"/>
      <c r="H926" s="45"/>
      <c r="I926" s="45"/>
      <c r="J926" s="5"/>
      <c r="K926" s="46" t="e">
        <f>VLOOKUP(J926,'[1]Item List (3)'!A$1:B$110000,2,FALSE)</f>
        <v>#N/A</v>
      </c>
      <c r="L926" s="5"/>
      <c r="M926" s="15" t="str">
        <f t="shared" si="259"/>
        <v>IR</v>
      </c>
      <c r="N926" s="15"/>
      <c r="O926" s="47" t="str">
        <f t="shared" si="258"/>
        <v/>
      </c>
      <c r="P926" s="15"/>
      <c r="Q926" s="15"/>
      <c r="R926" s="15"/>
      <c r="S926" s="15"/>
      <c r="T926" s="15"/>
      <c r="U926" s="48">
        <f t="shared" si="266"/>
        <v>0</v>
      </c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>
        <v>480</v>
      </c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48">
        <f t="shared" si="265"/>
        <v>480</v>
      </c>
      <c r="BH926" s="49">
        <f t="shared" si="260"/>
        <v>8</v>
      </c>
      <c r="BI926" s="50">
        <f t="shared" si="253"/>
        <v>0</v>
      </c>
      <c r="BJ926" s="50">
        <f t="shared" si="254"/>
        <v>0</v>
      </c>
      <c r="BK926" s="51">
        <f t="shared" si="255"/>
        <v>0</v>
      </c>
      <c r="BL926" s="51">
        <f t="shared" si="256"/>
        <v>0</v>
      </c>
      <c r="BM926" s="51">
        <f t="shared" si="257"/>
        <v>0</v>
      </c>
      <c r="BN926" s="52">
        <f t="shared" si="261"/>
        <v>0</v>
      </c>
      <c r="BO926" s="52">
        <f t="shared" si="262"/>
        <v>0</v>
      </c>
      <c r="BP926" s="52">
        <f t="shared" si="263"/>
        <v>8</v>
      </c>
      <c r="BQ926" s="53">
        <f t="shared" si="264"/>
        <v>0</v>
      </c>
    </row>
    <row r="927" spans="1:74">
      <c r="A927" s="41">
        <v>988</v>
      </c>
      <c r="B927" s="42">
        <v>46038</v>
      </c>
      <c r="C927" s="48" t="s">
        <v>97</v>
      </c>
      <c r="D927" s="43" t="str">
        <f t="shared" si="251"/>
        <v>FG</v>
      </c>
      <c r="E927" s="44" t="s">
        <v>93</v>
      </c>
      <c r="F927" s="44"/>
      <c r="G927" s="45" t="s">
        <v>94</v>
      </c>
      <c r="H927" s="45" t="s">
        <v>95</v>
      </c>
      <c r="I927" s="45"/>
      <c r="J927" s="5">
        <v>208247</v>
      </c>
      <c r="K927" s="46" t="str">
        <f>VLOOKUP(J927,'[1]Item List (3)'!A$1:B$110000,2,FALSE)</f>
        <v>OR.209 YY2</v>
      </c>
      <c r="L927" s="5">
        <v>251221004</v>
      </c>
      <c r="M927" s="15" t="str">
        <f t="shared" si="259"/>
        <v>OR</v>
      </c>
      <c r="N927" s="15"/>
      <c r="O927" s="47" t="str">
        <f t="shared" si="258"/>
        <v/>
      </c>
      <c r="P927" s="15"/>
      <c r="Q927" s="15"/>
      <c r="R927" s="15"/>
      <c r="S927" s="15"/>
      <c r="T927" s="15"/>
      <c r="U927" s="48">
        <f t="shared" si="266"/>
        <v>0</v>
      </c>
      <c r="V927" s="15"/>
      <c r="W927" s="15">
        <v>120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>
        <v>360</v>
      </c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48">
        <f t="shared" si="265"/>
        <v>480</v>
      </c>
      <c r="BH927" s="49">
        <f t="shared" si="260"/>
        <v>8</v>
      </c>
      <c r="BI927" s="50">
        <f t="shared" si="253"/>
        <v>0</v>
      </c>
      <c r="BJ927" s="50">
        <f t="shared" si="254"/>
        <v>0</v>
      </c>
      <c r="BK927" s="51">
        <f t="shared" si="255"/>
        <v>0</v>
      </c>
      <c r="BL927" s="51">
        <f t="shared" si="256"/>
        <v>0</v>
      </c>
      <c r="BM927" s="51">
        <f t="shared" si="257"/>
        <v>0</v>
      </c>
      <c r="BN927" s="52">
        <f t="shared" si="261"/>
        <v>2</v>
      </c>
      <c r="BO927" s="52">
        <f t="shared" si="262"/>
        <v>0</v>
      </c>
      <c r="BP927" s="52">
        <f t="shared" si="263"/>
        <v>6</v>
      </c>
      <c r="BQ927" s="53">
        <f t="shared" si="264"/>
        <v>0</v>
      </c>
    </row>
    <row r="928" spans="1:74">
      <c r="A928" s="41">
        <v>989</v>
      </c>
      <c r="B928" s="42">
        <v>46038</v>
      </c>
      <c r="C928" s="48" t="s">
        <v>91</v>
      </c>
      <c r="D928" s="43" t="str">
        <f t="shared" si="251"/>
        <v>FG</v>
      </c>
      <c r="E928" s="44" t="s">
        <v>100</v>
      </c>
      <c r="F928" s="44" t="s">
        <v>92</v>
      </c>
      <c r="G928" s="45" t="s">
        <v>98</v>
      </c>
      <c r="H928" s="45" t="s">
        <v>99</v>
      </c>
      <c r="I928" s="45"/>
      <c r="J928" s="5">
        <v>208442</v>
      </c>
      <c r="K928" s="46" t="str">
        <f>VLOOKUP(J928,'[1]Item List (3)'!A$1:B$110000,2,FALSE)</f>
        <v>R.OR 442(JC 8015) (L)</v>
      </c>
      <c r="L928" s="5">
        <v>251015008</v>
      </c>
      <c r="M928" s="15" t="str">
        <f t="shared" si="259"/>
        <v>OR</v>
      </c>
      <c r="N928" s="15"/>
      <c r="O928" s="47" t="str">
        <f t="shared" si="258"/>
        <v/>
      </c>
      <c r="P928" s="15">
        <v>1</v>
      </c>
      <c r="Q928" s="15">
        <v>785</v>
      </c>
      <c r="R928" s="15"/>
      <c r="S928" s="15">
        <v>1</v>
      </c>
      <c r="T928" s="15"/>
      <c r="U928" s="48">
        <f t="shared" si="266"/>
        <v>786</v>
      </c>
      <c r="V928" s="15">
        <v>90</v>
      </c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>
        <v>120</v>
      </c>
      <c r="AR928" s="15"/>
      <c r="AS928" s="15"/>
      <c r="AT928" s="15"/>
      <c r="AU928" s="15"/>
      <c r="AV928" s="15"/>
      <c r="AW928" s="15"/>
      <c r="AX928" s="15"/>
      <c r="AY928" s="15"/>
      <c r="AZ928" s="15">
        <v>30</v>
      </c>
      <c r="BA928" s="15"/>
      <c r="BB928" s="15"/>
      <c r="BC928" s="15"/>
      <c r="BD928" s="15"/>
      <c r="BE928" s="15"/>
      <c r="BF928" s="15"/>
      <c r="BG928" s="48">
        <f t="shared" si="265"/>
        <v>240</v>
      </c>
      <c r="BH928" s="49">
        <f t="shared" si="260"/>
        <v>4</v>
      </c>
      <c r="BI928" s="50">
        <f t="shared" si="253"/>
        <v>1.5</v>
      </c>
      <c r="BJ928" s="50">
        <f t="shared" si="254"/>
        <v>37.5</v>
      </c>
      <c r="BK928" s="51">
        <f t="shared" si="255"/>
        <v>0</v>
      </c>
      <c r="BL928" s="51">
        <f t="shared" si="256"/>
        <v>99.872773536895679</v>
      </c>
      <c r="BM928" s="51">
        <f t="shared" si="257"/>
        <v>0</v>
      </c>
      <c r="BN928" s="52">
        <f t="shared" si="261"/>
        <v>0</v>
      </c>
      <c r="BO928" s="52">
        <f t="shared" si="262"/>
        <v>0</v>
      </c>
      <c r="BP928" s="52">
        <f t="shared" si="263"/>
        <v>2.5</v>
      </c>
      <c r="BQ928" s="53">
        <f t="shared" si="264"/>
        <v>0</v>
      </c>
    </row>
    <row r="929" spans="1:69">
      <c r="A929" s="41">
        <v>990</v>
      </c>
      <c r="B929" s="42">
        <v>46038</v>
      </c>
      <c r="C929" s="48" t="s">
        <v>91</v>
      </c>
      <c r="D929" s="43" t="str">
        <f t="shared" si="251"/>
        <v>FG</v>
      </c>
      <c r="E929" s="44" t="s">
        <v>100</v>
      </c>
      <c r="F929" s="44" t="s">
        <v>92</v>
      </c>
      <c r="G929" s="45" t="s">
        <v>98</v>
      </c>
      <c r="H929" s="45" t="s">
        <v>99</v>
      </c>
      <c r="I929" s="45"/>
      <c r="J929" s="5">
        <v>208442</v>
      </c>
      <c r="K929" s="46" t="str">
        <f>VLOOKUP(J929,'[1]Item List (3)'!A$1:B$110000,2,FALSE)</f>
        <v>R.OR 442(JC 8015) (L)</v>
      </c>
      <c r="L929" s="5">
        <v>251226004</v>
      </c>
      <c r="M929" s="15" t="str">
        <f t="shared" si="259"/>
        <v>OR</v>
      </c>
      <c r="N929" s="15"/>
      <c r="O929" s="47" t="str">
        <f t="shared" si="258"/>
        <v/>
      </c>
      <c r="P929" s="15">
        <v>1</v>
      </c>
      <c r="Q929" s="15">
        <v>2138</v>
      </c>
      <c r="R929" s="15"/>
      <c r="S929" s="15"/>
      <c r="T929" s="15"/>
      <c r="U929" s="48">
        <f t="shared" si="266"/>
        <v>2138</v>
      </c>
      <c r="V929" s="15">
        <v>120</v>
      </c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48">
        <f t="shared" si="265"/>
        <v>120</v>
      </c>
      <c r="BH929" s="49">
        <f t="shared" si="260"/>
        <v>2</v>
      </c>
      <c r="BI929" s="50">
        <f t="shared" si="253"/>
        <v>2</v>
      </c>
      <c r="BJ929" s="50">
        <f t="shared" si="254"/>
        <v>100</v>
      </c>
      <c r="BK929" s="51">
        <f t="shared" si="255"/>
        <v>0</v>
      </c>
      <c r="BL929" s="51">
        <f t="shared" si="256"/>
        <v>100</v>
      </c>
      <c r="BM929" s="51">
        <f t="shared" si="257"/>
        <v>0</v>
      </c>
      <c r="BN929" s="52">
        <f t="shared" si="261"/>
        <v>0</v>
      </c>
      <c r="BO929" s="52">
        <f t="shared" si="262"/>
        <v>0</v>
      </c>
      <c r="BP929" s="52">
        <f t="shared" si="263"/>
        <v>0</v>
      </c>
      <c r="BQ929" s="53">
        <f t="shared" si="264"/>
        <v>0</v>
      </c>
    </row>
    <row r="930" spans="1:69">
      <c r="A930" s="41">
        <v>991</v>
      </c>
      <c r="B930" s="42">
        <v>46038</v>
      </c>
      <c r="C930" s="48" t="s">
        <v>91</v>
      </c>
      <c r="D930" s="43" t="str">
        <f t="shared" si="251"/>
        <v>FG</v>
      </c>
      <c r="E930" s="44" t="s">
        <v>100</v>
      </c>
      <c r="F930" s="44" t="s">
        <v>92</v>
      </c>
      <c r="G930" s="45" t="s">
        <v>98</v>
      </c>
      <c r="H930" s="45" t="s">
        <v>99</v>
      </c>
      <c r="I930" s="45"/>
      <c r="J930" s="5">
        <v>208442</v>
      </c>
      <c r="K930" s="46" t="str">
        <f>VLOOKUP(J930,'[1]Item List (3)'!A$1:B$110000,2,FALSE)</f>
        <v>R.OR 442(JC 8015) (L)</v>
      </c>
      <c r="L930" s="5">
        <v>251226005</v>
      </c>
      <c r="M930" s="15" t="str">
        <f t="shared" si="259"/>
        <v>OR</v>
      </c>
      <c r="N930" s="15"/>
      <c r="O930" s="47" t="str">
        <f t="shared" si="258"/>
        <v/>
      </c>
      <c r="P930" s="15">
        <v>1</v>
      </c>
      <c r="Q930" s="15">
        <v>2357</v>
      </c>
      <c r="R930" s="15"/>
      <c r="S930" s="15"/>
      <c r="T930" s="15"/>
      <c r="U930" s="48">
        <f t="shared" si="266"/>
        <v>2357</v>
      </c>
      <c r="V930" s="15">
        <v>120</v>
      </c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48">
        <f t="shared" si="265"/>
        <v>120</v>
      </c>
      <c r="BH930" s="49">
        <f t="shared" si="260"/>
        <v>2</v>
      </c>
      <c r="BI930" s="50">
        <f t="shared" si="253"/>
        <v>2</v>
      </c>
      <c r="BJ930" s="50">
        <f t="shared" si="254"/>
        <v>100</v>
      </c>
      <c r="BK930" s="51">
        <f t="shared" si="255"/>
        <v>0</v>
      </c>
      <c r="BL930" s="51">
        <f t="shared" si="256"/>
        <v>100</v>
      </c>
      <c r="BM930" s="51">
        <f t="shared" si="257"/>
        <v>0</v>
      </c>
      <c r="BN930" s="52">
        <f t="shared" si="261"/>
        <v>0</v>
      </c>
      <c r="BO930" s="52">
        <f t="shared" si="262"/>
        <v>0</v>
      </c>
      <c r="BP930" s="52">
        <f t="shared" si="263"/>
        <v>0</v>
      </c>
      <c r="BQ930" s="53">
        <f t="shared" si="264"/>
        <v>0</v>
      </c>
    </row>
    <row r="931" spans="1:69">
      <c r="A931" s="41">
        <v>992</v>
      </c>
      <c r="B931" s="42">
        <v>46038</v>
      </c>
      <c r="C931" s="48" t="s">
        <v>97</v>
      </c>
      <c r="D931" s="43" t="str">
        <f t="shared" si="251"/>
        <v>FG</v>
      </c>
      <c r="E931" s="44" t="s">
        <v>100</v>
      </c>
      <c r="F931" s="44" t="s">
        <v>92</v>
      </c>
      <c r="G931" s="45" t="s">
        <v>101</v>
      </c>
      <c r="H931" s="45" t="s">
        <v>102</v>
      </c>
      <c r="I931" s="45" t="s">
        <v>119</v>
      </c>
      <c r="J931" s="5">
        <v>208442</v>
      </c>
      <c r="K931" s="46" t="str">
        <f>VLOOKUP(J931,'[1]Item List (3)'!A$1:B$110000,2,FALSE)</f>
        <v>R.OR 442(JC 8015) (L)</v>
      </c>
      <c r="L931" s="5">
        <v>251226005</v>
      </c>
      <c r="M931" s="15" t="str">
        <f t="shared" si="259"/>
        <v>OR</v>
      </c>
      <c r="N931" s="15"/>
      <c r="O931" s="47" t="str">
        <f t="shared" si="258"/>
        <v/>
      </c>
      <c r="P931" s="15">
        <v>1</v>
      </c>
      <c r="Q931" s="15">
        <v>1500</v>
      </c>
      <c r="R931" s="15"/>
      <c r="S931" s="15"/>
      <c r="T931" s="15"/>
      <c r="U931" s="48">
        <f t="shared" si="266"/>
        <v>1500</v>
      </c>
      <c r="V931" s="15">
        <v>120</v>
      </c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>
        <v>120</v>
      </c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48">
        <f t="shared" si="265"/>
        <v>240</v>
      </c>
      <c r="BH931" s="49">
        <f t="shared" si="260"/>
        <v>4</v>
      </c>
      <c r="BI931" s="50">
        <f t="shared" si="253"/>
        <v>2</v>
      </c>
      <c r="BJ931" s="50">
        <f t="shared" si="254"/>
        <v>50</v>
      </c>
      <c r="BK931" s="51">
        <f t="shared" si="255"/>
        <v>0</v>
      </c>
      <c r="BL931" s="51">
        <f t="shared" si="256"/>
        <v>100</v>
      </c>
      <c r="BM931" s="51">
        <f t="shared" si="257"/>
        <v>0</v>
      </c>
      <c r="BN931" s="52">
        <f t="shared" si="261"/>
        <v>0</v>
      </c>
      <c r="BO931" s="52">
        <f t="shared" si="262"/>
        <v>0</v>
      </c>
      <c r="BP931" s="52">
        <f t="shared" si="263"/>
        <v>2</v>
      </c>
      <c r="BQ931" s="53">
        <f t="shared" si="264"/>
        <v>0</v>
      </c>
    </row>
    <row r="932" spans="1:69">
      <c r="A932" s="41">
        <v>993</v>
      </c>
      <c r="B932" s="42">
        <v>46038</v>
      </c>
      <c r="C932" s="48" t="s">
        <v>97</v>
      </c>
      <c r="D932" s="43" t="str">
        <f t="shared" si="251"/>
        <v>FG</v>
      </c>
      <c r="E932" s="44" t="s">
        <v>100</v>
      </c>
      <c r="F932" s="44" t="s">
        <v>96</v>
      </c>
      <c r="G932" s="45" t="s">
        <v>101</v>
      </c>
      <c r="H932" s="45" t="s">
        <v>102</v>
      </c>
      <c r="I932" s="45" t="s">
        <v>119</v>
      </c>
      <c r="J932" s="5">
        <v>104281</v>
      </c>
      <c r="K932" s="46" t="str">
        <f>VLOOKUP(J932,'[1]Item List (3)'!A$1:B$110000,2,FALSE)</f>
        <v>D.IR 14536</v>
      </c>
      <c r="L932" s="5">
        <v>251223015</v>
      </c>
      <c r="M932" s="15" t="str">
        <f t="shared" si="259"/>
        <v>IR</v>
      </c>
      <c r="N932" s="15"/>
      <c r="O932" s="47" t="str">
        <f t="shared" si="258"/>
        <v/>
      </c>
      <c r="P932" s="15">
        <v>1</v>
      </c>
      <c r="Q932" s="15">
        <v>560</v>
      </c>
      <c r="R932" s="15"/>
      <c r="S932" s="15"/>
      <c r="T932" s="15"/>
      <c r="U932" s="48">
        <f t="shared" si="266"/>
        <v>560</v>
      </c>
      <c r="V932" s="15">
        <v>120</v>
      </c>
      <c r="W932" s="15">
        <v>60</v>
      </c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48">
        <f t="shared" si="265"/>
        <v>180</v>
      </c>
      <c r="BH932" s="49">
        <f t="shared" si="260"/>
        <v>3</v>
      </c>
      <c r="BI932" s="50">
        <f t="shared" si="253"/>
        <v>2</v>
      </c>
      <c r="BJ932" s="50">
        <f t="shared" si="254"/>
        <v>66.666666666666657</v>
      </c>
      <c r="BK932" s="51">
        <f t="shared" si="255"/>
        <v>0</v>
      </c>
      <c r="BL932" s="51">
        <f t="shared" si="256"/>
        <v>100</v>
      </c>
      <c r="BM932" s="51">
        <f t="shared" si="257"/>
        <v>0</v>
      </c>
      <c r="BN932" s="52">
        <f t="shared" si="261"/>
        <v>1</v>
      </c>
      <c r="BO932" s="52">
        <f t="shared" si="262"/>
        <v>0</v>
      </c>
      <c r="BP932" s="52">
        <f t="shared" si="263"/>
        <v>0</v>
      </c>
      <c r="BQ932" s="53">
        <f t="shared" si="264"/>
        <v>0</v>
      </c>
    </row>
    <row r="933" spans="1:69">
      <c r="A933" s="41">
        <v>994</v>
      </c>
      <c r="B933" s="42">
        <v>46038</v>
      </c>
      <c r="C933" s="48" t="s">
        <v>97</v>
      </c>
      <c r="D933" s="43" t="str">
        <f t="shared" si="251"/>
        <v>FG</v>
      </c>
      <c r="E933" s="44" t="s">
        <v>100</v>
      </c>
      <c r="F933" s="44" t="s">
        <v>96</v>
      </c>
      <c r="G933" s="45" t="s">
        <v>101</v>
      </c>
      <c r="H933" s="45" t="s">
        <v>102</v>
      </c>
      <c r="I933" s="45" t="s">
        <v>119</v>
      </c>
      <c r="J933" s="5">
        <v>104281</v>
      </c>
      <c r="K933" s="46" t="str">
        <f>VLOOKUP(J933,'[1]Item List (3)'!A$1:B$110000,2,FALSE)</f>
        <v>D.IR 14536</v>
      </c>
      <c r="L933" s="5">
        <v>251223015</v>
      </c>
      <c r="M933" s="15" t="str">
        <f t="shared" si="259"/>
        <v>IR</v>
      </c>
      <c r="N933" s="15"/>
      <c r="O933" s="47" t="str">
        <f t="shared" si="258"/>
        <v/>
      </c>
      <c r="P933" s="15">
        <v>2</v>
      </c>
      <c r="Q933" s="15">
        <v>140</v>
      </c>
      <c r="R933" s="15"/>
      <c r="S933" s="15"/>
      <c r="T933" s="15"/>
      <c r="U933" s="48">
        <f t="shared" si="266"/>
        <v>140</v>
      </c>
      <c r="V933" s="15">
        <v>60</v>
      </c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48">
        <f t="shared" si="265"/>
        <v>60</v>
      </c>
      <c r="BH933" s="49">
        <f t="shared" si="260"/>
        <v>1</v>
      </c>
      <c r="BI933" s="50">
        <f t="shared" si="253"/>
        <v>1</v>
      </c>
      <c r="BJ933" s="50">
        <f t="shared" si="254"/>
        <v>100</v>
      </c>
      <c r="BK933" s="51">
        <f t="shared" si="255"/>
        <v>0</v>
      </c>
      <c r="BL933" s="51">
        <f t="shared" si="256"/>
        <v>100</v>
      </c>
      <c r="BM933" s="51">
        <f t="shared" si="257"/>
        <v>0</v>
      </c>
      <c r="BN933" s="52">
        <f t="shared" si="261"/>
        <v>0</v>
      </c>
      <c r="BO933" s="52">
        <f t="shared" si="262"/>
        <v>0</v>
      </c>
      <c r="BP933" s="52">
        <f t="shared" si="263"/>
        <v>0</v>
      </c>
      <c r="BQ933" s="53">
        <f t="shared" si="264"/>
        <v>0</v>
      </c>
    </row>
    <row r="934" spans="1:69">
      <c r="A934" s="41">
        <v>995</v>
      </c>
      <c r="B934" s="42">
        <v>46038</v>
      </c>
      <c r="C934" s="48" t="s">
        <v>91</v>
      </c>
      <c r="D934" s="43" t="str">
        <f t="shared" si="251"/>
        <v>CG</v>
      </c>
      <c r="E934" s="44" t="s">
        <v>105</v>
      </c>
      <c r="F934" s="44"/>
      <c r="G934" s="45"/>
      <c r="H934" s="45"/>
      <c r="I934" s="45"/>
      <c r="J934" s="5"/>
      <c r="K934" s="46" t="e">
        <f>VLOOKUP(J934,'[1]Item List (3)'!A$1:B$110000,2,FALSE)</f>
        <v>#N/A</v>
      </c>
      <c r="L934" s="5"/>
      <c r="M934" s="15" t="str">
        <f t="shared" si="259"/>
        <v>IR</v>
      </c>
      <c r="N934" s="15"/>
      <c r="O934" s="47" t="str">
        <f t="shared" si="258"/>
        <v/>
      </c>
      <c r="P934" s="15"/>
      <c r="Q934" s="15"/>
      <c r="R934" s="15"/>
      <c r="S934" s="15"/>
      <c r="T934" s="15"/>
      <c r="U934" s="48">
        <f t="shared" si="266"/>
        <v>0</v>
      </c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>
        <v>480</v>
      </c>
      <c r="BG934" s="48">
        <f t="shared" si="265"/>
        <v>480</v>
      </c>
      <c r="BH934" s="49">
        <f t="shared" si="260"/>
        <v>8</v>
      </c>
      <c r="BI934" s="50">
        <f t="shared" si="253"/>
        <v>0</v>
      </c>
      <c r="BJ934" s="50">
        <f t="shared" si="254"/>
        <v>0</v>
      </c>
      <c r="BK934" s="51">
        <f t="shared" si="255"/>
        <v>0</v>
      </c>
      <c r="BL934" s="51">
        <f t="shared" si="256"/>
        <v>0</v>
      </c>
      <c r="BM934" s="51">
        <f t="shared" si="257"/>
        <v>0</v>
      </c>
      <c r="BN934" s="52">
        <f t="shared" si="261"/>
        <v>8</v>
      </c>
      <c r="BO934" s="52">
        <f t="shared" si="262"/>
        <v>0</v>
      </c>
      <c r="BP934" s="52">
        <f t="shared" si="263"/>
        <v>0</v>
      </c>
      <c r="BQ934" s="53">
        <f t="shared" si="264"/>
        <v>0</v>
      </c>
    </row>
    <row r="935" spans="1:69">
      <c r="A935" s="41">
        <v>996</v>
      </c>
      <c r="B935" s="42">
        <v>46038</v>
      </c>
      <c r="C935" s="48" t="s">
        <v>97</v>
      </c>
      <c r="D935" s="43" t="str">
        <f t="shared" si="251"/>
        <v>CG</v>
      </c>
      <c r="E935" s="44" t="s">
        <v>105</v>
      </c>
      <c r="F935" s="44"/>
      <c r="G935" s="45"/>
      <c r="H935" s="45"/>
      <c r="I935" s="45"/>
      <c r="J935" s="5"/>
      <c r="K935" s="46" t="e">
        <f>VLOOKUP(J935,'[1]Item List (3)'!A$1:B$110000,2,FALSE)</f>
        <v>#N/A</v>
      </c>
      <c r="L935" s="5"/>
      <c r="M935" s="15" t="str">
        <f t="shared" si="259"/>
        <v>IR</v>
      </c>
      <c r="N935" s="15"/>
      <c r="O935" s="47" t="str">
        <f t="shared" si="258"/>
        <v/>
      </c>
      <c r="P935" s="15"/>
      <c r="Q935" s="15"/>
      <c r="R935" s="15"/>
      <c r="S935" s="15"/>
      <c r="T935" s="15"/>
      <c r="U935" s="48">
        <f t="shared" si="266"/>
        <v>0</v>
      </c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>
        <v>480</v>
      </c>
      <c r="BG935" s="48">
        <f t="shared" ref="BG935:BG975" si="267">SUM(V935:BF935)</f>
        <v>480</v>
      </c>
      <c r="BH935" s="49">
        <f t="shared" si="260"/>
        <v>8</v>
      </c>
      <c r="BI935" s="50">
        <f t="shared" si="253"/>
        <v>0</v>
      </c>
      <c r="BJ935" s="50">
        <f t="shared" si="254"/>
        <v>0</v>
      </c>
      <c r="BK935" s="51">
        <f t="shared" si="255"/>
        <v>0</v>
      </c>
      <c r="BL935" s="51">
        <f t="shared" si="256"/>
        <v>0</v>
      </c>
      <c r="BM935" s="51">
        <f t="shared" si="257"/>
        <v>0</v>
      </c>
      <c r="BN935" s="52">
        <f t="shared" si="261"/>
        <v>8</v>
      </c>
      <c r="BO935" s="52">
        <f t="shared" si="262"/>
        <v>0</v>
      </c>
      <c r="BP935" s="52">
        <f t="shared" si="263"/>
        <v>0</v>
      </c>
      <c r="BQ935" s="53">
        <f t="shared" si="264"/>
        <v>0</v>
      </c>
    </row>
    <row r="936" spans="1:69">
      <c r="A936" s="41">
        <v>997</v>
      </c>
      <c r="B936" s="42">
        <v>46038</v>
      </c>
      <c r="C936" s="48" t="s">
        <v>91</v>
      </c>
      <c r="D936" s="43" t="str">
        <f t="shared" si="251"/>
        <v>CG</v>
      </c>
      <c r="E936" s="44" t="s">
        <v>108</v>
      </c>
      <c r="F936" s="44" t="s">
        <v>120</v>
      </c>
      <c r="G936" s="45" t="s">
        <v>112</v>
      </c>
      <c r="H936" s="45" t="s">
        <v>186</v>
      </c>
      <c r="I936" s="45" t="s">
        <v>114</v>
      </c>
      <c r="J936" s="5">
        <v>200497.11</v>
      </c>
      <c r="K936" s="46" t="str">
        <f>VLOOKUP(J936,'[1]Item List (3)'!A$1:B$110000,2,FALSE)</f>
        <v>OR.MNA6718G</v>
      </c>
      <c r="L936" s="5">
        <v>251229002</v>
      </c>
      <c r="M936" s="15" t="str">
        <f t="shared" si="259"/>
        <v>OR</v>
      </c>
      <c r="N936" s="15"/>
      <c r="O936" s="47" t="str">
        <f t="shared" si="258"/>
        <v/>
      </c>
      <c r="P936" s="15">
        <v>3</v>
      </c>
      <c r="Q936" s="15">
        <v>2596</v>
      </c>
      <c r="R936" s="15"/>
      <c r="S936" s="15"/>
      <c r="T936" s="15"/>
      <c r="U936" s="48">
        <f t="shared" si="266"/>
        <v>2596</v>
      </c>
      <c r="V936" s="15">
        <v>240</v>
      </c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>
        <v>60</v>
      </c>
      <c r="AR936" s="15"/>
      <c r="AS936" s="15"/>
      <c r="AT936" s="15"/>
      <c r="AU936" s="15"/>
      <c r="AV936" s="15"/>
      <c r="AW936" s="15"/>
      <c r="AX936" s="15"/>
      <c r="AY936" s="15"/>
      <c r="AZ936" s="15">
        <v>30</v>
      </c>
      <c r="BA936" s="15"/>
      <c r="BB936" s="15"/>
      <c r="BC936" s="15"/>
      <c r="BD936" s="15"/>
      <c r="BE936" s="15"/>
      <c r="BF936" s="15"/>
      <c r="BG936" s="48">
        <f t="shared" si="267"/>
        <v>330</v>
      </c>
      <c r="BH936" s="49">
        <f t="shared" si="260"/>
        <v>5.5</v>
      </c>
      <c r="BI936" s="50">
        <f t="shared" si="253"/>
        <v>4</v>
      </c>
      <c r="BJ936" s="50">
        <f t="shared" si="254"/>
        <v>72.727272727272734</v>
      </c>
      <c r="BK936" s="51">
        <f t="shared" si="255"/>
        <v>0</v>
      </c>
      <c r="BL936" s="51">
        <f t="shared" si="256"/>
        <v>100</v>
      </c>
      <c r="BM936" s="51">
        <f t="shared" si="257"/>
        <v>0</v>
      </c>
      <c r="BN936" s="52">
        <f t="shared" si="261"/>
        <v>0</v>
      </c>
      <c r="BO936" s="52">
        <f t="shared" si="262"/>
        <v>0</v>
      </c>
      <c r="BP936" s="52">
        <f t="shared" si="263"/>
        <v>1.5</v>
      </c>
      <c r="BQ936" s="53">
        <f t="shared" si="264"/>
        <v>0</v>
      </c>
    </row>
    <row r="937" spans="1:69">
      <c r="A937" s="41">
        <v>998</v>
      </c>
      <c r="B937" s="42">
        <v>46038</v>
      </c>
      <c r="C937" s="48" t="s">
        <v>91</v>
      </c>
      <c r="D937" s="43" t="str">
        <f t="shared" si="251"/>
        <v>CG</v>
      </c>
      <c r="E937" s="44" t="s">
        <v>108</v>
      </c>
      <c r="F937" s="44" t="s">
        <v>184</v>
      </c>
      <c r="G937" s="45" t="s">
        <v>112</v>
      </c>
      <c r="H937" s="45" t="s">
        <v>186</v>
      </c>
      <c r="I937" s="45" t="s">
        <v>114</v>
      </c>
      <c r="J937" s="5">
        <v>200497.11</v>
      </c>
      <c r="K937" s="46" t="str">
        <f>VLOOKUP(J937,'[1]Item List (3)'!A$1:B$110000,2,FALSE)</f>
        <v>OR.MNA6718G</v>
      </c>
      <c r="L937" s="5">
        <v>251229002</v>
      </c>
      <c r="M937" s="15" t="str">
        <f t="shared" si="259"/>
        <v>OR</v>
      </c>
      <c r="N937" s="15"/>
      <c r="O937" s="47" t="str">
        <f t="shared" si="258"/>
        <v/>
      </c>
      <c r="P937" s="15">
        <v>1</v>
      </c>
      <c r="Q937" s="15">
        <v>67</v>
      </c>
      <c r="R937" s="15"/>
      <c r="S937" s="15"/>
      <c r="T937" s="15"/>
      <c r="U937" s="48">
        <f t="shared" si="266"/>
        <v>67</v>
      </c>
      <c r="V937" s="15">
        <v>30</v>
      </c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48">
        <f t="shared" si="267"/>
        <v>30</v>
      </c>
      <c r="BH937" s="49">
        <f t="shared" si="260"/>
        <v>0.5</v>
      </c>
      <c r="BI937" s="50">
        <f t="shared" si="253"/>
        <v>0.5</v>
      </c>
      <c r="BJ937" s="50">
        <f t="shared" si="254"/>
        <v>100</v>
      </c>
      <c r="BK937" s="51">
        <f t="shared" si="255"/>
        <v>0</v>
      </c>
      <c r="BL937" s="51">
        <f t="shared" si="256"/>
        <v>100</v>
      </c>
      <c r="BM937" s="51">
        <f t="shared" si="257"/>
        <v>0</v>
      </c>
      <c r="BN937" s="52">
        <f t="shared" si="261"/>
        <v>0</v>
      </c>
      <c r="BO937" s="52">
        <f t="shared" si="262"/>
        <v>0</v>
      </c>
      <c r="BP937" s="52">
        <f t="shared" si="263"/>
        <v>0</v>
      </c>
      <c r="BQ937" s="53">
        <f t="shared" si="264"/>
        <v>0</v>
      </c>
    </row>
    <row r="938" spans="1:69">
      <c r="A938" s="41">
        <v>999</v>
      </c>
      <c r="B938" s="42">
        <v>46038</v>
      </c>
      <c r="C938" s="48" t="s">
        <v>91</v>
      </c>
      <c r="D938" s="43" t="str">
        <f t="shared" si="251"/>
        <v>CG</v>
      </c>
      <c r="E938" s="44" t="s">
        <v>108</v>
      </c>
      <c r="F938" s="44"/>
      <c r="G938" s="45" t="s">
        <v>112</v>
      </c>
      <c r="H938" s="45" t="s">
        <v>186</v>
      </c>
      <c r="I938" s="45" t="s">
        <v>114</v>
      </c>
      <c r="J938" s="5">
        <v>208247</v>
      </c>
      <c r="K938" s="46" t="str">
        <f>VLOOKUP(J938,'[1]Item List (3)'!A$1:B$110000,2,FALSE)</f>
        <v>OR.209 YY2</v>
      </c>
      <c r="L938" s="5"/>
      <c r="M938" s="15" t="str">
        <f t="shared" si="259"/>
        <v>OR</v>
      </c>
      <c r="N938" s="15"/>
      <c r="O938" s="47" t="str">
        <f t="shared" si="258"/>
        <v/>
      </c>
      <c r="P938" s="15"/>
      <c r="Q938" s="15"/>
      <c r="R938" s="15"/>
      <c r="S938" s="15"/>
      <c r="T938" s="15"/>
      <c r="U938" s="48">
        <f t="shared" si="266"/>
        <v>0</v>
      </c>
      <c r="V938" s="15"/>
      <c r="W938" s="15">
        <v>120</v>
      </c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48">
        <f t="shared" si="267"/>
        <v>120</v>
      </c>
      <c r="BH938" s="49">
        <f t="shared" si="260"/>
        <v>2</v>
      </c>
      <c r="BI938" s="50">
        <f t="shared" si="253"/>
        <v>0</v>
      </c>
      <c r="BJ938" s="50">
        <f t="shared" si="254"/>
        <v>0</v>
      </c>
      <c r="BK938" s="51">
        <f t="shared" si="255"/>
        <v>0</v>
      </c>
      <c r="BL938" s="51">
        <f t="shared" si="256"/>
        <v>0</v>
      </c>
      <c r="BM938" s="51">
        <f t="shared" si="257"/>
        <v>0</v>
      </c>
      <c r="BN938" s="52">
        <f t="shared" si="261"/>
        <v>2</v>
      </c>
      <c r="BO938" s="52">
        <f t="shared" si="262"/>
        <v>0</v>
      </c>
      <c r="BP938" s="52">
        <f t="shared" si="263"/>
        <v>0</v>
      </c>
      <c r="BQ938" s="53">
        <f t="shared" si="264"/>
        <v>0</v>
      </c>
    </row>
    <row r="939" spans="1:69">
      <c r="A939" s="41">
        <v>1000</v>
      </c>
      <c r="B939" s="42">
        <v>46038</v>
      </c>
      <c r="C939" s="48" t="s">
        <v>97</v>
      </c>
      <c r="D939" s="43" t="str">
        <f t="shared" si="251"/>
        <v>CG</v>
      </c>
      <c r="E939" s="44" t="s">
        <v>108</v>
      </c>
      <c r="F939" s="44" t="s">
        <v>120</v>
      </c>
      <c r="G939" s="45" t="s">
        <v>112</v>
      </c>
      <c r="H939" s="45" t="s">
        <v>118</v>
      </c>
      <c r="I939" s="45" t="s">
        <v>103</v>
      </c>
      <c r="J939" s="5">
        <v>208247</v>
      </c>
      <c r="K939" s="46" t="str">
        <f>VLOOKUP(J939,'[1]Item List (3)'!A$1:B$110000,2,FALSE)</f>
        <v>OR.209 YY2</v>
      </c>
      <c r="L939" s="5">
        <v>251221004</v>
      </c>
      <c r="M939" s="15" t="str">
        <f t="shared" si="259"/>
        <v>OR</v>
      </c>
      <c r="N939" s="15"/>
      <c r="O939" s="47" t="str">
        <f t="shared" si="258"/>
        <v/>
      </c>
      <c r="P939" s="15">
        <v>1</v>
      </c>
      <c r="Q939" s="15">
        <v>5673</v>
      </c>
      <c r="R939" s="15"/>
      <c r="S939" s="15"/>
      <c r="T939" s="15">
        <v>7</v>
      </c>
      <c r="U939" s="48">
        <f t="shared" si="266"/>
        <v>5680</v>
      </c>
      <c r="V939" s="15">
        <v>180</v>
      </c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>
        <v>90</v>
      </c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>
        <v>30</v>
      </c>
      <c r="BD939" s="15"/>
      <c r="BE939" s="15"/>
      <c r="BF939" s="15"/>
      <c r="BG939" s="48">
        <f t="shared" si="267"/>
        <v>300</v>
      </c>
      <c r="BH939" s="49">
        <f t="shared" si="260"/>
        <v>5</v>
      </c>
      <c r="BI939" s="50">
        <f t="shared" si="253"/>
        <v>3</v>
      </c>
      <c r="BJ939" s="50">
        <f t="shared" si="254"/>
        <v>60</v>
      </c>
      <c r="BK939" s="51">
        <f t="shared" si="255"/>
        <v>0</v>
      </c>
      <c r="BL939" s="51">
        <f t="shared" si="256"/>
        <v>99.876760563380287</v>
      </c>
      <c r="BM939" s="51">
        <f t="shared" si="257"/>
        <v>0</v>
      </c>
      <c r="BN939" s="52">
        <f t="shared" si="261"/>
        <v>0</v>
      </c>
      <c r="BO939" s="52">
        <f t="shared" si="262"/>
        <v>0</v>
      </c>
      <c r="BP939" s="52">
        <f t="shared" si="263"/>
        <v>2</v>
      </c>
      <c r="BQ939" s="53">
        <f t="shared" si="264"/>
        <v>0</v>
      </c>
    </row>
    <row r="940" spans="1:69">
      <c r="A940" s="41">
        <v>1001</v>
      </c>
      <c r="B940" s="42">
        <v>46038</v>
      </c>
      <c r="C940" s="48" t="s">
        <v>97</v>
      </c>
      <c r="D940" s="43" t="str">
        <f t="shared" si="251"/>
        <v>CG</v>
      </c>
      <c r="E940" s="44" t="s">
        <v>108</v>
      </c>
      <c r="F940" s="44" t="s">
        <v>120</v>
      </c>
      <c r="G940" s="45" t="s">
        <v>112</v>
      </c>
      <c r="H940" s="45" t="s">
        <v>118</v>
      </c>
      <c r="I940" s="45" t="s">
        <v>103</v>
      </c>
      <c r="J940" s="5">
        <v>208417</v>
      </c>
      <c r="K940" s="46" t="str">
        <f>VLOOKUP(J940,'[1]Item List (3)'!A$1:B$110000,2,FALSE)</f>
        <v>JC.OR 8008</v>
      </c>
      <c r="L940" s="5"/>
      <c r="M940" s="15" t="str">
        <f t="shared" si="259"/>
        <v>OR</v>
      </c>
      <c r="N940" s="15"/>
      <c r="O940" s="47" t="str">
        <f t="shared" si="258"/>
        <v/>
      </c>
      <c r="P940" s="15">
        <v>1</v>
      </c>
      <c r="Q940" s="15">
        <v>1060</v>
      </c>
      <c r="R940" s="15"/>
      <c r="S940" s="15"/>
      <c r="T940" s="15"/>
      <c r="U940" s="48">
        <f t="shared" si="266"/>
        <v>1060</v>
      </c>
      <c r="V940" s="15">
        <v>120</v>
      </c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48">
        <f t="shared" si="267"/>
        <v>120</v>
      </c>
      <c r="BH940" s="49">
        <f t="shared" si="260"/>
        <v>2</v>
      </c>
      <c r="BI940" s="50">
        <f t="shared" si="253"/>
        <v>2</v>
      </c>
      <c r="BJ940" s="50">
        <f t="shared" si="254"/>
        <v>100</v>
      </c>
      <c r="BK940" s="51">
        <f t="shared" si="255"/>
        <v>0</v>
      </c>
      <c r="BL940" s="51">
        <f t="shared" si="256"/>
        <v>100</v>
      </c>
      <c r="BM940" s="51">
        <f t="shared" si="257"/>
        <v>0</v>
      </c>
      <c r="BN940" s="52">
        <f t="shared" si="261"/>
        <v>0</v>
      </c>
      <c r="BO940" s="52">
        <f t="shared" si="262"/>
        <v>0</v>
      </c>
      <c r="BP940" s="52">
        <f t="shared" si="263"/>
        <v>0</v>
      </c>
      <c r="BQ940" s="53">
        <f t="shared" si="264"/>
        <v>0</v>
      </c>
    </row>
    <row r="941" spans="1:69">
      <c r="A941" s="41">
        <v>1002</v>
      </c>
      <c r="B941" s="42">
        <v>46038</v>
      </c>
      <c r="C941" s="48" t="s">
        <v>97</v>
      </c>
      <c r="D941" s="43" t="str">
        <f t="shared" si="251"/>
        <v>CG</v>
      </c>
      <c r="E941" s="44" t="s">
        <v>108</v>
      </c>
      <c r="F941" s="44" t="s">
        <v>111</v>
      </c>
      <c r="G941" s="45" t="s">
        <v>112</v>
      </c>
      <c r="H941" s="45" t="s">
        <v>118</v>
      </c>
      <c r="I941" s="45" t="s">
        <v>103</v>
      </c>
      <c r="J941" s="5">
        <v>208417</v>
      </c>
      <c r="K941" s="46" t="str">
        <f>VLOOKUP(J941,'[1]Item List (3)'!A$1:B$110000,2,FALSE)</f>
        <v>JC.OR 8008</v>
      </c>
      <c r="L941" s="5"/>
      <c r="M941" s="15" t="str">
        <f t="shared" si="259"/>
        <v>OR</v>
      </c>
      <c r="N941" s="15"/>
      <c r="O941" s="47" t="str">
        <f t="shared" si="258"/>
        <v/>
      </c>
      <c r="P941" s="15">
        <v>1</v>
      </c>
      <c r="Q941" s="15">
        <v>1100</v>
      </c>
      <c r="R941" s="15"/>
      <c r="S941" s="15"/>
      <c r="T941" s="15"/>
      <c r="U941" s="48">
        <f t="shared" si="266"/>
        <v>1100</v>
      </c>
      <c r="V941" s="15">
        <v>60</v>
      </c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48">
        <f t="shared" si="267"/>
        <v>60</v>
      </c>
      <c r="BH941" s="49">
        <f t="shared" si="260"/>
        <v>1</v>
      </c>
      <c r="BI941" s="50">
        <f t="shared" si="253"/>
        <v>1</v>
      </c>
      <c r="BJ941" s="50">
        <f t="shared" si="254"/>
        <v>100</v>
      </c>
      <c r="BK941" s="51">
        <f t="shared" si="255"/>
        <v>0</v>
      </c>
      <c r="BL941" s="51">
        <f t="shared" si="256"/>
        <v>100</v>
      </c>
      <c r="BM941" s="51">
        <f t="shared" si="257"/>
        <v>0</v>
      </c>
      <c r="BN941" s="52">
        <f t="shared" si="261"/>
        <v>0</v>
      </c>
      <c r="BO941" s="52">
        <f t="shared" si="262"/>
        <v>0</v>
      </c>
      <c r="BP941" s="52">
        <f t="shared" si="263"/>
        <v>0</v>
      </c>
      <c r="BQ941" s="53">
        <f t="shared" si="264"/>
        <v>0</v>
      </c>
    </row>
    <row r="942" spans="1:69">
      <c r="A942" s="41">
        <v>1003</v>
      </c>
      <c r="B942" s="42">
        <v>46038</v>
      </c>
      <c r="C942" s="48" t="s">
        <v>91</v>
      </c>
      <c r="D942" s="43" t="str">
        <f t="shared" si="251"/>
        <v>CG</v>
      </c>
      <c r="E942" s="44" t="s">
        <v>115</v>
      </c>
      <c r="F942" s="44"/>
      <c r="G942" s="45"/>
      <c r="H942" s="45"/>
      <c r="I942" s="45"/>
      <c r="J942" s="5"/>
      <c r="K942" s="46" t="e">
        <f>VLOOKUP(J942,'[1]Item List (3)'!A$1:B$110000,2,FALSE)</f>
        <v>#N/A</v>
      </c>
      <c r="L942" s="5"/>
      <c r="M942" s="15" t="str">
        <f t="shared" si="259"/>
        <v>IR</v>
      </c>
      <c r="N942" s="15"/>
      <c r="O942" s="47" t="str">
        <f t="shared" si="258"/>
        <v/>
      </c>
      <c r="P942" s="15"/>
      <c r="Q942" s="15"/>
      <c r="R942" s="15"/>
      <c r="S942" s="15"/>
      <c r="T942" s="15"/>
      <c r="U942" s="48">
        <f t="shared" si="266"/>
        <v>0</v>
      </c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>
        <v>480</v>
      </c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48">
        <f t="shared" si="267"/>
        <v>480</v>
      </c>
      <c r="BH942" s="49">
        <f t="shared" si="260"/>
        <v>8</v>
      </c>
      <c r="BI942" s="50">
        <f t="shared" si="253"/>
        <v>0</v>
      </c>
      <c r="BJ942" s="50">
        <f t="shared" si="254"/>
        <v>0</v>
      </c>
      <c r="BK942" s="51">
        <f t="shared" si="255"/>
        <v>0</v>
      </c>
      <c r="BL942" s="51">
        <f t="shared" si="256"/>
        <v>0</v>
      </c>
      <c r="BM942" s="51">
        <f t="shared" si="257"/>
        <v>0</v>
      </c>
      <c r="BN942" s="52">
        <f t="shared" si="261"/>
        <v>0</v>
      </c>
      <c r="BO942" s="52">
        <f t="shared" si="262"/>
        <v>0</v>
      </c>
      <c r="BP942" s="52">
        <f t="shared" si="263"/>
        <v>8</v>
      </c>
      <c r="BQ942" s="53">
        <f t="shared" si="264"/>
        <v>0</v>
      </c>
    </row>
    <row r="943" spans="1:69">
      <c r="A943" s="41">
        <v>1004</v>
      </c>
      <c r="B943" s="42">
        <v>46038</v>
      </c>
      <c r="C943" s="48" t="s">
        <v>97</v>
      </c>
      <c r="D943" s="43" t="str">
        <f t="shared" si="251"/>
        <v>CG</v>
      </c>
      <c r="E943" s="44" t="s">
        <v>115</v>
      </c>
      <c r="F943" s="44" t="s">
        <v>111</v>
      </c>
      <c r="G943" s="45" t="s">
        <v>117</v>
      </c>
      <c r="H943" s="45" t="s">
        <v>118</v>
      </c>
      <c r="I943" s="45" t="s">
        <v>119</v>
      </c>
      <c r="J943" s="5">
        <v>208442</v>
      </c>
      <c r="K943" s="46" t="str">
        <f>VLOOKUP(J943,'[1]Item List (3)'!A$1:B$110000,2,FALSE)</f>
        <v>R.OR 442(JC 8015) (L)</v>
      </c>
      <c r="L943" s="5">
        <v>251226005</v>
      </c>
      <c r="M943" s="15" t="str">
        <f t="shared" si="259"/>
        <v>OR</v>
      </c>
      <c r="N943" s="15"/>
      <c r="O943" s="47" t="str">
        <f t="shared" si="258"/>
        <v/>
      </c>
      <c r="P943" s="15">
        <v>1</v>
      </c>
      <c r="Q943" s="15">
        <v>6800</v>
      </c>
      <c r="R943" s="15"/>
      <c r="S943" s="15"/>
      <c r="T943" s="15"/>
      <c r="U943" s="48">
        <f t="shared" si="266"/>
        <v>6800</v>
      </c>
      <c r="V943" s="15">
        <v>180</v>
      </c>
      <c r="W943" s="15">
        <v>90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>
        <v>60</v>
      </c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>
        <v>90</v>
      </c>
      <c r="BD943" s="15"/>
      <c r="BE943" s="15"/>
      <c r="BF943" s="15"/>
      <c r="BG943" s="48">
        <f t="shared" si="267"/>
        <v>420</v>
      </c>
      <c r="BH943" s="49">
        <f t="shared" si="260"/>
        <v>7</v>
      </c>
      <c r="BI943" s="50">
        <f t="shared" si="253"/>
        <v>3</v>
      </c>
      <c r="BJ943" s="50">
        <f t="shared" si="254"/>
        <v>42.857142857142854</v>
      </c>
      <c r="BK943" s="51">
        <f t="shared" si="255"/>
        <v>0</v>
      </c>
      <c r="BL943" s="51">
        <f t="shared" si="256"/>
        <v>100</v>
      </c>
      <c r="BM943" s="51">
        <f t="shared" si="257"/>
        <v>0</v>
      </c>
      <c r="BN943" s="52">
        <f t="shared" si="261"/>
        <v>1.5</v>
      </c>
      <c r="BO943" s="52">
        <f t="shared" si="262"/>
        <v>0</v>
      </c>
      <c r="BP943" s="52">
        <f t="shared" si="263"/>
        <v>2.5</v>
      </c>
      <c r="BQ943" s="53">
        <f t="shared" si="264"/>
        <v>0</v>
      </c>
    </row>
    <row r="944" spans="1:69">
      <c r="A944" s="41">
        <v>1005</v>
      </c>
      <c r="B944" s="42">
        <v>46038</v>
      </c>
      <c r="C944" s="48" t="s">
        <v>97</v>
      </c>
      <c r="D944" s="43" t="str">
        <f t="shared" si="251"/>
        <v>CG</v>
      </c>
      <c r="E944" s="44" t="s">
        <v>115</v>
      </c>
      <c r="F944" s="44" t="s">
        <v>106</v>
      </c>
      <c r="G944" s="45" t="s">
        <v>117</v>
      </c>
      <c r="H944" s="45" t="s">
        <v>118</v>
      </c>
      <c r="I944" s="45" t="s">
        <v>119</v>
      </c>
      <c r="J944" s="5">
        <v>208442</v>
      </c>
      <c r="K944" s="46" t="str">
        <f>VLOOKUP(J944,'[1]Item List (3)'!A$1:B$110000,2,FALSE)</f>
        <v>R.OR 442(JC 8015) (L)</v>
      </c>
      <c r="L944" s="5">
        <v>251226005</v>
      </c>
      <c r="M944" s="15" t="str">
        <f t="shared" si="259"/>
        <v>OR</v>
      </c>
      <c r="N944" s="15"/>
      <c r="O944" s="47" t="str">
        <f t="shared" si="258"/>
        <v/>
      </c>
      <c r="P944" s="15">
        <v>2</v>
      </c>
      <c r="Q944" s="15">
        <v>1000</v>
      </c>
      <c r="R944" s="15"/>
      <c r="S944" s="15"/>
      <c r="T944" s="15"/>
      <c r="U944" s="48">
        <f t="shared" si="266"/>
        <v>1000</v>
      </c>
      <c r="V944" s="15">
        <v>60</v>
      </c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48">
        <f t="shared" si="267"/>
        <v>60</v>
      </c>
      <c r="BH944" s="49">
        <f t="shared" si="260"/>
        <v>1</v>
      </c>
      <c r="BI944" s="50">
        <f t="shared" si="253"/>
        <v>1</v>
      </c>
      <c r="BJ944" s="50">
        <f t="shared" si="254"/>
        <v>100</v>
      </c>
      <c r="BK944" s="51">
        <f t="shared" si="255"/>
        <v>0</v>
      </c>
      <c r="BL944" s="51">
        <f t="shared" si="256"/>
        <v>100</v>
      </c>
      <c r="BM944" s="51">
        <f t="shared" si="257"/>
        <v>0</v>
      </c>
      <c r="BN944" s="52">
        <f t="shared" si="261"/>
        <v>0</v>
      </c>
      <c r="BO944" s="52">
        <f t="shared" si="262"/>
        <v>0</v>
      </c>
      <c r="BP944" s="52">
        <f t="shared" si="263"/>
        <v>0</v>
      </c>
      <c r="BQ944" s="53">
        <f t="shared" si="264"/>
        <v>0</v>
      </c>
    </row>
    <row r="945" spans="1:70">
      <c r="A945" s="41">
        <v>1006</v>
      </c>
      <c r="B945" s="42">
        <v>46038</v>
      </c>
      <c r="C945" s="48" t="s">
        <v>91</v>
      </c>
      <c r="D945" s="43" t="str">
        <f t="shared" si="251"/>
        <v>CG</v>
      </c>
      <c r="E945" s="44" t="s">
        <v>188</v>
      </c>
      <c r="F945" s="44" t="s">
        <v>111</v>
      </c>
      <c r="G945" s="45" t="s">
        <v>181</v>
      </c>
      <c r="H945" s="45" t="s">
        <v>113</v>
      </c>
      <c r="I945" s="45" t="s">
        <v>157</v>
      </c>
      <c r="J945" s="5">
        <v>208247</v>
      </c>
      <c r="K945" s="46" t="str">
        <f>VLOOKUP(J945,'[1]Item List (3)'!A$1:B$110000,2,FALSE)</f>
        <v>OR.209 YY2</v>
      </c>
      <c r="L945" s="5">
        <v>251221004</v>
      </c>
      <c r="M945" s="15" t="str">
        <f t="shared" si="259"/>
        <v>OR</v>
      </c>
      <c r="N945" s="15"/>
      <c r="O945" s="47" t="str">
        <f t="shared" si="258"/>
        <v/>
      </c>
      <c r="P945" s="15">
        <v>1</v>
      </c>
      <c r="Q945" s="15">
        <v>4305</v>
      </c>
      <c r="R945" s="15"/>
      <c r="S945" s="15"/>
      <c r="T945" s="15"/>
      <c r="U945" s="48">
        <f t="shared" si="266"/>
        <v>4305</v>
      </c>
      <c r="V945" s="15">
        <v>180</v>
      </c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>
        <v>60</v>
      </c>
      <c r="AR945" s="15">
        <v>90</v>
      </c>
      <c r="AS945" s="15"/>
      <c r="AT945" s="15"/>
      <c r="AU945" s="15"/>
      <c r="AV945" s="15"/>
      <c r="AW945" s="15"/>
      <c r="AX945" s="15"/>
      <c r="AY945" s="15"/>
      <c r="AZ945" s="15">
        <v>30</v>
      </c>
      <c r="BA945" s="15"/>
      <c r="BB945" s="15"/>
      <c r="BC945" s="15"/>
      <c r="BD945" s="15"/>
      <c r="BE945" s="15"/>
      <c r="BF945" s="15"/>
      <c r="BG945" s="48">
        <f t="shared" si="267"/>
        <v>360</v>
      </c>
      <c r="BH945" s="49">
        <f t="shared" si="260"/>
        <v>6</v>
      </c>
      <c r="BI945" s="50">
        <f t="shared" si="253"/>
        <v>3</v>
      </c>
      <c r="BJ945" s="50">
        <f t="shared" si="254"/>
        <v>50</v>
      </c>
      <c r="BK945" s="51">
        <f t="shared" si="255"/>
        <v>0</v>
      </c>
      <c r="BL945" s="51">
        <f t="shared" si="256"/>
        <v>100</v>
      </c>
      <c r="BM945" s="51">
        <f t="shared" si="257"/>
        <v>0</v>
      </c>
      <c r="BN945" s="52">
        <f t="shared" si="261"/>
        <v>0</v>
      </c>
      <c r="BO945" s="52">
        <f t="shared" si="262"/>
        <v>0</v>
      </c>
      <c r="BP945" s="52">
        <f t="shared" si="263"/>
        <v>3</v>
      </c>
      <c r="BQ945" s="53">
        <f t="shared" si="264"/>
        <v>0</v>
      </c>
    </row>
    <row r="946" spans="1:70">
      <c r="A946" s="41">
        <v>1007</v>
      </c>
      <c r="B946" s="42">
        <v>46038</v>
      </c>
      <c r="C946" s="48" t="s">
        <v>91</v>
      </c>
      <c r="D946" s="43" t="str">
        <f t="shared" si="251"/>
        <v>CG</v>
      </c>
      <c r="E946" s="44" t="s">
        <v>188</v>
      </c>
      <c r="F946" s="44" t="s">
        <v>111</v>
      </c>
      <c r="G946" s="45" t="s">
        <v>181</v>
      </c>
      <c r="H946" s="45" t="s">
        <v>113</v>
      </c>
      <c r="I946" s="45" t="s">
        <v>157</v>
      </c>
      <c r="J946" s="5">
        <v>208247</v>
      </c>
      <c r="K946" s="46" t="str">
        <f>VLOOKUP(J946,'[1]Item List (3)'!A$1:B$110000,2,FALSE)</f>
        <v>OR.209 YY2</v>
      </c>
      <c r="L946" s="5">
        <v>251221004</v>
      </c>
      <c r="M946" s="15" t="str">
        <f t="shared" si="259"/>
        <v>OR</v>
      </c>
      <c r="N946" s="15"/>
      <c r="O946" s="47" t="str">
        <f t="shared" si="258"/>
        <v/>
      </c>
      <c r="P946" s="15">
        <v>1</v>
      </c>
      <c r="Q946" s="15">
        <v>1300</v>
      </c>
      <c r="R946" s="15"/>
      <c r="S946" s="15"/>
      <c r="T946" s="15"/>
      <c r="U946" s="48">
        <f t="shared" si="266"/>
        <v>1300</v>
      </c>
      <c r="V946" s="15">
        <v>120</v>
      </c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48">
        <f t="shared" si="267"/>
        <v>120</v>
      </c>
      <c r="BH946" s="49">
        <f t="shared" si="260"/>
        <v>2</v>
      </c>
      <c r="BI946" s="50">
        <f t="shared" si="253"/>
        <v>2</v>
      </c>
      <c r="BJ946" s="50">
        <f t="shared" si="254"/>
        <v>100</v>
      </c>
      <c r="BK946" s="51">
        <f t="shared" si="255"/>
        <v>0</v>
      </c>
      <c r="BL946" s="51">
        <f t="shared" si="256"/>
        <v>100</v>
      </c>
      <c r="BM946" s="51">
        <f t="shared" si="257"/>
        <v>0</v>
      </c>
      <c r="BN946" s="52">
        <f t="shared" si="261"/>
        <v>0</v>
      </c>
      <c r="BO946" s="52">
        <f t="shared" si="262"/>
        <v>0</v>
      </c>
      <c r="BP946" s="52">
        <f t="shared" si="263"/>
        <v>0</v>
      </c>
      <c r="BQ946" s="53">
        <f t="shared" si="264"/>
        <v>0</v>
      </c>
    </row>
    <row r="947" spans="1:70">
      <c r="A947" s="41">
        <v>1008</v>
      </c>
      <c r="B947" s="42">
        <v>46038</v>
      </c>
      <c r="C947" s="48" t="s">
        <v>97</v>
      </c>
      <c r="D947" s="43" t="str">
        <f t="shared" si="251"/>
        <v>CG</v>
      </c>
      <c r="E947" s="44" t="s">
        <v>188</v>
      </c>
      <c r="F947" s="44"/>
      <c r="G947" s="45"/>
      <c r="H947" s="45"/>
      <c r="I947" s="45"/>
      <c r="J947" s="5"/>
      <c r="K947" s="46" t="e">
        <f>VLOOKUP(J947,'[1]Item List (3)'!A$1:B$110000,2,FALSE)</f>
        <v>#N/A</v>
      </c>
      <c r="L947" s="5"/>
      <c r="M947" s="15" t="str">
        <f t="shared" si="259"/>
        <v>IR</v>
      </c>
      <c r="N947" s="15"/>
      <c r="O947" s="47" t="str">
        <f t="shared" si="258"/>
        <v/>
      </c>
      <c r="P947" s="15"/>
      <c r="Q947" s="15"/>
      <c r="R947" s="15"/>
      <c r="S947" s="15"/>
      <c r="T947" s="15"/>
      <c r="U947" s="48">
        <f t="shared" si="266"/>
        <v>0</v>
      </c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>
        <v>480</v>
      </c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48">
        <f t="shared" si="267"/>
        <v>480</v>
      </c>
      <c r="BH947" s="49">
        <f t="shared" si="260"/>
        <v>8</v>
      </c>
      <c r="BI947" s="50">
        <f t="shared" si="253"/>
        <v>0</v>
      </c>
      <c r="BJ947" s="50">
        <f t="shared" si="254"/>
        <v>0</v>
      </c>
      <c r="BK947" s="51">
        <f t="shared" si="255"/>
        <v>0</v>
      </c>
      <c r="BL947" s="51">
        <f t="shared" si="256"/>
        <v>0</v>
      </c>
      <c r="BM947" s="51">
        <f t="shared" si="257"/>
        <v>0</v>
      </c>
      <c r="BN947" s="52">
        <f t="shared" si="261"/>
        <v>0</v>
      </c>
      <c r="BO947" s="52">
        <f t="shared" si="262"/>
        <v>0</v>
      </c>
      <c r="BP947" s="52">
        <f t="shared" si="263"/>
        <v>8</v>
      </c>
      <c r="BQ947" s="53">
        <f t="shared" si="264"/>
        <v>0</v>
      </c>
    </row>
    <row r="948" spans="1:70">
      <c r="A948" s="41">
        <v>1009</v>
      </c>
      <c r="B948" s="42">
        <v>46038</v>
      </c>
      <c r="C948" s="48" t="s">
        <v>91</v>
      </c>
      <c r="D948" s="43" t="str">
        <f t="shared" si="251"/>
        <v>EG</v>
      </c>
      <c r="E948" s="44" t="s">
        <v>121</v>
      </c>
      <c r="F948" s="44" t="s">
        <v>122</v>
      </c>
      <c r="G948" s="45" t="s">
        <v>124</v>
      </c>
      <c r="H948" s="45"/>
      <c r="I948" s="45"/>
      <c r="J948" s="5">
        <v>104738</v>
      </c>
      <c r="K948" s="46" t="str">
        <f>VLOOKUP(J948,'[1]Item List (3)'!A$1:B$110000,2,FALSE)</f>
        <v>IR.IR 20X28.6X16</v>
      </c>
      <c r="L948" s="5">
        <v>251221006</v>
      </c>
      <c r="M948" s="15" t="str">
        <f t="shared" si="259"/>
        <v>IR</v>
      </c>
      <c r="N948" s="15">
        <v>25</v>
      </c>
      <c r="O948" s="47">
        <f t="shared" si="258"/>
        <v>144</v>
      </c>
      <c r="P948" s="15">
        <v>1</v>
      </c>
      <c r="Q948" s="15">
        <v>100</v>
      </c>
      <c r="R948" s="15">
        <v>4</v>
      </c>
      <c r="S948" s="15">
        <v>2</v>
      </c>
      <c r="T948" s="15"/>
      <c r="U948" s="48">
        <f t="shared" si="266"/>
        <v>102</v>
      </c>
      <c r="V948" s="15">
        <v>45</v>
      </c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>
        <v>420</v>
      </c>
      <c r="AS948" s="15"/>
      <c r="AT948" s="15"/>
      <c r="AU948" s="15"/>
      <c r="AV948" s="15"/>
      <c r="AW948" s="15"/>
      <c r="AX948" s="15"/>
      <c r="AY948" s="15"/>
      <c r="AZ948" s="15">
        <v>15</v>
      </c>
      <c r="BA948" s="15"/>
      <c r="BB948" s="15"/>
      <c r="BC948" s="15"/>
      <c r="BD948" s="15"/>
      <c r="BE948" s="15"/>
      <c r="BF948" s="15"/>
      <c r="BG948" s="48">
        <f t="shared" si="267"/>
        <v>480</v>
      </c>
      <c r="BH948" s="49">
        <f t="shared" si="260"/>
        <v>8</v>
      </c>
      <c r="BI948" s="50">
        <f t="shared" si="253"/>
        <v>0.75</v>
      </c>
      <c r="BJ948" s="50">
        <f t="shared" si="254"/>
        <v>9.375</v>
      </c>
      <c r="BK948" s="51">
        <f t="shared" si="255"/>
        <v>94.444444444444443</v>
      </c>
      <c r="BL948" s="51">
        <f t="shared" si="256"/>
        <v>94.117647058823522</v>
      </c>
      <c r="BM948" s="51">
        <f t="shared" si="257"/>
        <v>8.3333333333333321</v>
      </c>
      <c r="BN948" s="52">
        <f t="shared" si="261"/>
        <v>0</v>
      </c>
      <c r="BO948" s="52">
        <f t="shared" si="262"/>
        <v>1152</v>
      </c>
      <c r="BP948" s="52">
        <f t="shared" si="263"/>
        <v>7.25</v>
      </c>
      <c r="BQ948" s="53">
        <f t="shared" si="264"/>
        <v>1044</v>
      </c>
    </row>
    <row r="949" spans="1:70">
      <c r="A949" s="41">
        <v>1010</v>
      </c>
      <c r="B949" s="42">
        <v>46038</v>
      </c>
      <c r="C949" s="48" t="s">
        <v>97</v>
      </c>
      <c r="D949" s="43" t="str">
        <f t="shared" si="251"/>
        <v>EG</v>
      </c>
      <c r="E949" s="44" t="s">
        <v>121</v>
      </c>
      <c r="F949" s="44" t="s">
        <v>122</v>
      </c>
      <c r="G949" s="45" t="s">
        <v>124</v>
      </c>
      <c r="H949" s="45"/>
      <c r="I949" s="45"/>
      <c r="J949" s="5">
        <v>104738</v>
      </c>
      <c r="K949" s="46" t="str">
        <f>VLOOKUP(J949,'[1]Item List (3)'!A$1:B$110000,2,FALSE)</f>
        <v>IR.IR 20X28.6X16</v>
      </c>
      <c r="L949" s="5">
        <v>251221006</v>
      </c>
      <c r="M949" s="15" t="str">
        <f t="shared" si="259"/>
        <v>IR</v>
      </c>
      <c r="N949" s="15">
        <v>25</v>
      </c>
      <c r="O949" s="47">
        <f t="shared" si="258"/>
        <v>144</v>
      </c>
      <c r="P949" s="15">
        <v>1</v>
      </c>
      <c r="Q949" s="15">
        <v>213</v>
      </c>
      <c r="R949" s="15"/>
      <c r="S949" s="15"/>
      <c r="T949" s="15"/>
      <c r="U949" s="48">
        <f t="shared" si="266"/>
        <v>213</v>
      </c>
      <c r="V949" s="15">
        <v>90</v>
      </c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>
        <v>360</v>
      </c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>
        <v>30</v>
      </c>
      <c r="BD949" s="15"/>
      <c r="BE949" s="15"/>
      <c r="BF949" s="15"/>
      <c r="BG949" s="48">
        <f t="shared" si="267"/>
        <v>480</v>
      </c>
      <c r="BH949" s="49">
        <f t="shared" si="260"/>
        <v>8</v>
      </c>
      <c r="BI949" s="50">
        <f t="shared" si="253"/>
        <v>1.5</v>
      </c>
      <c r="BJ949" s="50">
        <f t="shared" si="254"/>
        <v>18.75</v>
      </c>
      <c r="BK949" s="51">
        <f t="shared" si="255"/>
        <v>98.611111111111114</v>
      </c>
      <c r="BL949" s="51">
        <f t="shared" si="256"/>
        <v>100</v>
      </c>
      <c r="BM949" s="51">
        <f t="shared" si="257"/>
        <v>18.489583333333336</v>
      </c>
      <c r="BN949" s="52">
        <f t="shared" si="261"/>
        <v>0</v>
      </c>
      <c r="BO949" s="52">
        <f t="shared" si="262"/>
        <v>1152</v>
      </c>
      <c r="BP949" s="52">
        <f t="shared" si="263"/>
        <v>6.5</v>
      </c>
      <c r="BQ949" s="53">
        <f t="shared" si="264"/>
        <v>936</v>
      </c>
    </row>
    <row r="950" spans="1:70">
      <c r="A950" s="41">
        <v>1011</v>
      </c>
      <c r="B950" s="42">
        <v>46038</v>
      </c>
      <c r="C950" s="48" t="s">
        <v>91</v>
      </c>
      <c r="D950" s="43" t="str">
        <f t="shared" si="251"/>
        <v>EG</v>
      </c>
      <c r="E950" s="44" t="s">
        <v>125</v>
      </c>
      <c r="F950" s="44"/>
      <c r="G950" s="45"/>
      <c r="H950" s="45"/>
      <c r="I950" s="45"/>
      <c r="J950" s="5"/>
      <c r="K950" s="46" t="e">
        <f>VLOOKUP(J950,'[1]Item List (3)'!A$1:B$110000,2,FALSE)</f>
        <v>#N/A</v>
      </c>
      <c r="L950" s="5"/>
      <c r="M950" s="15" t="str">
        <f t="shared" si="259"/>
        <v>IR</v>
      </c>
      <c r="N950" s="15"/>
      <c r="O950" s="47" t="str">
        <f t="shared" si="258"/>
        <v/>
      </c>
      <c r="P950" s="15"/>
      <c r="Q950" s="15"/>
      <c r="R950" s="15"/>
      <c r="S950" s="15"/>
      <c r="T950" s="15"/>
      <c r="U950" s="48">
        <f t="shared" si="266"/>
        <v>0</v>
      </c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>
        <v>480</v>
      </c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48">
        <f t="shared" si="267"/>
        <v>480</v>
      </c>
      <c r="BH950" s="49">
        <f t="shared" si="260"/>
        <v>8</v>
      </c>
      <c r="BI950" s="50">
        <f t="shared" si="253"/>
        <v>0</v>
      </c>
      <c r="BJ950" s="50">
        <f t="shared" si="254"/>
        <v>0</v>
      </c>
      <c r="BK950" s="51">
        <f t="shared" si="255"/>
        <v>0</v>
      </c>
      <c r="BL950" s="51">
        <f t="shared" si="256"/>
        <v>0</v>
      </c>
      <c r="BM950" s="51">
        <f t="shared" si="257"/>
        <v>0</v>
      </c>
      <c r="BN950" s="52">
        <f t="shared" si="261"/>
        <v>0</v>
      </c>
      <c r="BO950" s="52">
        <f t="shared" si="262"/>
        <v>0</v>
      </c>
      <c r="BP950" s="52">
        <f t="shared" si="263"/>
        <v>8</v>
      </c>
      <c r="BQ950" s="53">
        <f t="shared" si="264"/>
        <v>0</v>
      </c>
    </row>
    <row r="951" spans="1:70">
      <c r="A951" s="41">
        <v>1012</v>
      </c>
      <c r="B951" s="42">
        <v>46038</v>
      </c>
      <c r="C951" s="48" t="s">
        <v>97</v>
      </c>
      <c r="D951" s="43" t="str">
        <f t="shared" si="251"/>
        <v>EG</v>
      </c>
      <c r="E951" s="44" t="s">
        <v>125</v>
      </c>
      <c r="F951" s="44"/>
      <c r="G951" s="45"/>
      <c r="H951" s="45"/>
      <c r="I951" s="45"/>
      <c r="J951" s="5"/>
      <c r="K951" s="46" t="e">
        <f>VLOOKUP(J951,'[1]Item List (3)'!A$1:B$110000,2,FALSE)</f>
        <v>#N/A</v>
      </c>
      <c r="L951" s="5"/>
      <c r="M951" s="15" t="str">
        <f t="shared" si="259"/>
        <v>IR</v>
      </c>
      <c r="N951" s="15"/>
      <c r="O951" s="47" t="str">
        <f t="shared" si="258"/>
        <v/>
      </c>
      <c r="P951" s="15"/>
      <c r="Q951" s="15"/>
      <c r="R951" s="15"/>
      <c r="S951" s="15"/>
      <c r="T951" s="15"/>
      <c r="U951" s="48">
        <f t="shared" si="266"/>
        <v>0</v>
      </c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>
        <v>480</v>
      </c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48">
        <f t="shared" si="267"/>
        <v>480</v>
      </c>
      <c r="BH951" s="49">
        <f t="shared" si="260"/>
        <v>8</v>
      </c>
      <c r="BI951" s="50">
        <f t="shared" si="253"/>
        <v>0</v>
      </c>
      <c r="BJ951" s="50">
        <f t="shared" si="254"/>
        <v>0</v>
      </c>
      <c r="BK951" s="51">
        <f t="shared" si="255"/>
        <v>0</v>
      </c>
      <c r="BL951" s="51">
        <f t="shared" si="256"/>
        <v>0</v>
      </c>
      <c r="BM951" s="51">
        <f t="shared" si="257"/>
        <v>0</v>
      </c>
      <c r="BN951" s="52">
        <f t="shared" si="261"/>
        <v>0</v>
      </c>
      <c r="BO951" s="52">
        <f t="shared" si="262"/>
        <v>0</v>
      </c>
      <c r="BP951" s="52">
        <f t="shared" si="263"/>
        <v>8</v>
      </c>
      <c r="BQ951" s="53">
        <f t="shared" si="264"/>
        <v>0</v>
      </c>
    </row>
    <row r="952" spans="1:70">
      <c r="A952" s="41">
        <v>1013</v>
      </c>
      <c r="B952" s="42">
        <v>46038</v>
      </c>
      <c r="C952" s="48" t="s">
        <v>91</v>
      </c>
      <c r="D952" s="43" t="str">
        <f t="shared" si="251"/>
        <v>EG</v>
      </c>
      <c r="E952" s="44" t="s">
        <v>128</v>
      </c>
      <c r="F952" s="44" t="s">
        <v>183</v>
      </c>
      <c r="G952" s="45" t="s">
        <v>127</v>
      </c>
      <c r="H952" s="45"/>
      <c r="I952" s="45"/>
      <c r="J952" s="5">
        <v>208040.4</v>
      </c>
      <c r="K952" s="46" t="str">
        <f>VLOOKUP(J952,'[1]Item List (3)'!A$1:B$110000,2,FALSE)</f>
        <v>BR.OR 3222 LMW</v>
      </c>
      <c r="L952" s="5">
        <v>250928004</v>
      </c>
      <c r="M952" s="15" t="str">
        <f t="shared" si="259"/>
        <v>OR</v>
      </c>
      <c r="N952" s="15">
        <v>40</v>
      </c>
      <c r="O952" s="47">
        <f t="shared" si="258"/>
        <v>90</v>
      </c>
      <c r="P952" s="15">
        <v>1</v>
      </c>
      <c r="Q952" s="15">
        <v>110</v>
      </c>
      <c r="R952" s="15">
        <v>4</v>
      </c>
      <c r="S952" s="15"/>
      <c r="T952" s="15"/>
      <c r="U952" s="48">
        <f t="shared" si="266"/>
        <v>110</v>
      </c>
      <c r="V952" s="15">
        <v>105</v>
      </c>
      <c r="W952" s="15"/>
      <c r="X952" s="15"/>
      <c r="Y952" s="15"/>
      <c r="Z952" s="15">
        <v>15</v>
      </c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>
        <v>360</v>
      </c>
      <c r="AS952" s="15"/>
      <c r="AT952" s="15"/>
      <c r="AU952" s="15"/>
      <c r="AV952" s="15"/>
      <c r="AW952" s="15"/>
      <c r="AX952" s="15"/>
      <c r="AY952" s="15"/>
      <c r="AZ952" s="15">
        <v>10</v>
      </c>
      <c r="BA952" s="15"/>
      <c r="BB952" s="15"/>
      <c r="BC952" s="15"/>
      <c r="BD952" s="15"/>
      <c r="BE952" s="15"/>
      <c r="BF952" s="15"/>
      <c r="BG952" s="48">
        <f t="shared" si="267"/>
        <v>490</v>
      </c>
      <c r="BH952" s="49">
        <f t="shared" si="260"/>
        <v>8.1666666666666661</v>
      </c>
      <c r="BI952" s="50">
        <f t="shared" si="253"/>
        <v>1.7499999999999991</v>
      </c>
      <c r="BJ952" s="50">
        <f t="shared" si="254"/>
        <v>21.42857142857142</v>
      </c>
      <c r="BK952" s="51">
        <f t="shared" si="255"/>
        <v>69.841269841269877</v>
      </c>
      <c r="BL952" s="51">
        <f t="shared" si="256"/>
        <v>96.36363636363636</v>
      </c>
      <c r="BM952" s="51">
        <f t="shared" si="257"/>
        <v>14.421768707482993</v>
      </c>
      <c r="BN952" s="52">
        <f t="shared" si="261"/>
        <v>0</v>
      </c>
      <c r="BO952" s="52">
        <f t="shared" si="262"/>
        <v>734.99999999999989</v>
      </c>
      <c r="BP952" s="52">
        <f t="shared" si="263"/>
        <v>6.416666666666667</v>
      </c>
      <c r="BQ952" s="53">
        <f t="shared" si="264"/>
        <v>577.5</v>
      </c>
    </row>
    <row r="953" spans="1:70">
      <c r="A953" s="41">
        <v>1014</v>
      </c>
      <c r="B953" s="42">
        <v>46038</v>
      </c>
      <c r="C953" s="48" t="s">
        <v>97</v>
      </c>
      <c r="D953" s="43" t="str">
        <f t="shared" si="251"/>
        <v>EG</v>
      </c>
      <c r="E953" s="44" t="s">
        <v>128</v>
      </c>
      <c r="F953" s="44"/>
      <c r="G953" s="45"/>
      <c r="H953" s="45"/>
      <c r="I953" s="45"/>
      <c r="J953" s="5"/>
      <c r="K953" s="46" t="e">
        <f>VLOOKUP(J953,'[1]Item List (3)'!A$1:B$110000,2,FALSE)</f>
        <v>#N/A</v>
      </c>
      <c r="L953" s="5"/>
      <c r="M953" s="15" t="str">
        <f t="shared" si="259"/>
        <v>IR</v>
      </c>
      <c r="N953" s="15"/>
      <c r="O953" s="47" t="str">
        <f t="shared" si="258"/>
        <v/>
      </c>
      <c r="P953" s="15"/>
      <c r="Q953" s="15"/>
      <c r="R953" s="15"/>
      <c r="S953" s="15"/>
      <c r="T953" s="15"/>
      <c r="U953" s="48">
        <f t="shared" si="266"/>
        <v>0</v>
      </c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>
        <v>480</v>
      </c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48">
        <f t="shared" si="267"/>
        <v>480</v>
      </c>
      <c r="BH953" s="49">
        <f t="shared" si="260"/>
        <v>8</v>
      </c>
      <c r="BI953" s="50">
        <f t="shared" ref="BI953:BI1016" si="268">IFERROR(BH953-SUM(W953:BF953)/60,0)</f>
        <v>0</v>
      </c>
      <c r="BJ953" s="50">
        <f t="shared" si="254"/>
        <v>0</v>
      </c>
      <c r="BK953" s="51">
        <f t="shared" si="255"/>
        <v>0</v>
      </c>
      <c r="BL953" s="51">
        <f t="shared" si="256"/>
        <v>0</v>
      </c>
      <c r="BM953" s="51">
        <f t="shared" si="257"/>
        <v>0</v>
      </c>
      <c r="BN953" s="52">
        <f t="shared" si="261"/>
        <v>0</v>
      </c>
      <c r="BO953" s="52">
        <f t="shared" si="262"/>
        <v>0</v>
      </c>
      <c r="BP953" s="52">
        <f t="shared" si="263"/>
        <v>8</v>
      </c>
      <c r="BQ953" s="53">
        <f t="shared" si="264"/>
        <v>0</v>
      </c>
    </row>
    <row r="954" spans="1:70">
      <c r="A954" s="41">
        <v>1015</v>
      </c>
      <c r="B954" s="42">
        <v>46038</v>
      </c>
      <c r="C954" s="48" t="s">
        <v>91</v>
      </c>
      <c r="D954" s="43" t="str">
        <f t="shared" ref="D954:D1017" si="269">LEFT(E954,2)</f>
        <v>EG</v>
      </c>
      <c r="E954" s="44" t="s">
        <v>129</v>
      </c>
      <c r="F954" s="44" t="s">
        <v>122</v>
      </c>
      <c r="G954" s="45" t="s">
        <v>124</v>
      </c>
      <c r="H954" s="45" t="s">
        <v>133</v>
      </c>
      <c r="I954" s="45"/>
      <c r="J954" s="5">
        <v>104247</v>
      </c>
      <c r="K954" s="46" t="str">
        <f>VLOOKUP(J954,'[1]Item List (3)'!A$1:B$110000,2,FALSE)</f>
        <v>IR.209</v>
      </c>
      <c r="L954" s="5">
        <v>251221001</v>
      </c>
      <c r="M954" s="15" t="str">
        <f t="shared" si="259"/>
        <v>IR</v>
      </c>
      <c r="N954" s="15">
        <v>20</v>
      </c>
      <c r="O954" s="47">
        <f t="shared" si="258"/>
        <v>180</v>
      </c>
      <c r="P954" s="15">
        <v>1</v>
      </c>
      <c r="Q954" s="15">
        <v>1289</v>
      </c>
      <c r="R954" s="15">
        <v>6</v>
      </c>
      <c r="S954" s="15"/>
      <c r="T954" s="15"/>
      <c r="U954" s="48">
        <f t="shared" si="266"/>
        <v>1289</v>
      </c>
      <c r="V954" s="15">
        <v>440</v>
      </c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>
        <v>40</v>
      </c>
      <c r="BA954" s="15"/>
      <c r="BB954" s="15"/>
      <c r="BC954" s="15"/>
      <c r="BD954" s="15"/>
      <c r="BE954" s="15"/>
      <c r="BF954" s="15"/>
      <c r="BG954" s="48">
        <f t="shared" si="267"/>
        <v>480</v>
      </c>
      <c r="BH954" s="49">
        <f t="shared" si="260"/>
        <v>8</v>
      </c>
      <c r="BI954" s="50">
        <f t="shared" si="268"/>
        <v>7.333333333333333</v>
      </c>
      <c r="BJ954" s="50">
        <f t="shared" si="254"/>
        <v>91.666666666666657</v>
      </c>
      <c r="BK954" s="51">
        <f t="shared" si="255"/>
        <v>97.651515151515156</v>
      </c>
      <c r="BL954" s="51">
        <f t="shared" si="256"/>
        <v>99.534522885958111</v>
      </c>
      <c r="BM954" s="51">
        <f t="shared" si="257"/>
        <v>89.097222222222229</v>
      </c>
      <c r="BN954" s="52">
        <f t="shared" si="261"/>
        <v>0</v>
      </c>
      <c r="BO954" s="52">
        <f t="shared" si="262"/>
        <v>1440</v>
      </c>
      <c r="BP954" s="52">
        <f t="shared" si="263"/>
        <v>0.66666666666666663</v>
      </c>
      <c r="BQ954" s="53">
        <f t="shared" si="264"/>
        <v>120</v>
      </c>
    </row>
    <row r="955" spans="1:70">
      <c r="A955" s="41">
        <v>1016</v>
      </c>
      <c r="B955" s="42">
        <v>46038</v>
      </c>
      <c r="C955" s="48" t="s">
        <v>97</v>
      </c>
      <c r="D955" s="43" t="str">
        <f t="shared" si="269"/>
        <v>EG</v>
      </c>
      <c r="E955" s="44" t="s">
        <v>129</v>
      </c>
      <c r="F955" s="44" t="s">
        <v>122</v>
      </c>
      <c r="G955" s="45" t="s">
        <v>167</v>
      </c>
      <c r="H955" s="45"/>
      <c r="I955" s="45"/>
      <c r="J955" s="5">
        <v>104247</v>
      </c>
      <c r="K955" s="46" t="str">
        <f>VLOOKUP(J955,'[1]Item List (3)'!A$1:B$110000,2,FALSE)</f>
        <v>IR.209</v>
      </c>
      <c r="L955" s="5">
        <v>251221001</v>
      </c>
      <c r="M955" s="15" t="str">
        <f t="shared" si="259"/>
        <v>IR</v>
      </c>
      <c r="N955" s="15">
        <v>20</v>
      </c>
      <c r="O955" s="47">
        <f t="shared" si="258"/>
        <v>180</v>
      </c>
      <c r="P955" s="15">
        <v>1</v>
      </c>
      <c r="Q955" s="15">
        <v>1318</v>
      </c>
      <c r="R955" s="15"/>
      <c r="S955" s="15"/>
      <c r="T955" s="15"/>
      <c r="U955" s="48">
        <f t="shared" si="266"/>
        <v>1318</v>
      </c>
      <c r="V955" s="15">
        <v>450</v>
      </c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>
        <v>30</v>
      </c>
      <c r="BD955" s="15"/>
      <c r="BE955" s="15"/>
      <c r="BF955" s="15"/>
      <c r="BG955" s="48">
        <f t="shared" si="267"/>
        <v>480</v>
      </c>
      <c r="BH955" s="49">
        <f t="shared" si="260"/>
        <v>8</v>
      </c>
      <c r="BI955" s="50">
        <f t="shared" si="268"/>
        <v>7.5</v>
      </c>
      <c r="BJ955" s="50">
        <f t="shared" ref="BJ955:BJ1018" si="270">IFERROR(BI955/BH955*100,0)</f>
        <v>93.75</v>
      </c>
      <c r="BK955" s="51">
        <f t="shared" ref="BK955:BK1018" si="271">IFERROR(((U955*N955)/(BI955*3600)*100),0)</f>
        <v>97.629629629629633</v>
      </c>
      <c r="BL955" s="51">
        <f t="shared" ref="BL955:BL1018" si="272">IFERROR(((U955-(R955+S955+T955))/U955*100),0)</f>
        <v>100</v>
      </c>
      <c r="BM955" s="51">
        <f t="shared" ref="BM955:BM1018" si="273">IFERROR((((BJ955*BK955*BL955)/1000000)*100),0)</f>
        <v>91.527777777777771</v>
      </c>
      <c r="BN955" s="52">
        <f t="shared" si="261"/>
        <v>0</v>
      </c>
      <c r="BO955" s="52">
        <f t="shared" si="262"/>
        <v>1440</v>
      </c>
      <c r="BP955" s="52">
        <f t="shared" si="263"/>
        <v>0.5</v>
      </c>
      <c r="BQ955" s="53">
        <f t="shared" si="264"/>
        <v>90</v>
      </c>
    </row>
    <row r="956" spans="1:70">
      <c r="A956" s="41">
        <v>1017</v>
      </c>
      <c r="B956" s="42">
        <v>46038</v>
      </c>
      <c r="C956" s="48" t="s">
        <v>91</v>
      </c>
      <c r="D956" s="43" t="str">
        <f t="shared" si="269"/>
        <v>EG</v>
      </c>
      <c r="E956" s="44" t="s">
        <v>130</v>
      </c>
      <c r="F956" s="44"/>
      <c r="G956" s="45"/>
      <c r="H956" s="45"/>
      <c r="I956" s="45"/>
      <c r="J956" s="5"/>
      <c r="K956" s="46" t="e">
        <f>VLOOKUP(J956,'[1]Item List (3)'!A$1:B$110000,2,FALSE)</f>
        <v>#N/A</v>
      </c>
      <c r="L956" s="5"/>
      <c r="M956" s="15" t="str">
        <f t="shared" si="259"/>
        <v>IR</v>
      </c>
      <c r="N956" s="15"/>
      <c r="O956" s="47" t="str">
        <f t="shared" si="258"/>
        <v/>
      </c>
      <c r="P956" s="15"/>
      <c r="Q956" s="15"/>
      <c r="R956" s="15"/>
      <c r="S956" s="15"/>
      <c r="T956" s="15"/>
      <c r="U956" s="48">
        <f t="shared" si="266"/>
        <v>0</v>
      </c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48">
        <f t="shared" si="267"/>
        <v>0</v>
      </c>
      <c r="BH956" s="49">
        <f t="shared" si="260"/>
        <v>0</v>
      </c>
      <c r="BI956" s="50">
        <f t="shared" si="268"/>
        <v>0</v>
      </c>
      <c r="BJ956" s="50">
        <f t="shared" si="270"/>
        <v>0</v>
      </c>
      <c r="BK956" s="51">
        <f t="shared" si="271"/>
        <v>0</v>
      </c>
      <c r="BL956" s="51">
        <f t="shared" si="272"/>
        <v>0</v>
      </c>
      <c r="BM956" s="51">
        <f t="shared" si="273"/>
        <v>0</v>
      </c>
      <c r="BN956" s="52">
        <f t="shared" si="261"/>
        <v>0</v>
      </c>
      <c r="BO956" s="52">
        <f t="shared" si="262"/>
        <v>0</v>
      </c>
      <c r="BP956" s="52">
        <f t="shared" si="263"/>
        <v>0</v>
      </c>
      <c r="BQ956" s="53">
        <f t="shared" si="264"/>
        <v>0</v>
      </c>
    </row>
    <row r="957" spans="1:70">
      <c r="A957" s="41">
        <v>1018</v>
      </c>
      <c r="B957" s="42">
        <v>46038</v>
      </c>
      <c r="C957" s="48" t="s">
        <v>97</v>
      </c>
      <c r="D957" s="43" t="str">
        <f t="shared" si="269"/>
        <v>EG</v>
      </c>
      <c r="E957" s="44" t="s">
        <v>130</v>
      </c>
      <c r="F957" s="44"/>
      <c r="G957" s="45"/>
      <c r="H957" s="45"/>
      <c r="I957" s="45"/>
      <c r="J957" s="5"/>
      <c r="K957" s="46" t="e">
        <f>VLOOKUP(J957,'[1]Item List (3)'!A$1:B$110000,2,FALSE)</f>
        <v>#N/A</v>
      </c>
      <c r="L957" s="5"/>
      <c r="M957" s="15" t="str">
        <f t="shared" si="259"/>
        <v>IR</v>
      </c>
      <c r="N957" s="15"/>
      <c r="O957" s="47" t="str">
        <f t="shared" si="258"/>
        <v/>
      </c>
      <c r="P957" s="15"/>
      <c r="Q957" s="15"/>
      <c r="R957" s="15"/>
      <c r="S957" s="15"/>
      <c r="T957" s="15"/>
      <c r="U957" s="48">
        <f t="shared" si="266"/>
        <v>0</v>
      </c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>
        <v>480</v>
      </c>
      <c r="AX957" s="15"/>
      <c r="AY957" s="15"/>
      <c r="AZ957" s="15"/>
      <c r="BA957" s="15"/>
      <c r="BB957" s="15"/>
      <c r="BC957" s="15"/>
      <c r="BD957" s="15"/>
      <c r="BE957" s="15"/>
      <c r="BF957" s="15"/>
      <c r="BG957" s="48">
        <f t="shared" si="267"/>
        <v>480</v>
      </c>
      <c r="BH957" s="49">
        <f t="shared" si="260"/>
        <v>8</v>
      </c>
      <c r="BI957" s="50">
        <f t="shared" si="268"/>
        <v>0</v>
      </c>
      <c r="BJ957" s="50">
        <f t="shared" si="270"/>
        <v>0</v>
      </c>
      <c r="BK957" s="51">
        <f t="shared" si="271"/>
        <v>0</v>
      </c>
      <c r="BL957" s="51">
        <f t="shared" si="272"/>
        <v>0</v>
      </c>
      <c r="BM957" s="51">
        <f t="shared" si="273"/>
        <v>0</v>
      </c>
      <c r="BN957" s="52">
        <f t="shared" si="261"/>
        <v>0</v>
      </c>
      <c r="BO957" s="52">
        <f t="shared" si="262"/>
        <v>0</v>
      </c>
      <c r="BP957" s="52">
        <f t="shared" si="263"/>
        <v>8</v>
      </c>
      <c r="BQ957" s="53">
        <f t="shared" si="264"/>
        <v>0</v>
      </c>
    </row>
    <row r="958" spans="1:70">
      <c r="A958" s="41">
        <v>1019</v>
      </c>
      <c r="B958" s="42">
        <v>46038</v>
      </c>
      <c r="C958" s="48" t="s">
        <v>91</v>
      </c>
      <c r="D958" s="43" t="str">
        <f t="shared" si="269"/>
        <v>IG</v>
      </c>
      <c r="E958" s="44" t="s">
        <v>131</v>
      </c>
      <c r="F958" s="44" t="s">
        <v>132</v>
      </c>
      <c r="G958" s="45" t="s">
        <v>139</v>
      </c>
      <c r="H958" s="45"/>
      <c r="I958" s="45"/>
      <c r="J958" s="5">
        <v>100299.14</v>
      </c>
      <c r="K958" s="46" t="str">
        <f>VLOOKUP(J958,'[1]Item List (3)'!A$1:B$110000,2,FALSE)</f>
        <v>IR. 9913 C</v>
      </c>
      <c r="L958" s="5">
        <v>251128013</v>
      </c>
      <c r="M958" s="15" t="str">
        <f t="shared" si="259"/>
        <v>IR</v>
      </c>
      <c r="N958" s="15">
        <v>23</v>
      </c>
      <c r="O958" s="47">
        <f t="shared" si="258"/>
        <v>156.52173913043478</v>
      </c>
      <c r="P958" s="15">
        <v>1</v>
      </c>
      <c r="Q958" s="15">
        <v>864</v>
      </c>
      <c r="R958" s="15">
        <v>84</v>
      </c>
      <c r="S958" s="15">
        <v>50</v>
      </c>
      <c r="T958" s="15"/>
      <c r="U958" s="48">
        <f t="shared" si="266"/>
        <v>914</v>
      </c>
      <c r="V958" s="15">
        <v>395</v>
      </c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>
        <v>5</v>
      </c>
      <c r="AP958" s="15">
        <v>30</v>
      </c>
      <c r="AQ958" s="15"/>
      <c r="AR958" s="15"/>
      <c r="AS958" s="15"/>
      <c r="AT958" s="15"/>
      <c r="AU958" s="15"/>
      <c r="AV958" s="15"/>
      <c r="AW958" s="15"/>
      <c r="AX958" s="15"/>
      <c r="AY958" s="15"/>
      <c r="AZ958" s="15">
        <v>35</v>
      </c>
      <c r="BA958" s="15"/>
      <c r="BB958" s="15">
        <v>15</v>
      </c>
      <c r="BC958" s="15"/>
      <c r="BD958" s="15"/>
      <c r="BE958" s="15"/>
      <c r="BF958" s="15"/>
      <c r="BG958" s="48">
        <f t="shared" si="267"/>
        <v>480</v>
      </c>
      <c r="BH958" s="49">
        <f t="shared" si="260"/>
        <v>8</v>
      </c>
      <c r="BI958" s="50">
        <f t="shared" si="268"/>
        <v>6.583333333333333</v>
      </c>
      <c r="BJ958" s="50">
        <f t="shared" si="270"/>
        <v>82.291666666666657</v>
      </c>
      <c r="BK958" s="51">
        <f t="shared" si="271"/>
        <v>88.700421940928265</v>
      </c>
      <c r="BL958" s="51">
        <f t="shared" si="272"/>
        <v>85.33916849015317</v>
      </c>
      <c r="BM958" s="51">
        <f t="shared" si="273"/>
        <v>62.291666666666664</v>
      </c>
      <c r="BN958" s="52">
        <f t="shared" si="261"/>
        <v>0.5</v>
      </c>
      <c r="BO958" s="52">
        <f t="shared" si="262"/>
        <v>1173.9130434782608</v>
      </c>
      <c r="BP958" s="52">
        <f t="shared" si="263"/>
        <v>0.91666666666666674</v>
      </c>
      <c r="BQ958" s="53">
        <f t="shared" si="264"/>
        <v>143.47826086956525</v>
      </c>
    </row>
    <row r="959" spans="1:70">
      <c r="A959" s="41">
        <v>1020</v>
      </c>
      <c r="B959" s="42">
        <v>46038</v>
      </c>
      <c r="C959" s="48" t="s">
        <v>97</v>
      </c>
      <c r="D959" s="43" t="str">
        <f t="shared" si="269"/>
        <v>IG</v>
      </c>
      <c r="E959" s="44" t="s">
        <v>131</v>
      </c>
      <c r="F959" s="44" t="s">
        <v>132</v>
      </c>
      <c r="G959" s="45" t="s">
        <v>133</v>
      </c>
      <c r="H959" s="45"/>
      <c r="I959" s="45"/>
      <c r="J959" s="5">
        <v>100299.14</v>
      </c>
      <c r="K959" s="46" t="str">
        <f>VLOOKUP(J959,'[1]Item List (3)'!A$1:B$110000,2,FALSE)</f>
        <v>IR. 9913 C</v>
      </c>
      <c r="L959" s="5">
        <v>251128013</v>
      </c>
      <c r="M959" s="15" t="str">
        <f t="shared" si="259"/>
        <v>IR</v>
      </c>
      <c r="N959" s="15">
        <v>23</v>
      </c>
      <c r="O959" s="47">
        <f t="shared" si="258"/>
        <v>156.52173913043478</v>
      </c>
      <c r="P959" s="15">
        <v>1</v>
      </c>
      <c r="Q959" s="15">
        <v>938</v>
      </c>
      <c r="R959" s="15">
        <v>20</v>
      </c>
      <c r="S959" s="15">
        <v>60</v>
      </c>
      <c r="T959" s="15"/>
      <c r="U959" s="48">
        <f t="shared" si="266"/>
        <v>998</v>
      </c>
      <c r="V959" s="15">
        <v>415</v>
      </c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>
        <v>30</v>
      </c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>
        <v>5</v>
      </c>
      <c r="BB959" s="15"/>
      <c r="BC959" s="15">
        <v>30</v>
      </c>
      <c r="BD959" s="15"/>
      <c r="BE959" s="15"/>
      <c r="BF959" s="15"/>
      <c r="BG959" s="48">
        <f t="shared" si="267"/>
        <v>480</v>
      </c>
      <c r="BH959" s="49">
        <f t="shared" si="260"/>
        <v>8</v>
      </c>
      <c r="BI959" s="50">
        <f t="shared" si="268"/>
        <v>6.916666666666667</v>
      </c>
      <c r="BJ959" s="50">
        <f t="shared" si="270"/>
        <v>86.458333333333343</v>
      </c>
      <c r="BK959" s="51">
        <f t="shared" si="271"/>
        <v>92.184738955823292</v>
      </c>
      <c r="BL959" s="51">
        <f t="shared" si="272"/>
        <v>91.983967935871746</v>
      </c>
      <c r="BM959" s="51">
        <f t="shared" si="273"/>
        <v>73.312500000000014</v>
      </c>
      <c r="BN959" s="52">
        <f t="shared" si="261"/>
        <v>0.5</v>
      </c>
      <c r="BO959" s="52">
        <f t="shared" si="262"/>
        <v>1173.9130434782608</v>
      </c>
      <c r="BP959" s="52">
        <f t="shared" si="263"/>
        <v>0.58333333333333326</v>
      </c>
      <c r="BQ959" s="53">
        <f t="shared" si="264"/>
        <v>91.304347826086939</v>
      </c>
      <c r="BR959" s="54">
        <v>1</v>
      </c>
    </row>
    <row r="960" spans="1:70">
      <c r="A960" s="41">
        <v>1021</v>
      </c>
      <c r="B960" s="42">
        <v>46038</v>
      </c>
      <c r="C960" s="48" t="s">
        <v>91</v>
      </c>
      <c r="D960" s="43" t="str">
        <f t="shared" si="269"/>
        <v>IG</v>
      </c>
      <c r="E960" s="44" t="s">
        <v>135</v>
      </c>
      <c r="F960" s="44" t="s">
        <v>132</v>
      </c>
      <c r="G960" s="45" t="s">
        <v>134</v>
      </c>
      <c r="H960" s="45" t="s">
        <v>141</v>
      </c>
      <c r="I960" s="45"/>
      <c r="J960" s="5">
        <v>1526013.01</v>
      </c>
      <c r="K960" s="46" t="e">
        <f>VLOOKUP(J960,'[1]Item List (3)'!A$1:B$110000,2,FALSE)</f>
        <v>#N/A</v>
      </c>
      <c r="L960" s="5">
        <v>251107005</v>
      </c>
      <c r="M960" s="15" t="str">
        <f t="shared" si="259"/>
        <v>IR</v>
      </c>
      <c r="N960" s="15">
        <v>23</v>
      </c>
      <c r="O960" s="47">
        <f t="shared" si="258"/>
        <v>156.52173913043478</v>
      </c>
      <c r="P960" s="15">
        <v>1</v>
      </c>
      <c r="Q960" s="15">
        <v>652</v>
      </c>
      <c r="R960" s="15">
        <v>15</v>
      </c>
      <c r="S960" s="15">
        <v>9</v>
      </c>
      <c r="T960" s="15"/>
      <c r="U960" s="48">
        <f t="shared" si="266"/>
        <v>661</v>
      </c>
      <c r="V960" s="15">
        <v>285</v>
      </c>
      <c r="W960" s="15">
        <v>120</v>
      </c>
      <c r="X960" s="15"/>
      <c r="Y960" s="15"/>
      <c r="Z960" s="15"/>
      <c r="AA960" s="15"/>
      <c r="AB960" s="15"/>
      <c r="AC960" s="15">
        <v>15</v>
      </c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>
        <v>20</v>
      </c>
      <c r="AQ960" s="15"/>
      <c r="AR960" s="15"/>
      <c r="AS960" s="15"/>
      <c r="AT960" s="15"/>
      <c r="AU960" s="15"/>
      <c r="AV960" s="15"/>
      <c r="AW960" s="15"/>
      <c r="AX960" s="15"/>
      <c r="AY960" s="15"/>
      <c r="AZ960" s="15">
        <v>40</v>
      </c>
      <c r="BA960" s="15"/>
      <c r="BB960" s="15"/>
      <c r="BC960" s="15"/>
      <c r="BD960" s="15"/>
      <c r="BE960" s="15"/>
      <c r="BF960" s="15"/>
      <c r="BG960" s="48">
        <f t="shared" si="267"/>
        <v>480</v>
      </c>
      <c r="BH960" s="49">
        <f t="shared" si="260"/>
        <v>8</v>
      </c>
      <c r="BI960" s="50">
        <f t="shared" si="268"/>
        <v>4.75</v>
      </c>
      <c r="BJ960" s="50">
        <f t="shared" si="270"/>
        <v>59.375</v>
      </c>
      <c r="BK960" s="51">
        <f t="shared" si="271"/>
        <v>88.906432748538009</v>
      </c>
      <c r="BL960" s="51">
        <f t="shared" si="272"/>
        <v>96.369137670196665</v>
      </c>
      <c r="BM960" s="51">
        <f t="shared" si="273"/>
        <v>50.871527777777771</v>
      </c>
      <c r="BN960" s="52">
        <f t="shared" si="261"/>
        <v>2.3333333333333335</v>
      </c>
      <c r="BO960" s="52">
        <f t="shared" si="262"/>
        <v>886.95652173913027</v>
      </c>
      <c r="BP960" s="52">
        <f t="shared" si="263"/>
        <v>0.91666666666666652</v>
      </c>
      <c r="BQ960" s="53">
        <f t="shared" si="264"/>
        <v>143.47826086956519</v>
      </c>
    </row>
    <row r="961" spans="1:74">
      <c r="A961" s="41">
        <v>1022</v>
      </c>
      <c r="B961" s="42">
        <v>46038</v>
      </c>
      <c r="C961" s="48" t="s">
        <v>97</v>
      </c>
      <c r="D961" s="43" t="str">
        <f t="shared" si="269"/>
        <v>IG</v>
      </c>
      <c r="E961" s="44" t="s">
        <v>135</v>
      </c>
      <c r="F961" s="44" t="s">
        <v>132</v>
      </c>
      <c r="G961" s="45" t="s">
        <v>151</v>
      </c>
      <c r="H961" s="45"/>
      <c r="I961" s="45"/>
      <c r="J961" s="5">
        <v>1526013.01</v>
      </c>
      <c r="K961" s="46" t="e">
        <f>VLOOKUP(J961,'[1]Item List (3)'!A$1:B$110000,2,FALSE)</f>
        <v>#N/A</v>
      </c>
      <c r="L961" s="5">
        <v>251107005</v>
      </c>
      <c r="M961" s="15" t="str">
        <f t="shared" si="259"/>
        <v>IR</v>
      </c>
      <c r="N961" s="15">
        <v>23</v>
      </c>
      <c r="O961" s="47">
        <f t="shared" si="258"/>
        <v>156.52173913043478</v>
      </c>
      <c r="P961" s="15">
        <v>1</v>
      </c>
      <c r="Q961" s="15">
        <v>1009</v>
      </c>
      <c r="R961" s="15">
        <v>2</v>
      </c>
      <c r="S961" s="15">
        <v>3</v>
      </c>
      <c r="T961" s="15"/>
      <c r="U961" s="48">
        <f t="shared" si="266"/>
        <v>1012</v>
      </c>
      <c r="V961" s="15">
        <v>420</v>
      </c>
      <c r="W961" s="15"/>
      <c r="X961" s="15">
        <v>5</v>
      </c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>
        <v>20</v>
      </c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>
        <v>5</v>
      </c>
      <c r="BB961" s="15"/>
      <c r="BC961" s="15">
        <v>30</v>
      </c>
      <c r="BD961" s="15"/>
      <c r="BE961" s="15"/>
      <c r="BF961" s="15"/>
      <c r="BG961" s="48">
        <f t="shared" si="267"/>
        <v>480</v>
      </c>
      <c r="BH961" s="49">
        <f t="shared" si="260"/>
        <v>8</v>
      </c>
      <c r="BI961" s="50">
        <f t="shared" si="268"/>
        <v>7</v>
      </c>
      <c r="BJ961" s="50">
        <f t="shared" si="270"/>
        <v>87.5</v>
      </c>
      <c r="BK961" s="51">
        <f t="shared" si="271"/>
        <v>92.365079365079367</v>
      </c>
      <c r="BL961" s="51">
        <f t="shared" si="272"/>
        <v>99.505928853754938</v>
      </c>
      <c r="BM961" s="51">
        <f t="shared" si="273"/>
        <v>80.420138888888886</v>
      </c>
      <c r="BN961" s="52">
        <f t="shared" si="261"/>
        <v>0.33333333333333331</v>
      </c>
      <c r="BO961" s="52">
        <f t="shared" si="262"/>
        <v>1200</v>
      </c>
      <c r="BP961" s="52">
        <f t="shared" si="263"/>
        <v>0.66666666666666674</v>
      </c>
      <c r="BQ961" s="53">
        <f t="shared" si="264"/>
        <v>104.34782608695654</v>
      </c>
      <c r="BR961" s="54">
        <v>1</v>
      </c>
    </row>
    <row r="962" spans="1:74">
      <c r="A962" s="41">
        <v>1023</v>
      </c>
      <c r="B962" s="42">
        <v>46038</v>
      </c>
      <c r="C962" s="48" t="s">
        <v>91</v>
      </c>
      <c r="D962" s="43" t="str">
        <f t="shared" si="269"/>
        <v>IG</v>
      </c>
      <c r="E962" s="44" t="s">
        <v>140</v>
      </c>
      <c r="F962" s="44" t="s">
        <v>132</v>
      </c>
      <c r="G962" s="45" t="s">
        <v>142</v>
      </c>
      <c r="H962" s="45"/>
      <c r="I962" s="45"/>
      <c r="J962" s="5">
        <v>100282.4</v>
      </c>
      <c r="K962" s="46" t="str">
        <f>VLOOKUP(J962,'[1]Item List (3)'!A$1:B$110000,2,FALSE)</f>
        <v>D.IR 14537 SPL</v>
      </c>
      <c r="L962" s="5">
        <v>251225005</v>
      </c>
      <c r="M962" s="15" t="str">
        <f t="shared" si="259"/>
        <v>IR</v>
      </c>
      <c r="N962" s="15">
        <v>50</v>
      </c>
      <c r="O962" s="47">
        <f t="shared" si="258"/>
        <v>72</v>
      </c>
      <c r="P962" s="15">
        <v>1</v>
      </c>
      <c r="Q962" s="15">
        <v>87</v>
      </c>
      <c r="R962" s="15"/>
      <c r="S962" s="15">
        <v>25</v>
      </c>
      <c r="T962" s="15"/>
      <c r="U962" s="48">
        <f t="shared" si="266"/>
        <v>112</v>
      </c>
      <c r="V962" s="15">
        <v>260</v>
      </c>
      <c r="W962" s="15"/>
      <c r="X962" s="15"/>
      <c r="Y962" s="15"/>
      <c r="Z962" s="15">
        <v>30</v>
      </c>
      <c r="AA962" s="15"/>
      <c r="AB962" s="15"/>
      <c r="AC962" s="15"/>
      <c r="AD962" s="15"/>
      <c r="AE962" s="15">
        <v>15</v>
      </c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>
        <v>10</v>
      </c>
      <c r="AQ962" s="15"/>
      <c r="AR962" s="15">
        <v>120</v>
      </c>
      <c r="AS962" s="15"/>
      <c r="AT962" s="15"/>
      <c r="AU962" s="15"/>
      <c r="AV962" s="15"/>
      <c r="AW962" s="15"/>
      <c r="AX962" s="15"/>
      <c r="AY962" s="15"/>
      <c r="AZ962" s="15">
        <v>25</v>
      </c>
      <c r="BA962" s="15"/>
      <c r="BB962" s="15">
        <v>15</v>
      </c>
      <c r="BC962" s="15"/>
      <c r="BD962" s="15"/>
      <c r="BE962" s="15">
        <v>5</v>
      </c>
      <c r="BF962" s="15"/>
      <c r="BG962" s="48">
        <f t="shared" si="267"/>
        <v>480</v>
      </c>
      <c r="BH962" s="49">
        <f t="shared" si="260"/>
        <v>8</v>
      </c>
      <c r="BI962" s="50">
        <f t="shared" si="268"/>
        <v>4.3333333333333339</v>
      </c>
      <c r="BJ962" s="50">
        <f t="shared" si="270"/>
        <v>54.166666666666671</v>
      </c>
      <c r="BK962" s="51">
        <f t="shared" si="271"/>
        <v>35.897435897435891</v>
      </c>
      <c r="BL962" s="51">
        <f t="shared" si="272"/>
        <v>77.678571428571431</v>
      </c>
      <c r="BM962" s="51">
        <f t="shared" si="273"/>
        <v>15.104166666666666</v>
      </c>
      <c r="BN962" s="52">
        <f t="shared" si="261"/>
        <v>0.25</v>
      </c>
      <c r="BO962" s="52">
        <f t="shared" si="262"/>
        <v>558</v>
      </c>
      <c r="BP962" s="52">
        <f t="shared" si="263"/>
        <v>3.4166666666666665</v>
      </c>
      <c r="BQ962" s="53">
        <f t="shared" si="264"/>
        <v>246</v>
      </c>
    </row>
    <row r="963" spans="1:74">
      <c r="A963" s="41">
        <v>1024</v>
      </c>
      <c r="B963" s="42">
        <v>46038</v>
      </c>
      <c r="C963" s="48" t="s">
        <v>97</v>
      </c>
      <c r="D963" s="43" t="str">
        <f t="shared" si="269"/>
        <v>IG</v>
      </c>
      <c r="E963" s="44" t="s">
        <v>140</v>
      </c>
      <c r="F963" s="44"/>
      <c r="G963" s="45"/>
      <c r="H963" s="45"/>
      <c r="I963" s="45"/>
      <c r="J963" s="5"/>
      <c r="K963" s="46" t="e">
        <f>VLOOKUP(J963,'[1]Item List (3)'!A$1:B$110000,2,FALSE)</f>
        <v>#N/A</v>
      </c>
      <c r="L963" s="5"/>
      <c r="M963" s="15" t="str">
        <f t="shared" si="259"/>
        <v>IR</v>
      </c>
      <c r="N963" s="15"/>
      <c r="O963" s="47" t="str">
        <f t="shared" si="258"/>
        <v/>
      </c>
      <c r="P963" s="15"/>
      <c r="Q963" s="15"/>
      <c r="R963" s="15"/>
      <c r="S963" s="15"/>
      <c r="T963" s="15"/>
      <c r="U963" s="48">
        <f t="shared" si="266"/>
        <v>0</v>
      </c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>
        <v>480</v>
      </c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48">
        <f t="shared" si="267"/>
        <v>480</v>
      </c>
      <c r="BH963" s="49">
        <f t="shared" si="260"/>
        <v>8</v>
      </c>
      <c r="BI963" s="50">
        <f t="shared" si="268"/>
        <v>0</v>
      </c>
      <c r="BJ963" s="50">
        <f t="shared" si="270"/>
        <v>0</v>
      </c>
      <c r="BK963" s="51">
        <f t="shared" si="271"/>
        <v>0</v>
      </c>
      <c r="BL963" s="51">
        <f t="shared" si="272"/>
        <v>0</v>
      </c>
      <c r="BM963" s="51">
        <f t="shared" si="273"/>
        <v>0</v>
      </c>
      <c r="BN963" s="52">
        <f t="shared" si="261"/>
        <v>0</v>
      </c>
      <c r="BO963" s="52">
        <f t="shared" si="262"/>
        <v>0</v>
      </c>
      <c r="BP963" s="52">
        <f t="shared" si="263"/>
        <v>8</v>
      </c>
      <c r="BQ963" s="53">
        <f t="shared" si="264"/>
        <v>0</v>
      </c>
    </row>
    <row r="964" spans="1:74">
      <c r="A964" s="41">
        <v>1025</v>
      </c>
      <c r="B964" s="42">
        <v>46038</v>
      </c>
      <c r="C964" s="48" t="s">
        <v>91</v>
      </c>
      <c r="D964" s="43" t="str">
        <f t="shared" si="269"/>
        <v>IG</v>
      </c>
      <c r="E964" s="44" t="s">
        <v>143</v>
      </c>
      <c r="F964" s="44"/>
      <c r="G964" s="45"/>
      <c r="H964" s="45"/>
      <c r="I964" s="45"/>
      <c r="J964" s="5"/>
      <c r="K964" s="46" t="e">
        <f>VLOOKUP(J964,'[1]Item List (3)'!A$1:B$110000,2,FALSE)</f>
        <v>#N/A</v>
      </c>
      <c r="L964" s="5"/>
      <c r="M964" s="15" t="str">
        <f t="shared" si="259"/>
        <v>IR</v>
      </c>
      <c r="N964" s="15"/>
      <c r="O964" s="47" t="str">
        <f t="shared" ref="O964:O1027" si="274">IFERROR(3600/N964,"")</f>
        <v/>
      </c>
      <c r="P964" s="15"/>
      <c r="Q964" s="15"/>
      <c r="R964" s="15"/>
      <c r="S964" s="15"/>
      <c r="T964" s="15"/>
      <c r="U964" s="48">
        <f t="shared" si="266"/>
        <v>0</v>
      </c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>
        <v>480</v>
      </c>
      <c r="BG964" s="48">
        <f t="shared" si="267"/>
        <v>480</v>
      </c>
      <c r="BH964" s="49">
        <f t="shared" si="260"/>
        <v>8</v>
      </c>
      <c r="BI964" s="50">
        <f t="shared" si="268"/>
        <v>0</v>
      </c>
      <c r="BJ964" s="50">
        <f t="shared" si="270"/>
        <v>0</v>
      </c>
      <c r="BK964" s="51">
        <f t="shared" si="271"/>
        <v>0</v>
      </c>
      <c r="BL964" s="51">
        <f t="shared" si="272"/>
        <v>0</v>
      </c>
      <c r="BM964" s="51">
        <f t="shared" si="273"/>
        <v>0</v>
      </c>
      <c r="BN964" s="52">
        <f t="shared" si="261"/>
        <v>8</v>
      </c>
      <c r="BO964" s="52">
        <f t="shared" si="262"/>
        <v>0</v>
      </c>
      <c r="BP964" s="52">
        <f t="shared" si="263"/>
        <v>0</v>
      </c>
      <c r="BQ964" s="53">
        <f t="shared" si="264"/>
        <v>0</v>
      </c>
    </row>
    <row r="965" spans="1:74">
      <c r="A965" s="41">
        <v>1026</v>
      </c>
      <c r="B965" s="42">
        <v>46038</v>
      </c>
      <c r="C965" s="48" t="s">
        <v>97</v>
      </c>
      <c r="D965" s="43" t="str">
        <f t="shared" si="269"/>
        <v>IG</v>
      </c>
      <c r="E965" s="44" t="s">
        <v>143</v>
      </c>
      <c r="F965" s="44" t="s">
        <v>132</v>
      </c>
      <c r="G965" s="45" t="s">
        <v>139</v>
      </c>
      <c r="H965" s="45"/>
      <c r="I965" s="45"/>
      <c r="J965" s="5">
        <v>100603.31</v>
      </c>
      <c r="K965" s="46" t="e">
        <f>VLOOKUP(J965,'[1]Item List (3)'!A$1:B$110000,2,FALSE)</f>
        <v>#N/A</v>
      </c>
      <c r="L965" s="5">
        <v>250908017</v>
      </c>
      <c r="M965" s="15" t="str">
        <f t="shared" ref="M965:M1028" si="275">IF((LEFT(J965))="2",$L$1,$J$1)</f>
        <v>IR</v>
      </c>
      <c r="N965" s="15">
        <v>35</v>
      </c>
      <c r="O965" s="47">
        <f t="shared" si="274"/>
        <v>102.85714285714286</v>
      </c>
      <c r="P965" s="15">
        <v>1</v>
      </c>
      <c r="Q965" s="15">
        <v>82</v>
      </c>
      <c r="R965" s="15">
        <v>15</v>
      </c>
      <c r="S965" s="15">
        <v>4</v>
      </c>
      <c r="T965" s="15"/>
      <c r="U965" s="48">
        <f t="shared" si="266"/>
        <v>86</v>
      </c>
      <c r="V965" s="15">
        <v>120</v>
      </c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>
        <v>360</v>
      </c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48">
        <f t="shared" si="267"/>
        <v>480</v>
      </c>
      <c r="BH965" s="49">
        <f t="shared" si="260"/>
        <v>8</v>
      </c>
      <c r="BI965" s="50">
        <f t="shared" si="268"/>
        <v>2</v>
      </c>
      <c r="BJ965" s="50">
        <f t="shared" si="270"/>
        <v>25</v>
      </c>
      <c r="BK965" s="51">
        <f t="shared" si="271"/>
        <v>41.805555555555557</v>
      </c>
      <c r="BL965" s="51">
        <f t="shared" si="272"/>
        <v>77.906976744186053</v>
      </c>
      <c r="BM965" s="51">
        <f t="shared" si="273"/>
        <v>8.1423611111111125</v>
      </c>
      <c r="BN965" s="52">
        <f t="shared" si="261"/>
        <v>0</v>
      </c>
      <c r="BO965" s="52">
        <f t="shared" si="262"/>
        <v>822.85714285714289</v>
      </c>
      <c r="BP965" s="52">
        <f t="shared" si="263"/>
        <v>6</v>
      </c>
      <c r="BQ965" s="53">
        <f t="shared" si="264"/>
        <v>617.14285714285711</v>
      </c>
      <c r="BR965" s="54">
        <v>1</v>
      </c>
    </row>
    <row r="966" spans="1:74">
      <c r="A966" s="41">
        <v>1027</v>
      </c>
      <c r="B966" s="42">
        <v>46038</v>
      </c>
      <c r="C966" s="48" t="s">
        <v>91</v>
      </c>
      <c r="D966" s="43" t="str">
        <f t="shared" si="269"/>
        <v>IG</v>
      </c>
      <c r="E966" s="44" t="s">
        <v>144</v>
      </c>
      <c r="F966" s="44" t="s">
        <v>136</v>
      </c>
      <c r="G966" s="45" t="s">
        <v>145</v>
      </c>
      <c r="H966" s="45"/>
      <c r="I966" s="45"/>
      <c r="J966" s="5">
        <v>208557.1</v>
      </c>
      <c r="K966" s="46" t="str">
        <f>VLOOKUP(J966,'[1]Item List (3)'!A$1:B$110000,2,FALSE)</f>
        <v>OR 22211 SPL</v>
      </c>
      <c r="L966" s="5">
        <v>250928012</v>
      </c>
      <c r="M966" s="15" t="str">
        <f t="shared" si="275"/>
        <v>OR</v>
      </c>
      <c r="N966" s="15">
        <v>55</v>
      </c>
      <c r="O966" s="47">
        <f t="shared" si="274"/>
        <v>65.454545454545453</v>
      </c>
      <c r="P966" s="15">
        <v>1</v>
      </c>
      <c r="Q966" s="15">
        <v>367</v>
      </c>
      <c r="R966" s="15"/>
      <c r="S966" s="15"/>
      <c r="T966" s="15"/>
      <c r="U966" s="48">
        <f t="shared" si="266"/>
        <v>367</v>
      </c>
      <c r="V966" s="15">
        <v>405</v>
      </c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>
        <v>20</v>
      </c>
      <c r="AQ966" s="15"/>
      <c r="AR966" s="15"/>
      <c r="AS966" s="15"/>
      <c r="AT966" s="15"/>
      <c r="AU966" s="15"/>
      <c r="AV966" s="15"/>
      <c r="AW966" s="15"/>
      <c r="AX966" s="15"/>
      <c r="AY966" s="15"/>
      <c r="AZ966" s="15">
        <v>40</v>
      </c>
      <c r="BA966" s="15"/>
      <c r="BB966" s="15">
        <v>15</v>
      </c>
      <c r="BC966" s="15"/>
      <c r="BD966" s="15"/>
      <c r="BE966" s="15"/>
      <c r="BF966" s="15"/>
      <c r="BG966" s="48">
        <f t="shared" si="267"/>
        <v>480</v>
      </c>
      <c r="BH966" s="49">
        <f t="shared" si="260"/>
        <v>8</v>
      </c>
      <c r="BI966" s="50">
        <f t="shared" si="268"/>
        <v>6.75</v>
      </c>
      <c r="BJ966" s="50">
        <f t="shared" si="270"/>
        <v>84.375</v>
      </c>
      <c r="BK966" s="51">
        <f t="shared" si="271"/>
        <v>83.065843621399182</v>
      </c>
      <c r="BL966" s="51">
        <f t="shared" si="272"/>
        <v>100</v>
      </c>
      <c r="BM966" s="51">
        <f t="shared" si="273"/>
        <v>70.086805555555571</v>
      </c>
      <c r="BN966" s="52">
        <f t="shared" si="261"/>
        <v>0.33333333333333331</v>
      </c>
      <c r="BO966" s="52">
        <f t="shared" si="262"/>
        <v>501.81818181818181</v>
      </c>
      <c r="BP966" s="52">
        <f t="shared" si="263"/>
        <v>0.91666666666666674</v>
      </c>
      <c r="BQ966" s="53">
        <f t="shared" si="264"/>
        <v>60.000000000000007</v>
      </c>
      <c r="BR966" s="54">
        <v>1</v>
      </c>
      <c r="BT966" s="54">
        <v>1</v>
      </c>
      <c r="BU966" s="55">
        <v>1</v>
      </c>
      <c r="BV966" s="54">
        <v>1</v>
      </c>
    </row>
    <row r="967" spans="1:74">
      <c r="A967" s="41">
        <v>1028</v>
      </c>
      <c r="B967" s="42">
        <v>46038</v>
      </c>
      <c r="C967" s="48" t="s">
        <v>97</v>
      </c>
      <c r="D967" s="43" t="str">
        <f t="shared" si="269"/>
        <v>IG</v>
      </c>
      <c r="E967" s="44" t="s">
        <v>144</v>
      </c>
      <c r="F967" s="44" t="s">
        <v>136</v>
      </c>
      <c r="G967" s="45" t="s">
        <v>127</v>
      </c>
      <c r="H967" s="45"/>
      <c r="I967" s="45"/>
      <c r="J967" s="5">
        <v>208557.1</v>
      </c>
      <c r="K967" s="46" t="str">
        <f>VLOOKUP(J967,'[1]Item List (3)'!A$1:B$110000,2,FALSE)</f>
        <v>OR 22211 SPL</v>
      </c>
      <c r="L967" s="5">
        <v>250928012</v>
      </c>
      <c r="M967" s="15" t="str">
        <f t="shared" si="275"/>
        <v>OR</v>
      </c>
      <c r="N967" s="15">
        <v>55</v>
      </c>
      <c r="O967" s="47">
        <f t="shared" si="274"/>
        <v>65.454545454545453</v>
      </c>
      <c r="P967" s="15">
        <v>1</v>
      </c>
      <c r="Q967" s="15">
        <v>358</v>
      </c>
      <c r="R967" s="15"/>
      <c r="S967" s="15"/>
      <c r="T967" s="15"/>
      <c r="U967" s="48">
        <f t="shared" si="266"/>
        <v>358</v>
      </c>
      <c r="V967" s="15">
        <v>385</v>
      </c>
      <c r="W967" s="15"/>
      <c r="X967" s="15"/>
      <c r="Y967" s="15"/>
      <c r="Z967" s="15"/>
      <c r="AA967" s="15"/>
      <c r="AB967" s="15">
        <v>20</v>
      </c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>
        <v>40</v>
      </c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>
        <v>5</v>
      </c>
      <c r="BB967" s="15"/>
      <c r="BC967" s="15">
        <v>30</v>
      </c>
      <c r="BD967" s="15"/>
      <c r="BE967" s="15"/>
      <c r="BF967" s="15"/>
      <c r="BG967" s="48">
        <f t="shared" si="267"/>
        <v>480</v>
      </c>
      <c r="BH967" s="49">
        <f t="shared" si="260"/>
        <v>8</v>
      </c>
      <c r="BI967" s="50">
        <f t="shared" si="268"/>
        <v>6.416666666666667</v>
      </c>
      <c r="BJ967" s="50">
        <f t="shared" si="270"/>
        <v>80.208333333333343</v>
      </c>
      <c r="BK967" s="51">
        <f t="shared" si="271"/>
        <v>85.238095238095241</v>
      </c>
      <c r="BL967" s="51">
        <f t="shared" si="272"/>
        <v>100</v>
      </c>
      <c r="BM967" s="51">
        <f t="shared" si="273"/>
        <v>68.368055555555557</v>
      </c>
      <c r="BN967" s="52">
        <f t="shared" si="261"/>
        <v>0.66666666666666663</v>
      </c>
      <c r="BO967" s="52">
        <f t="shared" si="262"/>
        <v>480</v>
      </c>
      <c r="BP967" s="52">
        <f t="shared" si="263"/>
        <v>0.91666666666666663</v>
      </c>
      <c r="BQ967" s="53">
        <f t="shared" si="264"/>
        <v>60</v>
      </c>
      <c r="BR967" s="54">
        <v>1</v>
      </c>
      <c r="BV967" s="54">
        <v>2</v>
      </c>
    </row>
    <row r="968" spans="1:74">
      <c r="A968" s="41">
        <v>1029</v>
      </c>
      <c r="B968" s="42">
        <v>46038</v>
      </c>
      <c r="C968" s="48" t="s">
        <v>91</v>
      </c>
      <c r="D968" s="43" t="str">
        <f t="shared" si="269"/>
        <v>IG</v>
      </c>
      <c r="E968" s="44" t="s">
        <v>146</v>
      </c>
      <c r="F968" s="44" t="s">
        <v>132</v>
      </c>
      <c r="G968" s="45" t="s">
        <v>142</v>
      </c>
      <c r="H968" s="45"/>
      <c r="I968" s="45"/>
      <c r="J968" s="5">
        <v>208247</v>
      </c>
      <c r="K968" s="46" t="str">
        <f>VLOOKUP(J968,'[1]Item List (3)'!A$1:B$110000,2,FALSE)</f>
        <v>OR.209 YY2</v>
      </c>
      <c r="L968" s="5">
        <v>251221003</v>
      </c>
      <c r="M968" s="15" t="str">
        <f t="shared" si="275"/>
        <v>OR</v>
      </c>
      <c r="N968" s="15">
        <v>20</v>
      </c>
      <c r="O968" s="47">
        <f t="shared" si="274"/>
        <v>180</v>
      </c>
      <c r="P968" s="15">
        <v>1</v>
      </c>
      <c r="Q968" s="15">
        <v>205</v>
      </c>
      <c r="R968" s="15">
        <v>2</v>
      </c>
      <c r="S968" s="15"/>
      <c r="T968" s="15"/>
      <c r="U968" s="48">
        <f t="shared" si="266"/>
        <v>205</v>
      </c>
      <c r="V968" s="15">
        <v>75</v>
      </c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>
        <v>390</v>
      </c>
      <c r="AS968" s="15"/>
      <c r="AT968" s="15"/>
      <c r="AU968" s="15"/>
      <c r="AV968" s="15"/>
      <c r="AW968" s="15"/>
      <c r="AX968" s="15"/>
      <c r="AY968" s="15"/>
      <c r="AZ968" s="15">
        <v>15</v>
      </c>
      <c r="BA968" s="15"/>
      <c r="BB968" s="15"/>
      <c r="BC968" s="15"/>
      <c r="BD968" s="15"/>
      <c r="BE968" s="15"/>
      <c r="BF968" s="15"/>
      <c r="BG968" s="48">
        <f t="shared" si="267"/>
        <v>480</v>
      </c>
      <c r="BH968" s="49">
        <f t="shared" si="260"/>
        <v>8</v>
      </c>
      <c r="BI968" s="50">
        <f t="shared" si="268"/>
        <v>1.25</v>
      </c>
      <c r="BJ968" s="50">
        <f t="shared" si="270"/>
        <v>15.625</v>
      </c>
      <c r="BK968" s="51">
        <f t="shared" si="271"/>
        <v>91.111111111111114</v>
      </c>
      <c r="BL968" s="51">
        <f t="shared" si="272"/>
        <v>99.024390243902445</v>
      </c>
      <c r="BM968" s="51">
        <f t="shared" si="273"/>
        <v>14.097222222222221</v>
      </c>
      <c r="BN968" s="52">
        <f t="shared" si="261"/>
        <v>0</v>
      </c>
      <c r="BO968" s="52">
        <f t="shared" si="262"/>
        <v>1440</v>
      </c>
      <c r="BP968" s="52">
        <f t="shared" si="263"/>
        <v>6.75</v>
      </c>
      <c r="BQ968" s="53">
        <f t="shared" si="264"/>
        <v>1215</v>
      </c>
    </row>
    <row r="969" spans="1:74">
      <c r="A969" s="41">
        <v>1030</v>
      </c>
      <c r="B969" s="42">
        <v>46038</v>
      </c>
      <c r="C969" s="48" t="s">
        <v>97</v>
      </c>
      <c r="D969" s="43" t="str">
        <f t="shared" si="269"/>
        <v>IG</v>
      </c>
      <c r="E969" s="44" t="s">
        <v>146</v>
      </c>
      <c r="F969" s="44" t="s">
        <v>132</v>
      </c>
      <c r="G969" s="45" t="s">
        <v>156</v>
      </c>
      <c r="H969" s="45"/>
      <c r="I969" s="45"/>
      <c r="J969" s="5">
        <v>208247</v>
      </c>
      <c r="K969" s="46" t="str">
        <f>VLOOKUP(J969,'[1]Item List (3)'!A$1:B$110000,2,FALSE)</f>
        <v>OR.209 YY2</v>
      </c>
      <c r="L969" s="5">
        <v>251221003</v>
      </c>
      <c r="M969" s="15" t="str">
        <f t="shared" si="275"/>
        <v>OR</v>
      </c>
      <c r="N969" s="15">
        <v>20</v>
      </c>
      <c r="O969" s="47">
        <f t="shared" si="274"/>
        <v>180</v>
      </c>
      <c r="P969" s="15">
        <v>1</v>
      </c>
      <c r="Q969" s="15">
        <v>897</v>
      </c>
      <c r="R969" s="15">
        <v>23</v>
      </c>
      <c r="S969" s="15"/>
      <c r="T969" s="15"/>
      <c r="U969" s="48">
        <f t="shared" si="266"/>
        <v>897</v>
      </c>
      <c r="V969" s="15">
        <v>335</v>
      </c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>
        <v>105</v>
      </c>
      <c r="AX969" s="15"/>
      <c r="AY969" s="15"/>
      <c r="AZ969" s="15"/>
      <c r="BA969" s="15">
        <v>5</v>
      </c>
      <c r="BB969" s="15"/>
      <c r="BC969" s="15">
        <v>30</v>
      </c>
      <c r="BD969" s="15"/>
      <c r="BE969" s="15">
        <v>5</v>
      </c>
      <c r="BF969" s="15"/>
      <c r="BG969" s="48">
        <f t="shared" si="267"/>
        <v>480</v>
      </c>
      <c r="BH969" s="49">
        <f t="shared" si="260"/>
        <v>8</v>
      </c>
      <c r="BI969" s="50">
        <f t="shared" si="268"/>
        <v>5.5833333333333339</v>
      </c>
      <c r="BJ969" s="50">
        <f t="shared" si="270"/>
        <v>69.791666666666671</v>
      </c>
      <c r="BK969" s="51">
        <f t="shared" si="271"/>
        <v>89.253731343283576</v>
      </c>
      <c r="BL969" s="51">
        <f t="shared" si="272"/>
        <v>97.435897435897431</v>
      </c>
      <c r="BM969" s="51">
        <f t="shared" si="273"/>
        <v>60.69444444444445</v>
      </c>
      <c r="BN969" s="52">
        <f t="shared" si="261"/>
        <v>8.3333333333333329E-2</v>
      </c>
      <c r="BO969" s="52">
        <f t="shared" si="262"/>
        <v>1425</v>
      </c>
      <c r="BP969" s="52">
        <f t="shared" si="263"/>
        <v>2.333333333333333</v>
      </c>
      <c r="BQ969" s="53">
        <f t="shared" si="264"/>
        <v>419.99999999999989</v>
      </c>
      <c r="BR969" s="54">
        <v>1</v>
      </c>
    </row>
    <row r="970" spans="1:74">
      <c r="A970" s="41">
        <v>1031</v>
      </c>
      <c r="B970" s="42">
        <v>46038</v>
      </c>
      <c r="C970" s="48" t="s">
        <v>91</v>
      </c>
      <c r="D970" s="43" t="str">
        <f t="shared" si="269"/>
        <v>IG</v>
      </c>
      <c r="E970" s="44" t="s">
        <v>147</v>
      </c>
      <c r="F970" s="44" t="s">
        <v>132</v>
      </c>
      <c r="G970" s="45" t="s">
        <v>141</v>
      </c>
      <c r="H970" s="45" t="s">
        <v>134</v>
      </c>
      <c r="I970" s="45"/>
      <c r="J970" s="5">
        <v>104247</v>
      </c>
      <c r="K970" s="46" t="str">
        <f>VLOOKUP(J970,'[1]Item List (3)'!A$1:B$110000,2,FALSE)</f>
        <v>IR.209</v>
      </c>
      <c r="L970" s="5">
        <v>251221001</v>
      </c>
      <c r="M970" s="15" t="str">
        <f t="shared" si="275"/>
        <v>IR</v>
      </c>
      <c r="N970" s="15">
        <v>25</v>
      </c>
      <c r="O970" s="47">
        <f t="shared" si="274"/>
        <v>144</v>
      </c>
      <c r="P970" s="15">
        <v>1</v>
      </c>
      <c r="Q970" s="15">
        <v>469</v>
      </c>
      <c r="R970" s="15">
        <v>33</v>
      </c>
      <c r="S970" s="15">
        <v>29</v>
      </c>
      <c r="T970" s="15">
        <v>2</v>
      </c>
      <c r="U970" s="48">
        <f t="shared" si="266"/>
        <v>500</v>
      </c>
      <c r="V970" s="15">
        <v>310</v>
      </c>
      <c r="W970" s="15"/>
      <c r="X970" s="15">
        <v>90</v>
      </c>
      <c r="Y970" s="15"/>
      <c r="Z970" s="15"/>
      <c r="AA970" s="15"/>
      <c r="AB970" s="15"/>
      <c r="AC970" s="15"/>
      <c r="AD970" s="15"/>
      <c r="AE970" s="15">
        <v>5</v>
      </c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>
        <v>20</v>
      </c>
      <c r="AQ970" s="15"/>
      <c r="AR970" s="15"/>
      <c r="AS970" s="15"/>
      <c r="AT970" s="15"/>
      <c r="AU970" s="15"/>
      <c r="AV970" s="15"/>
      <c r="AW970" s="15"/>
      <c r="AX970" s="15"/>
      <c r="AY970" s="15"/>
      <c r="AZ970" s="15">
        <v>40</v>
      </c>
      <c r="BA970" s="15"/>
      <c r="BB970" s="15">
        <v>15</v>
      </c>
      <c r="BC970" s="15"/>
      <c r="BD970" s="15"/>
      <c r="BE970" s="15"/>
      <c r="BF970" s="15"/>
      <c r="BG970" s="48">
        <f t="shared" si="267"/>
        <v>480</v>
      </c>
      <c r="BH970" s="49">
        <f t="shared" ref="BH970:BH1033" si="276">BG970/60</f>
        <v>8</v>
      </c>
      <c r="BI970" s="50">
        <f t="shared" si="268"/>
        <v>5.1666666666666661</v>
      </c>
      <c r="BJ970" s="50">
        <f t="shared" si="270"/>
        <v>64.583333333333329</v>
      </c>
      <c r="BK970" s="51">
        <f t="shared" si="271"/>
        <v>67.20430107526883</v>
      </c>
      <c r="BL970" s="51">
        <f t="shared" si="272"/>
        <v>87.2</v>
      </c>
      <c r="BM970" s="51">
        <f t="shared" si="273"/>
        <v>37.847222222222229</v>
      </c>
      <c r="BN970" s="52">
        <f t="shared" ref="BN970:BN1033" si="277">(W970+AP970+BE970+BF970)/60</f>
        <v>0.33333333333333331</v>
      </c>
      <c r="BO970" s="52">
        <f t="shared" ref="BO970:BO1033" si="278">IFERROR(((BH970-BN970)*3600)/N970,0)</f>
        <v>1104</v>
      </c>
      <c r="BP970" s="52">
        <f t="shared" ref="BP970:BP1033" si="279">IFERROR(SUM(W970:BF970)/60-BN970,0)</f>
        <v>2.5</v>
      </c>
      <c r="BQ970" s="53">
        <f t="shared" ref="BQ970:BQ1033" si="280">IFERROR(BP970*3600/N970,0)</f>
        <v>360</v>
      </c>
    </row>
    <row r="971" spans="1:74">
      <c r="A971" s="41">
        <v>1032</v>
      </c>
      <c r="B971" s="42">
        <v>46038</v>
      </c>
      <c r="C971" s="48" t="s">
        <v>97</v>
      </c>
      <c r="D971" s="43" t="str">
        <f t="shared" si="269"/>
        <v>IG</v>
      </c>
      <c r="E971" s="44" t="s">
        <v>147</v>
      </c>
      <c r="F971" s="44" t="s">
        <v>132</v>
      </c>
      <c r="G971" s="45" t="s">
        <v>138</v>
      </c>
      <c r="H971" s="45" t="s">
        <v>185</v>
      </c>
      <c r="I971" s="45"/>
      <c r="J971" s="5">
        <v>104247</v>
      </c>
      <c r="K971" s="46" t="str">
        <f>VLOOKUP(J971,'[1]Item List (3)'!A$1:B$110000,2,FALSE)</f>
        <v>IR.209</v>
      </c>
      <c r="L971" s="5">
        <v>251221001</v>
      </c>
      <c r="M971" s="15" t="str">
        <f t="shared" si="275"/>
        <v>IR</v>
      </c>
      <c r="N971" s="15">
        <v>25</v>
      </c>
      <c r="O971" s="47">
        <f t="shared" si="274"/>
        <v>144</v>
      </c>
      <c r="P971" s="15">
        <v>1</v>
      </c>
      <c r="Q971" s="15">
        <v>738</v>
      </c>
      <c r="R971" s="15">
        <v>14</v>
      </c>
      <c r="S971" s="15">
        <v>4</v>
      </c>
      <c r="T971" s="15"/>
      <c r="U971" s="48">
        <f t="shared" si="266"/>
        <v>742</v>
      </c>
      <c r="V971" s="15">
        <v>375</v>
      </c>
      <c r="W971" s="15"/>
      <c r="X971" s="15">
        <v>50</v>
      </c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>
        <v>20</v>
      </c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>
        <v>5</v>
      </c>
      <c r="BB971" s="15"/>
      <c r="BC971" s="15">
        <v>30</v>
      </c>
      <c r="BD971" s="15"/>
      <c r="BE971" s="15"/>
      <c r="BF971" s="15"/>
      <c r="BG971" s="48">
        <f t="shared" si="267"/>
        <v>480</v>
      </c>
      <c r="BH971" s="49">
        <f t="shared" si="276"/>
        <v>8</v>
      </c>
      <c r="BI971" s="50">
        <f t="shared" si="268"/>
        <v>6.25</v>
      </c>
      <c r="BJ971" s="50">
        <f t="shared" si="270"/>
        <v>78.125</v>
      </c>
      <c r="BK971" s="51">
        <f t="shared" si="271"/>
        <v>82.444444444444443</v>
      </c>
      <c r="BL971" s="51">
        <f t="shared" si="272"/>
        <v>97.574123989218336</v>
      </c>
      <c r="BM971" s="51">
        <f t="shared" si="273"/>
        <v>62.847222222222221</v>
      </c>
      <c r="BN971" s="52">
        <f t="shared" si="277"/>
        <v>0.33333333333333331</v>
      </c>
      <c r="BO971" s="52">
        <f t="shared" si="278"/>
        <v>1104</v>
      </c>
      <c r="BP971" s="52">
        <f t="shared" si="279"/>
        <v>1.4166666666666667</v>
      </c>
      <c r="BQ971" s="53">
        <f t="shared" si="280"/>
        <v>204</v>
      </c>
      <c r="BR971" s="54">
        <v>1</v>
      </c>
    </row>
    <row r="972" spans="1:74">
      <c r="A972" s="41">
        <v>1033</v>
      </c>
      <c r="B972" s="42">
        <v>46038</v>
      </c>
      <c r="C972" s="48" t="s">
        <v>91</v>
      </c>
      <c r="D972" s="43" t="str">
        <f t="shared" si="269"/>
        <v>IG</v>
      </c>
      <c r="E972" s="44" t="s">
        <v>150</v>
      </c>
      <c r="F972" s="44" t="s">
        <v>132</v>
      </c>
      <c r="G972" s="45" t="s">
        <v>154</v>
      </c>
      <c r="H972" s="45"/>
      <c r="I972" s="45"/>
      <c r="J972" s="5">
        <v>200497.11</v>
      </c>
      <c r="K972" s="46" t="str">
        <f>VLOOKUP(J972,'[1]Item List (3)'!A$1:B$110000,2,FALSE)</f>
        <v>OR.MNA6718G</v>
      </c>
      <c r="L972" s="5">
        <v>251229002</v>
      </c>
      <c r="M972" s="15" t="str">
        <f t="shared" si="275"/>
        <v>OR</v>
      </c>
      <c r="N972" s="15">
        <v>30</v>
      </c>
      <c r="O972" s="47">
        <f t="shared" si="274"/>
        <v>120</v>
      </c>
      <c r="P972" s="15">
        <v>1</v>
      </c>
      <c r="Q972" s="15">
        <v>672</v>
      </c>
      <c r="R972" s="15">
        <v>20</v>
      </c>
      <c r="S972" s="15">
        <v>14</v>
      </c>
      <c r="T972" s="15"/>
      <c r="U972" s="48">
        <f t="shared" si="266"/>
        <v>686</v>
      </c>
      <c r="V972" s="15">
        <v>395</v>
      </c>
      <c r="W972" s="15"/>
      <c r="X972" s="15"/>
      <c r="Y972" s="15"/>
      <c r="Z972" s="15"/>
      <c r="AA972" s="15"/>
      <c r="AB972" s="15"/>
      <c r="AC972" s="15">
        <v>15</v>
      </c>
      <c r="AD972" s="15"/>
      <c r="AE972" s="15">
        <v>5</v>
      </c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>
        <v>10</v>
      </c>
      <c r="AQ972" s="15"/>
      <c r="AR972" s="15"/>
      <c r="AS972" s="15"/>
      <c r="AT972" s="15"/>
      <c r="AU972" s="15"/>
      <c r="AV972" s="15"/>
      <c r="AW972" s="15"/>
      <c r="AX972" s="15"/>
      <c r="AY972" s="15"/>
      <c r="AZ972" s="15">
        <v>40</v>
      </c>
      <c r="BA972" s="15"/>
      <c r="BB972" s="15">
        <v>15</v>
      </c>
      <c r="BC972" s="15"/>
      <c r="BD972" s="15"/>
      <c r="BE972" s="15"/>
      <c r="BF972" s="15"/>
      <c r="BG972" s="48">
        <f t="shared" si="267"/>
        <v>480</v>
      </c>
      <c r="BH972" s="49">
        <f t="shared" si="276"/>
        <v>8</v>
      </c>
      <c r="BI972" s="50">
        <f t="shared" si="268"/>
        <v>6.583333333333333</v>
      </c>
      <c r="BJ972" s="50">
        <f t="shared" si="270"/>
        <v>82.291666666666657</v>
      </c>
      <c r="BK972" s="51">
        <f t="shared" si="271"/>
        <v>86.835443037974684</v>
      </c>
      <c r="BL972" s="51">
        <f t="shared" si="272"/>
        <v>95.043731778425652</v>
      </c>
      <c r="BM972" s="51">
        <f t="shared" si="273"/>
        <v>67.916666666666657</v>
      </c>
      <c r="BN972" s="52">
        <f t="shared" si="277"/>
        <v>0.16666666666666666</v>
      </c>
      <c r="BO972" s="52">
        <f t="shared" si="278"/>
        <v>940</v>
      </c>
      <c r="BP972" s="52">
        <f t="shared" si="279"/>
        <v>1.25</v>
      </c>
      <c r="BQ972" s="53">
        <f t="shared" si="280"/>
        <v>150</v>
      </c>
    </row>
    <row r="973" spans="1:74">
      <c r="A973" s="41">
        <v>1034</v>
      </c>
      <c r="B973" s="42">
        <v>46038</v>
      </c>
      <c r="C973" s="48" t="s">
        <v>97</v>
      </c>
      <c r="D973" s="43" t="str">
        <f t="shared" si="269"/>
        <v>IG</v>
      </c>
      <c r="E973" s="44" t="s">
        <v>150</v>
      </c>
      <c r="F973" s="44" t="s">
        <v>132</v>
      </c>
      <c r="G973" s="45" t="s">
        <v>137</v>
      </c>
      <c r="H973" s="45"/>
      <c r="I973" s="45"/>
      <c r="J973" s="5">
        <v>200497.11</v>
      </c>
      <c r="K973" s="46" t="str">
        <f>VLOOKUP(J973,'[1]Item List (3)'!A$1:B$110000,2,FALSE)</f>
        <v>OR.MNA6718G</v>
      </c>
      <c r="L973" s="5">
        <v>251229002</v>
      </c>
      <c r="M973" s="15" t="str">
        <f t="shared" si="275"/>
        <v>OR</v>
      </c>
      <c r="N973" s="15">
        <v>30</v>
      </c>
      <c r="O973" s="47">
        <f t="shared" si="274"/>
        <v>120</v>
      </c>
      <c r="P973" s="15">
        <v>1</v>
      </c>
      <c r="Q973" s="15">
        <v>728</v>
      </c>
      <c r="R973" s="15">
        <v>7</v>
      </c>
      <c r="S973" s="15">
        <v>7</v>
      </c>
      <c r="T973" s="15">
        <v>7</v>
      </c>
      <c r="U973" s="48">
        <f t="shared" si="266"/>
        <v>742</v>
      </c>
      <c r="V973" s="15">
        <v>420</v>
      </c>
      <c r="W973" s="15"/>
      <c r="X973" s="15">
        <v>30</v>
      </c>
      <c r="Y973" s="15"/>
      <c r="Z973" s="15"/>
      <c r="AA973" s="15"/>
      <c r="AB973" s="15"/>
      <c r="AC973" s="15"/>
      <c r="AD973" s="15"/>
      <c r="AE973" s="15"/>
      <c r="AF973" s="15">
        <v>10</v>
      </c>
      <c r="AG973" s="15"/>
      <c r="AH973" s="15"/>
      <c r="AI973" s="15"/>
      <c r="AJ973" s="15"/>
      <c r="AK973" s="15"/>
      <c r="AL973" s="15"/>
      <c r="AM973" s="15"/>
      <c r="AN973" s="15"/>
      <c r="AO973" s="15"/>
      <c r="AP973" s="15">
        <v>10</v>
      </c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>
        <v>5</v>
      </c>
      <c r="BB973" s="15"/>
      <c r="BC973" s="15"/>
      <c r="BD973" s="15"/>
      <c r="BE973" s="15">
        <v>5</v>
      </c>
      <c r="BF973" s="15"/>
      <c r="BG973" s="48">
        <f t="shared" si="267"/>
        <v>480</v>
      </c>
      <c r="BH973" s="49">
        <f t="shared" si="276"/>
        <v>8</v>
      </c>
      <c r="BI973" s="50">
        <f t="shared" si="268"/>
        <v>7</v>
      </c>
      <c r="BJ973" s="50">
        <f t="shared" si="270"/>
        <v>87.5</v>
      </c>
      <c r="BK973" s="51">
        <f t="shared" si="271"/>
        <v>88.333333333333329</v>
      </c>
      <c r="BL973" s="51">
        <f t="shared" si="272"/>
        <v>97.169811320754718</v>
      </c>
      <c r="BM973" s="51">
        <f t="shared" si="273"/>
        <v>75.104166666666657</v>
      </c>
      <c r="BN973" s="52">
        <f t="shared" si="277"/>
        <v>0.25</v>
      </c>
      <c r="BO973" s="52">
        <f t="shared" si="278"/>
        <v>930</v>
      </c>
      <c r="BP973" s="52">
        <f t="shared" si="279"/>
        <v>0.75</v>
      </c>
      <c r="BQ973" s="53">
        <f t="shared" si="280"/>
        <v>90</v>
      </c>
      <c r="BR973" s="54">
        <v>1</v>
      </c>
    </row>
    <row r="974" spans="1:74">
      <c r="A974" s="41">
        <v>1035</v>
      </c>
      <c r="B974" s="42">
        <v>46038</v>
      </c>
      <c r="C974" s="48" t="s">
        <v>91</v>
      </c>
      <c r="D974" s="43" t="str">
        <f t="shared" si="269"/>
        <v>IG</v>
      </c>
      <c r="E974" s="44" t="s">
        <v>153</v>
      </c>
      <c r="F974" s="44"/>
      <c r="G974" s="45"/>
      <c r="H974" s="45"/>
      <c r="I974" s="45"/>
      <c r="J974" s="5"/>
      <c r="K974" s="46" t="e">
        <f>VLOOKUP(J974,'[1]Item List (3)'!A$1:B$110000,2,FALSE)</f>
        <v>#N/A</v>
      </c>
      <c r="L974" s="5"/>
      <c r="M974" s="15" t="str">
        <f t="shared" si="275"/>
        <v>IR</v>
      </c>
      <c r="N974" s="15"/>
      <c r="O974" s="47" t="str">
        <f t="shared" si="274"/>
        <v/>
      </c>
      <c r="P974" s="15"/>
      <c r="Q974" s="15"/>
      <c r="R974" s="15"/>
      <c r="S974" s="15"/>
      <c r="T974" s="15"/>
      <c r="U974" s="48">
        <f t="shared" si="266"/>
        <v>0</v>
      </c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>
        <v>480</v>
      </c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48">
        <f t="shared" si="267"/>
        <v>480</v>
      </c>
      <c r="BH974" s="49">
        <f t="shared" si="276"/>
        <v>8</v>
      </c>
      <c r="BI974" s="50">
        <f t="shared" si="268"/>
        <v>0</v>
      </c>
      <c r="BJ974" s="50">
        <f t="shared" si="270"/>
        <v>0</v>
      </c>
      <c r="BK974" s="51">
        <f t="shared" si="271"/>
        <v>0</v>
      </c>
      <c r="BL974" s="51">
        <f t="shared" si="272"/>
        <v>0</v>
      </c>
      <c r="BM974" s="51">
        <f t="shared" si="273"/>
        <v>0</v>
      </c>
      <c r="BN974" s="52">
        <f t="shared" si="277"/>
        <v>0</v>
      </c>
      <c r="BO974" s="52">
        <f t="shared" si="278"/>
        <v>0</v>
      </c>
      <c r="BP974" s="52">
        <f t="shared" si="279"/>
        <v>8</v>
      </c>
      <c r="BQ974" s="53">
        <f t="shared" si="280"/>
        <v>0</v>
      </c>
    </row>
    <row r="975" spans="1:74">
      <c r="A975" s="41">
        <v>1036</v>
      </c>
      <c r="B975" s="42">
        <v>46038</v>
      </c>
      <c r="C975" s="48" t="s">
        <v>97</v>
      </c>
      <c r="D975" s="43" t="str">
        <f t="shared" si="269"/>
        <v>IG</v>
      </c>
      <c r="E975" s="44" t="s">
        <v>153</v>
      </c>
      <c r="F975" s="44"/>
      <c r="G975" s="45"/>
      <c r="H975" s="45"/>
      <c r="I975" s="45"/>
      <c r="J975" s="5"/>
      <c r="K975" s="46" t="e">
        <f>VLOOKUP(J975,'[1]Item List (3)'!A$1:B$110000,2,FALSE)</f>
        <v>#N/A</v>
      </c>
      <c r="L975" s="5"/>
      <c r="M975" s="15" t="str">
        <f t="shared" si="275"/>
        <v>IR</v>
      </c>
      <c r="N975" s="15"/>
      <c r="O975" s="47" t="str">
        <f t="shared" si="274"/>
        <v/>
      </c>
      <c r="P975" s="15"/>
      <c r="Q975" s="15"/>
      <c r="R975" s="15"/>
      <c r="S975" s="15"/>
      <c r="T975" s="15"/>
      <c r="U975" s="48">
        <f t="shared" si="266"/>
        <v>0</v>
      </c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>
        <v>480</v>
      </c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48">
        <f t="shared" si="267"/>
        <v>480</v>
      </c>
      <c r="BH975" s="49">
        <f t="shared" si="276"/>
        <v>8</v>
      </c>
      <c r="BI975" s="50">
        <f t="shared" si="268"/>
        <v>0</v>
      </c>
      <c r="BJ975" s="50">
        <f t="shared" si="270"/>
        <v>0</v>
      </c>
      <c r="BK975" s="51">
        <f t="shared" si="271"/>
        <v>0</v>
      </c>
      <c r="BL975" s="51">
        <f t="shared" si="272"/>
        <v>0</v>
      </c>
      <c r="BM975" s="51">
        <f t="shared" si="273"/>
        <v>0</v>
      </c>
      <c r="BN975" s="52">
        <f t="shared" si="277"/>
        <v>0</v>
      </c>
      <c r="BO975" s="52">
        <f t="shared" si="278"/>
        <v>0</v>
      </c>
      <c r="BP975" s="52">
        <f t="shared" si="279"/>
        <v>8</v>
      </c>
      <c r="BQ975" s="53">
        <f t="shared" si="280"/>
        <v>0</v>
      </c>
    </row>
    <row r="976" spans="1:74">
      <c r="A976" s="41">
        <v>1037</v>
      </c>
      <c r="B976" s="42">
        <v>46038</v>
      </c>
      <c r="C976" s="48" t="s">
        <v>91</v>
      </c>
      <c r="D976" s="43" t="str">
        <f t="shared" si="269"/>
        <v>IG</v>
      </c>
      <c r="E976" s="44" t="s">
        <v>155</v>
      </c>
      <c r="F976" s="44" t="s">
        <v>132</v>
      </c>
      <c r="G976" s="45" t="s">
        <v>185</v>
      </c>
      <c r="H976" s="45"/>
      <c r="I976" s="45"/>
      <c r="J976" s="5">
        <v>208448</v>
      </c>
      <c r="K976" s="46" t="str">
        <f>VLOOKUP(J976,'[1]Item List (3)'!A$1:B$110000,2,FALSE)</f>
        <v>R.OR 448(JC 8007)</v>
      </c>
      <c r="L976" s="5">
        <v>250325004</v>
      </c>
      <c r="M976" s="15" t="str">
        <f t="shared" si="275"/>
        <v>OR</v>
      </c>
      <c r="N976" s="15">
        <v>30</v>
      </c>
      <c r="O976" s="47">
        <f t="shared" si="274"/>
        <v>120</v>
      </c>
      <c r="P976" s="15">
        <v>1</v>
      </c>
      <c r="Q976" s="15">
        <v>426</v>
      </c>
      <c r="R976" s="15">
        <v>11</v>
      </c>
      <c r="S976" s="15">
        <v>2</v>
      </c>
      <c r="T976" s="15"/>
      <c r="U976" s="48">
        <f t="shared" si="266"/>
        <v>428</v>
      </c>
      <c r="V976" s="15">
        <v>300</v>
      </c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>
        <v>10</v>
      </c>
      <c r="AH976" s="15"/>
      <c r="AI976" s="15"/>
      <c r="AJ976" s="15"/>
      <c r="AK976" s="15"/>
      <c r="AL976" s="15"/>
      <c r="AM976" s="15"/>
      <c r="AN976" s="15"/>
      <c r="AO976" s="15"/>
      <c r="AP976" s="15">
        <v>10</v>
      </c>
      <c r="AQ976" s="15"/>
      <c r="AR976" s="15">
        <v>120</v>
      </c>
      <c r="AS976" s="15"/>
      <c r="AT976" s="15"/>
      <c r="AU976" s="15"/>
      <c r="AV976" s="15"/>
      <c r="AW976" s="15"/>
      <c r="AX976" s="15"/>
      <c r="AY976" s="15"/>
      <c r="AZ976" s="15">
        <v>40</v>
      </c>
      <c r="BA976" s="15"/>
      <c r="BB976" s="15"/>
      <c r="BC976" s="15"/>
      <c r="BD976" s="15"/>
      <c r="BE976" s="15"/>
      <c r="BF976" s="15"/>
      <c r="BG976" s="48">
        <f t="shared" ref="BG976:BG997" si="281">SUM(V976:BF976)</f>
        <v>480</v>
      </c>
      <c r="BH976" s="49">
        <f t="shared" si="276"/>
        <v>8</v>
      </c>
      <c r="BI976" s="50">
        <f t="shared" si="268"/>
        <v>5</v>
      </c>
      <c r="BJ976" s="50">
        <f t="shared" si="270"/>
        <v>62.5</v>
      </c>
      <c r="BK976" s="51">
        <f t="shared" si="271"/>
        <v>71.333333333333343</v>
      </c>
      <c r="BL976" s="51">
        <f t="shared" si="272"/>
        <v>96.962616822429908</v>
      </c>
      <c r="BM976" s="51">
        <f t="shared" si="273"/>
        <v>43.229166666666671</v>
      </c>
      <c r="BN976" s="52">
        <f t="shared" si="277"/>
        <v>0.16666666666666666</v>
      </c>
      <c r="BO976" s="52">
        <f t="shared" si="278"/>
        <v>940</v>
      </c>
      <c r="BP976" s="52">
        <f t="shared" si="279"/>
        <v>2.8333333333333335</v>
      </c>
      <c r="BQ976" s="53">
        <f t="shared" si="280"/>
        <v>340</v>
      </c>
      <c r="BR976" s="54">
        <v>3</v>
      </c>
      <c r="BS976" s="54">
        <v>2</v>
      </c>
    </row>
    <row r="977" spans="1:71">
      <c r="A977" s="41">
        <v>1038</v>
      </c>
      <c r="B977" s="42">
        <v>46038</v>
      </c>
      <c r="C977" s="48" t="s">
        <v>97</v>
      </c>
      <c r="D977" s="43" t="str">
        <f t="shared" si="269"/>
        <v>IG</v>
      </c>
      <c r="E977" s="44" t="s">
        <v>155</v>
      </c>
      <c r="F977" s="44" t="s">
        <v>132</v>
      </c>
      <c r="G977" s="45" t="s">
        <v>126</v>
      </c>
      <c r="H977" s="45"/>
      <c r="I977" s="45"/>
      <c r="J977" s="5">
        <v>208448</v>
      </c>
      <c r="K977" s="46" t="str">
        <f>VLOOKUP(J977,'[1]Item List (3)'!A$1:B$110000,2,FALSE)</f>
        <v>R.OR 448(JC 8007)</v>
      </c>
      <c r="L977" s="5">
        <v>251219018</v>
      </c>
      <c r="M977" s="15" t="str">
        <f t="shared" si="275"/>
        <v>OR</v>
      </c>
      <c r="N977" s="15">
        <v>30</v>
      </c>
      <c r="O977" s="47">
        <f t="shared" si="274"/>
        <v>120</v>
      </c>
      <c r="P977" s="15">
        <v>1</v>
      </c>
      <c r="Q977" s="15">
        <v>94</v>
      </c>
      <c r="R977" s="15">
        <v>20</v>
      </c>
      <c r="S977" s="15">
        <v>5</v>
      </c>
      <c r="T977" s="15"/>
      <c r="U977" s="48">
        <f t="shared" si="266"/>
        <v>99</v>
      </c>
      <c r="V977" s="15">
        <v>105</v>
      </c>
      <c r="W977" s="15"/>
      <c r="X977" s="15">
        <v>35</v>
      </c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>
        <v>10</v>
      </c>
      <c r="AQ977" s="15"/>
      <c r="AR977" s="15">
        <v>300</v>
      </c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>
        <v>30</v>
      </c>
      <c r="BD977" s="15"/>
      <c r="BE977" s="15"/>
      <c r="BF977" s="15"/>
      <c r="BG977" s="48">
        <f t="shared" si="281"/>
        <v>480</v>
      </c>
      <c r="BH977" s="49">
        <f t="shared" si="276"/>
        <v>8</v>
      </c>
      <c r="BI977" s="50">
        <f t="shared" si="268"/>
        <v>1.75</v>
      </c>
      <c r="BJ977" s="50">
        <f t="shared" si="270"/>
        <v>21.875</v>
      </c>
      <c r="BK977" s="51">
        <f t="shared" si="271"/>
        <v>47.142857142857139</v>
      </c>
      <c r="BL977" s="51">
        <f t="shared" si="272"/>
        <v>74.747474747474755</v>
      </c>
      <c r="BM977" s="51">
        <f t="shared" si="273"/>
        <v>7.7083333333333339</v>
      </c>
      <c r="BN977" s="52">
        <f t="shared" si="277"/>
        <v>0.16666666666666666</v>
      </c>
      <c r="BO977" s="52">
        <f t="shared" si="278"/>
        <v>940</v>
      </c>
      <c r="BP977" s="52">
        <f t="shared" si="279"/>
        <v>6.083333333333333</v>
      </c>
      <c r="BQ977" s="53">
        <f t="shared" si="280"/>
        <v>730</v>
      </c>
      <c r="BR977" s="54">
        <v>1</v>
      </c>
      <c r="BS977" s="54">
        <v>1</v>
      </c>
    </row>
    <row r="978" spans="1:71">
      <c r="A978" s="41">
        <v>1039</v>
      </c>
      <c r="B978" s="42">
        <v>46038</v>
      </c>
      <c r="C978" s="48" t="s">
        <v>91</v>
      </c>
      <c r="D978" s="43" t="str">
        <f t="shared" si="269"/>
        <v>IG</v>
      </c>
      <c r="E978" s="44" t="s">
        <v>158</v>
      </c>
      <c r="F978" s="44" t="s">
        <v>132</v>
      </c>
      <c r="G978" s="45" t="s">
        <v>107</v>
      </c>
      <c r="H978" s="45"/>
      <c r="I978" s="45"/>
      <c r="J978" s="5">
        <v>208281</v>
      </c>
      <c r="K978" s="46" t="str">
        <f>VLOOKUP(J978,'[1]Item List (3)'!A$1:B$110000,2,FALSE)</f>
        <v>D.OR 14536</v>
      </c>
      <c r="L978" s="5">
        <v>251225006</v>
      </c>
      <c r="M978" s="15" t="str">
        <f t="shared" si="275"/>
        <v>OR</v>
      </c>
      <c r="N978" s="15">
        <v>65</v>
      </c>
      <c r="O978" s="47">
        <f t="shared" si="274"/>
        <v>55.384615384615387</v>
      </c>
      <c r="P978" s="15">
        <v>1</v>
      </c>
      <c r="Q978" s="15">
        <v>287</v>
      </c>
      <c r="R978" s="15">
        <v>18</v>
      </c>
      <c r="S978" s="15"/>
      <c r="T978" s="15"/>
      <c r="U978" s="48">
        <f t="shared" si="266"/>
        <v>287</v>
      </c>
      <c r="V978" s="15">
        <v>395</v>
      </c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>
        <v>30</v>
      </c>
      <c r="AQ978" s="15"/>
      <c r="AR978" s="15"/>
      <c r="AS978" s="15"/>
      <c r="AT978" s="15"/>
      <c r="AU978" s="15"/>
      <c r="AV978" s="15"/>
      <c r="AW978" s="15"/>
      <c r="AX978" s="15"/>
      <c r="AY978" s="15"/>
      <c r="AZ978" s="15">
        <v>40</v>
      </c>
      <c r="BA978" s="15"/>
      <c r="BB978" s="15">
        <v>15</v>
      </c>
      <c r="BC978" s="15"/>
      <c r="BD978" s="15"/>
      <c r="BE978" s="15"/>
      <c r="BF978" s="15"/>
      <c r="BG978" s="48">
        <f t="shared" si="281"/>
        <v>480</v>
      </c>
      <c r="BH978" s="49">
        <f t="shared" si="276"/>
        <v>8</v>
      </c>
      <c r="BI978" s="50">
        <f t="shared" si="268"/>
        <v>6.583333333333333</v>
      </c>
      <c r="BJ978" s="50">
        <f t="shared" si="270"/>
        <v>82.291666666666657</v>
      </c>
      <c r="BK978" s="51">
        <f t="shared" si="271"/>
        <v>78.713080168776372</v>
      </c>
      <c r="BL978" s="51">
        <f t="shared" si="272"/>
        <v>93.728222996515669</v>
      </c>
      <c r="BM978" s="51">
        <f t="shared" si="273"/>
        <v>60.711805555555543</v>
      </c>
      <c r="BN978" s="52">
        <f t="shared" si="277"/>
        <v>0.5</v>
      </c>
      <c r="BO978" s="52">
        <f t="shared" si="278"/>
        <v>415.38461538461536</v>
      </c>
      <c r="BP978" s="52">
        <f t="shared" si="279"/>
        <v>0.91666666666666674</v>
      </c>
      <c r="BQ978" s="53">
        <f t="shared" si="280"/>
        <v>50.769230769230774</v>
      </c>
    </row>
    <row r="979" spans="1:71">
      <c r="A979" s="41">
        <v>1040</v>
      </c>
      <c r="B979" s="42">
        <v>46038</v>
      </c>
      <c r="C979" s="48" t="s">
        <v>97</v>
      </c>
      <c r="D979" s="43" t="str">
        <f t="shared" si="269"/>
        <v>IG</v>
      </c>
      <c r="E979" s="44" t="s">
        <v>158</v>
      </c>
      <c r="F979" s="44" t="s">
        <v>132</v>
      </c>
      <c r="G979" s="45" t="s">
        <v>138</v>
      </c>
      <c r="H979" s="45"/>
      <c r="I979" s="45"/>
      <c r="J979" s="5">
        <v>208281</v>
      </c>
      <c r="K979" s="46" t="str">
        <f>VLOOKUP(J979,'[1]Item List (3)'!A$1:B$110000,2,FALSE)</f>
        <v>D.OR 14536</v>
      </c>
      <c r="L979" s="5">
        <v>251225006</v>
      </c>
      <c r="M979" s="15" t="str">
        <f t="shared" si="275"/>
        <v>OR</v>
      </c>
      <c r="N979" s="15">
        <v>65</v>
      </c>
      <c r="O979" s="47">
        <f t="shared" si="274"/>
        <v>55.384615384615387</v>
      </c>
      <c r="P979" s="15">
        <v>1</v>
      </c>
      <c r="Q979" s="15">
        <v>257</v>
      </c>
      <c r="R979" s="15">
        <v>23</v>
      </c>
      <c r="S979" s="15"/>
      <c r="T979" s="15"/>
      <c r="U979" s="48">
        <f t="shared" si="266"/>
        <v>257</v>
      </c>
      <c r="V979" s="15">
        <v>350</v>
      </c>
      <c r="W979" s="15"/>
      <c r="X979" s="15">
        <v>60</v>
      </c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>
        <v>60</v>
      </c>
      <c r="AS979" s="15"/>
      <c r="AT979" s="15"/>
      <c r="AU979" s="15"/>
      <c r="AV979" s="15"/>
      <c r="AW979" s="15"/>
      <c r="AX979" s="15"/>
      <c r="AY979" s="15"/>
      <c r="AZ979" s="15"/>
      <c r="BA979" s="15">
        <v>5</v>
      </c>
      <c r="BB979" s="15"/>
      <c r="BC979" s="15"/>
      <c r="BD979" s="15"/>
      <c r="BE979" s="15">
        <v>5</v>
      </c>
      <c r="BF979" s="15"/>
      <c r="BG979" s="48">
        <f t="shared" si="281"/>
        <v>480</v>
      </c>
      <c r="BH979" s="49">
        <f t="shared" si="276"/>
        <v>8</v>
      </c>
      <c r="BI979" s="50">
        <f t="shared" si="268"/>
        <v>5.8333333333333339</v>
      </c>
      <c r="BJ979" s="50">
        <f t="shared" si="270"/>
        <v>72.916666666666671</v>
      </c>
      <c r="BK979" s="51">
        <f t="shared" si="271"/>
        <v>79.547619047619037</v>
      </c>
      <c r="BL979" s="51">
        <f t="shared" si="272"/>
        <v>91.050583657587552</v>
      </c>
      <c r="BM979" s="51">
        <f t="shared" si="273"/>
        <v>52.812499999999993</v>
      </c>
      <c r="BN979" s="52">
        <f t="shared" si="277"/>
        <v>8.3333333333333329E-2</v>
      </c>
      <c r="BO979" s="52">
        <f t="shared" si="278"/>
        <v>438.46153846153845</v>
      </c>
      <c r="BP979" s="52">
        <f t="shared" si="279"/>
        <v>2.083333333333333</v>
      </c>
      <c r="BQ979" s="53">
        <f t="shared" si="280"/>
        <v>115.38461538461537</v>
      </c>
    </row>
    <row r="980" spans="1:71">
      <c r="A980" s="41">
        <v>1041</v>
      </c>
      <c r="B980" s="42">
        <v>46038</v>
      </c>
      <c r="C980" s="48" t="s">
        <v>91</v>
      </c>
      <c r="D980" s="43" t="str">
        <f t="shared" si="269"/>
        <v>IG</v>
      </c>
      <c r="E980" s="44" t="s">
        <v>159</v>
      </c>
      <c r="F980" s="44" t="s">
        <v>132</v>
      </c>
      <c r="G980" s="45" t="s">
        <v>162</v>
      </c>
      <c r="H980" s="45" t="s">
        <v>138</v>
      </c>
      <c r="I980" s="45"/>
      <c r="J980" s="5">
        <v>104247</v>
      </c>
      <c r="K980" s="46" t="str">
        <f>VLOOKUP(J980,'[1]Item List (3)'!A$1:B$110000,2,FALSE)</f>
        <v>IR.209</v>
      </c>
      <c r="L980" s="5">
        <v>251221002</v>
      </c>
      <c r="M980" s="15" t="str">
        <f t="shared" si="275"/>
        <v>IR</v>
      </c>
      <c r="N980" s="15">
        <v>30</v>
      </c>
      <c r="O980" s="47">
        <f t="shared" si="274"/>
        <v>120</v>
      </c>
      <c r="P980" s="15">
        <v>1</v>
      </c>
      <c r="Q980" s="15">
        <v>280</v>
      </c>
      <c r="R980" s="15">
        <v>78</v>
      </c>
      <c r="S980" s="15">
        <v>13</v>
      </c>
      <c r="T980" s="15">
        <v>5</v>
      </c>
      <c r="U980" s="48">
        <f t="shared" si="266"/>
        <v>298</v>
      </c>
      <c r="V980" s="15">
        <v>330</v>
      </c>
      <c r="W980" s="15"/>
      <c r="X980" s="15">
        <v>90</v>
      </c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>
        <v>20</v>
      </c>
      <c r="AQ980" s="15"/>
      <c r="AR980" s="15"/>
      <c r="AS980" s="15"/>
      <c r="AT980" s="15"/>
      <c r="AU980" s="15"/>
      <c r="AV980" s="15"/>
      <c r="AW980" s="15"/>
      <c r="AX980" s="15"/>
      <c r="AY980" s="15"/>
      <c r="AZ980" s="15">
        <v>40</v>
      </c>
      <c r="BA980" s="15"/>
      <c r="BB980" s="15"/>
      <c r="BC980" s="15"/>
      <c r="BD980" s="15"/>
      <c r="BE980" s="15"/>
      <c r="BF980" s="15"/>
      <c r="BG980" s="48">
        <f t="shared" si="281"/>
        <v>480</v>
      </c>
      <c r="BH980" s="49">
        <f t="shared" si="276"/>
        <v>8</v>
      </c>
      <c r="BI980" s="50">
        <f t="shared" si="268"/>
        <v>5.5</v>
      </c>
      <c r="BJ980" s="50">
        <f t="shared" si="270"/>
        <v>68.75</v>
      </c>
      <c r="BK980" s="51">
        <f t="shared" si="271"/>
        <v>45.151515151515156</v>
      </c>
      <c r="BL980" s="51">
        <f t="shared" si="272"/>
        <v>67.785234899328856</v>
      </c>
      <c r="BM980" s="51">
        <f t="shared" si="273"/>
        <v>21.041666666666671</v>
      </c>
      <c r="BN980" s="52">
        <f t="shared" si="277"/>
        <v>0.33333333333333331</v>
      </c>
      <c r="BO980" s="52">
        <f t="shared" si="278"/>
        <v>920</v>
      </c>
      <c r="BP980" s="52">
        <f t="shared" si="279"/>
        <v>2.1666666666666665</v>
      </c>
      <c r="BQ980" s="53">
        <f t="shared" si="280"/>
        <v>259.99999999999994</v>
      </c>
    </row>
    <row r="981" spans="1:71">
      <c r="A981" s="41">
        <v>1042</v>
      </c>
      <c r="B981" s="42">
        <v>46038</v>
      </c>
      <c r="C981" s="48" t="s">
        <v>97</v>
      </c>
      <c r="D981" s="43" t="str">
        <f t="shared" si="269"/>
        <v>IG</v>
      </c>
      <c r="E981" s="44" t="s">
        <v>159</v>
      </c>
      <c r="F981" s="44" t="s">
        <v>132</v>
      </c>
      <c r="G981" s="45" t="s">
        <v>123</v>
      </c>
      <c r="H981" s="45"/>
      <c r="I981" s="45"/>
      <c r="J981" s="5">
        <v>104247</v>
      </c>
      <c r="K981" s="46" t="str">
        <f>VLOOKUP(J981,'[1]Item List (3)'!A$1:B$110000,2,FALSE)</f>
        <v>IR.209</v>
      </c>
      <c r="L981" s="5">
        <v>251221002</v>
      </c>
      <c r="M981" s="15" t="str">
        <f t="shared" si="275"/>
        <v>IR</v>
      </c>
      <c r="N981" s="15">
        <v>30</v>
      </c>
      <c r="O981" s="47">
        <f t="shared" si="274"/>
        <v>120</v>
      </c>
      <c r="P981" s="15">
        <v>1</v>
      </c>
      <c r="Q981" s="15">
        <v>658</v>
      </c>
      <c r="R981" s="15">
        <v>48</v>
      </c>
      <c r="S981" s="15">
        <v>2</v>
      </c>
      <c r="T981" s="15">
        <v>6</v>
      </c>
      <c r="U981" s="48">
        <f t="shared" si="266"/>
        <v>666</v>
      </c>
      <c r="V981" s="15">
        <v>435</v>
      </c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>
        <v>10</v>
      </c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>
        <v>5</v>
      </c>
      <c r="BB981" s="15"/>
      <c r="BC981" s="15">
        <v>30</v>
      </c>
      <c r="BD981" s="15"/>
      <c r="BE981" s="15"/>
      <c r="BF981" s="15"/>
      <c r="BG981" s="48">
        <f t="shared" si="281"/>
        <v>480</v>
      </c>
      <c r="BH981" s="49">
        <f t="shared" si="276"/>
        <v>8</v>
      </c>
      <c r="BI981" s="50">
        <f t="shared" si="268"/>
        <v>7.25</v>
      </c>
      <c r="BJ981" s="50">
        <f t="shared" si="270"/>
        <v>90.625</v>
      </c>
      <c r="BK981" s="51">
        <f t="shared" si="271"/>
        <v>76.551724137931032</v>
      </c>
      <c r="BL981" s="51">
        <f t="shared" si="272"/>
        <v>91.591591591591595</v>
      </c>
      <c r="BM981" s="51">
        <f t="shared" si="273"/>
        <v>63.541666666666671</v>
      </c>
      <c r="BN981" s="52">
        <f t="shared" si="277"/>
        <v>0.16666666666666666</v>
      </c>
      <c r="BO981" s="52">
        <f t="shared" si="278"/>
        <v>940</v>
      </c>
      <c r="BP981" s="52">
        <f t="shared" si="279"/>
        <v>0.58333333333333337</v>
      </c>
      <c r="BQ981" s="53">
        <f t="shared" si="280"/>
        <v>70</v>
      </c>
    </row>
    <row r="982" spans="1:71">
      <c r="A982" s="41">
        <v>1043</v>
      </c>
      <c r="B982" s="42">
        <v>46038</v>
      </c>
      <c r="C982" s="48" t="s">
        <v>91</v>
      </c>
      <c r="D982" s="43" t="str">
        <f t="shared" si="269"/>
        <v>HO</v>
      </c>
      <c r="E982" s="44" t="s">
        <v>160</v>
      </c>
      <c r="F982" s="44" t="s">
        <v>161</v>
      </c>
      <c r="G982" s="45" t="s">
        <v>165</v>
      </c>
      <c r="H982" s="45"/>
      <c r="I982" s="45"/>
      <c r="J982" s="5">
        <v>100261</v>
      </c>
      <c r="K982" s="46" t="str">
        <f>VLOOKUP(J982,'[1]Item List (3)'!A$1:B$110000,2,FALSE)</f>
        <v>IR. 211 YY4</v>
      </c>
      <c r="L982" s="5">
        <v>251230007</v>
      </c>
      <c r="M982" s="15" t="str">
        <f t="shared" si="275"/>
        <v>IR</v>
      </c>
      <c r="N982" s="15">
        <v>45</v>
      </c>
      <c r="O982" s="47">
        <f t="shared" si="274"/>
        <v>80</v>
      </c>
      <c r="P982" s="15">
        <v>1</v>
      </c>
      <c r="Q982" s="15">
        <v>444</v>
      </c>
      <c r="R982" s="15"/>
      <c r="S982" s="15"/>
      <c r="T982" s="15"/>
      <c r="U982" s="48">
        <f t="shared" ref="U982:U1045" si="282">Q982+S982+T982</f>
        <v>444</v>
      </c>
      <c r="V982" s="15">
        <v>425</v>
      </c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>
        <v>15</v>
      </c>
      <c r="AQ982" s="15"/>
      <c r="AR982" s="15"/>
      <c r="AS982" s="15"/>
      <c r="AT982" s="15"/>
      <c r="AU982" s="15"/>
      <c r="AV982" s="15"/>
      <c r="AW982" s="15"/>
      <c r="AX982" s="15"/>
      <c r="AY982" s="15"/>
      <c r="AZ982" s="15">
        <v>40</v>
      </c>
      <c r="BA982" s="15"/>
      <c r="BB982" s="15"/>
      <c r="BC982" s="15"/>
      <c r="BD982" s="15"/>
      <c r="BE982" s="15"/>
      <c r="BF982" s="15"/>
      <c r="BG982" s="48">
        <f t="shared" si="281"/>
        <v>480</v>
      </c>
      <c r="BH982" s="49">
        <f t="shared" si="276"/>
        <v>8</v>
      </c>
      <c r="BI982" s="50">
        <f t="shared" si="268"/>
        <v>7.083333333333333</v>
      </c>
      <c r="BJ982" s="50">
        <f t="shared" si="270"/>
        <v>88.541666666666657</v>
      </c>
      <c r="BK982" s="51">
        <f t="shared" si="271"/>
        <v>78.352941176470594</v>
      </c>
      <c r="BL982" s="51">
        <f t="shared" si="272"/>
        <v>100</v>
      </c>
      <c r="BM982" s="51">
        <f t="shared" si="273"/>
        <v>69.375</v>
      </c>
      <c r="BN982" s="52">
        <f t="shared" si="277"/>
        <v>0.25</v>
      </c>
      <c r="BO982" s="52">
        <f t="shared" si="278"/>
        <v>620</v>
      </c>
      <c r="BP982" s="52">
        <f t="shared" si="279"/>
        <v>0.66666666666666663</v>
      </c>
      <c r="BQ982" s="53">
        <f t="shared" si="280"/>
        <v>53.333333333333336</v>
      </c>
    </row>
    <row r="983" spans="1:71">
      <c r="A983" s="41">
        <v>1044</v>
      </c>
      <c r="B983" s="42">
        <v>46038</v>
      </c>
      <c r="C983" s="48" t="s">
        <v>97</v>
      </c>
      <c r="D983" s="43" t="str">
        <f t="shared" si="269"/>
        <v>HO</v>
      </c>
      <c r="E983" s="44" t="s">
        <v>160</v>
      </c>
      <c r="F983" s="44" t="s">
        <v>161</v>
      </c>
      <c r="G983" s="45" t="s">
        <v>107</v>
      </c>
      <c r="H983" s="45" t="s">
        <v>103</v>
      </c>
      <c r="I983" s="45"/>
      <c r="J983" s="5">
        <v>100261</v>
      </c>
      <c r="K983" s="46" t="str">
        <f>VLOOKUP(J983,'[1]Item List (3)'!A$1:B$110000,2,FALSE)</f>
        <v>IR. 211 YY4</v>
      </c>
      <c r="L983" s="5">
        <v>251230007</v>
      </c>
      <c r="M983" s="15" t="str">
        <f t="shared" si="275"/>
        <v>IR</v>
      </c>
      <c r="N983" s="15">
        <v>45</v>
      </c>
      <c r="O983" s="47">
        <f t="shared" si="274"/>
        <v>80</v>
      </c>
      <c r="P983" s="15">
        <v>1</v>
      </c>
      <c r="Q983" s="15">
        <v>412</v>
      </c>
      <c r="R983" s="15"/>
      <c r="S983" s="15"/>
      <c r="T983" s="15"/>
      <c r="U983" s="48">
        <f t="shared" si="282"/>
        <v>412</v>
      </c>
      <c r="V983" s="15">
        <v>345</v>
      </c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>
        <v>15</v>
      </c>
      <c r="AQ983" s="15"/>
      <c r="AR983" s="15">
        <v>90</v>
      </c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>
        <v>30</v>
      </c>
      <c r="BD983" s="15"/>
      <c r="BE983" s="15"/>
      <c r="BF983" s="15"/>
      <c r="BG983" s="48">
        <f t="shared" si="281"/>
        <v>480</v>
      </c>
      <c r="BH983" s="49">
        <f t="shared" si="276"/>
        <v>8</v>
      </c>
      <c r="BI983" s="50">
        <f t="shared" si="268"/>
        <v>5.75</v>
      </c>
      <c r="BJ983" s="50">
        <f t="shared" si="270"/>
        <v>71.875</v>
      </c>
      <c r="BK983" s="51">
        <f t="shared" si="271"/>
        <v>89.565217391304358</v>
      </c>
      <c r="BL983" s="51">
        <f t="shared" si="272"/>
        <v>100</v>
      </c>
      <c r="BM983" s="51">
        <f t="shared" si="273"/>
        <v>64.375000000000014</v>
      </c>
      <c r="BN983" s="52">
        <f t="shared" si="277"/>
        <v>0.25</v>
      </c>
      <c r="BO983" s="52">
        <f t="shared" si="278"/>
        <v>620</v>
      </c>
      <c r="BP983" s="52">
        <f t="shared" si="279"/>
        <v>2</v>
      </c>
      <c r="BQ983" s="53">
        <f t="shared" si="280"/>
        <v>160</v>
      </c>
    </row>
    <row r="984" spans="1:71">
      <c r="A984" s="41">
        <v>1045</v>
      </c>
      <c r="B984" s="42">
        <v>46038</v>
      </c>
      <c r="C984" s="48" t="s">
        <v>91</v>
      </c>
      <c r="D984" s="43" t="str">
        <f t="shared" si="269"/>
        <v>HO</v>
      </c>
      <c r="E984" s="44" t="s">
        <v>164</v>
      </c>
      <c r="F984" s="44"/>
      <c r="G984" s="45"/>
      <c r="H984" s="45"/>
      <c r="I984" s="45"/>
      <c r="J984" s="5"/>
      <c r="K984" s="46" t="e">
        <f>VLOOKUP(J984,'[1]Item List (3)'!A$1:B$110000,2,FALSE)</f>
        <v>#N/A</v>
      </c>
      <c r="L984" s="5"/>
      <c r="M984" s="15" t="str">
        <f t="shared" si="275"/>
        <v>IR</v>
      </c>
      <c r="N984" s="15"/>
      <c r="O984" s="47" t="str">
        <f t="shared" si="274"/>
        <v/>
      </c>
      <c r="P984" s="15"/>
      <c r="Q984" s="15"/>
      <c r="R984" s="15"/>
      <c r="S984" s="15"/>
      <c r="T984" s="15"/>
      <c r="U984" s="48">
        <f t="shared" si="282"/>
        <v>0</v>
      </c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>
        <v>480</v>
      </c>
      <c r="BG984" s="48">
        <f t="shared" si="281"/>
        <v>480</v>
      </c>
      <c r="BH984" s="49">
        <f t="shared" si="276"/>
        <v>8</v>
      </c>
      <c r="BI984" s="50">
        <f t="shared" si="268"/>
        <v>0</v>
      </c>
      <c r="BJ984" s="50">
        <f t="shared" si="270"/>
        <v>0</v>
      </c>
      <c r="BK984" s="51">
        <f t="shared" si="271"/>
        <v>0</v>
      </c>
      <c r="BL984" s="51">
        <f t="shared" si="272"/>
        <v>0</v>
      </c>
      <c r="BM984" s="51">
        <f t="shared" si="273"/>
        <v>0</v>
      </c>
      <c r="BN984" s="52">
        <f t="shared" si="277"/>
        <v>8</v>
      </c>
      <c r="BO984" s="52">
        <f t="shared" si="278"/>
        <v>0</v>
      </c>
      <c r="BP984" s="52">
        <f t="shared" si="279"/>
        <v>0</v>
      </c>
      <c r="BQ984" s="53">
        <f t="shared" si="280"/>
        <v>0</v>
      </c>
    </row>
    <row r="985" spans="1:71">
      <c r="A985" s="41">
        <v>1046</v>
      </c>
      <c r="B985" s="42">
        <v>46038</v>
      </c>
      <c r="C985" s="48" t="s">
        <v>97</v>
      </c>
      <c r="D985" s="43" t="str">
        <f t="shared" si="269"/>
        <v>HO</v>
      </c>
      <c r="E985" s="44" t="s">
        <v>164</v>
      </c>
      <c r="F985" s="44"/>
      <c r="G985" s="45"/>
      <c r="H985" s="45"/>
      <c r="I985" s="45"/>
      <c r="J985" s="5"/>
      <c r="K985" s="46" t="e">
        <f>VLOOKUP(J985,'[1]Item List (3)'!A$1:B$110000,2,FALSE)</f>
        <v>#N/A</v>
      </c>
      <c r="L985" s="5"/>
      <c r="M985" s="15" t="str">
        <f t="shared" si="275"/>
        <v>IR</v>
      </c>
      <c r="N985" s="15"/>
      <c r="O985" s="47" t="str">
        <f t="shared" si="274"/>
        <v/>
      </c>
      <c r="P985" s="15"/>
      <c r="Q985" s="15"/>
      <c r="R985" s="15"/>
      <c r="S985" s="15"/>
      <c r="T985" s="15"/>
      <c r="U985" s="48">
        <f t="shared" si="282"/>
        <v>0</v>
      </c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>
        <v>480</v>
      </c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48">
        <f t="shared" si="281"/>
        <v>480</v>
      </c>
      <c r="BH985" s="49">
        <f t="shared" si="276"/>
        <v>8</v>
      </c>
      <c r="BI985" s="50">
        <f t="shared" si="268"/>
        <v>0</v>
      </c>
      <c r="BJ985" s="50">
        <f t="shared" si="270"/>
        <v>0</v>
      </c>
      <c r="BK985" s="51">
        <f t="shared" si="271"/>
        <v>0</v>
      </c>
      <c r="BL985" s="51">
        <f t="shared" si="272"/>
        <v>0</v>
      </c>
      <c r="BM985" s="51">
        <f t="shared" si="273"/>
        <v>0</v>
      </c>
      <c r="BN985" s="52">
        <f t="shared" si="277"/>
        <v>0</v>
      </c>
      <c r="BO985" s="52">
        <f t="shared" si="278"/>
        <v>0</v>
      </c>
      <c r="BP985" s="52">
        <f t="shared" si="279"/>
        <v>8</v>
      </c>
      <c r="BQ985" s="53">
        <f t="shared" si="280"/>
        <v>0</v>
      </c>
    </row>
    <row r="986" spans="1:71">
      <c r="A986" s="41">
        <v>1047</v>
      </c>
      <c r="B986" s="42">
        <v>46038</v>
      </c>
      <c r="C986" s="48" t="s">
        <v>91</v>
      </c>
      <c r="D986" s="43" t="str">
        <f t="shared" si="269"/>
        <v>HO</v>
      </c>
      <c r="E986" s="44" t="s">
        <v>166</v>
      </c>
      <c r="F986" s="44"/>
      <c r="G986" s="45"/>
      <c r="H986" s="45"/>
      <c r="I986" s="45"/>
      <c r="J986" s="5"/>
      <c r="K986" s="46" t="e">
        <f>VLOOKUP(J986,'[1]Item List (3)'!A$1:B$110000,2,FALSE)</f>
        <v>#N/A</v>
      </c>
      <c r="L986" s="5"/>
      <c r="M986" s="15" t="str">
        <f t="shared" si="275"/>
        <v>IR</v>
      </c>
      <c r="N986" s="15"/>
      <c r="O986" s="47" t="str">
        <f t="shared" si="274"/>
        <v/>
      </c>
      <c r="P986" s="15"/>
      <c r="Q986" s="15"/>
      <c r="R986" s="15"/>
      <c r="S986" s="15"/>
      <c r="T986" s="15"/>
      <c r="U986" s="48">
        <f t="shared" si="282"/>
        <v>0</v>
      </c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>
        <v>480</v>
      </c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48">
        <f t="shared" si="281"/>
        <v>480</v>
      </c>
      <c r="BH986" s="49">
        <f t="shared" si="276"/>
        <v>8</v>
      </c>
      <c r="BI986" s="50">
        <f t="shared" si="268"/>
        <v>0</v>
      </c>
      <c r="BJ986" s="50">
        <f t="shared" si="270"/>
        <v>0</v>
      </c>
      <c r="BK986" s="51">
        <f t="shared" si="271"/>
        <v>0</v>
      </c>
      <c r="BL986" s="51">
        <f t="shared" si="272"/>
        <v>0</v>
      </c>
      <c r="BM986" s="51">
        <f t="shared" si="273"/>
        <v>0</v>
      </c>
      <c r="BN986" s="52">
        <f t="shared" si="277"/>
        <v>0</v>
      </c>
      <c r="BO986" s="52">
        <f t="shared" si="278"/>
        <v>0</v>
      </c>
      <c r="BP986" s="52">
        <f t="shared" si="279"/>
        <v>8</v>
      </c>
      <c r="BQ986" s="53">
        <f t="shared" si="280"/>
        <v>0</v>
      </c>
    </row>
    <row r="987" spans="1:71">
      <c r="A987" s="41">
        <v>1048</v>
      </c>
      <c r="B987" s="42">
        <v>46038</v>
      </c>
      <c r="C987" s="48" t="s">
        <v>97</v>
      </c>
      <c r="D987" s="43" t="str">
        <f t="shared" si="269"/>
        <v>HO</v>
      </c>
      <c r="E987" s="44" t="s">
        <v>166</v>
      </c>
      <c r="F987" s="44"/>
      <c r="G987" s="45"/>
      <c r="H987" s="45"/>
      <c r="I987" s="45"/>
      <c r="J987" s="5"/>
      <c r="K987" s="46" t="e">
        <f>VLOOKUP(J987,'[1]Item List (3)'!A$1:B$110000,2,FALSE)</f>
        <v>#N/A</v>
      </c>
      <c r="L987" s="5"/>
      <c r="M987" s="15" t="str">
        <f t="shared" si="275"/>
        <v>IR</v>
      </c>
      <c r="N987" s="15"/>
      <c r="O987" s="47" t="str">
        <f t="shared" si="274"/>
        <v/>
      </c>
      <c r="P987" s="15"/>
      <c r="Q987" s="15"/>
      <c r="R987" s="15"/>
      <c r="S987" s="15"/>
      <c r="T987" s="15"/>
      <c r="U987" s="48">
        <f t="shared" si="282"/>
        <v>0</v>
      </c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48">
        <f t="shared" si="281"/>
        <v>0</v>
      </c>
      <c r="BH987" s="49">
        <f t="shared" si="276"/>
        <v>0</v>
      </c>
      <c r="BI987" s="50">
        <f t="shared" si="268"/>
        <v>0</v>
      </c>
      <c r="BJ987" s="50">
        <f t="shared" si="270"/>
        <v>0</v>
      </c>
      <c r="BK987" s="51">
        <f t="shared" si="271"/>
        <v>0</v>
      </c>
      <c r="BL987" s="51">
        <f t="shared" si="272"/>
        <v>0</v>
      </c>
      <c r="BM987" s="51">
        <f t="shared" si="273"/>
        <v>0</v>
      </c>
      <c r="BN987" s="52">
        <f t="shared" si="277"/>
        <v>0</v>
      </c>
      <c r="BO987" s="52">
        <f t="shared" si="278"/>
        <v>0</v>
      </c>
      <c r="BP987" s="52">
        <f t="shared" si="279"/>
        <v>0</v>
      </c>
      <c r="BQ987" s="53">
        <f t="shared" si="280"/>
        <v>0</v>
      </c>
    </row>
    <row r="988" spans="1:71">
      <c r="A988" s="41">
        <v>1049</v>
      </c>
      <c r="B988" s="42">
        <v>46038</v>
      </c>
      <c r="C988" s="48" t="s">
        <v>91</v>
      </c>
      <c r="D988" s="43" t="str">
        <f t="shared" si="269"/>
        <v>HO</v>
      </c>
      <c r="E988" s="44" t="s">
        <v>169</v>
      </c>
      <c r="F988" s="44" t="s">
        <v>161</v>
      </c>
      <c r="G988" s="45" t="s">
        <v>119</v>
      </c>
      <c r="H988" s="45"/>
      <c r="I988" s="45"/>
      <c r="J988" s="5">
        <v>100299.14</v>
      </c>
      <c r="K988" s="46" t="str">
        <f>VLOOKUP(J988,'[1]Item List (3)'!A$1:B$110000,2,FALSE)</f>
        <v>IR. 9913 C</v>
      </c>
      <c r="L988" s="5">
        <v>251204016</v>
      </c>
      <c r="M988" s="15" t="str">
        <f t="shared" si="275"/>
        <v>IR</v>
      </c>
      <c r="N988" s="15">
        <v>15</v>
      </c>
      <c r="O988" s="47">
        <f t="shared" si="274"/>
        <v>240</v>
      </c>
      <c r="P988" s="15">
        <v>1</v>
      </c>
      <c r="Q988" s="15">
        <v>1230</v>
      </c>
      <c r="R988" s="15"/>
      <c r="S988" s="15"/>
      <c r="T988" s="15"/>
      <c r="U988" s="48">
        <f t="shared" si="282"/>
        <v>1230</v>
      </c>
      <c r="V988" s="15">
        <v>320</v>
      </c>
      <c r="W988" s="15"/>
      <c r="X988" s="15">
        <v>80</v>
      </c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>
        <v>20</v>
      </c>
      <c r="AQ988" s="15"/>
      <c r="AR988" s="15">
        <v>20</v>
      </c>
      <c r="AS988" s="15"/>
      <c r="AT988" s="15"/>
      <c r="AU988" s="15"/>
      <c r="AV988" s="15"/>
      <c r="AW988" s="15"/>
      <c r="AX988" s="15"/>
      <c r="AY988" s="15"/>
      <c r="AZ988" s="15">
        <v>40</v>
      </c>
      <c r="BA988" s="15"/>
      <c r="BB988" s="15"/>
      <c r="BC988" s="15"/>
      <c r="BD988" s="15"/>
      <c r="BE988" s="15"/>
      <c r="BF988" s="15"/>
      <c r="BG988" s="48">
        <f t="shared" si="281"/>
        <v>480</v>
      </c>
      <c r="BH988" s="49">
        <f t="shared" si="276"/>
        <v>8</v>
      </c>
      <c r="BI988" s="50">
        <f t="shared" si="268"/>
        <v>5.3333333333333339</v>
      </c>
      <c r="BJ988" s="50">
        <f t="shared" si="270"/>
        <v>66.666666666666671</v>
      </c>
      <c r="BK988" s="51">
        <f t="shared" si="271"/>
        <v>96.093749999999972</v>
      </c>
      <c r="BL988" s="51">
        <f t="shared" si="272"/>
        <v>100</v>
      </c>
      <c r="BM988" s="51">
        <f t="shared" si="273"/>
        <v>64.062499999999972</v>
      </c>
      <c r="BN988" s="52">
        <f t="shared" si="277"/>
        <v>0.33333333333333331</v>
      </c>
      <c r="BO988" s="52">
        <f t="shared" si="278"/>
        <v>1840</v>
      </c>
      <c r="BP988" s="52">
        <f t="shared" si="279"/>
        <v>2.333333333333333</v>
      </c>
      <c r="BQ988" s="53">
        <f t="shared" si="280"/>
        <v>559.99999999999989</v>
      </c>
    </row>
    <row r="989" spans="1:71">
      <c r="A989" s="41">
        <v>1050</v>
      </c>
      <c r="B989" s="42">
        <v>46038</v>
      </c>
      <c r="C989" s="48" t="s">
        <v>97</v>
      </c>
      <c r="D989" s="43" t="str">
        <f t="shared" si="269"/>
        <v>HO</v>
      </c>
      <c r="E989" s="44" t="s">
        <v>169</v>
      </c>
      <c r="F989" s="44" t="s">
        <v>161</v>
      </c>
      <c r="G989" s="45" t="s">
        <v>170</v>
      </c>
      <c r="H989" s="45"/>
      <c r="I989" s="45"/>
      <c r="J989" s="5">
        <v>100299.14</v>
      </c>
      <c r="K989" s="46" t="str">
        <f>VLOOKUP(J989,'[1]Item List (3)'!A$1:B$110000,2,FALSE)</f>
        <v>IR. 9913 C</v>
      </c>
      <c r="L989" s="5">
        <v>251204016</v>
      </c>
      <c r="M989" s="15" t="str">
        <f t="shared" si="275"/>
        <v>IR</v>
      </c>
      <c r="N989" s="15">
        <v>15</v>
      </c>
      <c r="O989" s="47">
        <f t="shared" si="274"/>
        <v>240</v>
      </c>
      <c r="P989" s="15">
        <v>1</v>
      </c>
      <c r="Q989" s="15">
        <v>1507</v>
      </c>
      <c r="R989" s="15"/>
      <c r="S989" s="15"/>
      <c r="T989" s="15"/>
      <c r="U989" s="48">
        <f t="shared" si="282"/>
        <v>1507</v>
      </c>
      <c r="V989" s="15">
        <v>390</v>
      </c>
      <c r="W989" s="15"/>
      <c r="X989" s="15">
        <v>30</v>
      </c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>
        <v>30</v>
      </c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>
        <v>30</v>
      </c>
      <c r="BD989" s="15"/>
      <c r="BE989" s="15"/>
      <c r="BF989" s="15"/>
      <c r="BG989" s="48">
        <f t="shared" si="281"/>
        <v>480</v>
      </c>
      <c r="BH989" s="49">
        <f t="shared" si="276"/>
        <v>8</v>
      </c>
      <c r="BI989" s="50">
        <f t="shared" si="268"/>
        <v>6.5</v>
      </c>
      <c r="BJ989" s="50">
        <f t="shared" si="270"/>
        <v>81.25</v>
      </c>
      <c r="BK989" s="51">
        <f t="shared" si="271"/>
        <v>96.602564102564102</v>
      </c>
      <c r="BL989" s="51">
        <f t="shared" si="272"/>
        <v>100</v>
      </c>
      <c r="BM989" s="51">
        <f t="shared" si="273"/>
        <v>78.489583333333329</v>
      </c>
      <c r="BN989" s="52">
        <f t="shared" si="277"/>
        <v>0.5</v>
      </c>
      <c r="BO989" s="52">
        <f t="shared" si="278"/>
        <v>1800</v>
      </c>
      <c r="BP989" s="52">
        <f t="shared" si="279"/>
        <v>1</v>
      </c>
      <c r="BQ989" s="53">
        <f t="shared" si="280"/>
        <v>240</v>
      </c>
    </row>
    <row r="990" spans="1:71">
      <c r="A990" s="41">
        <v>1051</v>
      </c>
      <c r="B990" s="42">
        <v>46038</v>
      </c>
      <c r="C990" s="48" t="s">
        <v>91</v>
      </c>
      <c r="D990" s="43" t="str">
        <f t="shared" si="269"/>
        <v>HO</v>
      </c>
      <c r="E990" s="44" t="s">
        <v>172</v>
      </c>
      <c r="F990" s="44" t="s">
        <v>161</v>
      </c>
      <c r="G990" s="45" t="s">
        <v>174</v>
      </c>
      <c r="H990" s="45"/>
      <c r="I990" s="45"/>
      <c r="J990" s="5">
        <v>208299</v>
      </c>
      <c r="K990" s="46" t="str">
        <f>VLOOKUP(J990,'[1]Item List (3)'!A$1:B$110000,2,FALSE)</f>
        <v>OR.9916</v>
      </c>
      <c r="L990" s="5">
        <v>250827007</v>
      </c>
      <c r="M990" s="15" t="str">
        <f t="shared" si="275"/>
        <v>OR</v>
      </c>
      <c r="N990" s="15">
        <v>15</v>
      </c>
      <c r="O990" s="47">
        <f t="shared" si="274"/>
        <v>240</v>
      </c>
      <c r="P990" s="15">
        <v>1</v>
      </c>
      <c r="Q990" s="15">
        <v>1450</v>
      </c>
      <c r="R990" s="15"/>
      <c r="S990" s="15"/>
      <c r="T990" s="15"/>
      <c r="U990" s="48">
        <f t="shared" si="282"/>
        <v>1450</v>
      </c>
      <c r="V990" s="15">
        <v>375</v>
      </c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>
        <v>50</v>
      </c>
      <c r="AO990" s="15"/>
      <c r="AP990" s="15">
        <v>20</v>
      </c>
      <c r="AQ990" s="15"/>
      <c r="AR990" s="15"/>
      <c r="AS990" s="15"/>
      <c r="AT990" s="15"/>
      <c r="AU990" s="15"/>
      <c r="AV990" s="15"/>
      <c r="AW990" s="15"/>
      <c r="AX990" s="15"/>
      <c r="AY990" s="15"/>
      <c r="AZ990" s="15">
        <v>25</v>
      </c>
      <c r="BA990" s="15"/>
      <c r="BB990" s="15"/>
      <c r="BC990" s="15">
        <v>10</v>
      </c>
      <c r="BD990" s="15"/>
      <c r="BE990" s="15"/>
      <c r="BF990" s="15"/>
      <c r="BG990" s="48">
        <f t="shared" si="281"/>
        <v>480</v>
      </c>
      <c r="BH990" s="49">
        <f t="shared" si="276"/>
        <v>8</v>
      </c>
      <c r="BI990" s="50">
        <f t="shared" si="268"/>
        <v>6.25</v>
      </c>
      <c r="BJ990" s="50">
        <f t="shared" si="270"/>
        <v>78.125</v>
      </c>
      <c r="BK990" s="51">
        <f t="shared" si="271"/>
        <v>96.666666666666671</v>
      </c>
      <c r="BL990" s="51">
        <f t="shared" si="272"/>
        <v>100</v>
      </c>
      <c r="BM990" s="51">
        <f t="shared" si="273"/>
        <v>75.520833333333343</v>
      </c>
      <c r="BN990" s="52">
        <f t="shared" si="277"/>
        <v>0.33333333333333331</v>
      </c>
      <c r="BO990" s="52">
        <f t="shared" si="278"/>
        <v>1840</v>
      </c>
      <c r="BP990" s="52">
        <f t="shared" si="279"/>
        <v>1.4166666666666667</v>
      </c>
      <c r="BQ990" s="53">
        <f t="shared" si="280"/>
        <v>340</v>
      </c>
    </row>
    <row r="991" spans="1:71">
      <c r="A991" s="41">
        <v>1052</v>
      </c>
      <c r="B991" s="42">
        <v>46038</v>
      </c>
      <c r="C991" s="48" t="s">
        <v>97</v>
      </c>
      <c r="D991" s="43" t="str">
        <f t="shared" si="269"/>
        <v>HO</v>
      </c>
      <c r="E991" s="44" t="s">
        <v>172</v>
      </c>
      <c r="F991" s="44" t="s">
        <v>161</v>
      </c>
      <c r="G991" s="45"/>
      <c r="H991" s="45"/>
      <c r="I991" s="45"/>
      <c r="J991" s="5"/>
      <c r="K991" s="46" t="e">
        <f>VLOOKUP(J991,'[1]Item List (3)'!A$1:B$110000,2,FALSE)</f>
        <v>#N/A</v>
      </c>
      <c r="L991" s="5"/>
      <c r="M991" s="15" t="str">
        <f t="shared" si="275"/>
        <v>IR</v>
      </c>
      <c r="N991" s="15"/>
      <c r="O991" s="47" t="str">
        <f t="shared" si="274"/>
        <v/>
      </c>
      <c r="P991" s="15"/>
      <c r="Q991" s="15"/>
      <c r="R991" s="15"/>
      <c r="S991" s="15"/>
      <c r="T991" s="15"/>
      <c r="U991" s="48">
        <f t="shared" si="282"/>
        <v>0</v>
      </c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>
        <v>480</v>
      </c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48">
        <f t="shared" si="281"/>
        <v>480</v>
      </c>
      <c r="BH991" s="49">
        <f t="shared" si="276"/>
        <v>8</v>
      </c>
      <c r="BI991" s="50">
        <f t="shared" si="268"/>
        <v>0</v>
      </c>
      <c r="BJ991" s="50">
        <f t="shared" si="270"/>
        <v>0</v>
      </c>
      <c r="BK991" s="51">
        <f t="shared" si="271"/>
        <v>0</v>
      </c>
      <c r="BL991" s="51">
        <f t="shared" si="272"/>
        <v>0</v>
      </c>
      <c r="BM991" s="51">
        <f t="shared" si="273"/>
        <v>0</v>
      </c>
      <c r="BN991" s="52">
        <f t="shared" si="277"/>
        <v>0</v>
      </c>
      <c r="BO991" s="52">
        <f t="shared" si="278"/>
        <v>0</v>
      </c>
      <c r="BP991" s="52">
        <f t="shared" si="279"/>
        <v>8</v>
      </c>
      <c r="BQ991" s="53">
        <f t="shared" si="280"/>
        <v>0</v>
      </c>
    </row>
    <row r="992" spans="1:71">
      <c r="A992" s="41">
        <v>1053</v>
      </c>
      <c r="B992" s="42">
        <v>46038</v>
      </c>
      <c r="C992" s="48" t="s">
        <v>91</v>
      </c>
      <c r="D992" s="43" t="str">
        <f t="shared" si="269"/>
        <v>HO</v>
      </c>
      <c r="E992" s="44" t="s">
        <v>175</v>
      </c>
      <c r="F992" s="44"/>
      <c r="G992" s="45"/>
      <c r="H992" s="45"/>
      <c r="I992" s="45"/>
      <c r="J992" s="5"/>
      <c r="K992" s="46" t="e">
        <f>VLOOKUP(J992,'[1]Item List (3)'!A$1:B$110000,2,FALSE)</f>
        <v>#N/A</v>
      </c>
      <c r="L992" s="5"/>
      <c r="M992" s="15" t="str">
        <f t="shared" si="275"/>
        <v>IR</v>
      </c>
      <c r="N992" s="15"/>
      <c r="O992" s="47" t="str">
        <f t="shared" si="274"/>
        <v/>
      </c>
      <c r="P992" s="15"/>
      <c r="Q992" s="15"/>
      <c r="R992" s="15"/>
      <c r="S992" s="15"/>
      <c r="T992" s="15"/>
      <c r="U992" s="48">
        <f t="shared" si="282"/>
        <v>0</v>
      </c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>
        <v>480</v>
      </c>
      <c r="BG992" s="48">
        <f t="shared" si="281"/>
        <v>480</v>
      </c>
      <c r="BH992" s="49">
        <f t="shared" si="276"/>
        <v>8</v>
      </c>
      <c r="BI992" s="50">
        <f t="shared" si="268"/>
        <v>0</v>
      </c>
      <c r="BJ992" s="50">
        <f t="shared" si="270"/>
        <v>0</v>
      </c>
      <c r="BK992" s="51">
        <f t="shared" si="271"/>
        <v>0</v>
      </c>
      <c r="BL992" s="51">
        <f t="shared" si="272"/>
        <v>0</v>
      </c>
      <c r="BM992" s="51">
        <f t="shared" si="273"/>
        <v>0</v>
      </c>
      <c r="BN992" s="52">
        <f t="shared" si="277"/>
        <v>8</v>
      </c>
      <c r="BO992" s="52">
        <f t="shared" si="278"/>
        <v>0</v>
      </c>
      <c r="BP992" s="52">
        <f t="shared" si="279"/>
        <v>0</v>
      </c>
      <c r="BQ992" s="53">
        <f t="shared" si="280"/>
        <v>0</v>
      </c>
    </row>
    <row r="993" spans="1:69">
      <c r="A993" s="41">
        <v>1054</v>
      </c>
      <c r="B993" s="42">
        <v>46038</v>
      </c>
      <c r="C993" s="48" t="s">
        <v>97</v>
      </c>
      <c r="D993" s="43" t="str">
        <f t="shared" si="269"/>
        <v>HO</v>
      </c>
      <c r="E993" s="44" t="s">
        <v>175</v>
      </c>
      <c r="F993" s="44"/>
      <c r="G993" s="45"/>
      <c r="H993" s="45"/>
      <c r="I993" s="45"/>
      <c r="J993" s="5"/>
      <c r="K993" s="46" t="e">
        <f>VLOOKUP(J993,'[1]Item List (3)'!A$1:B$110000,2,FALSE)</f>
        <v>#N/A</v>
      </c>
      <c r="L993" s="5"/>
      <c r="M993" s="15" t="str">
        <f t="shared" si="275"/>
        <v>IR</v>
      </c>
      <c r="N993" s="15"/>
      <c r="O993" s="47" t="str">
        <f t="shared" si="274"/>
        <v/>
      </c>
      <c r="P993" s="15"/>
      <c r="Q993" s="15"/>
      <c r="R993" s="15"/>
      <c r="S993" s="15"/>
      <c r="T993" s="15"/>
      <c r="U993" s="48">
        <f t="shared" si="282"/>
        <v>0</v>
      </c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>
        <v>480</v>
      </c>
      <c r="BG993" s="48">
        <f t="shared" si="281"/>
        <v>480</v>
      </c>
      <c r="BH993" s="49">
        <f t="shared" si="276"/>
        <v>8</v>
      </c>
      <c r="BI993" s="50">
        <f t="shared" si="268"/>
        <v>0</v>
      </c>
      <c r="BJ993" s="50">
        <f t="shared" si="270"/>
        <v>0</v>
      </c>
      <c r="BK993" s="51">
        <f t="shared" si="271"/>
        <v>0</v>
      </c>
      <c r="BL993" s="51">
        <f t="shared" si="272"/>
        <v>0</v>
      </c>
      <c r="BM993" s="51">
        <f t="shared" si="273"/>
        <v>0</v>
      </c>
      <c r="BN993" s="52">
        <f t="shared" si="277"/>
        <v>8</v>
      </c>
      <c r="BO993" s="52">
        <f t="shared" si="278"/>
        <v>0</v>
      </c>
      <c r="BP993" s="52">
        <f t="shared" si="279"/>
        <v>0</v>
      </c>
      <c r="BQ993" s="53">
        <f t="shared" si="280"/>
        <v>0</v>
      </c>
    </row>
    <row r="994" spans="1:69">
      <c r="A994" s="41">
        <v>1055</v>
      </c>
      <c r="B994" s="42">
        <v>46038</v>
      </c>
      <c r="C994" s="48" t="s">
        <v>91</v>
      </c>
      <c r="D994" s="43" t="str">
        <f t="shared" si="269"/>
        <v>HO</v>
      </c>
      <c r="E994" s="44" t="s">
        <v>176</v>
      </c>
      <c r="F994" s="44"/>
      <c r="G994" s="45"/>
      <c r="H994" s="45"/>
      <c r="I994" s="45"/>
      <c r="J994" s="5"/>
      <c r="K994" s="46" t="e">
        <f>VLOOKUP(J994,'[1]Item List (3)'!A$1:B$110000,2,FALSE)</f>
        <v>#N/A</v>
      </c>
      <c r="L994" s="5"/>
      <c r="M994" s="15" t="str">
        <f t="shared" si="275"/>
        <v>IR</v>
      </c>
      <c r="N994" s="15"/>
      <c r="O994" s="47" t="str">
        <f t="shared" si="274"/>
        <v/>
      </c>
      <c r="P994" s="15"/>
      <c r="Q994" s="15"/>
      <c r="R994" s="15"/>
      <c r="S994" s="15"/>
      <c r="T994" s="15"/>
      <c r="U994" s="48">
        <f t="shared" si="282"/>
        <v>0</v>
      </c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>
        <v>480</v>
      </c>
      <c r="BG994" s="48">
        <f t="shared" si="281"/>
        <v>480</v>
      </c>
      <c r="BH994" s="49">
        <f t="shared" si="276"/>
        <v>8</v>
      </c>
      <c r="BI994" s="50">
        <f t="shared" si="268"/>
        <v>0</v>
      </c>
      <c r="BJ994" s="50">
        <f t="shared" si="270"/>
        <v>0</v>
      </c>
      <c r="BK994" s="51">
        <f t="shared" si="271"/>
        <v>0</v>
      </c>
      <c r="BL994" s="51">
        <f t="shared" si="272"/>
        <v>0</v>
      </c>
      <c r="BM994" s="51">
        <f t="shared" si="273"/>
        <v>0</v>
      </c>
      <c r="BN994" s="52">
        <f t="shared" si="277"/>
        <v>8</v>
      </c>
      <c r="BO994" s="52">
        <f t="shared" si="278"/>
        <v>0</v>
      </c>
      <c r="BP994" s="52">
        <f t="shared" si="279"/>
        <v>0</v>
      </c>
      <c r="BQ994" s="53">
        <f t="shared" si="280"/>
        <v>0</v>
      </c>
    </row>
    <row r="995" spans="1:69">
      <c r="A995" s="41">
        <v>1056</v>
      </c>
      <c r="B995" s="42">
        <v>46038</v>
      </c>
      <c r="C995" s="48" t="s">
        <v>97</v>
      </c>
      <c r="D995" s="43" t="str">
        <f t="shared" si="269"/>
        <v>HO</v>
      </c>
      <c r="E995" s="44" t="s">
        <v>176</v>
      </c>
      <c r="F995" s="44" t="s">
        <v>161</v>
      </c>
      <c r="G995" s="45" t="s">
        <v>173</v>
      </c>
      <c r="H995" s="45"/>
      <c r="I995" s="45"/>
      <c r="J995" s="5">
        <v>200497.11</v>
      </c>
      <c r="K995" s="46" t="str">
        <f>VLOOKUP(J995,'[1]Item List (3)'!A$1:B$110000,2,FALSE)</f>
        <v>OR.MNA6718G</v>
      </c>
      <c r="L995" s="5">
        <v>251229002</v>
      </c>
      <c r="M995" s="15" t="str">
        <f t="shared" si="275"/>
        <v>OR</v>
      </c>
      <c r="N995" s="15">
        <v>15</v>
      </c>
      <c r="O995" s="47">
        <f t="shared" si="274"/>
        <v>240</v>
      </c>
      <c r="P995" s="15">
        <v>1</v>
      </c>
      <c r="Q995" s="15">
        <v>1130</v>
      </c>
      <c r="R995" s="15"/>
      <c r="S995" s="15"/>
      <c r="T995" s="15"/>
      <c r="U995" s="48">
        <f t="shared" si="282"/>
        <v>1130</v>
      </c>
      <c r="V995" s="15">
        <v>290</v>
      </c>
      <c r="W995" s="15">
        <v>140</v>
      </c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>
        <v>20</v>
      </c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>
        <v>30</v>
      </c>
      <c r="BD995" s="15"/>
      <c r="BE995" s="15"/>
      <c r="BF995" s="15"/>
      <c r="BG995" s="48">
        <f t="shared" si="281"/>
        <v>480</v>
      </c>
      <c r="BH995" s="49">
        <f t="shared" si="276"/>
        <v>8</v>
      </c>
      <c r="BI995" s="50">
        <f t="shared" si="268"/>
        <v>4.8333333333333339</v>
      </c>
      <c r="BJ995" s="50">
        <f t="shared" si="270"/>
        <v>60.416666666666671</v>
      </c>
      <c r="BK995" s="51">
        <f t="shared" si="271"/>
        <v>97.413793103448256</v>
      </c>
      <c r="BL995" s="51">
        <f t="shared" si="272"/>
        <v>100</v>
      </c>
      <c r="BM995" s="51">
        <f t="shared" si="273"/>
        <v>58.854166666666664</v>
      </c>
      <c r="BN995" s="52">
        <f t="shared" si="277"/>
        <v>2.6666666666666665</v>
      </c>
      <c r="BO995" s="52">
        <f t="shared" si="278"/>
        <v>1280.0000000000002</v>
      </c>
      <c r="BP995" s="52">
        <f t="shared" si="279"/>
        <v>0.5</v>
      </c>
      <c r="BQ995" s="53">
        <f t="shared" si="280"/>
        <v>120</v>
      </c>
    </row>
    <row r="996" spans="1:69">
      <c r="A996" s="41">
        <v>1057</v>
      </c>
      <c r="B996" s="42">
        <v>46038</v>
      </c>
      <c r="C996" s="48" t="s">
        <v>91</v>
      </c>
      <c r="D996" s="43" t="str">
        <f t="shared" si="269"/>
        <v>HO</v>
      </c>
      <c r="E996" s="44" t="s">
        <v>177</v>
      </c>
      <c r="F996" s="44" t="s">
        <v>161</v>
      </c>
      <c r="G996" s="45" t="s">
        <v>168</v>
      </c>
      <c r="H996" s="45"/>
      <c r="I996" s="45"/>
      <c r="J996" s="5">
        <v>104247</v>
      </c>
      <c r="K996" s="46" t="str">
        <f>VLOOKUP(J996,'[1]Item List (3)'!A$1:B$110000,2,FALSE)</f>
        <v>IR.209</v>
      </c>
      <c r="L996" s="5">
        <v>251221002</v>
      </c>
      <c r="M996" s="15" t="str">
        <f t="shared" si="275"/>
        <v>IR</v>
      </c>
      <c r="N996" s="15">
        <v>20</v>
      </c>
      <c r="O996" s="47">
        <f t="shared" si="274"/>
        <v>180</v>
      </c>
      <c r="P996" s="15">
        <v>1</v>
      </c>
      <c r="Q996" s="15">
        <v>902</v>
      </c>
      <c r="R996" s="15"/>
      <c r="S996" s="15"/>
      <c r="T996" s="15"/>
      <c r="U996" s="48">
        <f t="shared" si="282"/>
        <v>902</v>
      </c>
      <c r="V996" s="15">
        <v>325</v>
      </c>
      <c r="W996" s="15"/>
      <c r="X996" s="15">
        <v>95</v>
      </c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>
        <v>20</v>
      </c>
      <c r="AQ996" s="15"/>
      <c r="AR996" s="15"/>
      <c r="AS996" s="15"/>
      <c r="AT996" s="15"/>
      <c r="AU996" s="15"/>
      <c r="AV996" s="15"/>
      <c r="AW996" s="15"/>
      <c r="AX996" s="15"/>
      <c r="AY996" s="15"/>
      <c r="AZ996" s="15">
        <v>40</v>
      </c>
      <c r="BA996" s="15"/>
      <c r="BB996" s="15"/>
      <c r="BC996" s="15"/>
      <c r="BD996" s="15"/>
      <c r="BE996" s="15"/>
      <c r="BF996" s="15"/>
      <c r="BG996" s="48">
        <f t="shared" si="281"/>
        <v>480</v>
      </c>
      <c r="BH996" s="49">
        <f t="shared" si="276"/>
        <v>8</v>
      </c>
      <c r="BI996" s="50">
        <f t="shared" si="268"/>
        <v>5.4166666666666661</v>
      </c>
      <c r="BJ996" s="50">
        <f t="shared" si="270"/>
        <v>67.708333333333329</v>
      </c>
      <c r="BK996" s="51">
        <f t="shared" si="271"/>
        <v>92.512820512820525</v>
      </c>
      <c r="BL996" s="51">
        <f t="shared" si="272"/>
        <v>100</v>
      </c>
      <c r="BM996" s="51">
        <f t="shared" si="273"/>
        <v>62.6388888888889</v>
      </c>
      <c r="BN996" s="52">
        <f t="shared" si="277"/>
        <v>0.33333333333333331</v>
      </c>
      <c r="BO996" s="52">
        <f t="shared" si="278"/>
        <v>1380</v>
      </c>
      <c r="BP996" s="52">
        <f t="shared" si="279"/>
        <v>2.25</v>
      </c>
      <c r="BQ996" s="53">
        <f t="shared" si="280"/>
        <v>405</v>
      </c>
    </row>
    <row r="997" spans="1:69">
      <c r="A997" s="41">
        <v>1058</v>
      </c>
      <c r="B997" s="42">
        <v>46038</v>
      </c>
      <c r="C997" s="48" t="s">
        <v>97</v>
      </c>
      <c r="D997" s="43" t="str">
        <f t="shared" si="269"/>
        <v>HO</v>
      </c>
      <c r="E997" s="44" t="s">
        <v>177</v>
      </c>
      <c r="F997" s="44" t="s">
        <v>161</v>
      </c>
      <c r="G997" s="45" t="s">
        <v>163</v>
      </c>
      <c r="H997" s="45"/>
      <c r="I997" s="45"/>
      <c r="J997" s="5">
        <v>104247</v>
      </c>
      <c r="K997" s="46" t="str">
        <f>VLOOKUP(J997,'[1]Item List (3)'!A$1:B$110000,2,FALSE)</f>
        <v>IR.209</v>
      </c>
      <c r="L997" s="5">
        <v>251221002</v>
      </c>
      <c r="M997" s="15" t="str">
        <f t="shared" si="275"/>
        <v>IR</v>
      </c>
      <c r="N997" s="15">
        <v>20</v>
      </c>
      <c r="O997" s="47">
        <f t="shared" si="274"/>
        <v>180</v>
      </c>
      <c r="P997" s="15">
        <v>1</v>
      </c>
      <c r="Q997" s="15">
        <v>1190</v>
      </c>
      <c r="R997" s="15"/>
      <c r="S997" s="15"/>
      <c r="T997" s="15"/>
      <c r="U997" s="48">
        <f t="shared" si="282"/>
        <v>1190</v>
      </c>
      <c r="V997" s="15">
        <v>420</v>
      </c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>
        <v>30</v>
      </c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>
        <v>30</v>
      </c>
      <c r="BD997" s="15"/>
      <c r="BE997" s="15"/>
      <c r="BF997" s="15"/>
      <c r="BG997" s="48">
        <f t="shared" si="281"/>
        <v>480</v>
      </c>
      <c r="BH997" s="49">
        <f t="shared" si="276"/>
        <v>8</v>
      </c>
      <c r="BI997" s="50">
        <f t="shared" si="268"/>
        <v>7</v>
      </c>
      <c r="BJ997" s="50">
        <f t="shared" si="270"/>
        <v>87.5</v>
      </c>
      <c r="BK997" s="51">
        <f t="shared" si="271"/>
        <v>94.444444444444443</v>
      </c>
      <c r="BL997" s="51">
        <f t="shared" si="272"/>
        <v>100</v>
      </c>
      <c r="BM997" s="51">
        <f t="shared" si="273"/>
        <v>82.638888888888886</v>
      </c>
      <c r="BN997" s="52">
        <f t="shared" si="277"/>
        <v>0.5</v>
      </c>
      <c r="BO997" s="52">
        <f t="shared" si="278"/>
        <v>1350</v>
      </c>
      <c r="BP997" s="52">
        <f t="shared" si="279"/>
        <v>0.5</v>
      </c>
      <c r="BQ997" s="53">
        <f t="shared" si="280"/>
        <v>90</v>
      </c>
    </row>
    <row r="998" spans="1:69">
      <c r="A998" s="41">
        <v>1059</v>
      </c>
      <c r="B998" s="42">
        <v>46038</v>
      </c>
      <c r="C998" s="48" t="s">
        <v>91</v>
      </c>
      <c r="D998" s="43" t="str">
        <f t="shared" si="269"/>
        <v>HO</v>
      </c>
      <c r="E998" s="44" t="s">
        <v>179</v>
      </c>
      <c r="F998" s="44" t="s">
        <v>161</v>
      </c>
      <c r="G998" s="45" t="s">
        <v>168</v>
      </c>
      <c r="H998" s="45"/>
      <c r="I998" s="45"/>
      <c r="J998" s="5">
        <v>208247</v>
      </c>
      <c r="K998" s="46" t="str">
        <f>VLOOKUP(J998,'[1]Item List (3)'!A$1:B$110000,2,FALSE)</f>
        <v>OR.209 YY2</v>
      </c>
      <c r="L998" s="5">
        <v>251221003</v>
      </c>
      <c r="M998" s="15" t="str">
        <f t="shared" si="275"/>
        <v>OR</v>
      </c>
      <c r="N998" s="15">
        <v>20</v>
      </c>
      <c r="O998" s="47">
        <f t="shared" si="274"/>
        <v>180</v>
      </c>
      <c r="P998" s="15">
        <v>1</v>
      </c>
      <c r="Q998" s="15">
        <v>1045</v>
      </c>
      <c r="R998" s="15"/>
      <c r="S998" s="15"/>
      <c r="T998" s="15"/>
      <c r="U998" s="48">
        <f t="shared" si="282"/>
        <v>1045</v>
      </c>
      <c r="V998" s="15">
        <v>380</v>
      </c>
      <c r="W998" s="15"/>
      <c r="X998" s="15">
        <v>10</v>
      </c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>
        <v>20</v>
      </c>
      <c r="AQ998" s="15"/>
      <c r="AR998" s="15"/>
      <c r="AS998" s="15"/>
      <c r="AT998" s="15"/>
      <c r="AU998" s="15"/>
      <c r="AV998" s="15"/>
      <c r="AW998" s="15"/>
      <c r="AX998" s="15"/>
      <c r="AY998" s="15"/>
      <c r="AZ998" s="15">
        <v>40</v>
      </c>
      <c r="BA998" s="15"/>
      <c r="BB998" s="15"/>
      <c r="BC998" s="15">
        <v>30</v>
      </c>
      <c r="BD998" s="15"/>
      <c r="BE998" s="15"/>
      <c r="BF998" s="15"/>
      <c r="BG998" s="48">
        <f t="shared" ref="BG998:BG1061" si="283">SUM(V998:BF998)</f>
        <v>480</v>
      </c>
      <c r="BH998" s="49">
        <f t="shared" si="276"/>
        <v>8</v>
      </c>
      <c r="BI998" s="50">
        <f t="shared" si="268"/>
        <v>6.333333333333333</v>
      </c>
      <c r="BJ998" s="50">
        <f t="shared" si="270"/>
        <v>79.166666666666657</v>
      </c>
      <c r="BK998" s="51">
        <f t="shared" si="271"/>
        <v>91.666666666666657</v>
      </c>
      <c r="BL998" s="51">
        <f t="shared" si="272"/>
        <v>100</v>
      </c>
      <c r="BM998" s="51">
        <f t="shared" si="273"/>
        <v>72.569444444444429</v>
      </c>
      <c r="BN998" s="52">
        <f t="shared" si="277"/>
        <v>0.33333333333333331</v>
      </c>
      <c r="BO998" s="52">
        <f t="shared" si="278"/>
        <v>1380</v>
      </c>
      <c r="BP998" s="52">
        <f t="shared" si="279"/>
        <v>1.3333333333333335</v>
      </c>
      <c r="BQ998" s="53">
        <f t="shared" si="280"/>
        <v>240.00000000000006</v>
      </c>
    </row>
    <row r="999" spans="1:69">
      <c r="A999" s="41">
        <v>1060</v>
      </c>
      <c r="B999" s="42">
        <v>46038</v>
      </c>
      <c r="C999" s="48" t="s">
        <v>97</v>
      </c>
      <c r="D999" s="43" t="str">
        <f t="shared" si="269"/>
        <v>HO</v>
      </c>
      <c r="E999" s="44" t="s">
        <v>179</v>
      </c>
      <c r="F999" s="44" t="s">
        <v>161</v>
      </c>
      <c r="G999" s="45" t="s">
        <v>163</v>
      </c>
      <c r="H999" s="45"/>
      <c r="I999" s="45"/>
      <c r="J999" s="5">
        <v>208247</v>
      </c>
      <c r="K999" s="46" t="str">
        <f>VLOOKUP(J999,'[1]Item List (3)'!A$1:B$110000,2,FALSE)</f>
        <v>OR.209 YY2</v>
      </c>
      <c r="L999" s="5">
        <v>251221003</v>
      </c>
      <c r="M999" s="15" t="str">
        <f t="shared" si="275"/>
        <v>OR</v>
      </c>
      <c r="N999" s="15">
        <v>20</v>
      </c>
      <c r="O999" s="47">
        <f t="shared" si="274"/>
        <v>180</v>
      </c>
      <c r="P999" s="15">
        <v>1</v>
      </c>
      <c r="Q999" s="15">
        <v>1176</v>
      </c>
      <c r="R999" s="15"/>
      <c r="S999" s="15"/>
      <c r="T999" s="15"/>
      <c r="U999" s="48">
        <f t="shared" si="282"/>
        <v>1176</v>
      </c>
      <c r="V999" s="15">
        <v>420</v>
      </c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>
        <v>30</v>
      </c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>
        <v>30</v>
      </c>
      <c r="BD999" s="15"/>
      <c r="BE999" s="15"/>
      <c r="BF999" s="15"/>
      <c r="BG999" s="48">
        <f t="shared" si="283"/>
        <v>480</v>
      </c>
      <c r="BH999" s="49">
        <f t="shared" si="276"/>
        <v>8</v>
      </c>
      <c r="BI999" s="50">
        <f t="shared" si="268"/>
        <v>7</v>
      </c>
      <c r="BJ999" s="50">
        <f t="shared" si="270"/>
        <v>87.5</v>
      </c>
      <c r="BK999" s="51">
        <f t="shared" si="271"/>
        <v>93.333333333333329</v>
      </c>
      <c r="BL999" s="51">
        <f t="shared" si="272"/>
        <v>100</v>
      </c>
      <c r="BM999" s="51">
        <f t="shared" si="273"/>
        <v>81.666666666666671</v>
      </c>
      <c r="BN999" s="52">
        <f t="shared" si="277"/>
        <v>0.5</v>
      </c>
      <c r="BO999" s="52">
        <f t="shared" si="278"/>
        <v>1350</v>
      </c>
      <c r="BP999" s="52">
        <f t="shared" si="279"/>
        <v>0.5</v>
      </c>
      <c r="BQ999" s="53">
        <f t="shared" si="280"/>
        <v>90</v>
      </c>
    </row>
    <row r="1000" spans="1:69">
      <c r="A1000" s="41">
        <v>1061</v>
      </c>
      <c r="B1000" s="42">
        <v>46040</v>
      </c>
      <c r="C1000" s="48" t="s">
        <v>91</v>
      </c>
      <c r="D1000" s="43" t="str">
        <f t="shared" si="269"/>
        <v>FG</v>
      </c>
      <c r="E1000" s="44" t="s">
        <v>93</v>
      </c>
      <c r="F1000" s="44" t="s">
        <v>92</v>
      </c>
      <c r="G1000" s="45" t="s">
        <v>94</v>
      </c>
      <c r="H1000" s="45" t="s">
        <v>95</v>
      </c>
      <c r="I1000" s="45"/>
      <c r="J1000" s="5">
        <v>208247</v>
      </c>
      <c r="K1000" s="46" t="str">
        <f>VLOOKUP(J1000,'[1]Item List (3)'!A$1:B$110000,2,FALSE)</f>
        <v>OR.209 YY2</v>
      </c>
      <c r="L1000" s="5">
        <v>251221004</v>
      </c>
      <c r="M1000" s="15" t="str">
        <f t="shared" si="275"/>
        <v>OR</v>
      </c>
      <c r="N1000" s="15"/>
      <c r="O1000" s="47" t="str">
        <f t="shared" si="274"/>
        <v/>
      </c>
      <c r="P1000" s="15">
        <v>2</v>
      </c>
      <c r="Q1000" s="15">
        <v>3346</v>
      </c>
      <c r="R1000" s="15"/>
      <c r="S1000" s="15"/>
      <c r="T1000" s="15"/>
      <c r="U1000" s="48">
        <f t="shared" si="282"/>
        <v>3346</v>
      </c>
      <c r="V1000" s="15">
        <v>180</v>
      </c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>
        <v>60</v>
      </c>
      <c r="AR1000" s="15">
        <v>60</v>
      </c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48">
        <f t="shared" si="283"/>
        <v>300</v>
      </c>
      <c r="BH1000" s="49">
        <f t="shared" si="276"/>
        <v>5</v>
      </c>
      <c r="BI1000" s="50">
        <f t="shared" si="268"/>
        <v>3</v>
      </c>
      <c r="BJ1000" s="50">
        <f t="shared" si="270"/>
        <v>60</v>
      </c>
      <c r="BK1000" s="51">
        <f t="shared" si="271"/>
        <v>0</v>
      </c>
      <c r="BL1000" s="51">
        <f t="shared" si="272"/>
        <v>100</v>
      </c>
      <c r="BM1000" s="51">
        <f t="shared" si="273"/>
        <v>0</v>
      </c>
      <c r="BN1000" s="52">
        <f t="shared" si="277"/>
        <v>0</v>
      </c>
      <c r="BO1000" s="52">
        <f t="shared" si="278"/>
        <v>0</v>
      </c>
      <c r="BP1000" s="52">
        <f t="shared" si="279"/>
        <v>2</v>
      </c>
      <c r="BQ1000" s="53">
        <f t="shared" si="280"/>
        <v>0</v>
      </c>
    </row>
    <row r="1001" spans="1:69">
      <c r="A1001" s="41">
        <v>1062</v>
      </c>
      <c r="B1001" s="42">
        <v>46040</v>
      </c>
      <c r="C1001" s="48" t="s">
        <v>91</v>
      </c>
      <c r="D1001" s="43" t="str">
        <f t="shared" si="269"/>
        <v>FG</v>
      </c>
      <c r="E1001" s="44" t="s">
        <v>93</v>
      </c>
      <c r="F1001" s="44" t="s">
        <v>92</v>
      </c>
      <c r="G1001" s="45" t="s">
        <v>94</v>
      </c>
      <c r="H1001" s="45" t="s">
        <v>95</v>
      </c>
      <c r="I1001" s="45"/>
      <c r="J1001" s="5">
        <v>208247</v>
      </c>
      <c r="K1001" s="46" t="str">
        <f>VLOOKUP(J1001,'[1]Item List (3)'!A$1:B$110000,2,FALSE)</f>
        <v>OR.209 YY2</v>
      </c>
      <c r="L1001" s="5">
        <v>251221005</v>
      </c>
      <c r="M1001" s="15" t="str">
        <f t="shared" si="275"/>
        <v>OR</v>
      </c>
      <c r="N1001" s="15"/>
      <c r="O1001" s="47" t="str">
        <f t="shared" si="274"/>
        <v/>
      </c>
      <c r="P1001" s="15">
        <v>2</v>
      </c>
      <c r="Q1001" s="15">
        <v>2430</v>
      </c>
      <c r="R1001" s="15"/>
      <c r="S1001" s="15"/>
      <c r="T1001" s="15"/>
      <c r="U1001" s="48">
        <f t="shared" si="282"/>
        <v>2430</v>
      </c>
      <c r="V1001" s="15">
        <v>180</v>
      </c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48">
        <f t="shared" si="283"/>
        <v>180</v>
      </c>
      <c r="BH1001" s="49">
        <f t="shared" si="276"/>
        <v>3</v>
      </c>
      <c r="BI1001" s="50">
        <f t="shared" si="268"/>
        <v>3</v>
      </c>
      <c r="BJ1001" s="50">
        <f t="shared" si="270"/>
        <v>100</v>
      </c>
      <c r="BK1001" s="51">
        <f t="shared" si="271"/>
        <v>0</v>
      </c>
      <c r="BL1001" s="51">
        <f t="shared" si="272"/>
        <v>100</v>
      </c>
      <c r="BM1001" s="51">
        <f t="shared" si="273"/>
        <v>0</v>
      </c>
      <c r="BN1001" s="52">
        <f t="shared" si="277"/>
        <v>0</v>
      </c>
      <c r="BO1001" s="52">
        <f t="shared" si="278"/>
        <v>0</v>
      </c>
      <c r="BP1001" s="52">
        <f t="shared" si="279"/>
        <v>0</v>
      </c>
      <c r="BQ1001" s="53">
        <f t="shared" si="280"/>
        <v>0</v>
      </c>
    </row>
    <row r="1002" spans="1:69">
      <c r="A1002" s="41">
        <v>1063</v>
      </c>
      <c r="B1002" s="42">
        <v>46040</v>
      </c>
      <c r="C1002" s="48" t="s">
        <v>97</v>
      </c>
      <c r="D1002" s="43" t="str">
        <f t="shared" si="269"/>
        <v>FG</v>
      </c>
      <c r="E1002" s="44" t="s">
        <v>93</v>
      </c>
      <c r="F1002" s="44" t="s">
        <v>92</v>
      </c>
      <c r="G1002" s="45" t="s">
        <v>98</v>
      </c>
      <c r="H1002" s="45" t="s">
        <v>99</v>
      </c>
      <c r="I1002" s="45"/>
      <c r="J1002" s="5">
        <v>208247</v>
      </c>
      <c r="K1002" s="46" t="str">
        <f>VLOOKUP(J1002,'[1]Item List (3)'!A$1:B$110000,2,FALSE)</f>
        <v>OR.209 YY2</v>
      </c>
      <c r="L1002" s="5">
        <v>251221005</v>
      </c>
      <c r="M1002" s="15" t="str">
        <f t="shared" si="275"/>
        <v>OR</v>
      </c>
      <c r="N1002" s="15"/>
      <c r="O1002" s="47" t="str">
        <f t="shared" si="274"/>
        <v/>
      </c>
      <c r="P1002" s="15">
        <v>2</v>
      </c>
      <c r="Q1002" s="15">
        <v>360</v>
      </c>
      <c r="R1002" s="15"/>
      <c r="S1002" s="15"/>
      <c r="T1002" s="15"/>
      <c r="U1002" s="48">
        <f t="shared" si="282"/>
        <v>360</v>
      </c>
      <c r="V1002" s="15">
        <v>60</v>
      </c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>
        <v>60</v>
      </c>
      <c r="BD1002" s="15"/>
      <c r="BE1002" s="15"/>
      <c r="BF1002" s="15"/>
      <c r="BG1002" s="48">
        <f t="shared" si="283"/>
        <v>120</v>
      </c>
      <c r="BH1002" s="49">
        <f t="shared" si="276"/>
        <v>2</v>
      </c>
      <c r="BI1002" s="50">
        <f t="shared" si="268"/>
        <v>1</v>
      </c>
      <c r="BJ1002" s="50">
        <f t="shared" si="270"/>
        <v>50</v>
      </c>
      <c r="BK1002" s="51">
        <f t="shared" si="271"/>
        <v>0</v>
      </c>
      <c r="BL1002" s="51">
        <f t="shared" si="272"/>
        <v>100</v>
      </c>
      <c r="BM1002" s="51">
        <f t="shared" si="273"/>
        <v>0</v>
      </c>
      <c r="BN1002" s="52">
        <f t="shared" si="277"/>
        <v>0</v>
      </c>
      <c r="BO1002" s="52">
        <f t="shared" si="278"/>
        <v>0</v>
      </c>
      <c r="BP1002" s="52">
        <f t="shared" si="279"/>
        <v>1</v>
      </c>
      <c r="BQ1002" s="53">
        <f t="shared" si="280"/>
        <v>0</v>
      </c>
    </row>
    <row r="1003" spans="1:69">
      <c r="A1003" s="41">
        <v>1064</v>
      </c>
      <c r="B1003" s="42">
        <v>46040</v>
      </c>
      <c r="C1003" s="48" t="s">
        <v>97</v>
      </c>
      <c r="D1003" s="43" t="str">
        <f t="shared" si="269"/>
        <v>FG</v>
      </c>
      <c r="E1003" s="44" t="s">
        <v>93</v>
      </c>
      <c r="F1003" s="44" t="s">
        <v>92</v>
      </c>
      <c r="G1003" s="45" t="s">
        <v>98</v>
      </c>
      <c r="H1003" s="45" t="s">
        <v>99</v>
      </c>
      <c r="I1003" s="45"/>
      <c r="J1003" s="5">
        <v>104247</v>
      </c>
      <c r="K1003" s="46" t="str">
        <f>VLOOKUP(J1003,'[1]Item List (3)'!A$1:B$110000,2,FALSE)</f>
        <v>IR.209</v>
      </c>
      <c r="L1003" s="5">
        <v>251221001</v>
      </c>
      <c r="M1003" s="15" t="str">
        <f t="shared" si="275"/>
        <v>IR</v>
      </c>
      <c r="N1003" s="15"/>
      <c r="O1003" s="47" t="str">
        <f t="shared" si="274"/>
        <v/>
      </c>
      <c r="P1003" s="15">
        <v>2</v>
      </c>
      <c r="Q1003" s="15">
        <v>2987</v>
      </c>
      <c r="R1003" s="15"/>
      <c r="S1003" s="15"/>
      <c r="T1003" s="15"/>
      <c r="U1003" s="48">
        <f t="shared" si="282"/>
        <v>2987</v>
      </c>
      <c r="V1003" s="15">
        <v>210</v>
      </c>
      <c r="W1003" s="15">
        <v>120</v>
      </c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>
        <v>30</v>
      </c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48">
        <f t="shared" si="283"/>
        <v>360</v>
      </c>
      <c r="BH1003" s="49">
        <f t="shared" si="276"/>
        <v>6</v>
      </c>
      <c r="BI1003" s="50">
        <f t="shared" si="268"/>
        <v>3.5</v>
      </c>
      <c r="BJ1003" s="50">
        <f t="shared" si="270"/>
        <v>58.333333333333336</v>
      </c>
      <c r="BK1003" s="51">
        <f t="shared" si="271"/>
        <v>0</v>
      </c>
      <c r="BL1003" s="51">
        <f t="shared" si="272"/>
        <v>100</v>
      </c>
      <c r="BM1003" s="51">
        <f t="shared" si="273"/>
        <v>0</v>
      </c>
      <c r="BN1003" s="52">
        <f t="shared" si="277"/>
        <v>2</v>
      </c>
      <c r="BO1003" s="52">
        <f t="shared" si="278"/>
        <v>0</v>
      </c>
      <c r="BP1003" s="52">
        <f t="shared" si="279"/>
        <v>0.5</v>
      </c>
      <c r="BQ1003" s="53">
        <f t="shared" si="280"/>
        <v>0</v>
      </c>
    </row>
    <row r="1004" spans="1:69">
      <c r="A1004" s="41">
        <v>1065</v>
      </c>
      <c r="B1004" s="42">
        <v>46040</v>
      </c>
      <c r="C1004" s="48" t="s">
        <v>91</v>
      </c>
      <c r="D1004" s="43" t="str">
        <f t="shared" si="269"/>
        <v>FG</v>
      </c>
      <c r="E1004" s="44" t="s">
        <v>100</v>
      </c>
      <c r="F1004" s="44" t="s">
        <v>92</v>
      </c>
      <c r="G1004" s="45" t="s">
        <v>101</v>
      </c>
      <c r="H1004" s="45" t="s">
        <v>102</v>
      </c>
      <c r="I1004" s="45" t="s">
        <v>110</v>
      </c>
      <c r="J1004" s="5">
        <v>104281</v>
      </c>
      <c r="K1004" s="46" t="str">
        <f>VLOOKUP(J1004,'[1]Item List (3)'!A$1:B$110000,2,FALSE)</f>
        <v>D.IR 14536</v>
      </c>
      <c r="L1004" s="5">
        <v>251223015</v>
      </c>
      <c r="M1004" s="15" t="str">
        <f t="shared" si="275"/>
        <v>IR</v>
      </c>
      <c r="N1004" s="15"/>
      <c r="O1004" s="47" t="str">
        <f t="shared" si="274"/>
        <v/>
      </c>
      <c r="P1004" s="15">
        <v>1</v>
      </c>
      <c r="Q1004" s="15">
        <v>471</v>
      </c>
      <c r="R1004" s="15"/>
      <c r="S1004" s="15"/>
      <c r="T1004" s="15"/>
      <c r="U1004" s="48">
        <f t="shared" si="282"/>
        <v>471</v>
      </c>
      <c r="V1004" s="15">
        <v>60</v>
      </c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>
        <v>150</v>
      </c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48">
        <f t="shared" si="283"/>
        <v>210</v>
      </c>
      <c r="BH1004" s="49">
        <f t="shared" si="276"/>
        <v>3.5</v>
      </c>
      <c r="BI1004" s="50">
        <f t="shared" si="268"/>
        <v>1</v>
      </c>
      <c r="BJ1004" s="50">
        <f t="shared" si="270"/>
        <v>28.571428571428569</v>
      </c>
      <c r="BK1004" s="51">
        <f t="shared" si="271"/>
        <v>0</v>
      </c>
      <c r="BL1004" s="51">
        <f t="shared" si="272"/>
        <v>100</v>
      </c>
      <c r="BM1004" s="51">
        <f t="shared" si="273"/>
        <v>0</v>
      </c>
      <c r="BN1004" s="52">
        <f t="shared" si="277"/>
        <v>0</v>
      </c>
      <c r="BO1004" s="52">
        <f t="shared" si="278"/>
        <v>0</v>
      </c>
      <c r="BP1004" s="52">
        <f t="shared" si="279"/>
        <v>2.5</v>
      </c>
      <c r="BQ1004" s="53">
        <f t="shared" si="280"/>
        <v>0</v>
      </c>
    </row>
    <row r="1005" spans="1:69">
      <c r="A1005" s="41">
        <v>1066</v>
      </c>
      <c r="B1005" s="42">
        <v>46040</v>
      </c>
      <c r="C1005" s="48" t="s">
        <v>91</v>
      </c>
      <c r="D1005" s="43" t="str">
        <f t="shared" si="269"/>
        <v>FG</v>
      </c>
      <c r="E1005" s="44" t="s">
        <v>100</v>
      </c>
      <c r="F1005" s="44" t="s">
        <v>116</v>
      </c>
      <c r="G1005" s="45" t="s">
        <v>101</v>
      </c>
      <c r="H1005" s="45" t="s">
        <v>102</v>
      </c>
      <c r="I1005" s="45" t="s">
        <v>110</v>
      </c>
      <c r="J1005" s="5">
        <v>208299</v>
      </c>
      <c r="K1005" s="46" t="str">
        <f>VLOOKUP(J1005,'[1]Item List (3)'!A$1:B$110000,2,FALSE)</f>
        <v>OR.9916</v>
      </c>
      <c r="L1005" s="5">
        <v>251005009</v>
      </c>
      <c r="M1005" s="15" t="str">
        <f t="shared" si="275"/>
        <v>OR</v>
      </c>
      <c r="N1005" s="15"/>
      <c r="O1005" s="47" t="str">
        <f t="shared" si="274"/>
        <v/>
      </c>
      <c r="P1005" s="15">
        <v>1</v>
      </c>
      <c r="Q1005" s="15">
        <v>2500</v>
      </c>
      <c r="R1005" s="15"/>
      <c r="S1005" s="15"/>
      <c r="T1005" s="15"/>
      <c r="U1005" s="48">
        <f t="shared" si="282"/>
        <v>2500</v>
      </c>
      <c r="V1005" s="15">
        <v>120</v>
      </c>
      <c r="W1005" s="15">
        <v>30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>
        <v>120</v>
      </c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48">
        <f t="shared" si="283"/>
        <v>270</v>
      </c>
      <c r="BH1005" s="49">
        <f t="shared" si="276"/>
        <v>4.5</v>
      </c>
      <c r="BI1005" s="50">
        <f t="shared" si="268"/>
        <v>2</v>
      </c>
      <c r="BJ1005" s="50">
        <f t="shared" si="270"/>
        <v>44.444444444444443</v>
      </c>
      <c r="BK1005" s="51">
        <f t="shared" si="271"/>
        <v>0</v>
      </c>
      <c r="BL1005" s="51">
        <f t="shared" si="272"/>
        <v>100</v>
      </c>
      <c r="BM1005" s="51">
        <f t="shared" si="273"/>
        <v>0</v>
      </c>
      <c r="BN1005" s="52">
        <f t="shared" si="277"/>
        <v>0.5</v>
      </c>
      <c r="BO1005" s="52">
        <f t="shared" si="278"/>
        <v>0</v>
      </c>
      <c r="BP1005" s="52">
        <f t="shared" si="279"/>
        <v>2</v>
      </c>
      <c r="BQ1005" s="53">
        <f t="shared" si="280"/>
        <v>0</v>
      </c>
    </row>
    <row r="1006" spans="1:69">
      <c r="A1006" s="41">
        <v>1067</v>
      </c>
      <c r="B1006" s="42">
        <v>46040</v>
      </c>
      <c r="C1006" s="48" t="s">
        <v>97</v>
      </c>
      <c r="D1006" s="43" t="str">
        <f t="shared" si="269"/>
        <v>FG</v>
      </c>
      <c r="E1006" s="44" t="s">
        <v>100</v>
      </c>
      <c r="F1006" s="44" t="s">
        <v>116</v>
      </c>
      <c r="G1006" s="45" t="s">
        <v>103</v>
      </c>
      <c r="H1006" s="45" t="s">
        <v>104</v>
      </c>
      <c r="I1006" s="45"/>
      <c r="J1006" s="5">
        <v>208299</v>
      </c>
      <c r="K1006" s="46" t="str">
        <f>VLOOKUP(J1006,'[1]Item List (3)'!A$1:B$110000,2,FALSE)</f>
        <v>OR.9916</v>
      </c>
      <c r="L1006" s="5">
        <v>251005009</v>
      </c>
      <c r="M1006" s="15" t="str">
        <f t="shared" si="275"/>
        <v>OR</v>
      </c>
      <c r="N1006" s="15"/>
      <c r="O1006" s="47" t="str">
        <f t="shared" si="274"/>
        <v/>
      </c>
      <c r="P1006" s="15">
        <v>1</v>
      </c>
      <c r="Q1006" s="15">
        <v>7200</v>
      </c>
      <c r="R1006" s="15"/>
      <c r="S1006" s="15"/>
      <c r="T1006" s="15"/>
      <c r="U1006" s="48">
        <f t="shared" si="282"/>
        <v>7200</v>
      </c>
      <c r="V1006" s="15">
        <v>300</v>
      </c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>
        <v>180</v>
      </c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48">
        <f t="shared" si="283"/>
        <v>480</v>
      </c>
      <c r="BH1006" s="49">
        <f t="shared" si="276"/>
        <v>8</v>
      </c>
      <c r="BI1006" s="50">
        <f t="shared" si="268"/>
        <v>5</v>
      </c>
      <c r="BJ1006" s="50">
        <f t="shared" si="270"/>
        <v>62.5</v>
      </c>
      <c r="BK1006" s="51">
        <f t="shared" si="271"/>
        <v>0</v>
      </c>
      <c r="BL1006" s="51">
        <f t="shared" si="272"/>
        <v>100</v>
      </c>
      <c r="BM1006" s="51">
        <f t="shared" si="273"/>
        <v>0</v>
      </c>
      <c r="BN1006" s="52">
        <f t="shared" si="277"/>
        <v>0</v>
      </c>
      <c r="BO1006" s="52">
        <f t="shared" si="278"/>
        <v>0</v>
      </c>
      <c r="BP1006" s="52">
        <f t="shared" si="279"/>
        <v>3</v>
      </c>
      <c r="BQ1006" s="53">
        <f t="shared" si="280"/>
        <v>0</v>
      </c>
    </row>
    <row r="1007" spans="1:69">
      <c r="A1007" s="41">
        <v>1068</v>
      </c>
      <c r="B1007" s="42">
        <v>46040</v>
      </c>
      <c r="C1007" s="48" t="s">
        <v>91</v>
      </c>
      <c r="D1007" s="43" t="str">
        <f t="shared" si="269"/>
        <v>CG</v>
      </c>
      <c r="E1007" s="44" t="s">
        <v>105</v>
      </c>
      <c r="F1007" s="44"/>
      <c r="G1007" s="45"/>
      <c r="H1007" s="45"/>
      <c r="I1007" s="45"/>
      <c r="J1007" s="5"/>
      <c r="K1007" s="46" t="e">
        <f>VLOOKUP(J1007,'[1]Item List (3)'!A$1:B$110000,2,FALSE)</f>
        <v>#N/A</v>
      </c>
      <c r="L1007" s="5"/>
      <c r="M1007" s="15" t="str">
        <f t="shared" si="275"/>
        <v>IR</v>
      </c>
      <c r="N1007" s="15"/>
      <c r="O1007" s="47" t="str">
        <f t="shared" si="274"/>
        <v/>
      </c>
      <c r="P1007" s="15"/>
      <c r="Q1007" s="15"/>
      <c r="R1007" s="15"/>
      <c r="S1007" s="15"/>
      <c r="T1007" s="15"/>
      <c r="U1007" s="48">
        <f t="shared" si="282"/>
        <v>0</v>
      </c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>
        <v>480</v>
      </c>
      <c r="BG1007" s="48">
        <f t="shared" si="283"/>
        <v>480</v>
      </c>
      <c r="BH1007" s="49">
        <f t="shared" si="276"/>
        <v>8</v>
      </c>
      <c r="BI1007" s="50">
        <f t="shared" si="268"/>
        <v>0</v>
      </c>
      <c r="BJ1007" s="50">
        <f t="shared" si="270"/>
        <v>0</v>
      </c>
      <c r="BK1007" s="51">
        <f t="shared" si="271"/>
        <v>0</v>
      </c>
      <c r="BL1007" s="51">
        <f t="shared" si="272"/>
        <v>0</v>
      </c>
      <c r="BM1007" s="51">
        <f t="shared" si="273"/>
        <v>0</v>
      </c>
      <c r="BN1007" s="52">
        <f t="shared" si="277"/>
        <v>8</v>
      </c>
      <c r="BO1007" s="52">
        <f t="shared" si="278"/>
        <v>0</v>
      </c>
      <c r="BP1007" s="52">
        <f t="shared" si="279"/>
        <v>0</v>
      </c>
      <c r="BQ1007" s="53">
        <f t="shared" si="280"/>
        <v>0</v>
      </c>
    </row>
    <row r="1008" spans="1:69">
      <c r="A1008" s="41">
        <v>1069</v>
      </c>
      <c r="B1008" s="42">
        <v>46040</v>
      </c>
      <c r="C1008" s="48" t="s">
        <v>97</v>
      </c>
      <c r="D1008" s="43" t="str">
        <f t="shared" si="269"/>
        <v>CG</v>
      </c>
      <c r="E1008" s="44" t="s">
        <v>105</v>
      </c>
      <c r="F1008" s="44"/>
      <c r="G1008" s="45"/>
      <c r="H1008" s="45"/>
      <c r="I1008" s="45"/>
      <c r="J1008" s="5"/>
      <c r="K1008" s="46" t="e">
        <f>VLOOKUP(J1008,'[1]Item List (3)'!A$1:B$110000,2,FALSE)</f>
        <v>#N/A</v>
      </c>
      <c r="L1008" s="5"/>
      <c r="M1008" s="15" t="str">
        <f t="shared" si="275"/>
        <v>IR</v>
      </c>
      <c r="N1008" s="15"/>
      <c r="O1008" s="47" t="str">
        <f t="shared" si="274"/>
        <v/>
      </c>
      <c r="P1008" s="15"/>
      <c r="Q1008" s="15"/>
      <c r="R1008" s="15"/>
      <c r="S1008" s="15"/>
      <c r="T1008" s="15"/>
      <c r="U1008" s="48">
        <f t="shared" si="282"/>
        <v>0</v>
      </c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>
        <v>480</v>
      </c>
      <c r="BG1008" s="48">
        <f t="shared" si="283"/>
        <v>480</v>
      </c>
      <c r="BH1008" s="49">
        <f t="shared" si="276"/>
        <v>8</v>
      </c>
      <c r="BI1008" s="50">
        <f t="shared" si="268"/>
        <v>0</v>
      </c>
      <c r="BJ1008" s="50">
        <f t="shared" si="270"/>
        <v>0</v>
      </c>
      <c r="BK1008" s="51">
        <f t="shared" si="271"/>
        <v>0</v>
      </c>
      <c r="BL1008" s="51">
        <f t="shared" si="272"/>
        <v>0</v>
      </c>
      <c r="BM1008" s="51">
        <f t="shared" si="273"/>
        <v>0</v>
      </c>
      <c r="BN1008" s="52">
        <f t="shared" si="277"/>
        <v>8</v>
      </c>
      <c r="BO1008" s="52">
        <f t="shared" si="278"/>
        <v>0</v>
      </c>
      <c r="BP1008" s="52">
        <f t="shared" si="279"/>
        <v>0</v>
      </c>
      <c r="BQ1008" s="53">
        <f t="shared" si="280"/>
        <v>0</v>
      </c>
    </row>
    <row r="1009" spans="1:69">
      <c r="A1009" s="41">
        <v>1070</v>
      </c>
      <c r="B1009" s="42">
        <v>46040</v>
      </c>
      <c r="C1009" s="48" t="s">
        <v>91</v>
      </c>
      <c r="D1009" s="43" t="str">
        <f t="shared" si="269"/>
        <v>CG</v>
      </c>
      <c r="E1009" s="44" t="s">
        <v>108</v>
      </c>
      <c r="F1009" s="44" t="s">
        <v>120</v>
      </c>
      <c r="G1009" s="45" t="s">
        <v>181</v>
      </c>
      <c r="H1009" s="45" t="s">
        <v>113</v>
      </c>
      <c r="I1009" s="45" t="s">
        <v>110</v>
      </c>
      <c r="J1009" s="5">
        <v>208299</v>
      </c>
      <c r="K1009" s="46" t="str">
        <f>VLOOKUP(J1009,'[1]Item List (3)'!A$1:B$110000,2,FALSE)</f>
        <v>OR.9916</v>
      </c>
      <c r="L1009" s="5">
        <v>251005009</v>
      </c>
      <c r="M1009" s="15" t="str">
        <f t="shared" si="275"/>
        <v>OR</v>
      </c>
      <c r="N1009" s="15"/>
      <c r="O1009" s="47" t="str">
        <f t="shared" si="274"/>
        <v/>
      </c>
      <c r="P1009" s="15">
        <v>1</v>
      </c>
      <c r="Q1009" s="15">
        <v>13066</v>
      </c>
      <c r="R1009" s="15"/>
      <c r="S1009" s="15">
        <v>34</v>
      </c>
      <c r="T1009" s="15"/>
      <c r="U1009" s="48">
        <f t="shared" si="282"/>
        <v>13100</v>
      </c>
      <c r="V1009" s="15">
        <v>210</v>
      </c>
      <c r="W1009" s="15">
        <v>120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>
        <v>90</v>
      </c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>
        <v>60</v>
      </c>
      <c r="BD1009" s="15"/>
      <c r="BE1009" s="15"/>
      <c r="BF1009" s="15"/>
      <c r="BG1009" s="48">
        <f t="shared" si="283"/>
        <v>480</v>
      </c>
      <c r="BH1009" s="49">
        <f t="shared" si="276"/>
        <v>8</v>
      </c>
      <c r="BI1009" s="50">
        <f t="shared" si="268"/>
        <v>3.5</v>
      </c>
      <c r="BJ1009" s="50">
        <f t="shared" si="270"/>
        <v>43.75</v>
      </c>
      <c r="BK1009" s="51">
        <f t="shared" si="271"/>
        <v>0</v>
      </c>
      <c r="BL1009" s="51">
        <f t="shared" si="272"/>
        <v>99.74045801526718</v>
      </c>
      <c r="BM1009" s="51">
        <f t="shared" si="273"/>
        <v>0</v>
      </c>
      <c r="BN1009" s="52">
        <f t="shared" si="277"/>
        <v>2</v>
      </c>
      <c r="BO1009" s="52">
        <f t="shared" si="278"/>
        <v>0</v>
      </c>
      <c r="BP1009" s="52">
        <f t="shared" si="279"/>
        <v>2.5</v>
      </c>
      <c r="BQ1009" s="53">
        <f t="shared" si="280"/>
        <v>0</v>
      </c>
    </row>
    <row r="1010" spans="1:69">
      <c r="A1010" s="41">
        <v>1071</v>
      </c>
      <c r="B1010" s="42">
        <v>46040</v>
      </c>
      <c r="C1010" s="48" t="s">
        <v>97</v>
      </c>
      <c r="D1010" s="43" t="str">
        <f t="shared" si="269"/>
        <v>CG</v>
      </c>
      <c r="E1010" s="44" t="s">
        <v>108</v>
      </c>
      <c r="F1010" s="44" t="s">
        <v>120</v>
      </c>
      <c r="G1010" s="45" t="s">
        <v>181</v>
      </c>
      <c r="H1010" s="45" t="s">
        <v>113</v>
      </c>
      <c r="I1010" s="45" t="s">
        <v>157</v>
      </c>
      <c r="J1010" s="5">
        <v>200299.13</v>
      </c>
      <c r="K1010" s="46" t="str">
        <f>VLOOKUP(J1010,'[1]Item List (3)'!A$1:B$110000,2,FALSE)</f>
        <v>OR.9913 C</v>
      </c>
      <c r="L1010" s="5">
        <v>251119002</v>
      </c>
      <c r="M1010" s="15" t="str">
        <f t="shared" si="275"/>
        <v>OR</v>
      </c>
      <c r="N1010" s="15"/>
      <c r="O1010" s="47" t="str">
        <f t="shared" si="274"/>
        <v/>
      </c>
      <c r="P1010" s="15">
        <v>1</v>
      </c>
      <c r="Q1010" s="15">
        <v>6200</v>
      </c>
      <c r="R1010" s="15"/>
      <c r="S1010" s="15"/>
      <c r="T1010" s="15"/>
      <c r="U1010" s="48">
        <f t="shared" si="282"/>
        <v>6200</v>
      </c>
      <c r="V1010" s="15">
        <v>120</v>
      </c>
      <c r="W1010" s="15">
        <v>120</v>
      </c>
      <c r="X1010" s="15">
        <v>60</v>
      </c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>
        <v>30</v>
      </c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48">
        <f t="shared" si="283"/>
        <v>330</v>
      </c>
      <c r="BH1010" s="49">
        <f t="shared" si="276"/>
        <v>5.5</v>
      </c>
      <c r="BI1010" s="50">
        <f t="shared" si="268"/>
        <v>2</v>
      </c>
      <c r="BJ1010" s="50">
        <f t="shared" si="270"/>
        <v>36.363636363636367</v>
      </c>
      <c r="BK1010" s="51">
        <f t="shared" si="271"/>
        <v>0</v>
      </c>
      <c r="BL1010" s="51">
        <f t="shared" si="272"/>
        <v>100</v>
      </c>
      <c r="BM1010" s="51">
        <f t="shared" si="273"/>
        <v>0</v>
      </c>
      <c r="BN1010" s="52">
        <f t="shared" si="277"/>
        <v>2</v>
      </c>
      <c r="BO1010" s="52">
        <f t="shared" si="278"/>
        <v>0</v>
      </c>
      <c r="BP1010" s="52">
        <f t="shared" si="279"/>
        <v>1.5</v>
      </c>
      <c r="BQ1010" s="53">
        <f t="shared" si="280"/>
        <v>0</v>
      </c>
    </row>
    <row r="1011" spans="1:69">
      <c r="A1011" s="41">
        <v>1072</v>
      </c>
      <c r="B1011" s="42">
        <v>46040</v>
      </c>
      <c r="C1011" s="48" t="s">
        <v>97</v>
      </c>
      <c r="D1011" s="43" t="str">
        <f t="shared" si="269"/>
        <v>CG</v>
      </c>
      <c r="E1011" s="44" t="s">
        <v>108</v>
      </c>
      <c r="F1011" s="44" t="s">
        <v>111</v>
      </c>
      <c r="G1011" s="45" t="s">
        <v>181</v>
      </c>
      <c r="H1011" s="45" t="s">
        <v>113</v>
      </c>
      <c r="I1011" s="45" t="s">
        <v>157</v>
      </c>
      <c r="J1011" s="5">
        <v>208417</v>
      </c>
      <c r="K1011" s="46" t="str">
        <f>VLOOKUP(J1011,'[1]Item List (3)'!A$1:B$110000,2,FALSE)</f>
        <v>JC.OR 8008</v>
      </c>
      <c r="L1011" s="5"/>
      <c r="M1011" s="15" t="str">
        <f t="shared" si="275"/>
        <v>OR</v>
      </c>
      <c r="N1011" s="15"/>
      <c r="O1011" s="47" t="str">
        <f t="shared" si="274"/>
        <v/>
      </c>
      <c r="P1011" s="15">
        <v>1</v>
      </c>
      <c r="Q1011" s="15">
        <v>800</v>
      </c>
      <c r="R1011" s="15"/>
      <c r="S1011" s="15"/>
      <c r="T1011" s="15"/>
      <c r="U1011" s="48">
        <f t="shared" si="282"/>
        <v>800</v>
      </c>
      <c r="V1011" s="15">
        <v>30</v>
      </c>
      <c r="W1011" s="15">
        <v>120</v>
      </c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48">
        <f t="shared" si="283"/>
        <v>150</v>
      </c>
      <c r="BH1011" s="49">
        <f t="shared" si="276"/>
        <v>2.5</v>
      </c>
      <c r="BI1011" s="50">
        <f t="shared" si="268"/>
        <v>0.5</v>
      </c>
      <c r="BJ1011" s="50">
        <f t="shared" si="270"/>
        <v>20</v>
      </c>
      <c r="BK1011" s="51">
        <f t="shared" si="271"/>
        <v>0</v>
      </c>
      <c r="BL1011" s="51">
        <f t="shared" si="272"/>
        <v>100</v>
      </c>
      <c r="BM1011" s="51">
        <f t="shared" si="273"/>
        <v>0</v>
      </c>
      <c r="BN1011" s="52">
        <f t="shared" si="277"/>
        <v>2</v>
      </c>
      <c r="BO1011" s="52">
        <f t="shared" si="278"/>
        <v>0</v>
      </c>
      <c r="BP1011" s="52">
        <f t="shared" si="279"/>
        <v>0</v>
      </c>
      <c r="BQ1011" s="53">
        <f t="shared" si="280"/>
        <v>0</v>
      </c>
    </row>
    <row r="1012" spans="1:69">
      <c r="A1012" s="41">
        <v>1073</v>
      </c>
      <c r="B1012" s="42">
        <v>46040</v>
      </c>
      <c r="C1012" s="48" t="s">
        <v>91</v>
      </c>
      <c r="D1012" s="43" t="str">
        <f t="shared" si="269"/>
        <v>CG</v>
      </c>
      <c r="E1012" s="44" t="s">
        <v>115</v>
      </c>
      <c r="F1012" s="44" t="s">
        <v>106</v>
      </c>
      <c r="G1012" s="45" t="s">
        <v>117</v>
      </c>
      <c r="H1012" s="45" t="s">
        <v>118</v>
      </c>
      <c r="I1012" s="45" t="s">
        <v>119</v>
      </c>
      <c r="J1012" s="5">
        <v>208442</v>
      </c>
      <c r="K1012" s="46" t="str">
        <f>VLOOKUP(J1012,'[1]Item List (3)'!A$1:B$110000,2,FALSE)</f>
        <v>R.OR 442(JC 8015) (L)</v>
      </c>
      <c r="L1012" s="5">
        <v>251226005</v>
      </c>
      <c r="M1012" s="15" t="str">
        <f t="shared" si="275"/>
        <v>OR</v>
      </c>
      <c r="N1012" s="15"/>
      <c r="O1012" s="47" t="str">
        <f t="shared" si="274"/>
        <v/>
      </c>
      <c r="P1012" s="15">
        <v>1</v>
      </c>
      <c r="Q1012" s="15">
        <v>5768</v>
      </c>
      <c r="R1012" s="15"/>
      <c r="S1012" s="15"/>
      <c r="T1012" s="15"/>
      <c r="U1012" s="48">
        <f t="shared" si="282"/>
        <v>5768</v>
      </c>
      <c r="V1012" s="15">
        <v>180</v>
      </c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>
        <v>90</v>
      </c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48">
        <f t="shared" si="283"/>
        <v>270</v>
      </c>
      <c r="BH1012" s="49">
        <f t="shared" si="276"/>
        <v>4.5</v>
      </c>
      <c r="BI1012" s="50">
        <f t="shared" si="268"/>
        <v>3</v>
      </c>
      <c r="BJ1012" s="50">
        <f t="shared" si="270"/>
        <v>66.666666666666657</v>
      </c>
      <c r="BK1012" s="51">
        <f t="shared" si="271"/>
        <v>0</v>
      </c>
      <c r="BL1012" s="51">
        <f t="shared" si="272"/>
        <v>100</v>
      </c>
      <c r="BM1012" s="51">
        <f t="shared" si="273"/>
        <v>0</v>
      </c>
      <c r="BN1012" s="52">
        <f t="shared" si="277"/>
        <v>0</v>
      </c>
      <c r="BO1012" s="52">
        <f t="shared" si="278"/>
        <v>0</v>
      </c>
      <c r="BP1012" s="52">
        <f t="shared" si="279"/>
        <v>1.5</v>
      </c>
      <c r="BQ1012" s="53">
        <f t="shared" si="280"/>
        <v>0</v>
      </c>
    </row>
    <row r="1013" spans="1:69">
      <c r="A1013" s="41">
        <v>1074</v>
      </c>
      <c r="B1013" s="42">
        <v>46040</v>
      </c>
      <c r="C1013" s="48" t="s">
        <v>91</v>
      </c>
      <c r="D1013" s="43" t="str">
        <f t="shared" si="269"/>
        <v>CG</v>
      </c>
      <c r="E1013" s="44" t="s">
        <v>115</v>
      </c>
      <c r="F1013" s="44" t="s">
        <v>111</v>
      </c>
      <c r="G1013" s="45" t="s">
        <v>117</v>
      </c>
      <c r="H1013" s="45" t="s">
        <v>118</v>
      </c>
      <c r="I1013" s="45" t="s">
        <v>119</v>
      </c>
      <c r="J1013" s="5">
        <v>104249</v>
      </c>
      <c r="K1013" s="46" t="str">
        <f>VLOOKUP(J1013,'[1]Item List (3)'!A$1:B$110000,2,FALSE)</f>
        <v>IW. BDA-4003</v>
      </c>
      <c r="L1013" s="5"/>
      <c r="M1013" s="15" t="str">
        <f t="shared" si="275"/>
        <v>IR</v>
      </c>
      <c r="N1013" s="15"/>
      <c r="O1013" s="47" t="str">
        <f t="shared" si="274"/>
        <v/>
      </c>
      <c r="P1013" s="15">
        <v>1</v>
      </c>
      <c r="Q1013" s="15">
        <v>2500</v>
      </c>
      <c r="R1013" s="15"/>
      <c r="S1013" s="15"/>
      <c r="T1013" s="15"/>
      <c r="U1013" s="48">
        <f t="shared" si="282"/>
        <v>2500</v>
      </c>
      <c r="V1013" s="15">
        <v>60</v>
      </c>
      <c r="W1013" s="15">
        <v>90</v>
      </c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48">
        <f t="shared" si="283"/>
        <v>150</v>
      </c>
      <c r="BH1013" s="49">
        <f t="shared" si="276"/>
        <v>2.5</v>
      </c>
      <c r="BI1013" s="50">
        <f t="shared" si="268"/>
        <v>1</v>
      </c>
      <c r="BJ1013" s="50">
        <f t="shared" si="270"/>
        <v>40</v>
      </c>
      <c r="BK1013" s="51">
        <f t="shared" si="271"/>
        <v>0</v>
      </c>
      <c r="BL1013" s="51">
        <f t="shared" si="272"/>
        <v>100</v>
      </c>
      <c r="BM1013" s="51">
        <f t="shared" si="273"/>
        <v>0</v>
      </c>
      <c r="BN1013" s="52">
        <f t="shared" si="277"/>
        <v>1.5</v>
      </c>
      <c r="BO1013" s="52">
        <f t="shared" si="278"/>
        <v>0</v>
      </c>
      <c r="BP1013" s="52">
        <f t="shared" si="279"/>
        <v>0</v>
      </c>
      <c r="BQ1013" s="53">
        <f t="shared" si="280"/>
        <v>0</v>
      </c>
    </row>
    <row r="1014" spans="1:69">
      <c r="A1014" s="41">
        <v>1075</v>
      </c>
      <c r="B1014" s="42">
        <v>46040</v>
      </c>
      <c r="C1014" s="48" t="s">
        <v>91</v>
      </c>
      <c r="D1014" s="43" t="str">
        <f t="shared" si="269"/>
        <v>CG</v>
      </c>
      <c r="E1014" s="44" t="s">
        <v>115</v>
      </c>
      <c r="F1014" s="44" t="s">
        <v>120</v>
      </c>
      <c r="G1014" s="45" t="s">
        <v>117</v>
      </c>
      <c r="H1014" s="45" t="s">
        <v>118</v>
      </c>
      <c r="I1014" s="45" t="s">
        <v>119</v>
      </c>
      <c r="J1014" s="5">
        <v>104249</v>
      </c>
      <c r="K1014" s="46" t="str">
        <f>VLOOKUP(J1014,'[1]Item List (3)'!A$1:B$110000,2,FALSE)</f>
        <v>IW. BDA-4003</v>
      </c>
      <c r="L1014" s="5"/>
      <c r="M1014" s="15" t="str">
        <f t="shared" si="275"/>
        <v>IR</v>
      </c>
      <c r="N1014" s="15"/>
      <c r="O1014" s="47" t="str">
        <f t="shared" si="274"/>
        <v/>
      </c>
      <c r="P1014" s="15">
        <v>2</v>
      </c>
      <c r="Q1014" s="15">
        <v>1500</v>
      </c>
      <c r="R1014" s="15"/>
      <c r="S1014" s="15"/>
      <c r="T1014" s="15"/>
      <c r="U1014" s="48">
        <f t="shared" si="282"/>
        <v>1500</v>
      </c>
      <c r="V1014" s="15">
        <v>60</v>
      </c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48">
        <f t="shared" si="283"/>
        <v>60</v>
      </c>
      <c r="BH1014" s="49">
        <f t="shared" si="276"/>
        <v>1</v>
      </c>
      <c r="BI1014" s="50">
        <f t="shared" si="268"/>
        <v>1</v>
      </c>
      <c r="BJ1014" s="50">
        <f t="shared" si="270"/>
        <v>100</v>
      </c>
      <c r="BK1014" s="51">
        <f t="shared" si="271"/>
        <v>0</v>
      </c>
      <c r="BL1014" s="51">
        <f t="shared" si="272"/>
        <v>100</v>
      </c>
      <c r="BM1014" s="51">
        <f t="shared" si="273"/>
        <v>0</v>
      </c>
      <c r="BN1014" s="52">
        <f t="shared" si="277"/>
        <v>0</v>
      </c>
      <c r="BO1014" s="52">
        <f t="shared" si="278"/>
        <v>0</v>
      </c>
      <c r="BP1014" s="52">
        <f t="shared" si="279"/>
        <v>0</v>
      </c>
      <c r="BQ1014" s="53">
        <f t="shared" si="280"/>
        <v>0</v>
      </c>
    </row>
    <row r="1015" spans="1:69">
      <c r="A1015" s="41">
        <v>1076</v>
      </c>
      <c r="B1015" s="42">
        <v>46040</v>
      </c>
      <c r="C1015" s="48" t="s">
        <v>97</v>
      </c>
      <c r="D1015" s="43" t="str">
        <f t="shared" si="269"/>
        <v>CG</v>
      </c>
      <c r="E1015" s="44" t="s">
        <v>115</v>
      </c>
      <c r="F1015" s="44" t="s">
        <v>111</v>
      </c>
      <c r="G1015" s="45" t="s">
        <v>112</v>
      </c>
      <c r="H1015" s="45" t="s">
        <v>118</v>
      </c>
      <c r="I1015" s="45" t="s">
        <v>114</v>
      </c>
      <c r="J1015" s="5">
        <v>104249</v>
      </c>
      <c r="K1015" s="46" t="str">
        <f>VLOOKUP(J1015,'[1]Item List (3)'!A$1:B$110000,2,FALSE)</f>
        <v>IW. BDA-4003</v>
      </c>
      <c r="L1015" s="5">
        <v>251207009</v>
      </c>
      <c r="M1015" s="15" t="str">
        <f t="shared" si="275"/>
        <v>IR</v>
      </c>
      <c r="N1015" s="15"/>
      <c r="O1015" s="47" t="str">
        <f t="shared" si="274"/>
        <v/>
      </c>
      <c r="P1015" s="15">
        <v>1</v>
      </c>
      <c r="Q1015" s="15">
        <v>9000</v>
      </c>
      <c r="R1015" s="15"/>
      <c r="S1015" s="15"/>
      <c r="T1015" s="15"/>
      <c r="U1015" s="48">
        <f t="shared" si="282"/>
        <v>9000</v>
      </c>
      <c r="V1015" s="15">
        <v>180</v>
      </c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>
        <v>60</v>
      </c>
      <c r="AR1015" s="15">
        <v>60</v>
      </c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48">
        <f t="shared" si="283"/>
        <v>300</v>
      </c>
      <c r="BH1015" s="49">
        <f t="shared" si="276"/>
        <v>5</v>
      </c>
      <c r="BI1015" s="50">
        <f t="shared" si="268"/>
        <v>3</v>
      </c>
      <c r="BJ1015" s="50">
        <f t="shared" si="270"/>
        <v>60</v>
      </c>
      <c r="BK1015" s="51">
        <f t="shared" si="271"/>
        <v>0</v>
      </c>
      <c r="BL1015" s="51">
        <f t="shared" si="272"/>
        <v>100</v>
      </c>
      <c r="BM1015" s="51">
        <f t="shared" si="273"/>
        <v>0</v>
      </c>
      <c r="BN1015" s="52">
        <f t="shared" si="277"/>
        <v>0</v>
      </c>
      <c r="BO1015" s="52">
        <f t="shared" si="278"/>
        <v>0</v>
      </c>
      <c r="BP1015" s="52">
        <f t="shared" si="279"/>
        <v>2</v>
      </c>
      <c r="BQ1015" s="53">
        <f t="shared" si="280"/>
        <v>0</v>
      </c>
    </row>
    <row r="1016" spans="1:69">
      <c r="A1016" s="41">
        <v>1077</v>
      </c>
      <c r="B1016" s="42">
        <v>46040</v>
      </c>
      <c r="C1016" s="48" t="s">
        <v>97</v>
      </c>
      <c r="D1016" s="43" t="str">
        <f t="shared" si="269"/>
        <v>CG</v>
      </c>
      <c r="E1016" s="44" t="s">
        <v>115</v>
      </c>
      <c r="F1016" s="44" t="s">
        <v>120</v>
      </c>
      <c r="G1016" s="45" t="s">
        <v>112</v>
      </c>
      <c r="H1016" s="45" t="s">
        <v>118</v>
      </c>
      <c r="I1016" s="45" t="s">
        <v>114</v>
      </c>
      <c r="J1016" s="5">
        <v>104249</v>
      </c>
      <c r="K1016" s="46" t="str">
        <f>VLOOKUP(J1016,'[1]Item List (3)'!A$1:B$110000,2,FALSE)</f>
        <v>IW. BDA-4003</v>
      </c>
      <c r="L1016" s="5">
        <v>251207009</v>
      </c>
      <c r="M1016" s="15" t="str">
        <f t="shared" si="275"/>
        <v>IR</v>
      </c>
      <c r="N1016" s="15"/>
      <c r="O1016" s="47" t="str">
        <f t="shared" si="274"/>
        <v/>
      </c>
      <c r="P1016" s="15">
        <v>1</v>
      </c>
      <c r="Q1016" s="15">
        <v>5000</v>
      </c>
      <c r="R1016" s="15"/>
      <c r="S1016" s="15"/>
      <c r="T1016" s="15"/>
      <c r="U1016" s="48">
        <f t="shared" si="282"/>
        <v>5000</v>
      </c>
      <c r="V1016" s="15">
        <v>180</v>
      </c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48">
        <f t="shared" si="283"/>
        <v>180</v>
      </c>
      <c r="BH1016" s="49">
        <f t="shared" si="276"/>
        <v>3</v>
      </c>
      <c r="BI1016" s="50">
        <f t="shared" si="268"/>
        <v>3</v>
      </c>
      <c r="BJ1016" s="50">
        <f t="shared" si="270"/>
        <v>100</v>
      </c>
      <c r="BK1016" s="51">
        <f t="shared" si="271"/>
        <v>0</v>
      </c>
      <c r="BL1016" s="51">
        <f t="shared" si="272"/>
        <v>100</v>
      </c>
      <c r="BM1016" s="51">
        <f t="shared" si="273"/>
        <v>0</v>
      </c>
      <c r="BN1016" s="52">
        <f t="shared" si="277"/>
        <v>0</v>
      </c>
      <c r="BO1016" s="52">
        <f t="shared" si="278"/>
        <v>0</v>
      </c>
      <c r="BP1016" s="52">
        <f t="shared" si="279"/>
        <v>0</v>
      </c>
      <c r="BQ1016" s="53">
        <f t="shared" si="280"/>
        <v>0</v>
      </c>
    </row>
    <row r="1017" spans="1:69">
      <c r="A1017" s="41">
        <v>1078</v>
      </c>
      <c r="B1017" s="42">
        <v>46040</v>
      </c>
      <c r="C1017" s="48" t="s">
        <v>91</v>
      </c>
      <c r="D1017" s="43" t="str">
        <f t="shared" si="269"/>
        <v>CG</v>
      </c>
      <c r="E1017" s="44" t="s">
        <v>188</v>
      </c>
      <c r="F1017" s="44"/>
      <c r="G1017" s="45"/>
      <c r="H1017" s="45"/>
      <c r="I1017" s="45"/>
      <c r="J1017" s="5"/>
      <c r="K1017" s="46" t="e">
        <f>VLOOKUP(J1017,'[1]Item List (3)'!A$1:B$110000,2,FALSE)</f>
        <v>#N/A</v>
      </c>
      <c r="L1017" s="5"/>
      <c r="M1017" s="15" t="str">
        <f t="shared" si="275"/>
        <v>IR</v>
      </c>
      <c r="N1017" s="15"/>
      <c r="O1017" s="47" t="str">
        <f t="shared" si="274"/>
        <v/>
      </c>
      <c r="P1017" s="15"/>
      <c r="Q1017" s="15"/>
      <c r="R1017" s="15"/>
      <c r="S1017" s="15"/>
      <c r="T1017" s="15"/>
      <c r="U1017" s="48">
        <f t="shared" si="282"/>
        <v>0</v>
      </c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48">
        <f t="shared" si="283"/>
        <v>0</v>
      </c>
      <c r="BH1017" s="49">
        <f t="shared" si="276"/>
        <v>0</v>
      </c>
      <c r="BI1017" s="50">
        <f t="shared" ref="BI1017:BI1081" si="284">IFERROR(BH1017-SUM(W1017:BF1017)/60,0)</f>
        <v>0</v>
      </c>
      <c r="BJ1017" s="50">
        <f t="shared" si="270"/>
        <v>0</v>
      </c>
      <c r="BK1017" s="51">
        <f t="shared" si="271"/>
        <v>0</v>
      </c>
      <c r="BL1017" s="51">
        <f t="shared" si="272"/>
        <v>0</v>
      </c>
      <c r="BM1017" s="51">
        <f t="shared" si="273"/>
        <v>0</v>
      </c>
      <c r="BN1017" s="52">
        <f t="shared" si="277"/>
        <v>0</v>
      </c>
      <c r="BO1017" s="52">
        <f t="shared" si="278"/>
        <v>0</v>
      </c>
      <c r="BP1017" s="52">
        <f t="shared" si="279"/>
        <v>0</v>
      </c>
      <c r="BQ1017" s="53">
        <f t="shared" si="280"/>
        <v>0</v>
      </c>
    </row>
    <row r="1018" spans="1:69">
      <c r="A1018" s="41">
        <v>1079</v>
      </c>
      <c r="B1018" s="42">
        <v>46040</v>
      </c>
      <c r="C1018" s="48" t="s">
        <v>97</v>
      </c>
      <c r="D1018" s="43" t="str">
        <f t="shared" ref="D1018:D1081" si="285">LEFT(E1018,2)</f>
        <v>CG</v>
      </c>
      <c r="E1018" s="44" t="s">
        <v>188</v>
      </c>
      <c r="F1018" s="44"/>
      <c r="G1018" s="45"/>
      <c r="H1018" s="45"/>
      <c r="I1018" s="45"/>
      <c r="J1018" s="5"/>
      <c r="K1018" s="46" t="e">
        <f>VLOOKUP(J1018,'[1]Item List (3)'!A$1:B$110000,2,FALSE)</f>
        <v>#N/A</v>
      </c>
      <c r="L1018" s="5"/>
      <c r="M1018" s="15" t="str">
        <f t="shared" si="275"/>
        <v>IR</v>
      </c>
      <c r="N1018" s="15"/>
      <c r="O1018" s="47" t="str">
        <f t="shared" si="274"/>
        <v/>
      </c>
      <c r="P1018" s="15"/>
      <c r="Q1018" s="15"/>
      <c r="R1018" s="15"/>
      <c r="S1018" s="15"/>
      <c r="T1018" s="15"/>
      <c r="U1018" s="48">
        <f t="shared" si="282"/>
        <v>0</v>
      </c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48">
        <f t="shared" si="283"/>
        <v>0</v>
      </c>
      <c r="BH1018" s="49">
        <f t="shared" si="276"/>
        <v>0</v>
      </c>
      <c r="BI1018" s="50">
        <f t="shared" si="284"/>
        <v>0</v>
      </c>
      <c r="BJ1018" s="50">
        <f t="shared" si="270"/>
        <v>0</v>
      </c>
      <c r="BK1018" s="51">
        <f t="shared" si="271"/>
        <v>0</v>
      </c>
      <c r="BL1018" s="51">
        <f t="shared" si="272"/>
        <v>0</v>
      </c>
      <c r="BM1018" s="51">
        <f t="shared" si="273"/>
        <v>0</v>
      </c>
      <c r="BN1018" s="52">
        <f t="shared" si="277"/>
        <v>0</v>
      </c>
      <c r="BO1018" s="52">
        <f t="shared" si="278"/>
        <v>0</v>
      </c>
      <c r="BP1018" s="52">
        <f t="shared" si="279"/>
        <v>0</v>
      </c>
      <c r="BQ1018" s="53">
        <f t="shared" si="280"/>
        <v>0</v>
      </c>
    </row>
    <row r="1019" spans="1:69">
      <c r="A1019" s="41">
        <v>1080</v>
      </c>
      <c r="B1019" s="42">
        <v>46040</v>
      </c>
      <c r="C1019" s="48" t="s">
        <v>91</v>
      </c>
      <c r="D1019" s="43" t="str">
        <f t="shared" si="285"/>
        <v>EG</v>
      </c>
      <c r="E1019" s="44" t="s">
        <v>121</v>
      </c>
      <c r="F1019" s="44" t="s">
        <v>122</v>
      </c>
      <c r="G1019" s="45" t="s">
        <v>162</v>
      </c>
      <c r="H1019" s="45"/>
      <c r="I1019" s="45"/>
      <c r="J1019" s="5">
        <v>104738</v>
      </c>
      <c r="K1019" s="46" t="str">
        <f>VLOOKUP(J1019,'[1]Item List (3)'!A$1:B$110000,2,FALSE)</f>
        <v>IR.IR 20X28.6X16</v>
      </c>
      <c r="L1019" s="5">
        <v>251221006</v>
      </c>
      <c r="M1019" s="15" t="str">
        <f t="shared" si="275"/>
        <v>IR</v>
      </c>
      <c r="N1019" s="15">
        <v>25</v>
      </c>
      <c r="O1019" s="47">
        <f t="shared" si="274"/>
        <v>144</v>
      </c>
      <c r="P1019" s="15">
        <v>1</v>
      </c>
      <c r="Q1019" s="15">
        <v>1105</v>
      </c>
      <c r="R1019" s="15">
        <v>6</v>
      </c>
      <c r="S1019" s="15"/>
      <c r="T1019" s="15"/>
      <c r="U1019" s="48">
        <f t="shared" si="282"/>
        <v>1105</v>
      </c>
      <c r="V1019" s="15">
        <v>475</v>
      </c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>
        <v>5</v>
      </c>
      <c r="BF1019" s="15"/>
      <c r="BG1019" s="48">
        <f t="shared" si="283"/>
        <v>480</v>
      </c>
      <c r="BH1019" s="49">
        <f t="shared" si="276"/>
        <v>8</v>
      </c>
      <c r="BI1019" s="50">
        <f t="shared" si="284"/>
        <v>7.916666666666667</v>
      </c>
      <c r="BJ1019" s="50">
        <f t="shared" ref="BJ1019:BJ1083" si="286">IFERROR(BI1019/BH1019*100,0)</f>
        <v>98.958333333333343</v>
      </c>
      <c r="BK1019" s="51">
        <f t="shared" ref="BK1019:BK1083" si="287">IFERROR(((U1019*N1019)/(BI1019*3600)*100),0)</f>
        <v>96.929824561403507</v>
      </c>
      <c r="BL1019" s="51">
        <f t="shared" ref="BL1019:BL1083" si="288">IFERROR(((U1019-(R1019+S1019+T1019))/U1019*100),0)</f>
        <v>99.457013574660635</v>
      </c>
      <c r="BM1019" s="51">
        <f t="shared" ref="BM1019:BM1083" si="289">IFERROR((((BJ1019*BK1019*BL1019)/1000000)*100),0)</f>
        <v>95.399305555555571</v>
      </c>
      <c r="BN1019" s="52">
        <f t="shared" si="277"/>
        <v>8.3333333333333329E-2</v>
      </c>
      <c r="BO1019" s="52">
        <f t="shared" si="278"/>
        <v>1140</v>
      </c>
      <c r="BP1019" s="52">
        <f t="shared" si="279"/>
        <v>0</v>
      </c>
      <c r="BQ1019" s="53">
        <f t="shared" si="280"/>
        <v>0</v>
      </c>
    </row>
    <row r="1020" spans="1:69">
      <c r="A1020" s="41">
        <v>1081</v>
      </c>
      <c r="B1020" s="42">
        <v>46040</v>
      </c>
      <c r="C1020" s="48" t="s">
        <v>97</v>
      </c>
      <c r="D1020" s="43" t="str">
        <f t="shared" si="285"/>
        <v>EG</v>
      </c>
      <c r="E1020" s="44" t="s">
        <v>121</v>
      </c>
      <c r="F1020" s="44"/>
      <c r="G1020" s="45"/>
      <c r="H1020" s="45"/>
      <c r="I1020" s="45"/>
      <c r="J1020" s="5"/>
      <c r="K1020" s="46" t="e">
        <f>VLOOKUP(J1020,'[1]Item List (3)'!A$1:B$110000,2,FALSE)</f>
        <v>#N/A</v>
      </c>
      <c r="L1020" s="5"/>
      <c r="M1020" s="15" t="str">
        <f t="shared" si="275"/>
        <v>IR</v>
      </c>
      <c r="N1020" s="15"/>
      <c r="O1020" s="47" t="str">
        <f t="shared" si="274"/>
        <v/>
      </c>
      <c r="P1020" s="15"/>
      <c r="Q1020" s="15"/>
      <c r="R1020" s="15"/>
      <c r="S1020" s="15"/>
      <c r="T1020" s="15"/>
      <c r="U1020" s="48">
        <f t="shared" si="282"/>
        <v>0</v>
      </c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>
        <v>480</v>
      </c>
      <c r="BG1020" s="48">
        <f t="shared" si="283"/>
        <v>480</v>
      </c>
      <c r="BH1020" s="49">
        <f t="shared" si="276"/>
        <v>8</v>
      </c>
      <c r="BI1020" s="50">
        <f t="shared" si="284"/>
        <v>0</v>
      </c>
      <c r="BJ1020" s="50">
        <f t="shared" si="286"/>
        <v>0</v>
      </c>
      <c r="BK1020" s="51">
        <f t="shared" si="287"/>
        <v>0</v>
      </c>
      <c r="BL1020" s="51">
        <f t="shared" si="288"/>
        <v>0</v>
      </c>
      <c r="BM1020" s="51">
        <f t="shared" si="289"/>
        <v>0</v>
      </c>
      <c r="BN1020" s="52">
        <f t="shared" si="277"/>
        <v>8</v>
      </c>
      <c r="BO1020" s="52">
        <f t="shared" si="278"/>
        <v>0</v>
      </c>
      <c r="BP1020" s="52">
        <f t="shared" si="279"/>
        <v>0</v>
      </c>
      <c r="BQ1020" s="53">
        <f t="shared" si="280"/>
        <v>0</v>
      </c>
    </row>
    <row r="1021" spans="1:69">
      <c r="A1021" s="41">
        <v>1082</v>
      </c>
      <c r="B1021" s="42">
        <v>46040</v>
      </c>
      <c r="C1021" s="48" t="s">
        <v>91</v>
      </c>
      <c r="D1021" s="43" t="str">
        <f t="shared" si="285"/>
        <v>EG</v>
      </c>
      <c r="E1021" s="44" t="s">
        <v>125</v>
      </c>
      <c r="F1021" s="44"/>
      <c r="G1021" s="45"/>
      <c r="H1021" s="45"/>
      <c r="I1021" s="45"/>
      <c r="J1021" s="5"/>
      <c r="K1021" s="46" t="e">
        <f>VLOOKUP(J1021,'[1]Item List (3)'!A$1:B$110000,2,FALSE)</f>
        <v>#N/A</v>
      </c>
      <c r="L1021" s="5"/>
      <c r="M1021" s="15" t="str">
        <f t="shared" si="275"/>
        <v>IR</v>
      </c>
      <c r="N1021" s="15"/>
      <c r="O1021" s="47" t="str">
        <f t="shared" si="274"/>
        <v/>
      </c>
      <c r="P1021" s="15"/>
      <c r="Q1021" s="15"/>
      <c r="R1021" s="15"/>
      <c r="S1021" s="15"/>
      <c r="T1021" s="15"/>
      <c r="U1021" s="48">
        <f t="shared" si="282"/>
        <v>0</v>
      </c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>
        <v>480</v>
      </c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48">
        <f t="shared" si="283"/>
        <v>480</v>
      </c>
      <c r="BH1021" s="49">
        <f t="shared" si="276"/>
        <v>8</v>
      </c>
      <c r="BI1021" s="50">
        <f t="shared" si="284"/>
        <v>0</v>
      </c>
      <c r="BJ1021" s="50">
        <f t="shared" si="286"/>
        <v>0</v>
      </c>
      <c r="BK1021" s="51">
        <f t="shared" si="287"/>
        <v>0</v>
      </c>
      <c r="BL1021" s="51">
        <f t="shared" si="288"/>
        <v>0</v>
      </c>
      <c r="BM1021" s="51">
        <f t="shared" si="289"/>
        <v>0</v>
      </c>
      <c r="BN1021" s="52">
        <f t="shared" si="277"/>
        <v>0</v>
      </c>
      <c r="BO1021" s="52">
        <f t="shared" si="278"/>
        <v>0</v>
      </c>
      <c r="BP1021" s="52">
        <f t="shared" si="279"/>
        <v>8</v>
      </c>
      <c r="BQ1021" s="53">
        <f t="shared" si="280"/>
        <v>0</v>
      </c>
    </row>
    <row r="1022" spans="1:69">
      <c r="A1022" s="41">
        <v>1083</v>
      </c>
      <c r="B1022" s="42">
        <v>46040</v>
      </c>
      <c r="C1022" s="48" t="s">
        <v>97</v>
      </c>
      <c r="D1022" s="43" t="str">
        <f t="shared" si="285"/>
        <v>EG</v>
      </c>
      <c r="E1022" s="44" t="s">
        <v>125</v>
      </c>
      <c r="F1022" s="44"/>
      <c r="G1022" s="45"/>
      <c r="H1022" s="45"/>
      <c r="I1022" s="45"/>
      <c r="J1022" s="5"/>
      <c r="K1022" s="46" t="e">
        <f>VLOOKUP(J1022,'[1]Item List (3)'!A$1:B$110000,2,FALSE)</f>
        <v>#N/A</v>
      </c>
      <c r="L1022" s="5"/>
      <c r="M1022" s="15" t="str">
        <f t="shared" si="275"/>
        <v>IR</v>
      </c>
      <c r="N1022" s="15"/>
      <c r="O1022" s="47" t="str">
        <f t="shared" si="274"/>
        <v/>
      </c>
      <c r="P1022" s="15"/>
      <c r="Q1022" s="15"/>
      <c r="R1022" s="15"/>
      <c r="S1022" s="15"/>
      <c r="T1022" s="15"/>
      <c r="U1022" s="48">
        <f t="shared" si="282"/>
        <v>0</v>
      </c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>
        <v>480</v>
      </c>
      <c r="BG1022" s="48">
        <f t="shared" si="283"/>
        <v>480</v>
      </c>
      <c r="BH1022" s="49">
        <f t="shared" si="276"/>
        <v>8</v>
      </c>
      <c r="BI1022" s="50">
        <f t="shared" si="284"/>
        <v>0</v>
      </c>
      <c r="BJ1022" s="50">
        <f t="shared" si="286"/>
        <v>0</v>
      </c>
      <c r="BK1022" s="51">
        <f t="shared" si="287"/>
        <v>0</v>
      </c>
      <c r="BL1022" s="51">
        <f t="shared" si="288"/>
        <v>0</v>
      </c>
      <c r="BM1022" s="51">
        <f t="shared" si="289"/>
        <v>0</v>
      </c>
      <c r="BN1022" s="52">
        <f t="shared" si="277"/>
        <v>8</v>
      </c>
      <c r="BO1022" s="52">
        <f t="shared" si="278"/>
        <v>0</v>
      </c>
      <c r="BP1022" s="52">
        <f t="shared" si="279"/>
        <v>0</v>
      </c>
      <c r="BQ1022" s="53">
        <f t="shared" si="280"/>
        <v>0</v>
      </c>
    </row>
    <row r="1023" spans="1:69">
      <c r="A1023" s="41">
        <v>1084</v>
      </c>
      <c r="B1023" s="42">
        <v>46040</v>
      </c>
      <c r="C1023" s="48" t="s">
        <v>91</v>
      </c>
      <c r="D1023" s="43" t="str">
        <f t="shared" si="285"/>
        <v>EG</v>
      </c>
      <c r="E1023" s="44" t="s">
        <v>128</v>
      </c>
      <c r="F1023" s="44" t="s">
        <v>183</v>
      </c>
      <c r="G1023" s="45" t="s">
        <v>127</v>
      </c>
      <c r="H1023" s="45"/>
      <c r="I1023" s="45"/>
      <c r="J1023" s="5">
        <v>208040.4</v>
      </c>
      <c r="K1023" s="46" t="str">
        <f>VLOOKUP(J1023,'[1]Item List (3)'!A$1:B$110000,2,FALSE)</f>
        <v>BR.OR 3222 LMW</v>
      </c>
      <c r="L1023" s="5">
        <v>250928004</v>
      </c>
      <c r="M1023" s="15" t="str">
        <f t="shared" si="275"/>
        <v>OR</v>
      </c>
      <c r="N1023" s="15">
        <v>40</v>
      </c>
      <c r="O1023" s="47">
        <f t="shared" si="274"/>
        <v>90</v>
      </c>
      <c r="P1023" s="15">
        <v>1</v>
      </c>
      <c r="Q1023" s="15">
        <v>280</v>
      </c>
      <c r="R1023" s="15">
        <v>3</v>
      </c>
      <c r="S1023" s="15"/>
      <c r="T1023" s="15"/>
      <c r="U1023" s="48">
        <f t="shared" si="282"/>
        <v>280</v>
      </c>
      <c r="V1023" s="15">
        <v>225</v>
      </c>
      <c r="W1023" s="15"/>
      <c r="X1023" s="15"/>
      <c r="Y1023" s="15"/>
      <c r="Z1023" s="15">
        <v>15</v>
      </c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>
        <v>240</v>
      </c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48">
        <f t="shared" si="283"/>
        <v>480</v>
      </c>
      <c r="BH1023" s="49">
        <f t="shared" si="276"/>
        <v>8</v>
      </c>
      <c r="BI1023" s="50">
        <f t="shared" si="284"/>
        <v>3.75</v>
      </c>
      <c r="BJ1023" s="50">
        <f t="shared" si="286"/>
        <v>46.875</v>
      </c>
      <c r="BK1023" s="51">
        <f t="shared" si="287"/>
        <v>82.962962962962962</v>
      </c>
      <c r="BL1023" s="51">
        <f t="shared" si="288"/>
        <v>98.928571428571431</v>
      </c>
      <c r="BM1023" s="51">
        <f t="shared" si="289"/>
        <v>38.472222222222221</v>
      </c>
      <c r="BN1023" s="52">
        <f t="shared" si="277"/>
        <v>0</v>
      </c>
      <c r="BO1023" s="52">
        <f t="shared" si="278"/>
        <v>720</v>
      </c>
      <c r="BP1023" s="52">
        <f t="shared" si="279"/>
        <v>4.25</v>
      </c>
      <c r="BQ1023" s="53">
        <f t="shared" si="280"/>
        <v>382.5</v>
      </c>
    </row>
    <row r="1024" spans="1:69">
      <c r="A1024" s="41">
        <v>1085</v>
      </c>
      <c r="B1024" s="42">
        <v>46040</v>
      </c>
      <c r="C1024" s="48" t="s">
        <v>97</v>
      </c>
      <c r="D1024" s="43" t="str">
        <f t="shared" si="285"/>
        <v>EG</v>
      </c>
      <c r="E1024" s="44" t="s">
        <v>128</v>
      </c>
      <c r="F1024" s="44" t="s">
        <v>183</v>
      </c>
      <c r="G1024" s="45" t="s">
        <v>127</v>
      </c>
      <c r="H1024" s="45"/>
      <c r="I1024" s="45"/>
      <c r="J1024" s="5">
        <v>208040.4</v>
      </c>
      <c r="K1024" s="46" t="str">
        <f>VLOOKUP(J1024,'[1]Item List (3)'!A$1:B$110000,2,FALSE)</f>
        <v>BR.OR 3222 LMW</v>
      </c>
      <c r="L1024" s="5">
        <v>250928004</v>
      </c>
      <c r="M1024" s="15" t="str">
        <f t="shared" si="275"/>
        <v>OR</v>
      </c>
      <c r="N1024" s="15">
        <v>40</v>
      </c>
      <c r="O1024" s="47">
        <f t="shared" si="274"/>
        <v>90</v>
      </c>
      <c r="P1024" s="15">
        <v>1</v>
      </c>
      <c r="Q1024" s="15">
        <v>152</v>
      </c>
      <c r="R1024" s="15"/>
      <c r="S1024" s="15"/>
      <c r="T1024" s="15"/>
      <c r="U1024" s="48">
        <f t="shared" si="282"/>
        <v>152</v>
      </c>
      <c r="V1024" s="15">
        <v>120</v>
      </c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>
        <v>360</v>
      </c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48">
        <f t="shared" si="283"/>
        <v>480</v>
      </c>
      <c r="BH1024" s="49">
        <f t="shared" si="276"/>
        <v>8</v>
      </c>
      <c r="BI1024" s="50">
        <f t="shared" si="284"/>
        <v>2</v>
      </c>
      <c r="BJ1024" s="50">
        <f t="shared" si="286"/>
        <v>25</v>
      </c>
      <c r="BK1024" s="51">
        <f t="shared" si="287"/>
        <v>84.444444444444443</v>
      </c>
      <c r="BL1024" s="51">
        <f t="shared" si="288"/>
        <v>100</v>
      </c>
      <c r="BM1024" s="51">
        <f t="shared" si="289"/>
        <v>21.111111111111107</v>
      </c>
      <c r="BN1024" s="52">
        <f t="shared" si="277"/>
        <v>0</v>
      </c>
      <c r="BO1024" s="52">
        <f t="shared" si="278"/>
        <v>720</v>
      </c>
      <c r="BP1024" s="52">
        <f t="shared" si="279"/>
        <v>6</v>
      </c>
      <c r="BQ1024" s="53">
        <f t="shared" si="280"/>
        <v>540</v>
      </c>
    </row>
    <row r="1025" spans="1:74">
      <c r="A1025" s="41">
        <v>1086</v>
      </c>
      <c r="B1025" s="42">
        <v>46040</v>
      </c>
      <c r="C1025" s="48" t="s">
        <v>91</v>
      </c>
      <c r="D1025" s="43" t="str">
        <f t="shared" si="285"/>
        <v>EG</v>
      </c>
      <c r="E1025" s="44" t="s">
        <v>129</v>
      </c>
      <c r="F1025" s="44" t="s">
        <v>122</v>
      </c>
      <c r="G1025" s="45" t="s">
        <v>167</v>
      </c>
      <c r="H1025" s="45"/>
      <c r="I1025" s="45"/>
      <c r="J1025" s="5">
        <v>104247</v>
      </c>
      <c r="K1025" s="46" t="str">
        <f>VLOOKUP(J1025,'[1]Item List (3)'!A$1:B$110000,2,FALSE)</f>
        <v>IR.209</v>
      </c>
      <c r="L1025" s="5">
        <v>251221001</v>
      </c>
      <c r="M1025" s="15" t="str">
        <f t="shared" si="275"/>
        <v>IR</v>
      </c>
      <c r="N1025" s="15">
        <v>20</v>
      </c>
      <c r="O1025" s="47">
        <f t="shared" si="274"/>
        <v>180</v>
      </c>
      <c r="P1025" s="15">
        <v>1</v>
      </c>
      <c r="Q1025" s="15">
        <v>579</v>
      </c>
      <c r="R1025" s="15">
        <v>4</v>
      </c>
      <c r="S1025" s="15"/>
      <c r="T1025" s="15"/>
      <c r="U1025" s="48">
        <f t="shared" si="282"/>
        <v>579</v>
      </c>
      <c r="V1025" s="15">
        <v>200</v>
      </c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>
        <v>280</v>
      </c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48">
        <f t="shared" si="283"/>
        <v>480</v>
      </c>
      <c r="BH1025" s="49">
        <f t="shared" si="276"/>
        <v>8</v>
      </c>
      <c r="BI1025" s="50">
        <f t="shared" si="284"/>
        <v>3.333333333333333</v>
      </c>
      <c r="BJ1025" s="50">
        <f t="shared" si="286"/>
        <v>41.666666666666664</v>
      </c>
      <c r="BK1025" s="51">
        <f t="shared" si="287"/>
        <v>96.500000000000014</v>
      </c>
      <c r="BL1025" s="51">
        <f t="shared" si="288"/>
        <v>99.309153713298798</v>
      </c>
      <c r="BM1025" s="51">
        <f t="shared" si="289"/>
        <v>39.930555555555564</v>
      </c>
      <c r="BN1025" s="52">
        <f t="shared" si="277"/>
        <v>0</v>
      </c>
      <c r="BO1025" s="52">
        <f t="shared" si="278"/>
        <v>1440</v>
      </c>
      <c r="BP1025" s="52">
        <f t="shared" si="279"/>
        <v>4.666666666666667</v>
      </c>
      <c r="BQ1025" s="53">
        <f t="shared" si="280"/>
        <v>840</v>
      </c>
    </row>
    <row r="1026" spans="1:74">
      <c r="A1026" s="41">
        <v>1087</v>
      </c>
      <c r="B1026" s="42">
        <v>46040</v>
      </c>
      <c r="C1026" s="48" t="s">
        <v>97</v>
      </c>
      <c r="D1026" s="43" t="str">
        <f t="shared" si="285"/>
        <v>EG</v>
      </c>
      <c r="E1026" s="44" t="s">
        <v>129</v>
      </c>
      <c r="F1026" s="44"/>
      <c r="G1026" s="45"/>
      <c r="H1026" s="45"/>
      <c r="I1026" s="45"/>
      <c r="J1026" s="5"/>
      <c r="K1026" s="46" t="e">
        <f>VLOOKUP(J1026,'[1]Item List (3)'!A$1:B$110000,2,FALSE)</f>
        <v>#N/A</v>
      </c>
      <c r="L1026" s="5"/>
      <c r="M1026" s="15" t="str">
        <f t="shared" si="275"/>
        <v>IR</v>
      </c>
      <c r="N1026" s="15"/>
      <c r="O1026" s="47" t="str">
        <f t="shared" si="274"/>
        <v/>
      </c>
      <c r="P1026" s="15"/>
      <c r="Q1026" s="15"/>
      <c r="R1026" s="15"/>
      <c r="S1026" s="15"/>
      <c r="T1026" s="15"/>
      <c r="U1026" s="48">
        <f t="shared" si="282"/>
        <v>0</v>
      </c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>
        <v>480</v>
      </c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48">
        <f t="shared" si="283"/>
        <v>480</v>
      </c>
      <c r="BH1026" s="49">
        <f t="shared" si="276"/>
        <v>8</v>
      </c>
      <c r="BI1026" s="50">
        <f t="shared" si="284"/>
        <v>0</v>
      </c>
      <c r="BJ1026" s="50">
        <f t="shared" si="286"/>
        <v>0</v>
      </c>
      <c r="BK1026" s="51">
        <f t="shared" si="287"/>
        <v>0</v>
      </c>
      <c r="BL1026" s="51">
        <f t="shared" si="288"/>
        <v>0</v>
      </c>
      <c r="BM1026" s="51">
        <f t="shared" si="289"/>
        <v>0</v>
      </c>
      <c r="BN1026" s="52">
        <f t="shared" si="277"/>
        <v>0</v>
      </c>
      <c r="BO1026" s="52">
        <f t="shared" si="278"/>
        <v>0</v>
      </c>
      <c r="BP1026" s="52">
        <f t="shared" si="279"/>
        <v>8</v>
      </c>
      <c r="BQ1026" s="53">
        <f t="shared" si="280"/>
        <v>0</v>
      </c>
    </row>
    <row r="1027" spans="1:74">
      <c r="A1027" s="41">
        <v>1088</v>
      </c>
      <c r="B1027" s="42">
        <v>46040</v>
      </c>
      <c r="C1027" s="48" t="s">
        <v>91</v>
      </c>
      <c r="D1027" s="43" t="str">
        <f t="shared" si="285"/>
        <v>EG</v>
      </c>
      <c r="E1027" s="44" t="s">
        <v>130</v>
      </c>
      <c r="F1027" s="44"/>
      <c r="G1027" s="45"/>
      <c r="H1027" s="45"/>
      <c r="I1027" s="45"/>
      <c r="J1027" s="5"/>
      <c r="K1027" s="46" t="e">
        <f>VLOOKUP(J1027,'[1]Item List (3)'!A$1:B$110000,2,FALSE)</f>
        <v>#N/A</v>
      </c>
      <c r="L1027" s="5"/>
      <c r="M1027" s="15" t="str">
        <f t="shared" si="275"/>
        <v>IR</v>
      </c>
      <c r="N1027" s="15"/>
      <c r="O1027" s="47" t="str">
        <f t="shared" si="274"/>
        <v/>
      </c>
      <c r="P1027" s="15"/>
      <c r="Q1027" s="15"/>
      <c r="R1027" s="15"/>
      <c r="S1027" s="15"/>
      <c r="T1027" s="15"/>
      <c r="U1027" s="48">
        <f t="shared" si="282"/>
        <v>0</v>
      </c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>
        <v>480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48">
        <f t="shared" si="283"/>
        <v>480</v>
      </c>
      <c r="BH1027" s="49">
        <f t="shared" si="276"/>
        <v>8</v>
      </c>
      <c r="BI1027" s="50">
        <f t="shared" si="284"/>
        <v>0</v>
      </c>
      <c r="BJ1027" s="50">
        <f t="shared" si="286"/>
        <v>0</v>
      </c>
      <c r="BK1027" s="51">
        <f t="shared" si="287"/>
        <v>0</v>
      </c>
      <c r="BL1027" s="51">
        <f t="shared" si="288"/>
        <v>0</v>
      </c>
      <c r="BM1027" s="51">
        <f t="shared" si="289"/>
        <v>0</v>
      </c>
      <c r="BN1027" s="52">
        <f t="shared" si="277"/>
        <v>0</v>
      </c>
      <c r="BO1027" s="52">
        <f t="shared" si="278"/>
        <v>0</v>
      </c>
      <c r="BP1027" s="52">
        <f t="shared" si="279"/>
        <v>8</v>
      </c>
      <c r="BQ1027" s="53">
        <f t="shared" si="280"/>
        <v>0</v>
      </c>
    </row>
    <row r="1028" spans="1:74">
      <c r="A1028" s="41">
        <v>1089</v>
      </c>
      <c r="B1028" s="42">
        <v>46040</v>
      </c>
      <c r="C1028" s="48" t="s">
        <v>97</v>
      </c>
      <c r="D1028" s="43" t="str">
        <f t="shared" si="285"/>
        <v>EG</v>
      </c>
      <c r="E1028" s="44" t="s">
        <v>130</v>
      </c>
      <c r="F1028" s="44"/>
      <c r="G1028" s="45"/>
      <c r="H1028" s="45"/>
      <c r="I1028" s="45"/>
      <c r="J1028" s="5"/>
      <c r="K1028" s="46" t="e">
        <f>VLOOKUP(J1028,'[1]Item List (3)'!A$1:B$110000,2,FALSE)</f>
        <v>#N/A</v>
      </c>
      <c r="L1028" s="5"/>
      <c r="M1028" s="15" t="str">
        <f t="shared" si="275"/>
        <v>IR</v>
      </c>
      <c r="N1028" s="15"/>
      <c r="O1028" s="47" t="str">
        <f t="shared" ref="O1028:O1091" si="290">IFERROR(3600/N1028,"")</f>
        <v/>
      </c>
      <c r="P1028" s="15"/>
      <c r="Q1028" s="15"/>
      <c r="R1028" s="15"/>
      <c r="S1028" s="15"/>
      <c r="T1028" s="15"/>
      <c r="U1028" s="48">
        <f t="shared" si="282"/>
        <v>0</v>
      </c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>
        <v>480</v>
      </c>
      <c r="BG1028" s="48">
        <f t="shared" si="283"/>
        <v>480</v>
      </c>
      <c r="BH1028" s="49">
        <f t="shared" si="276"/>
        <v>8</v>
      </c>
      <c r="BI1028" s="50">
        <f t="shared" si="284"/>
        <v>0</v>
      </c>
      <c r="BJ1028" s="50">
        <f t="shared" si="286"/>
        <v>0</v>
      </c>
      <c r="BK1028" s="51">
        <f t="shared" si="287"/>
        <v>0</v>
      </c>
      <c r="BL1028" s="51">
        <f t="shared" si="288"/>
        <v>0</v>
      </c>
      <c r="BM1028" s="51">
        <f t="shared" si="289"/>
        <v>0</v>
      </c>
      <c r="BN1028" s="52">
        <f t="shared" si="277"/>
        <v>8</v>
      </c>
      <c r="BO1028" s="52">
        <f t="shared" si="278"/>
        <v>0</v>
      </c>
      <c r="BP1028" s="52">
        <f t="shared" si="279"/>
        <v>0</v>
      </c>
      <c r="BQ1028" s="53">
        <f t="shared" si="280"/>
        <v>0</v>
      </c>
    </row>
    <row r="1029" spans="1:74">
      <c r="A1029" s="41">
        <v>1090</v>
      </c>
      <c r="B1029" s="42">
        <v>46040</v>
      </c>
      <c r="C1029" s="48" t="s">
        <v>91</v>
      </c>
      <c r="D1029" s="43" t="str">
        <f t="shared" si="285"/>
        <v>IG</v>
      </c>
      <c r="E1029" s="44" t="s">
        <v>131</v>
      </c>
      <c r="F1029" s="44" t="s">
        <v>132</v>
      </c>
      <c r="G1029" s="45" t="s">
        <v>133</v>
      </c>
      <c r="H1029" s="45"/>
      <c r="I1029" s="45"/>
      <c r="J1029" s="5">
        <v>100299.14</v>
      </c>
      <c r="K1029" s="46" t="str">
        <f>VLOOKUP(J1029,'[1]Item List (3)'!A$1:B$110000,2,FALSE)</f>
        <v>IR. 9913 C</v>
      </c>
      <c r="L1029" s="5">
        <v>251128013</v>
      </c>
      <c r="M1029" s="15" t="str">
        <f t="shared" ref="M1029:M1069" si="291">IF((LEFT(J1029))="2",$L$1,$J$1)</f>
        <v>IR</v>
      </c>
      <c r="N1029" s="15">
        <v>23</v>
      </c>
      <c r="O1029" s="47">
        <f t="shared" si="290"/>
        <v>156.52173913043478</v>
      </c>
      <c r="P1029" s="15">
        <v>1</v>
      </c>
      <c r="Q1029" s="15">
        <v>1008</v>
      </c>
      <c r="R1029" s="15">
        <v>24</v>
      </c>
      <c r="S1029" s="15">
        <v>51</v>
      </c>
      <c r="T1029" s="15"/>
      <c r="U1029" s="48">
        <f t="shared" si="282"/>
        <v>1059</v>
      </c>
      <c r="V1029" s="15">
        <v>455</v>
      </c>
      <c r="W1029" s="15"/>
      <c r="X1029" s="15"/>
      <c r="Y1029" s="15"/>
      <c r="Z1029" s="15"/>
      <c r="AA1029" s="15"/>
      <c r="AB1029" s="15"/>
      <c r="AC1029" s="15"/>
      <c r="AD1029" s="15"/>
      <c r="AE1029" s="15">
        <v>5</v>
      </c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>
        <v>20</v>
      </c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48">
        <f t="shared" si="283"/>
        <v>480</v>
      </c>
      <c r="BH1029" s="49">
        <f t="shared" si="276"/>
        <v>8</v>
      </c>
      <c r="BI1029" s="50">
        <f t="shared" si="284"/>
        <v>7.583333333333333</v>
      </c>
      <c r="BJ1029" s="50">
        <f t="shared" si="286"/>
        <v>94.791666666666657</v>
      </c>
      <c r="BK1029" s="51">
        <f t="shared" si="287"/>
        <v>89.219780219780219</v>
      </c>
      <c r="BL1029" s="51">
        <f t="shared" si="288"/>
        <v>92.917847025495746</v>
      </c>
      <c r="BM1029" s="51">
        <f t="shared" si="289"/>
        <v>78.583333333333329</v>
      </c>
      <c r="BN1029" s="52">
        <f t="shared" si="277"/>
        <v>0.33333333333333331</v>
      </c>
      <c r="BO1029" s="52">
        <f t="shared" si="278"/>
        <v>1200</v>
      </c>
      <c r="BP1029" s="52">
        <f t="shared" si="279"/>
        <v>8.333333333333337E-2</v>
      </c>
      <c r="BQ1029" s="53">
        <f t="shared" si="280"/>
        <v>13.04347826086957</v>
      </c>
      <c r="BR1029" s="54">
        <v>1</v>
      </c>
    </row>
    <row r="1030" spans="1:74">
      <c r="A1030" s="41">
        <v>1091</v>
      </c>
      <c r="B1030" s="42">
        <v>46040</v>
      </c>
      <c r="C1030" s="48" t="s">
        <v>97</v>
      </c>
      <c r="D1030" s="43" t="str">
        <f t="shared" si="285"/>
        <v>IG</v>
      </c>
      <c r="E1030" s="44" t="s">
        <v>131</v>
      </c>
      <c r="F1030" s="44" t="s">
        <v>132</v>
      </c>
      <c r="G1030" s="45" t="s">
        <v>149</v>
      </c>
      <c r="H1030" s="45"/>
      <c r="I1030" s="45"/>
      <c r="J1030" s="5">
        <v>100299.14</v>
      </c>
      <c r="K1030" s="46" t="str">
        <f>VLOOKUP(J1030,'[1]Item List (3)'!A$1:B$110000,2,FALSE)</f>
        <v>IR. 9913 C</v>
      </c>
      <c r="L1030" s="5">
        <v>251128013</v>
      </c>
      <c r="M1030" s="15" t="str">
        <f t="shared" si="291"/>
        <v>IR</v>
      </c>
      <c r="N1030" s="15">
        <v>23</v>
      </c>
      <c r="O1030" s="47">
        <f t="shared" si="290"/>
        <v>156.52173913043478</v>
      </c>
      <c r="P1030" s="15">
        <v>1</v>
      </c>
      <c r="Q1030" s="15">
        <v>1010</v>
      </c>
      <c r="R1030" s="15">
        <v>28</v>
      </c>
      <c r="S1030" s="15">
        <v>41</v>
      </c>
      <c r="T1030" s="15"/>
      <c r="U1030" s="48">
        <f t="shared" si="282"/>
        <v>1051</v>
      </c>
      <c r="V1030" s="15">
        <v>450</v>
      </c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>
        <v>30</v>
      </c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48">
        <f t="shared" si="283"/>
        <v>480</v>
      </c>
      <c r="BH1030" s="49">
        <f t="shared" si="276"/>
        <v>8</v>
      </c>
      <c r="BI1030" s="50">
        <f t="shared" si="284"/>
        <v>7.5</v>
      </c>
      <c r="BJ1030" s="50">
        <f t="shared" si="286"/>
        <v>93.75</v>
      </c>
      <c r="BK1030" s="51">
        <f t="shared" si="287"/>
        <v>89.529629629629625</v>
      </c>
      <c r="BL1030" s="51">
        <f t="shared" si="288"/>
        <v>93.434823977164598</v>
      </c>
      <c r="BM1030" s="51">
        <f t="shared" si="289"/>
        <v>78.4236111111111</v>
      </c>
      <c r="BN1030" s="52">
        <f t="shared" si="277"/>
        <v>0.5</v>
      </c>
      <c r="BO1030" s="52">
        <f t="shared" si="278"/>
        <v>1173.9130434782608</v>
      </c>
      <c r="BP1030" s="52">
        <f t="shared" si="279"/>
        <v>0</v>
      </c>
      <c r="BQ1030" s="53">
        <f t="shared" si="280"/>
        <v>0</v>
      </c>
    </row>
    <row r="1031" spans="1:74">
      <c r="A1031" s="41">
        <v>1092</v>
      </c>
      <c r="B1031" s="42">
        <v>46040</v>
      </c>
      <c r="C1031" s="48" t="s">
        <v>91</v>
      </c>
      <c r="D1031" s="43" t="str">
        <f t="shared" si="285"/>
        <v>IG</v>
      </c>
      <c r="E1031" s="44" t="s">
        <v>135</v>
      </c>
      <c r="F1031" s="44" t="s">
        <v>132</v>
      </c>
      <c r="G1031" s="45" t="s">
        <v>151</v>
      </c>
      <c r="H1031" s="45"/>
      <c r="I1031" s="45"/>
      <c r="J1031" s="5">
        <v>1526013.01</v>
      </c>
      <c r="K1031" s="46" t="e">
        <f>VLOOKUP(J1031,'[1]Item List (3)'!A$1:B$110000,2,FALSE)</f>
        <v>#N/A</v>
      </c>
      <c r="L1031" s="5">
        <v>251107005</v>
      </c>
      <c r="M1031" s="15" t="str">
        <f t="shared" si="291"/>
        <v>IR</v>
      </c>
      <c r="N1031" s="15">
        <v>23</v>
      </c>
      <c r="O1031" s="47">
        <f t="shared" si="290"/>
        <v>156.52173913043478</v>
      </c>
      <c r="P1031" s="15">
        <v>1</v>
      </c>
      <c r="Q1031" s="15">
        <v>48</v>
      </c>
      <c r="R1031" s="15"/>
      <c r="S1031" s="15"/>
      <c r="T1031" s="15"/>
      <c r="U1031" s="48">
        <f t="shared" si="282"/>
        <v>48</v>
      </c>
      <c r="V1031" s="15">
        <v>50</v>
      </c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>
        <v>10</v>
      </c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48">
        <f t="shared" si="283"/>
        <v>60</v>
      </c>
      <c r="BH1031" s="49">
        <f t="shared" si="276"/>
        <v>1</v>
      </c>
      <c r="BI1031" s="50">
        <f t="shared" si="284"/>
        <v>0.83333333333333337</v>
      </c>
      <c r="BJ1031" s="50">
        <f t="shared" si="286"/>
        <v>83.333333333333343</v>
      </c>
      <c r="BK1031" s="51">
        <f t="shared" si="287"/>
        <v>36.799999999999997</v>
      </c>
      <c r="BL1031" s="51">
        <f t="shared" si="288"/>
        <v>100</v>
      </c>
      <c r="BM1031" s="51">
        <f t="shared" si="289"/>
        <v>30.666666666666671</v>
      </c>
      <c r="BN1031" s="52">
        <f t="shared" si="277"/>
        <v>0.16666666666666666</v>
      </c>
      <c r="BO1031" s="52">
        <f t="shared" si="278"/>
        <v>130.43478260869566</v>
      </c>
      <c r="BP1031" s="52">
        <f t="shared" si="279"/>
        <v>0</v>
      </c>
      <c r="BQ1031" s="53">
        <f t="shared" si="280"/>
        <v>0</v>
      </c>
    </row>
    <row r="1032" spans="1:74">
      <c r="A1032" s="41">
        <v>1093</v>
      </c>
      <c r="B1032" s="42">
        <v>46040</v>
      </c>
      <c r="C1032" s="48" t="s">
        <v>91</v>
      </c>
      <c r="D1032" s="43" t="str">
        <f t="shared" si="285"/>
        <v>IG</v>
      </c>
      <c r="E1032" s="44" t="s">
        <v>135</v>
      </c>
      <c r="F1032" s="44" t="s">
        <v>132</v>
      </c>
      <c r="G1032" s="45" t="s">
        <v>151</v>
      </c>
      <c r="H1032" s="45"/>
      <c r="I1032" s="45"/>
      <c r="J1032" s="5">
        <v>104249</v>
      </c>
      <c r="K1032" s="46" t="str">
        <f>VLOOKUP(J1032,'[1]Item List (3)'!A$1:B$110000,2,FALSE)</f>
        <v>IW. BDA-4003</v>
      </c>
      <c r="L1032" s="5">
        <v>251207009</v>
      </c>
      <c r="M1032" s="15" t="str">
        <f t="shared" si="291"/>
        <v>IR</v>
      </c>
      <c r="N1032" s="15">
        <v>23</v>
      </c>
      <c r="O1032" s="47">
        <f t="shared" si="290"/>
        <v>156.52173913043478</v>
      </c>
      <c r="P1032" s="15">
        <v>1</v>
      </c>
      <c r="Q1032" s="15">
        <v>130</v>
      </c>
      <c r="R1032" s="15">
        <v>9</v>
      </c>
      <c r="S1032" s="15">
        <v>4</v>
      </c>
      <c r="T1032" s="15"/>
      <c r="U1032" s="48">
        <f t="shared" si="282"/>
        <v>134</v>
      </c>
      <c r="V1032" s="15">
        <v>60</v>
      </c>
      <c r="W1032" s="15">
        <v>240</v>
      </c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>
        <v>120</v>
      </c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48">
        <f t="shared" si="283"/>
        <v>420</v>
      </c>
      <c r="BH1032" s="49">
        <f t="shared" si="276"/>
        <v>7</v>
      </c>
      <c r="BI1032" s="50">
        <f t="shared" si="284"/>
        <v>1</v>
      </c>
      <c r="BJ1032" s="50">
        <f t="shared" si="286"/>
        <v>14.285714285714285</v>
      </c>
      <c r="BK1032" s="51">
        <f t="shared" si="287"/>
        <v>85.611111111111114</v>
      </c>
      <c r="BL1032" s="51">
        <f t="shared" si="288"/>
        <v>90.298507462686572</v>
      </c>
      <c r="BM1032" s="51">
        <f t="shared" si="289"/>
        <v>11.043650793650794</v>
      </c>
      <c r="BN1032" s="52">
        <f t="shared" si="277"/>
        <v>4</v>
      </c>
      <c r="BO1032" s="52">
        <f t="shared" si="278"/>
        <v>469.56521739130437</v>
      </c>
      <c r="BP1032" s="52">
        <f t="shared" si="279"/>
        <v>2</v>
      </c>
      <c r="BQ1032" s="53">
        <f t="shared" si="280"/>
        <v>313.04347826086956</v>
      </c>
    </row>
    <row r="1033" spans="1:74">
      <c r="A1033" s="41">
        <v>1094</v>
      </c>
      <c r="B1033" s="42">
        <v>46040</v>
      </c>
      <c r="C1033" s="48" t="s">
        <v>97</v>
      </c>
      <c r="D1033" s="43" t="str">
        <f t="shared" si="285"/>
        <v>IG</v>
      </c>
      <c r="E1033" s="44" t="s">
        <v>135</v>
      </c>
      <c r="F1033" s="44" t="s">
        <v>132</v>
      </c>
      <c r="G1033" s="45" t="s">
        <v>138</v>
      </c>
      <c r="H1033" s="45" t="s">
        <v>134</v>
      </c>
      <c r="I1033" s="45"/>
      <c r="J1033" s="5">
        <v>104249</v>
      </c>
      <c r="K1033" s="46" t="str">
        <f>VLOOKUP(J1033,'[1]Item List (3)'!A$1:B$110000,2,FALSE)</f>
        <v>IW. BDA-4003</v>
      </c>
      <c r="L1033" s="5">
        <v>251207009</v>
      </c>
      <c r="M1033" s="15" t="str">
        <f t="shared" si="291"/>
        <v>IR</v>
      </c>
      <c r="N1033" s="15">
        <v>23</v>
      </c>
      <c r="O1033" s="47">
        <f t="shared" si="290"/>
        <v>156.52173913043478</v>
      </c>
      <c r="P1033" s="15">
        <v>1</v>
      </c>
      <c r="Q1033" s="15">
        <v>861</v>
      </c>
      <c r="R1033" s="15">
        <v>10</v>
      </c>
      <c r="S1033" s="15">
        <v>13</v>
      </c>
      <c r="T1033" s="15"/>
      <c r="U1033" s="48">
        <f t="shared" si="282"/>
        <v>874</v>
      </c>
      <c r="V1033" s="15">
        <v>385</v>
      </c>
      <c r="W1033" s="15"/>
      <c r="X1033" s="15"/>
      <c r="Y1033" s="15">
        <v>30</v>
      </c>
      <c r="Z1033" s="15"/>
      <c r="AA1033" s="15"/>
      <c r="AB1033" s="15"/>
      <c r="AC1033" s="15">
        <v>15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>
        <v>30</v>
      </c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>
        <v>20</v>
      </c>
      <c r="BD1033" s="15"/>
      <c r="BE1033" s="15"/>
      <c r="BF1033" s="15"/>
      <c r="BG1033" s="48">
        <f t="shared" si="283"/>
        <v>480</v>
      </c>
      <c r="BH1033" s="49">
        <f t="shared" si="276"/>
        <v>8</v>
      </c>
      <c r="BI1033" s="50">
        <f t="shared" si="284"/>
        <v>6.416666666666667</v>
      </c>
      <c r="BJ1033" s="50">
        <f t="shared" si="286"/>
        <v>80.208333333333343</v>
      </c>
      <c r="BK1033" s="51">
        <f t="shared" si="287"/>
        <v>87.021645021645028</v>
      </c>
      <c r="BL1033" s="51">
        <f t="shared" si="288"/>
        <v>97.368421052631575</v>
      </c>
      <c r="BM1033" s="51">
        <f t="shared" si="289"/>
        <v>67.961805555555571</v>
      </c>
      <c r="BN1033" s="52">
        <f t="shared" si="277"/>
        <v>0.5</v>
      </c>
      <c r="BO1033" s="52">
        <f t="shared" si="278"/>
        <v>1173.9130434782608</v>
      </c>
      <c r="BP1033" s="52">
        <f t="shared" si="279"/>
        <v>1.0833333333333333</v>
      </c>
      <c r="BQ1033" s="53">
        <f t="shared" si="280"/>
        <v>169.56521739130432</v>
      </c>
    </row>
    <row r="1034" spans="1:74">
      <c r="A1034" s="41">
        <v>1095</v>
      </c>
      <c r="B1034" s="42">
        <v>46040</v>
      </c>
      <c r="C1034" s="48" t="s">
        <v>91</v>
      </c>
      <c r="D1034" s="43" t="str">
        <f t="shared" si="285"/>
        <v>IG</v>
      </c>
      <c r="E1034" s="44" t="s">
        <v>140</v>
      </c>
      <c r="F1034" s="44"/>
      <c r="G1034" s="45"/>
      <c r="H1034" s="45"/>
      <c r="I1034" s="45"/>
      <c r="J1034" s="5"/>
      <c r="K1034" s="46" t="e">
        <f>VLOOKUP(J1034,'[1]Item List (3)'!A$1:B$110000,2,FALSE)</f>
        <v>#N/A</v>
      </c>
      <c r="L1034" s="5"/>
      <c r="M1034" s="15" t="str">
        <f t="shared" si="291"/>
        <v>IR</v>
      </c>
      <c r="N1034" s="15"/>
      <c r="O1034" s="47" t="str">
        <f t="shared" si="290"/>
        <v/>
      </c>
      <c r="P1034" s="15"/>
      <c r="Q1034" s="15"/>
      <c r="R1034" s="15"/>
      <c r="S1034" s="15"/>
      <c r="T1034" s="15"/>
      <c r="U1034" s="48">
        <f t="shared" si="282"/>
        <v>0</v>
      </c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>
        <v>480</v>
      </c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48">
        <f t="shared" si="283"/>
        <v>480</v>
      </c>
      <c r="BH1034" s="49">
        <f t="shared" ref="BH1034:BH1097" si="292">BG1034/60</f>
        <v>8</v>
      </c>
      <c r="BI1034" s="50">
        <f t="shared" si="284"/>
        <v>0</v>
      </c>
      <c r="BJ1034" s="50">
        <f t="shared" si="286"/>
        <v>0</v>
      </c>
      <c r="BK1034" s="51">
        <f t="shared" si="287"/>
        <v>0</v>
      </c>
      <c r="BL1034" s="51">
        <f t="shared" si="288"/>
        <v>0</v>
      </c>
      <c r="BM1034" s="51">
        <f t="shared" si="289"/>
        <v>0</v>
      </c>
      <c r="BN1034" s="52">
        <f t="shared" ref="BN1034:BN1097" si="293">(W1034+AP1034+BE1034+BF1034)/60</f>
        <v>0</v>
      </c>
      <c r="BO1034" s="52">
        <f t="shared" ref="BO1034:BO1097" si="294">IFERROR(((BH1034-BN1034)*3600)/N1034,0)</f>
        <v>0</v>
      </c>
      <c r="BP1034" s="52">
        <f t="shared" ref="BP1034:BP1097" si="295">IFERROR(SUM(W1034:BF1034)/60-BN1034,0)</f>
        <v>8</v>
      </c>
      <c r="BQ1034" s="53">
        <f t="shared" ref="BQ1034:BQ1097" si="296">IFERROR(BP1034*3600/N1034,0)</f>
        <v>0</v>
      </c>
    </row>
    <row r="1035" spans="1:74">
      <c r="A1035" s="41">
        <v>1096</v>
      </c>
      <c r="B1035" s="42">
        <v>46040</v>
      </c>
      <c r="C1035" s="48" t="s">
        <v>97</v>
      </c>
      <c r="D1035" s="43" t="str">
        <f t="shared" si="285"/>
        <v>IG</v>
      </c>
      <c r="E1035" s="44" t="s">
        <v>140</v>
      </c>
      <c r="F1035" s="44"/>
      <c r="G1035" s="45"/>
      <c r="H1035" s="45"/>
      <c r="I1035" s="45"/>
      <c r="J1035" s="5"/>
      <c r="K1035" s="46" t="e">
        <f>VLOOKUP(J1035,'[1]Item List (3)'!A$1:B$110000,2,FALSE)</f>
        <v>#N/A</v>
      </c>
      <c r="L1035" s="5"/>
      <c r="M1035" s="15" t="str">
        <f t="shared" si="291"/>
        <v>IR</v>
      </c>
      <c r="N1035" s="15"/>
      <c r="O1035" s="47" t="str">
        <f t="shared" si="290"/>
        <v/>
      </c>
      <c r="P1035" s="15"/>
      <c r="Q1035" s="15"/>
      <c r="R1035" s="15"/>
      <c r="S1035" s="15"/>
      <c r="T1035" s="15"/>
      <c r="U1035" s="48">
        <f t="shared" si="282"/>
        <v>0</v>
      </c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>
        <v>480</v>
      </c>
      <c r="BG1035" s="48">
        <f t="shared" si="283"/>
        <v>480</v>
      </c>
      <c r="BH1035" s="49">
        <f t="shared" si="292"/>
        <v>8</v>
      </c>
      <c r="BI1035" s="50">
        <f t="shared" si="284"/>
        <v>0</v>
      </c>
      <c r="BJ1035" s="50">
        <f t="shared" si="286"/>
        <v>0</v>
      </c>
      <c r="BK1035" s="51">
        <f t="shared" si="287"/>
        <v>0</v>
      </c>
      <c r="BL1035" s="51">
        <f t="shared" si="288"/>
        <v>0</v>
      </c>
      <c r="BM1035" s="51">
        <f t="shared" si="289"/>
        <v>0</v>
      </c>
      <c r="BN1035" s="52">
        <f t="shared" si="293"/>
        <v>8</v>
      </c>
      <c r="BO1035" s="52">
        <f t="shared" si="294"/>
        <v>0</v>
      </c>
      <c r="BP1035" s="52">
        <f t="shared" si="295"/>
        <v>0</v>
      </c>
      <c r="BQ1035" s="53">
        <f t="shared" si="296"/>
        <v>0</v>
      </c>
    </row>
    <row r="1036" spans="1:74">
      <c r="A1036" s="41">
        <v>1097</v>
      </c>
      <c r="B1036" s="42">
        <v>46040</v>
      </c>
      <c r="C1036" s="48" t="s">
        <v>91</v>
      </c>
      <c r="D1036" s="43" t="str">
        <f t="shared" si="285"/>
        <v>IG</v>
      </c>
      <c r="E1036" s="44" t="s">
        <v>143</v>
      </c>
      <c r="F1036" s="44"/>
      <c r="G1036" s="45"/>
      <c r="H1036" s="45"/>
      <c r="I1036" s="45"/>
      <c r="J1036" s="5"/>
      <c r="K1036" s="46" t="e">
        <f>VLOOKUP(J1036,'[1]Item List (3)'!A$1:B$110000,2,FALSE)</f>
        <v>#N/A</v>
      </c>
      <c r="L1036" s="5"/>
      <c r="M1036" s="15" t="str">
        <f t="shared" si="291"/>
        <v>IR</v>
      </c>
      <c r="N1036" s="15"/>
      <c r="O1036" s="47" t="str">
        <f t="shared" si="290"/>
        <v/>
      </c>
      <c r="P1036" s="15"/>
      <c r="Q1036" s="15"/>
      <c r="R1036" s="15"/>
      <c r="S1036" s="15"/>
      <c r="T1036" s="15"/>
      <c r="U1036" s="48">
        <f t="shared" si="282"/>
        <v>0</v>
      </c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>
        <v>480</v>
      </c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48">
        <f t="shared" si="283"/>
        <v>480</v>
      </c>
      <c r="BH1036" s="49">
        <f t="shared" si="292"/>
        <v>8</v>
      </c>
      <c r="BI1036" s="50">
        <f t="shared" si="284"/>
        <v>0</v>
      </c>
      <c r="BJ1036" s="50">
        <f t="shared" si="286"/>
        <v>0</v>
      </c>
      <c r="BK1036" s="51">
        <f t="shared" si="287"/>
        <v>0</v>
      </c>
      <c r="BL1036" s="51">
        <f t="shared" si="288"/>
        <v>0</v>
      </c>
      <c r="BM1036" s="51">
        <f t="shared" si="289"/>
        <v>0</v>
      </c>
      <c r="BN1036" s="52">
        <f t="shared" si="293"/>
        <v>0</v>
      </c>
      <c r="BO1036" s="52">
        <f t="shared" si="294"/>
        <v>0</v>
      </c>
      <c r="BP1036" s="52">
        <f t="shared" si="295"/>
        <v>8</v>
      </c>
      <c r="BQ1036" s="53">
        <f t="shared" si="296"/>
        <v>0</v>
      </c>
    </row>
    <row r="1037" spans="1:74">
      <c r="A1037" s="41">
        <v>1098</v>
      </c>
      <c r="B1037" s="42">
        <v>46040</v>
      </c>
      <c r="C1037" s="48" t="s">
        <v>97</v>
      </c>
      <c r="D1037" s="43" t="str">
        <f t="shared" si="285"/>
        <v>IG</v>
      </c>
      <c r="E1037" s="44" t="s">
        <v>143</v>
      </c>
      <c r="F1037" s="44"/>
      <c r="G1037" s="45"/>
      <c r="H1037" s="45"/>
      <c r="I1037" s="45"/>
      <c r="J1037" s="5"/>
      <c r="K1037" s="46" t="e">
        <f>VLOOKUP(J1037,'[1]Item List (3)'!A$1:B$110000,2,FALSE)</f>
        <v>#N/A</v>
      </c>
      <c r="L1037" s="5"/>
      <c r="M1037" s="15" t="str">
        <f t="shared" si="291"/>
        <v>IR</v>
      </c>
      <c r="N1037" s="15"/>
      <c r="O1037" s="47" t="str">
        <f t="shared" si="290"/>
        <v/>
      </c>
      <c r="P1037" s="15"/>
      <c r="Q1037" s="15"/>
      <c r="R1037" s="15"/>
      <c r="S1037" s="15"/>
      <c r="T1037" s="15"/>
      <c r="U1037" s="48">
        <f t="shared" si="282"/>
        <v>0</v>
      </c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>
        <v>480</v>
      </c>
      <c r="BG1037" s="48">
        <f t="shared" si="283"/>
        <v>480</v>
      </c>
      <c r="BH1037" s="49">
        <f t="shared" si="292"/>
        <v>8</v>
      </c>
      <c r="BI1037" s="50">
        <f t="shared" si="284"/>
        <v>0</v>
      </c>
      <c r="BJ1037" s="50">
        <f t="shared" si="286"/>
        <v>0</v>
      </c>
      <c r="BK1037" s="51">
        <f t="shared" si="287"/>
        <v>0</v>
      </c>
      <c r="BL1037" s="51">
        <f t="shared" si="288"/>
        <v>0</v>
      </c>
      <c r="BM1037" s="51">
        <f t="shared" si="289"/>
        <v>0</v>
      </c>
      <c r="BN1037" s="52">
        <f t="shared" si="293"/>
        <v>8</v>
      </c>
      <c r="BO1037" s="52">
        <f t="shared" si="294"/>
        <v>0</v>
      </c>
      <c r="BP1037" s="52">
        <f t="shared" si="295"/>
        <v>0</v>
      </c>
      <c r="BQ1037" s="53">
        <f t="shared" si="296"/>
        <v>0</v>
      </c>
    </row>
    <row r="1038" spans="1:74">
      <c r="A1038" s="41">
        <v>1099</v>
      </c>
      <c r="B1038" s="42">
        <v>46040</v>
      </c>
      <c r="C1038" s="48" t="s">
        <v>91</v>
      </c>
      <c r="D1038" s="43" t="str">
        <f t="shared" si="285"/>
        <v>IG</v>
      </c>
      <c r="E1038" s="44" t="s">
        <v>144</v>
      </c>
      <c r="F1038" s="44" t="s">
        <v>136</v>
      </c>
      <c r="G1038" s="45" t="s">
        <v>127</v>
      </c>
      <c r="H1038" s="45" t="s">
        <v>126</v>
      </c>
      <c r="I1038" s="45"/>
      <c r="J1038" s="5">
        <v>208557.1</v>
      </c>
      <c r="K1038" s="46" t="str">
        <f>VLOOKUP(J1038,'[1]Item List (3)'!A$1:B$110000,2,FALSE)</f>
        <v>OR 22211 SPL</v>
      </c>
      <c r="L1038" s="5">
        <v>250928012</v>
      </c>
      <c r="M1038" s="15" t="str">
        <f t="shared" si="291"/>
        <v>OR</v>
      </c>
      <c r="N1038" s="15">
        <v>55</v>
      </c>
      <c r="O1038" s="47">
        <f t="shared" si="290"/>
        <v>65.454545454545453</v>
      </c>
      <c r="P1038" s="15">
        <v>1</v>
      </c>
      <c r="Q1038" s="15">
        <v>402</v>
      </c>
      <c r="R1038" s="15"/>
      <c r="S1038" s="15"/>
      <c r="T1038" s="15"/>
      <c r="U1038" s="48">
        <f t="shared" si="282"/>
        <v>402</v>
      </c>
      <c r="V1038" s="15">
        <v>445</v>
      </c>
      <c r="W1038" s="15"/>
      <c r="X1038" s="15">
        <v>15</v>
      </c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>
        <v>20</v>
      </c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48">
        <f t="shared" si="283"/>
        <v>480</v>
      </c>
      <c r="BH1038" s="49">
        <f t="shared" si="292"/>
        <v>8</v>
      </c>
      <c r="BI1038" s="50">
        <f t="shared" si="284"/>
        <v>7.416666666666667</v>
      </c>
      <c r="BJ1038" s="50">
        <f t="shared" si="286"/>
        <v>92.708333333333343</v>
      </c>
      <c r="BK1038" s="51">
        <f t="shared" si="287"/>
        <v>82.80898876404494</v>
      </c>
      <c r="BL1038" s="51">
        <f t="shared" si="288"/>
        <v>100</v>
      </c>
      <c r="BM1038" s="51">
        <f t="shared" si="289"/>
        <v>76.770833333333329</v>
      </c>
      <c r="BN1038" s="52">
        <f t="shared" si="293"/>
        <v>0.33333333333333331</v>
      </c>
      <c r="BO1038" s="52">
        <f t="shared" si="294"/>
        <v>501.81818181818181</v>
      </c>
      <c r="BP1038" s="52">
        <f t="shared" si="295"/>
        <v>0.25000000000000006</v>
      </c>
      <c r="BQ1038" s="53">
        <f t="shared" si="296"/>
        <v>16.363636363636367</v>
      </c>
    </row>
    <row r="1039" spans="1:74">
      <c r="A1039" s="41">
        <v>1100</v>
      </c>
      <c r="B1039" s="42">
        <v>46040</v>
      </c>
      <c r="C1039" s="48" t="s">
        <v>97</v>
      </c>
      <c r="D1039" s="43" t="str">
        <f t="shared" si="285"/>
        <v>IG</v>
      </c>
      <c r="E1039" s="44" t="s">
        <v>144</v>
      </c>
      <c r="F1039" s="44" t="s">
        <v>136</v>
      </c>
      <c r="G1039" s="45" t="s">
        <v>145</v>
      </c>
      <c r="H1039" s="45"/>
      <c r="I1039" s="45"/>
      <c r="J1039" s="5">
        <v>208557.1</v>
      </c>
      <c r="K1039" s="46" t="str">
        <f>VLOOKUP(J1039,'[1]Item List (3)'!A$1:B$110000,2,FALSE)</f>
        <v>OR 22211 SPL</v>
      </c>
      <c r="L1039" s="5">
        <v>250928012</v>
      </c>
      <c r="M1039" s="15" t="str">
        <f t="shared" si="291"/>
        <v>OR</v>
      </c>
      <c r="N1039" s="15">
        <v>55</v>
      </c>
      <c r="O1039" s="47">
        <f t="shared" si="290"/>
        <v>65.454545454545453</v>
      </c>
      <c r="P1039" s="15">
        <v>1</v>
      </c>
      <c r="Q1039" s="15">
        <v>360</v>
      </c>
      <c r="R1039" s="15">
        <v>10</v>
      </c>
      <c r="S1039" s="15"/>
      <c r="T1039" s="15"/>
      <c r="U1039" s="48">
        <f t="shared" si="282"/>
        <v>360</v>
      </c>
      <c r="V1039" s="15">
        <v>420</v>
      </c>
      <c r="W1039" s="15"/>
      <c r="X1039" s="15">
        <v>40</v>
      </c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>
        <v>20</v>
      </c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48">
        <f t="shared" si="283"/>
        <v>480</v>
      </c>
      <c r="BH1039" s="49">
        <f t="shared" si="292"/>
        <v>8</v>
      </c>
      <c r="BI1039" s="50">
        <f t="shared" si="284"/>
        <v>7</v>
      </c>
      <c r="BJ1039" s="50">
        <f t="shared" si="286"/>
        <v>87.5</v>
      </c>
      <c r="BK1039" s="51">
        <f t="shared" si="287"/>
        <v>78.571428571428569</v>
      </c>
      <c r="BL1039" s="51">
        <f t="shared" si="288"/>
        <v>97.222222222222214</v>
      </c>
      <c r="BM1039" s="51">
        <f t="shared" si="289"/>
        <v>66.840277777777786</v>
      </c>
      <c r="BN1039" s="52">
        <f t="shared" si="293"/>
        <v>0.33333333333333331</v>
      </c>
      <c r="BO1039" s="52">
        <f t="shared" si="294"/>
        <v>501.81818181818181</v>
      </c>
      <c r="BP1039" s="52">
        <f t="shared" si="295"/>
        <v>0.66666666666666674</v>
      </c>
      <c r="BQ1039" s="53">
        <f t="shared" si="296"/>
        <v>43.636363636363647</v>
      </c>
      <c r="BR1039" s="54">
        <v>1</v>
      </c>
      <c r="BT1039" s="54">
        <v>1</v>
      </c>
      <c r="BU1039" s="55">
        <v>1</v>
      </c>
      <c r="BV1039" s="54">
        <v>1</v>
      </c>
    </row>
    <row r="1040" spans="1:74">
      <c r="A1040" s="41">
        <v>1101</v>
      </c>
      <c r="B1040" s="42">
        <v>46040</v>
      </c>
      <c r="C1040" s="48" t="s">
        <v>91</v>
      </c>
      <c r="D1040" s="43" t="str">
        <f t="shared" si="285"/>
        <v>IG</v>
      </c>
      <c r="E1040" s="44" t="s">
        <v>146</v>
      </c>
      <c r="F1040" s="44" t="s">
        <v>132</v>
      </c>
      <c r="G1040" s="45" t="s">
        <v>138</v>
      </c>
      <c r="H1040" s="45" t="s">
        <v>194</v>
      </c>
      <c r="I1040" s="45"/>
      <c r="J1040" s="5">
        <v>208247</v>
      </c>
      <c r="K1040" s="46" t="str">
        <f>VLOOKUP(J1040,'[1]Item List (3)'!A$1:B$110000,2,FALSE)</f>
        <v>OR.209 YY2</v>
      </c>
      <c r="L1040" s="5">
        <v>251221003</v>
      </c>
      <c r="M1040" s="15" t="str">
        <f t="shared" si="291"/>
        <v>OR</v>
      </c>
      <c r="N1040" s="15">
        <v>20</v>
      </c>
      <c r="O1040" s="47">
        <f t="shared" si="290"/>
        <v>180</v>
      </c>
      <c r="P1040" s="15">
        <v>1</v>
      </c>
      <c r="Q1040" s="15">
        <v>1108</v>
      </c>
      <c r="R1040" s="15">
        <v>22</v>
      </c>
      <c r="S1040" s="15"/>
      <c r="T1040" s="15"/>
      <c r="U1040" s="48">
        <f t="shared" si="282"/>
        <v>1108</v>
      </c>
      <c r="V1040" s="15">
        <v>410</v>
      </c>
      <c r="W1040" s="15"/>
      <c r="X1040" s="15">
        <v>30</v>
      </c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>
        <v>40</v>
      </c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48">
        <f t="shared" si="283"/>
        <v>480</v>
      </c>
      <c r="BH1040" s="49">
        <f t="shared" si="292"/>
        <v>8</v>
      </c>
      <c r="BI1040" s="50">
        <f t="shared" si="284"/>
        <v>6.833333333333333</v>
      </c>
      <c r="BJ1040" s="50">
        <f t="shared" si="286"/>
        <v>85.416666666666657</v>
      </c>
      <c r="BK1040" s="51">
        <f t="shared" si="287"/>
        <v>90.081300813008127</v>
      </c>
      <c r="BL1040" s="51">
        <f t="shared" si="288"/>
        <v>98.014440433212997</v>
      </c>
      <c r="BM1040" s="51">
        <f t="shared" si="289"/>
        <v>75.416666666666657</v>
      </c>
      <c r="BN1040" s="52">
        <f t="shared" si="293"/>
        <v>0.66666666666666663</v>
      </c>
      <c r="BO1040" s="52">
        <f t="shared" si="294"/>
        <v>1320</v>
      </c>
      <c r="BP1040" s="52">
        <f t="shared" si="295"/>
        <v>0.50000000000000011</v>
      </c>
      <c r="BQ1040" s="53">
        <f t="shared" si="296"/>
        <v>90.000000000000028</v>
      </c>
    </row>
    <row r="1041" spans="1:73">
      <c r="A1041" s="41">
        <v>1102</v>
      </c>
      <c r="B1041" s="42">
        <v>46040</v>
      </c>
      <c r="C1041" s="48" t="s">
        <v>97</v>
      </c>
      <c r="D1041" s="43" t="str">
        <f t="shared" si="285"/>
        <v>IG</v>
      </c>
      <c r="E1041" s="44" t="s">
        <v>146</v>
      </c>
      <c r="F1041" s="44" t="s">
        <v>132</v>
      </c>
      <c r="G1041" s="45" t="s">
        <v>154</v>
      </c>
      <c r="H1041" s="45"/>
      <c r="I1041" s="45"/>
      <c r="J1041" s="5">
        <v>208247</v>
      </c>
      <c r="K1041" s="46" t="str">
        <f>VLOOKUP(J1041,'[1]Item List (3)'!A$1:B$110000,2,FALSE)</f>
        <v>OR.209 YY2</v>
      </c>
      <c r="L1041" s="5">
        <v>251221003</v>
      </c>
      <c r="M1041" s="15" t="str">
        <f t="shared" si="291"/>
        <v>OR</v>
      </c>
      <c r="N1041" s="15">
        <v>20</v>
      </c>
      <c r="O1041" s="47">
        <f t="shared" si="290"/>
        <v>180</v>
      </c>
      <c r="P1041" s="15">
        <v>1</v>
      </c>
      <c r="Q1041" s="15">
        <v>1204</v>
      </c>
      <c r="R1041" s="15">
        <v>8</v>
      </c>
      <c r="S1041" s="15">
        <v>2</v>
      </c>
      <c r="T1041" s="15"/>
      <c r="U1041" s="48">
        <f t="shared" si="282"/>
        <v>1206</v>
      </c>
      <c r="V1041" s="15">
        <v>440</v>
      </c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>
        <v>40</v>
      </c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48">
        <f t="shared" si="283"/>
        <v>480</v>
      </c>
      <c r="BH1041" s="49">
        <f t="shared" si="292"/>
        <v>8</v>
      </c>
      <c r="BI1041" s="50">
        <f t="shared" si="284"/>
        <v>7.333333333333333</v>
      </c>
      <c r="BJ1041" s="50">
        <f t="shared" si="286"/>
        <v>91.666666666666657</v>
      </c>
      <c r="BK1041" s="51">
        <f t="shared" si="287"/>
        <v>91.363636363636374</v>
      </c>
      <c r="BL1041" s="51">
        <f t="shared" si="288"/>
        <v>99.170812603648429</v>
      </c>
      <c r="BM1041" s="51">
        <f t="shared" si="289"/>
        <v>83.055555555555557</v>
      </c>
      <c r="BN1041" s="52">
        <f t="shared" si="293"/>
        <v>0.66666666666666663</v>
      </c>
      <c r="BO1041" s="52">
        <f t="shared" si="294"/>
        <v>1320</v>
      </c>
      <c r="BP1041" s="52">
        <f t="shared" si="295"/>
        <v>0</v>
      </c>
      <c r="BQ1041" s="53">
        <f t="shared" si="296"/>
        <v>0</v>
      </c>
    </row>
    <row r="1042" spans="1:73">
      <c r="A1042" s="41">
        <v>1103</v>
      </c>
      <c r="B1042" s="42">
        <v>46040</v>
      </c>
      <c r="C1042" s="48" t="s">
        <v>91</v>
      </c>
      <c r="D1042" s="43" t="str">
        <f t="shared" si="285"/>
        <v>IG</v>
      </c>
      <c r="E1042" s="44" t="s">
        <v>147</v>
      </c>
      <c r="F1042" s="44" t="s">
        <v>132</v>
      </c>
      <c r="G1042" s="45" t="s">
        <v>156</v>
      </c>
      <c r="H1042" s="45"/>
      <c r="I1042" s="45"/>
      <c r="J1042" s="5">
        <v>104247</v>
      </c>
      <c r="K1042" s="46" t="str">
        <f>VLOOKUP(J1042,'[1]Item List (3)'!A$1:B$110000,2,FALSE)</f>
        <v>IR.209</v>
      </c>
      <c r="L1042" s="5">
        <v>251221001</v>
      </c>
      <c r="M1042" s="15" t="str">
        <f t="shared" si="291"/>
        <v>IR</v>
      </c>
      <c r="N1042" s="15">
        <v>25</v>
      </c>
      <c r="O1042" s="47">
        <f t="shared" si="290"/>
        <v>144</v>
      </c>
      <c r="P1042" s="15">
        <v>1</v>
      </c>
      <c r="Q1042" s="15">
        <v>756</v>
      </c>
      <c r="R1042" s="15">
        <v>80</v>
      </c>
      <c r="S1042" s="15">
        <v>12</v>
      </c>
      <c r="T1042" s="15">
        <v>6</v>
      </c>
      <c r="U1042" s="48">
        <f t="shared" si="282"/>
        <v>774</v>
      </c>
      <c r="V1042" s="15">
        <v>410</v>
      </c>
      <c r="W1042" s="15"/>
      <c r="X1042" s="15"/>
      <c r="Y1042" s="15"/>
      <c r="Z1042" s="15">
        <v>30</v>
      </c>
      <c r="AA1042" s="15"/>
      <c r="AB1042" s="15"/>
      <c r="AC1042" s="15"/>
      <c r="AD1042" s="15"/>
      <c r="AE1042" s="15">
        <v>15</v>
      </c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>
        <v>20</v>
      </c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>
        <v>5</v>
      </c>
      <c r="BF1042" s="15"/>
      <c r="BG1042" s="48">
        <f t="shared" si="283"/>
        <v>480</v>
      </c>
      <c r="BH1042" s="49">
        <f t="shared" si="292"/>
        <v>8</v>
      </c>
      <c r="BI1042" s="50">
        <f t="shared" si="284"/>
        <v>6.833333333333333</v>
      </c>
      <c r="BJ1042" s="50">
        <f t="shared" si="286"/>
        <v>85.416666666666657</v>
      </c>
      <c r="BK1042" s="51">
        <f t="shared" si="287"/>
        <v>78.658536585365852</v>
      </c>
      <c r="BL1042" s="51">
        <f t="shared" si="288"/>
        <v>87.338501291989672</v>
      </c>
      <c r="BM1042" s="51">
        <f t="shared" si="289"/>
        <v>58.68055555555555</v>
      </c>
      <c r="BN1042" s="52">
        <f t="shared" si="293"/>
        <v>0.41666666666666669</v>
      </c>
      <c r="BO1042" s="52">
        <f t="shared" si="294"/>
        <v>1092</v>
      </c>
      <c r="BP1042" s="52">
        <f t="shared" si="295"/>
        <v>0.75</v>
      </c>
      <c r="BQ1042" s="53">
        <f t="shared" si="296"/>
        <v>108</v>
      </c>
      <c r="BR1042" s="54">
        <v>1</v>
      </c>
    </row>
    <row r="1043" spans="1:73">
      <c r="A1043" s="41">
        <v>1104</v>
      </c>
      <c r="B1043" s="42">
        <v>46040</v>
      </c>
      <c r="C1043" s="48" t="s">
        <v>97</v>
      </c>
      <c r="D1043" s="43" t="str">
        <f t="shared" si="285"/>
        <v>IG</v>
      </c>
      <c r="E1043" s="44" t="s">
        <v>147</v>
      </c>
      <c r="F1043" s="44" t="s">
        <v>132</v>
      </c>
      <c r="G1043" s="45" t="s">
        <v>139</v>
      </c>
      <c r="H1043" s="45"/>
      <c r="I1043" s="45"/>
      <c r="J1043" s="5">
        <v>104247</v>
      </c>
      <c r="K1043" s="46" t="str">
        <f>VLOOKUP(J1043,'[1]Item List (3)'!A$1:B$110000,2,FALSE)</f>
        <v>IR.209</v>
      </c>
      <c r="L1043" s="5">
        <v>251221001</v>
      </c>
      <c r="M1043" s="15" t="str">
        <f t="shared" si="291"/>
        <v>IR</v>
      </c>
      <c r="N1043" s="15">
        <v>25</v>
      </c>
      <c r="O1043" s="47">
        <f t="shared" si="290"/>
        <v>144</v>
      </c>
      <c r="P1043" s="15">
        <v>1</v>
      </c>
      <c r="Q1043" s="15">
        <v>546</v>
      </c>
      <c r="R1043" s="15">
        <v>93</v>
      </c>
      <c r="S1043" s="15">
        <v>17</v>
      </c>
      <c r="T1043" s="15">
        <v>16</v>
      </c>
      <c r="U1043" s="48">
        <f t="shared" si="282"/>
        <v>579</v>
      </c>
      <c r="V1043" s="15">
        <v>405</v>
      </c>
      <c r="W1043" s="15"/>
      <c r="X1043" s="15"/>
      <c r="Y1043" s="15"/>
      <c r="Z1043" s="15">
        <v>20</v>
      </c>
      <c r="AA1043" s="15"/>
      <c r="AB1043" s="15"/>
      <c r="AC1043" s="15">
        <v>25</v>
      </c>
      <c r="AD1043" s="15"/>
      <c r="AE1043" s="15">
        <v>10</v>
      </c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>
        <v>20</v>
      </c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48">
        <f t="shared" si="283"/>
        <v>480</v>
      </c>
      <c r="BH1043" s="49">
        <f t="shared" si="292"/>
        <v>8</v>
      </c>
      <c r="BI1043" s="50">
        <f t="shared" si="284"/>
        <v>6.75</v>
      </c>
      <c r="BJ1043" s="50">
        <f t="shared" si="286"/>
        <v>84.375</v>
      </c>
      <c r="BK1043" s="51">
        <f t="shared" si="287"/>
        <v>59.567901234567898</v>
      </c>
      <c r="BL1043" s="51">
        <f t="shared" si="288"/>
        <v>78.238341968911911</v>
      </c>
      <c r="BM1043" s="51">
        <f t="shared" si="289"/>
        <v>39.322916666666657</v>
      </c>
      <c r="BN1043" s="52">
        <f t="shared" si="293"/>
        <v>0.33333333333333331</v>
      </c>
      <c r="BO1043" s="52">
        <f t="shared" si="294"/>
        <v>1104</v>
      </c>
      <c r="BP1043" s="52">
        <f t="shared" si="295"/>
        <v>0.91666666666666674</v>
      </c>
      <c r="BQ1043" s="53">
        <f t="shared" si="296"/>
        <v>132.00000000000003</v>
      </c>
      <c r="BR1043" s="54">
        <v>3</v>
      </c>
    </row>
    <row r="1044" spans="1:73">
      <c r="A1044" s="41">
        <v>1105</v>
      </c>
      <c r="B1044" s="42">
        <v>46040</v>
      </c>
      <c r="C1044" s="48" t="s">
        <v>91</v>
      </c>
      <c r="D1044" s="43" t="str">
        <f t="shared" si="285"/>
        <v>IG</v>
      </c>
      <c r="E1044" s="44" t="s">
        <v>150</v>
      </c>
      <c r="F1044" s="44" t="s">
        <v>132</v>
      </c>
      <c r="G1044" s="45" t="s">
        <v>137</v>
      </c>
      <c r="H1044" s="45" t="s">
        <v>139</v>
      </c>
      <c r="I1044" s="45"/>
      <c r="J1044" s="5">
        <v>200497.11</v>
      </c>
      <c r="K1044" s="46" t="str">
        <f>VLOOKUP(J1044,'[1]Item List (3)'!A$1:B$110000,2,FALSE)</f>
        <v>OR.MNA6718G</v>
      </c>
      <c r="L1044" s="5">
        <v>251229002</v>
      </c>
      <c r="M1044" s="15" t="str">
        <f t="shared" si="291"/>
        <v>OR</v>
      </c>
      <c r="N1044" s="15">
        <v>30</v>
      </c>
      <c r="O1044" s="47">
        <f t="shared" si="290"/>
        <v>120</v>
      </c>
      <c r="P1044" s="15">
        <v>1</v>
      </c>
      <c r="Q1044" s="15">
        <v>822</v>
      </c>
      <c r="R1044" s="15">
        <v>3</v>
      </c>
      <c r="S1044" s="15">
        <v>7</v>
      </c>
      <c r="T1044" s="15"/>
      <c r="U1044" s="48">
        <f t="shared" si="282"/>
        <v>829</v>
      </c>
      <c r="V1044" s="15">
        <v>455</v>
      </c>
      <c r="W1044" s="15"/>
      <c r="X1044" s="15"/>
      <c r="Y1044" s="15"/>
      <c r="Z1044" s="15"/>
      <c r="AA1044" s="15"/>
      <c r="AB1044" s="15"/>
      <c r="AC1044" s="15"/>
      <c r="AD1044" s="15"/>
      <c r="AE1044" s="15">
        <v>5</v>
      </c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>
        <v>20</v>
      </c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48">
        <f t="shared" si="283"/>
        <v>480</v>
      </c>
      <c r="BH1044" s="49">
        <f t="shared" si="292"/>
        <v>8</v>
      </c>
      <c r="BI1044" s="50">
        <f t="shared" si="284"/>
        <v>7.583333333333333</v>
      </c>
      <c r="BJ1044" s="50">
        <f t="shared" si="286"/>
        <v>94.791666666666657</v>
      </c>
      <c r="BK1044" s="51">
        <f t="shared" si="287"/>
        <v>91.098901098901095</v>
      </c>
      <c r="BL1044" s="51">
        <f t="shared" si="288"/>
        <v>98.793727382388425</v>
      </c>
      <c r="BM1044" s="51">
        <f t="shared" si="289"/>
        <v>85.3125</v>
      </c>
      <c r="BN1044" s="52">
        <f t="shared" si="293"/>
        <v>0.33333333333333331</v>
      </c>
      <c r="BO1044" s="52">
        <f t="shared" si="294"/>
        <v>920</v>
      </c>
      <c r="BP1044" s="52">
        <f t="shared" si="295"/>
        <v>8.333333333333337E-2</v>
      </c>
      <c r="BQ1044" s="53">
        <f t="shared" si="296"/>
        <v>10.000000000000004</v>
      </c>
      <c r="BR1044" s="54">
        <v>2</v>
      </c>
    </row>
    <row r="1045" spans="1:73">
      <c r="A1045" s="41">
        <v>1106</v>
      </c>
      <c r="B1045" s="42">
        <v>46040</v>
      </c>
      <c r="C1045" s="48" t="s">
        <v>97</v>
      </c>
      <c r="D1045" s="43" t="str">
        <f t="shared" si="285"/>
        <v>IG</v>
      </c>
      <c r="E1045" s="44" t="s">
        <v>150</v>
      </c>
      <c r="F1045" s="44" t="s">
        <v>132</v>
      </c>
      <c r="G1045" s="45" t="s">
        <v>133</v>
      </c>
      <c r="H1045" s="45" t="s">
        <v>152</v>
      </c>
      <c r="I1045" s="45"/>
      <c r="J1045" s="5">
        <v>200497.11</v>
      </c>
      <c r="K1045" s="46" t="str">
        <f>VLOOKUP(J1045,'[1]Item List (3)'!A$1:B$110000,2,FALSE)</f>
        <v>OR.MNA6718G</v>
      </c>
      <c r="L1045" s="5">
        <v>251229002</v>
      </c>
      <c r="M1045" s="15" t="str">
        <f t="shared" si="291"/>
        <v>OR</v>
      </c>
      <c r="N1045" s="15">
        <v>30</v>
      </c>
      <c r="O1045" s="47">
        <f t="shared" si="290"/>
        <v>120</v>
      </c>
      <c r="P1045" s="15">
        <v>1</v>
      </c>
      <c r="Q1045" s="15">
        <v>840</v>
      </c>
      <c r="R1045" s="15"/>
      <c r="S1045" s="15">
        <v>10</v>
      </c>
      <c r="T1045" s="15"/>
      <c r="U1045" s="48">
        <f t="shared" si="282"/>
        <v>850</v>
      </c>
      <c r="V1045" s="15">
        <v>465</v>
      </c>
      <c r="W1045" s="15"/>
      <c r="X1045" s="15"/>
      <c r="Y1045" s="15"/>
      <c r="Z1045" s="15"/>
      <c r="AA1045" s="15"/>
      <c r="AB1045" s="15"/>
      <c r="AC1045" s="15"/>
      <c r="AD1045" s="15"/>
      <c r="AE1045" s="15">
        <v>5</v>
      </c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>
        <v>10</v>
      </c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48">
        <f t="shared" si="283"/>
        <v>480</v>
      </c>
      <c r="BH1045" s="49">
        <f t="shared" si="292"/>
        <v>8</v>
      </c>
      <c r="BI1045" s="50">
        <f t="shared" si="284"/>
        <v>7.75</v>
      </c>
      <c r="BJ1045" s="50">
        <f t="shared" si="286"/>
        <v>96.875</v>
      </c>
      <c r="BK1045" s="51">
        <f t="shared" si="287"/>
        <v>91.397849462365585</v>
      </c>
      <c r="BL1045" s="51">
        <f t="shared" si="288"/>
        <v>98.82352941176471</v>
      </c>
      <c r="BM1045" s="51">
        <f t="shared" si="289"/>
        <v>87.5</v>
      </c>
      <c r="BN1045" s="52">
        <f t="shared" si="293"/>
        <v>0.16666666666666666</v>
      </c>
      <c r="BO1045" s="52">
        <f t="shared" si="294"/>
        <v>940</v>
      </c>
      <c r="BP1045" s="52">
        <f t="shared" si="295"/>
        <v>8.3333333333333343E-2</v>
      </c>
      <c r="BQ1045" s="53">
        <f t="shared" si="296"/>
        <v>10.000000000000002</v>
      </c>
    </row>
    <row r="1046" spans="1:73">
      <c r="A1046" s="41">
        <v>1107</v>
      </c>
      <c r="B1046" s="42">
        <v>46040</v>
      </c>
      <c r="C1046" s="48" t="s">
        <v>91</v>
      </c>
      <c r="D1046" s="43" t="str">
        <f t="shared" si="285"/>
        <v>IG</v>
      </c>
      <c r="E1046" s="44" t="s">
        <v>153</v>
      </c>
      <c r="F1046" s="44" t="s">
        <v>132</v>
      </c>
      <c r="G1046" s="45" t="s">
        <v>178</v>
      </c>
      <c r="H1046" s="45"/>
      <c r="I1046" s="45"/>
      <c r="J1046" s="5">
        <v>104818.01</v>
      </c>
      <c r="K1046" s="46" t="str">
        <f>VLOOKUP(J1046,'[1]Item List (3)'!A$1:B$110000,2,FALSE)</f>
        <v>NKI.IR 22/16(222616)</v>
      </c>
      <c r="L1046" s="5">
        <v>251109002</v>
      </c>
      <c r="M1046" s="15" t="str">
        <f t="shared" si="291"/>
        <v>IR</v>
      </c>
      <c r="N1046" s="15">
        <v>45</v>
      </c>
      <c r="O1046" s="47">
        <f t="shared" si="290"/>
        <v>80</v>
      </c>
      <c r="P1046" s="15">
        <v>1</v>
      </c>
      <c r="Q1046" s="15">
        <v>408</v>
      </c>
      <c r="R1046" s="15">
        <v>40</v>
      </c>
      <c r="S1046" s="15">
        <v>3</v>
      </c>
      <c r="T1046" s="15">
        <v>1</v>
      </c>
      <c r="U1046" s="48">
        <f t="shared" ref="U1046:U1109" si="297">Q1046+S1046+T1046</f>
        <v>412</v>
      </c>
      <c r="V1046" s="15">
        <v>415</v>
      </c>
      <c r="W1046" s="15"/>
      <c r="X1046" s="15"/>
      <c r="Y1046" s="15"/>
      <c r="Z1046" s="15">
        <v>25</v>
      </c>
      <c r="AA1046" s="15"/>
      <c r="AB1046" s="15"/>
      <c r="AC1046" s="15"/>
      <c r="AD1046" s="15"/>
      <c r="AE1046" s="15"/>
      <c r="AF1046" s="15">
        <v>5</v>
      </c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>
        <v>20</v>
      </c>
      <c r="AQ1046" s="15"/>
      <c r="AR1046" s="15">
        <v>10</v>
      </c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>
        <v>5</v>
      </c>
      <c r="BF1046" s="15"/>
      <c r="BG1046" s="48">
        <f t="shared" si="283"/>
        <v>480</v>
      </c>
      <c r="BH1046" s="49">
        <f t="shared" si="292"/>
        <v>8</v>
      </c>
      <c r="BI1046" s="50">
        <f t="shared" si="284"/>
        <v>6.916666666666667</v>
      </c>
      <c r="BJ1046" s="50">
        <f t="shared" si="286"/>
        <v>86.458333333333343</v>
      </c>
      <c r="BK1046" s="51">
        <f t="shared" si="287"/>
        <v>74.4578313253012</v>
      </c>
      <c r="BL1046" s="51">
        <f t="shared" si="288"/>
        <v>89.320388349514573</v>
      </c>
      <c r="BM1046" s="51">
        <f t="shared" si="289"/>
        <v>57.500000000000007</v>
      </c>
      <c r="BN1046" s="52">
        <f t="shared" si="293"/>
        <v>0.41666666666666669</v>
      </c>
      <c r="BO1046" s="52">
        <f t="shared" si="294"/>
        <v>606.66666666666663</v>
      </c>
      <c r="BP1046" s="52">
        <f t="shared" si="295"/>
        <v>0.66666666666666652</v>
      </c>
      <c r="BQ1046" s="53">
        <f t="shared" si="296"/>
        <v>53.333333333333321</v>
      </c>
      <c r="BR1046" s="54">
        <v>1</v>
      </c>
      <c r="BT1046" s="54">
        <v>1</v>
      </c>
      <c r="BU1046" s="55">
        <v>1</v>
      </c>
    </row>
    <row r="1047" spans="1:73">
      <c r="A1047" s="41">
        <v>1108</v>
      </c>
      <c r="B1047" s="42">
        <v>46040</v>
      </c>
      <c r="C1047" s="48" t="s">
        <v>97</v>
      </c>
      <c r="D1047" s="43" t="str">
        <f t="shared" si="285"/>
        <v>IG</v>
      </c>
      <c r="E1047" s="44" t="s">
        <v>153</v>
      </c>
      <c r="F1047" s="44" t="s">
        <v>132</v>
      </c>
      <c r="G1047" s="45" t="s">
        <v>134</v>
      </c>
      <c r="H1047" s="45"/>
      <c r="I1047" s="45"/>
      <c r="J1047" s="5">
        <v>104818.01</v>
      </c>
      <c r="K1047" s="46" t="str">
        <f>VLOOKUP(J1047,'[1]Item List (3)'!A$1:B$110000,2,FALSE)</f>
        <v>NKI.IR 22/16(222616)</v>
      </c>
      <c r="L1047" s="5">
        <v>251109002</v>
      </c>
      <c r="M1047" s="15" t="str">
        <f t="shared" si="291"/>
        <v>IR</v>
      </c>
      <c r="N1047" s="15">
        <v>45</v>
      </c>
      <c r="O1047" s="47">
        <f t="shared" si="290"/>
        <v>80</v>
      </c>
      <c r="P1047" s="15">
        <v>1</v>
      </c>
      <c r="Q1047" s="15">
        <v>75</v>
      </c>
      <c r="R1047" s="15">
        <v>15</v>
      </c>
      <c r="S1047" s="15">
        <v>2</v>
      </c>
      <c r="T1047" s="15"/>
      <c r="U1047" s="48">
        <f t="shared" si="297"/>
        <v>77</v>
      </c>
      <c r="V1047" s="15">
        <v>90</v>
      </c>
      <c r="W1047" s="15"/>
      <c r="X1047" s="15"/>
      <c r="Y1047" s="15"/>
      <c r="Z1047" s="15">
        <v>10</v>
      </c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>
        <v>10</v>
      </c>
      <c r="AQ1047" s="15"/>
      <c r="AR1047" s="15">
        <v>360</v>
      </c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>
        <v>10</v>
      </c>
      <c r="BD1047" s="15"/>
      <c r="BE1047" s="15"/>
      <c r="BF1047" s="15"/>
      <c r="BG1047" s="48">
        <f t="shared" si="283"/>
        <v>480</v>
      </c>
      <c r="BH1047" s="49">
        <f t="shared" si="292"/>
        <v>8</v>
      </c>
      <c r="BI1047" s="50">
        <f t="shared" si="284"/>
        <v>1.5</v>
      </c>
      <c r="BJ1047" s="50">
        <f t="shared" si="286"/>
        <v>18.75</v>
      </c>
      <c r="BK1047" s="51">
        <f t="shared" si="287"/>
        <v>64.166666666666671</v>
      </c>
      <c r="BL1047" s="51">
        <f t="shared" si="288"/>
        <v>77.922077922077932</v>
      </c>
      <c r="BM1047" s="51">
        <f t="shared" si="289"/>
        <v>9.3750000000000018</v>
      </c>
      <c r="BN1047" s="52">
        <f t="shared" si="293"/>
        <v>0.16666666666666666</v>
      </c>
      <c r="BO1047" s="52">
        <f t="shared" si="294"/>
        <v>626.66666666666663</v>
      </c>
      <c r="BP1047" s="52">
        <f t="shared" si="295"/>
        <v>6.333333333333333</v>
      </c>
      <c r="BQ1047" s="53">
        <f t="shared" si="296"/>
        <v>506.66666666666669</v>
      </c>
    </row>
    <row r="1048" spans="1:73">
      <c r="A1048" s="41">
        <v>1109</v>
      </c>
      <c r="B1048" s="42">
        <v>46040</v>
      </c>
      <c r="C1048" s="48" t="s">
        <v>91</v>
      </c>
      <c r="D1048" s="43" t="str">
        <f t="shared" si="285"/>
        <v>IG</v>
      </c>
      <c r="E1048" s="44" t="s">
        <v>155</v>
      </c>
      <c r="F1048" s="44" t="s">
        <v>132</v>
      </c>
      <c r="G1048" s="45" t="s">
        <v>126</v>
      </c>
      <c r="H1048" s="45"/>
      <c r="I1048" s="45"/>
      <c r="J1048" s="5">
        <v>208448</v>
      </c>
      <c r="K1048" s="46" t="str">
        <f>VLOOKUP(J1048,'[1]Item List (3)'!A$1:B$110000,2,FALSE)</f>
        <v>R.OR 448(JC 8007)</v>
      </c>
      <c r="L1048" s="5">
        <v>251219018</v>
      </c>
      <c r="M1048" s="15" t="str">
        <f t="shared" si="291"/>
        <v>OR</v>
      </c>
      <c r="N1048" s="15">
        <v>30</v>
      </c>
      <c r="O1048" s="47">
        <f t="shared" si="290"/>
        <v>120</v>
      </c>
      <c r="P1048" s="15">
        <v>1</v>
      </c>
      <c r="Q1048" s="15">
        <v>487</v>
      </c>
      <c r="R1048" s="15">
        <v>37</v>
      </c>
      <c r="S1048" s="15">
        <v>8</v>
      </c>
      <c r="T1048" s="15"/>
      <c r="U1048" s="48">
        <f t="shared" si="297"/>
        <v>495</v>
      </c>
      <c r="V1048" s="15">
        <v>350</v>
      </c>
      <c r="W1048" s="15"/>
      <c r="X1048" s="15"/>
      <c r="Y1048" s="15"/>
      <c r="Z1048" s="15">
        <v>10</v>
      </c>
      <c r="AA1048" s="15"/>
      <c r="AB1048" s="15"/>
      <c r="AC1048" s="15">
        <v>15</v>
      </c>
      <c r="AD1048" s="15"/>
      <c r="AE1048" s="15">
        <v>5</v>
      </c>
      <c r="AF1048" s="15"/>
      <c r="AG1048" s="15">
        <v>10</v>
      </c>
      <c r="AH1048" s="15"/>
      <c r="AI1048" s="15"/>
      <c r="AJ1048" s="15"/>
      <c r="AK1048" s="15"/>
      <c r="AL1048" s="15"/>
      <c r="AM1048" s="15"/>
      <c r="AN1048" s="15">
        <v>60</v>
      </c>
      <c r="AO1048" s="15"/>
      <c r="AP1048" s="15">
        <v>10</v>
      </c>
      <c r="AQ1048" s="15"/>
      <c r="AR1048" s="15">
        <v>20</v>
      </c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48">
        <f t="shared" si="283"/>
        <v>480</v>
      </c>
      <c r="BH1048" s="49">
        <f t="shared" si="292"/>
        <v>8</v>
      </c>
      <c r="BI1048" s="50">
        <f t="shared" si="284"/>
        <v>5.8333333333333339</v>
      </c>
      <c r="BJ1048" s="50">
        <f t="shared" si="286"/>
        <v>72.916666666666671</v>
      </c>
      <c r="BK1048" s="51">
        <f t="shared" si="287"/>
        <v>70.714285714285708</v>
      </c>
      <c r="BL1048" s="51">
        <f t="shared" si="288"/>
        <v>90.909090909090907</v>
      </c>
      <c r="BM1048" s="51">
        <f t="shared" si="289"/>
        <v>46.875</v>
      </c>
      <c r="BN1048" s="52">
        <f t="shared" si="293"/>
        <v>0.16666666666666666</v>
      </c>
      <c r="BO1048" s="52">
        <f t="shared" si="294"/>
        <v>940</v>
      </c>
      <c r="BP1048" s="52">
        <f t="shared" si="295"/>
        <v>1.9999999999999998</v>
      </c>
      <c r="BQ1048" s="53">
        <f t="shared" si="296"/>
        <v>239.99999999999997</v>
      </c>
      <c r="BR1048" s="54">
        <v>1</v>
      </c>
      <c r="BS1048" s="54">
        <v>1</v>
      </c>
    </row>
    <row r="1049" spans="1:73">
      <c r="A1049" s="41">
        <v>1110</v>
      </c>
      <c r="B1049" s="42">
        <v>46040</v>
      </c>
      <c r="C1049" s="48" t="s">
        <v>97</v>
      </c>
      <c r="D1049" s="43" t="str">
        <f t="shared" si="285"/>
        <v>IG</v>
      </c>
      <c r="E1049" s="44" t="s">
        <v>155</v>
      </c>
      <c r="F1049" s="44" t="s">
        <v>132</v>
      </c>
      <c r="G1049" s="45" t="s">
        <v>142</v>
      </c>
      <c r="H1049" s="45"/>
      <c r="I1049" s="45"/>
      <c r="J1049" s="5">
        <v>208448</v>
      </c>
      <c r="K1049" s="46" t="str">
        <f>VLOOKUP(J1049,'[1]Item List (3)'!A$1:B$110000,2,FALSE)</f>
        <v>R.OR 448(JC 8007)</v>
      </c>
      <c r="L1049" s="5">
        <v>250325004</v>
      </c>
      <c r="M1049" s="15" t="str">
        <f t="shared" si="291"/>
        <v>OR</v>
      </c>
      <c r="N1049" s="15">
        <v>30</v>
      </c>
      <c r="O1049" s="47">
        <f t="shared" si="290"/>
        <v>120</v>
      </c>
      <c r="P1049" s="15">
        <v>1</v>
      </c>
      <c r="Q1049" s="15">
        <v>506</v>
      </c>
      <c r="R1049" s="15"/>
      <c r="S1049" s="15">
        <v>6</v>
      </c>
      <c r="T1049" s="15"/>
      <c r="U1049" s="48">
        <f t="shared" si="297"/>
        <v>512</v>
      </c>
      <c r="V1049" s="15">
        <v>435</v>
      </c>
      <c r="W1049" s="15"/>
      <c r="X1049" s="15"/>
      <c r="Y1049" s="15"/>
      <c r="Z1049" s="15">
        <v>10</v>
      </c>
      <c r="AA1049" s="15"/>
      <c r="AB1049" s="15"/>
      <c r="AC1049" s="15"/>
      <c r="AD1049" s="15"/>
      <c r="AE1049" s="15">
        <v>10</v>
      </c>
      <c r="AF1049" s="15"/>
      <c r="AG1049" s="15">
        <v>10</v>
      </c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>
        <v>10</v>
      </c>
      <c r="BD1049" s="15"/>
      <c r="BE1049" s="15">
        <v>5</v>
      </c>
      <c r="BF1049" s="15"/>
      <c r="BG1049" s="48">
        <f t="shared" si="283"/>
        <v>480</v>
      </c>
      <c r="BH1049" s="49">
        <f t="shared" si="292"/>
        <v>8</v>
      </c>
      <c r="BI1049" s="50">
        <f t="shared" si="284"/>
        <v>7.25</v>
      </c>
      <c r="BJ1049" s="50">
        <f t="shared" si="286"/>
        <v>90.625</v>
      </c>
      <c r="BK1049" s="51">
        <f t="shared" si="287"/>
        <v>58.850574712643677</v>
      </c>
      <c r="BL1049" s="51">
        <f t="shared" si="288"/>
        <v>98.828125</v>
      </c>
      <c r="BM1049" s="51">
        <f t="shared" si="289"/>
        <v>52.708333333333321</v>
      </c>
      <c r="BN1049" s="52">
        <f t="shared" si="293"/>
        <v>8.3333333333333329E-2</v>
      </c>
      <c r="BO1049" s="52">
        <f t="shared" si="294"/>
        <v>950</v>
      </c>
      <c r="BP1049" s="52">
        <f t="shared" si="295"/>
        <v>0.66666666666666663</v>
      </c>
      <c r="BQ1049" s="53">
        <f t="shared" si="296"/>
        <v>80</v>
      </c>
    </row>
    <row r="1050" spans="1:73">
      <c r="A1050" s="41">
        <v>1111</v>
      </c>
      <c r="B1050" s="42">
        <v>46040</v>
      </c>
      <c r="C1050" s="48" t="s">
        <v>91</v>
      </c>
      <c r="D1050" s="43" t="str">
        <f t="shared" si="285"/>
        <v>IG</v>
      </c>
      <c r="E1050" s="44" t="s">
        <v>158</v>
      </c>
      <c r="F1050" s="44" t="s">
        <v>132</v>
      </c>
      <c r="G1050" s="45" t="s">
        <v>107</v>
      </c>
      <c r="H1050" s="45"/>
      <c r="I1050" s="45"/>
      <c r="J1050" s="5">
        <v>208281</v>
      </c>
      <c r="K1050" s="46" t="str">
        <f>VLOOKUP(J1050,'[1]Item List (3)'!A$1:B$110000,2,FALSE)</f>
        <v>D.OR 14536</v>
      </c>
      <c r="L1050" s="5">
        <v>251225006</v>
      </c>
      <c r="M1050" s="15" t="str">
        <f t="shared" si="291"/>
        <v>OR</v>
      </c>
      <c r="N1050" s="15">
        <v>65</v>
      </c>
      <c r="O1050" s="47">
        <f t="shared" si="290"/>
        <v>55.384615384615387</v>
      </c>
      <c r="P1050" s="15">
        <v>1</v>
      </c>
      <c r="Q1050" s="15">
        <v>321</v>
      </c>
      <c r="R1050" s="15">
        <v>27</v>
      </c>
      <c r="S1050" s="15"/>
      <c r="T1050" s="15"/>
      <c r="U1050" s="48">
        <f t="shared" si="297"/>
        <v>321</v>
      </c>
      <c r="V1050" s="15">
        <v>450</v>
      </c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>
        <v>30</v>
      </c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48">
        <f t="shared" si="283"/>
        <v>480</v>
      </c>
      <c r="BH1050" s="49">
        <f t="shared" si="292"/>
        <v>8</v>
      </c>
      <c r="BI1050" s="50">
        <f t="shared" si="284"/>
        <v>7.5</v>
      </c>
      <c r="BJ1050" s="50">
        <f t="shared" si="286"/>
        <v>93.75</v>
      </c>
      <c r="BK1050" s="51">
        <f t="shared" si="287"/>
        <v>77.277777777777771</v>
      </c>
      <c r="BL1050" s="51">
        <f t="shared" si="288"/>
        <v>91.588785046728972</v>
      </c>
      <c r="BM1050" s="51">
        <f t="shared" si="289"/>
        <v>66.354166666666657</v>
      </c>
      <c r="BN1050" s="52">
        <f t="shared" si="293"/>
        <v>0.5</v>
      </c>
      <c r="BO1050" s="52">
        <f t="shared" si="294"/>
        <v>415.38461538461536</v>
      </c>
      <c r="BP1050" s="52">
        <f t="shared" si="295"/>
        <v>0</v>
      </c>
      <c r="BQ1050" s="53">
        <f t="shared" si="296"/>
        <v>0</v>
      </c>
    </row>
    <row r="1051" spans="1:73">
      <c r="A1051" s="41">
        <v>1112</v>
      </c>
      <c r="B1051" s="42">
        <v>46040</v>
      </c>
      <c r="C1051" s="48" t="s">
        <v>97</v>
      </c>
      <c r="D1051" s="43" t="str">
        <f t="shared" si="285"/>
        <v>IG</v>
      </c>
      <c r="E1051" s="44" t="s">
        <v>158</v>
      </c>
      <c r="F1051" s="44" t="s">
        <v>132</v>
      </c>
      <c r="G1051" s="45" t="s">
        <v>107</v>
      </c>
      <c r="H1051" s="45"/>
      <c r="I1051" s="45"/>
      <c r="J1051" s="5">
        <v>208281</v>
      </c>
      <c r="K1051" s="46" t="str">
        <f>VLOOKUP(J1051,'[1]Item List (3)'!A$1:B$110000,2,FALSE)</f>
        <v>D.OR 14536</v>
      </c>
      <c r="L1051" s="5">
        <v>251225006</v>
      </c>
      <c r="M1051" s="15" t="str">
        <f t="shared" si="291"/>
        <v>OR</v>
      </c>
      <c r="N1051" s="15">
        <v>65</v>
      </c>
      <c r="O1051" s="47">
        <f t="shared" si="290"/>
        <v>55.384615384615387</v>
      </c>
      <c r="P1051" s="15">
        <v>1</v>
      </c>
      <c r="Q1051" s="15">
        <v>124</v>
      </c>
      <c r="R1051" s="15">
        <v>16</v>
      </c>
      <c r="S1051" s="15"/>
      <c r="T1051" s="15"/>
      <c r="U1051" s="48">
        <f t="shared" si="297"/>
        <v>124</v>
      </c>
      <c r="V1051" s="15">
        <v>180</v>
      </c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>
        <v>300</v>
      </c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48">
        <f t="shared" si="283"/>
        <v>480</v>
      </c>
      <c r="BH1051" s="49">
        <f t="shared" si="292"/>
        <v>8</v>
      </c>
      <c r="BI1051" s="50">
        <f t="shared" si="284"/>
        <v>3</v>
      </c>
      <c r="BJ1051" s="50">
        <f t="shared" si="286"/>
        <v>37.5</v>
      </c>
      <c r="BK1051" s="51">
        <f t="shared" si="287"/>
        <v>74.629629629629633</v>
      </c>
      <c r="BL1051" s="51">
        <f t="shared" si="288"/>
        <v>87.096774193548384</v>
      </c>
      <c r="BM1051" s="51">
        <f t="shared" si="289"/>
        <v>24.375</v>
      </c>
      <c r="BN1051" s="52">
        <f t="shared" si="293"/>
        <v>0</v>
      </c>
      <c r="BO1051" s="52">
        <f t="shared" si="294"/>
        <v>443.07692307692309</v>
      </c>
      <c r="BP1051" s="52">
        <f t="shared" si="295"/>
        <v>5</v>
      </c>
      <c r="BQ1051" s="53">
        <f t="shared" si="296"/>
        <v>276.92307692307691</v>
      </c>
    </row>
    <row r="1052" spans="1:73">
      <c r="A1052" s="41">
        <v>1113</v>
      </c>
      <c r="B1052" s="42">
        <v>46040</v>
      </c>
      <c r="C1052" s="48" t="s">
        <v>91</v>
      </c>
      <c r="D1052" s="43" t="str">
        <f t="shared" si="285"/>
        <v>IG</v>
      </c>
      <c r="E1052" s="44" t="s">
        <v>159</v>
      </c>
      <c r="F1052" s="44" t="s">
        <v>132</v>
      </c>
      <c r="G1052" s="45" t="s">
        <v>123</v>
      </c>
      <c r="H1052" s="45"/>
      <c r="I1052" s="45"/>
      <c r="J1052" s="5">
        <v>104247</v>
      </c>
      <c r="K1052" s="46" t="str">
        <f>VLOOKUP(J1052,'[1]Item List (3)'!A$1:B$110000,2,FALSE)</f>
        <v>IR.209</v>
      </c>
      <c r="L1052" s="5">
        <v>251221002</v>
      </c>
      <c r="M1052" s="15" t="str">
        <f t="shared" si="291"/>
        <v>IR</v>
      </c>
      <c r="N1052" s="15">
        <v>30</v>
      </c>
      <c r="O1052" s="47">
        <f t="shared" si="290"/>
        <v>120</v>
      </c>
      <c r="P1052" s="15">
        <v>1</v>
      </c>
      <c r="Q1052" s="15">
        <v>640</v>
      </c>
      <c r="R1052" s="15">
        <v>37</v>
      </c>
      <c r="S1052" s="15"/>
      <c r="T1052" s="15">
        <v>7</v>
      </c>
      <c r="U1052" s="48">
        <f t="shared" si="297"/>
        <v>647</v>
      </c>
      <c r="V1052" s="15">
        <v>425</v>
      </c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>
        <v>10</v>
      </c>
      <c r="AQ1052" s="15"/>
      <c r="AR1052" s="15"/>
      <c r="AS1052" s="15"/>
      <c r="AT1052" s="15"/>
      <c r="AU1052" s="15"/>
      <c r="AV1052" s="15"/>
      <c r="AW1052" s="15"/>
      <c r="AX1052" s="15">
        <v>45</v>
      </c>
      <c r="AY1052" s="15"/>
      <c r="AZ1052" s="15"/>
      <c r="BA1052" s="15"/>
      <c r="BB1052" s="15"/>
      <c r="BC1052" s="15"/>
      <c r="BD1052" s="15"/>
      <c r="BE1052" s="15"/>
      <c r="BF1052" s="15"/>
      <c r="BG1052" s="48">
        <f t="shared" si="283"/>
        <v>480</v>
      </c>
      <c r="BH1052" s="49">
        <f t="shared" si="292"/>
        <v>8</v>
      </c>
      <c r="BI1052" s="50">
        <f t="shared" si="284"/>
        <v>7.083333333333333</v>
      </c>
      <c r="BJ1052" s="50">
        <f t="shared" si="286"/>
        <v>88.541666666666657</v>
      </c>
      <c r="BK1052" s="51">
        <f t="shared" si="287"/>
        <v>76.117647058823536</v>
      </c>
      <c r="BL1052" s="51">
        <f t="shared" si="288"/>
        <v>93.199381761978358</v>
      </c>
      <c r="BM1052" s="51">
        <f t="shared" si="289"/>
        <v>62.812500000000007</v>
      </c>
      <c r="BN1052" s="52">
        <f t="shared" si="293"/>
        <v>0.16666666666666666</v>
      </c>
      <c r="BO1052" s="52">
        <f t="shared" si="294"/>
        <v>940</v>
      </c>
      <c r="BP1052" s="52">
        <f t="shared" si="295"/>
        <v>0.75</v>
      </c>
      <c r="BQ1052" s="53">
        <f t="shared" si="296"/>
        <v>90</v>
      </c>
    </row>
    <row r="1053" spans="1:73">
      <c r="A1053" s="41">
        <v>1114</v>
      </c>
      <c r="B1053" s="42">
        <v>46040</v>
      </c>
      <c r="C1053" s="48" t="s">
        <v>97</v>
      </c>
      <c r="D1053" s="43" t="str">
        <f t="shared" si="285"/>
        <v>IG</v>
      </c>
      <c r="E1053" s="44" t="s">
        <v>159</v>
      </c>
      <c r="F1053" s="44" t="s">
        <v>132</v>
      </c>
      <c r="G1053" s="45" t="s">
        <v>123</v>
      </c>
      <c r="H1053" s="45" t="s">
        <v>124</v>
      </c>
      <c r="I1053" s="45"/>
      <c r="J1053" s="5">
        <v>104247</v>
      </c>
      <c r="K1053" s="46" t="str">
        <f>VLOOKUP(J1053,'[1]Item List (3)'!A$1:B$110000,2,FALSE)</f>
        <v>IR.209</v>
      </c>
      <c r="L1053" s="5">
        <v>251221002</v>
      </c>
      <c r="M1053" s="15" t="str">
        <f t="shared" si="291"/>
        <v>IR</v>
      </c>
      <c r="N1053" s="15">
        <v>30</v>
      </c>
      <c r="O1053" s="47">
        <f t="shared" si="290"/>
        <v>120</v>
      </c>
      <c r="P1053" s="15">
        <v>1</v>
      </c>
      <c r="Q1053" s="15">
        <v>560</v>
      </c>
      <c r="R1053" s="15">
        <v>41</v>
      </c>
      <c r="S1053" s="15">
        <v>6</v>
      </c>
      <c r="T1053" s="15">
        <v>8</v>
      </c>
      <c r="U1053" s="48">
        <f t="shared" si="297"/>
        <v>574</v>
      </c>
      <c r="V1053" s="15">
        <v>440</v>
      </c>
      <c r="W1053" s="15"/>
      <c r="X1053" s="15">
        <v>15</v>
      </c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>
        <v>20</v>
      </c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>
        <v>5</v>
      </c>
      <c r="BF1053" s="15"/>
      <c r="BG1053" s="48">
        <f t="shared" si="283"/>
        <v>480</v>
      </c>
      <c r="BH1053" s="49">
        <f t="shared" si="292"/>
        <v>8</v>
      </c>
      <c r="BI1053" s="50">
        <f t="shared" si="284"/>
        <v>7.333333333333333</v>
      </c>
      <c r="BJ1053" s="50">
        <f t="shared" si="286"/>
        <v>91.666666666666657</v>
      </c>
      <c r="BK1053" s="51">
        <f t="shared" si="287"/>
        <v>65.22727272727272</v>
      </c>
      <c r="BL1053" s="51">
        <f t="shared" si="288"/>
        <v>90.41811846689896</v>
      </c>
      <c r="BM1053" s="51">
        <f t="shared" si="289"/>
        <v>54.062499999999993</v>
      </c>
      <c r="BN1053" s="52">
        <f t="shared" si="293"/>
        <v>0.41666666666666669</v>
      </c>
      <c r="BO1053" s="52">
        <f t="shared" si="294"/>
        <v>910</v>
      </c>
      <c r="BP1053" s="52">
        <f t="shared" si="295"/>
        <v>0.24999999999999994</v>
      </c>
      <c r="BQ1053" s="53">
        <f t="shared" si="296"/>
        <v>29.999999999999993</v>
      </c>
    </row>
    <row r="1054" spans="1:73">
      <c r="A1054" s="41">
        <v>1115</v>
      </c>
      <c r="B1054" s="42">
        <v>46040</v>
      </c>
      <c r="C1054" s="48" t="s">
        <v>91</v>
      </c>
      <c r="D1054" s="43" t="str">
        <f t="shared" si="285"/>
        <v>HO</v>
      </c>
      <c r="E1054" s="44" t="s">
        <v>160</v>
      </c>
      <c r="F1054" s="44" t="s">
        <v>161</v>
      </c>
      <c r="G1054" s="45" t="s">
        <v>103</v>
      </c>
      <c r="H1054" s="45" t="s">
        <v>174</v>
      </c>
      <c r="I1054" s="45"/>
      <c r="J1054" s="5">
        <v>100261</v>
      </c>
      <c r="K1054" s="46" t="str">
        <f>VLOOKUP(J1054,'[1]Item List (3)'!A$1:B$110000,2,FALSE)</f>
        <v>IR. 211 YY4</v>
      </c>
      <c r="L1054" s="5"/>
      <c r="M1054" s="15" t="str">
        <f t="shared" si="291"/>
        <v>IR</v>
      </c>
      <c r="N1054" s="15">
        <v>45</v>
      </c>
      <c r="O1054" s="47">
        <f t="shared" si="290"/>
        <v>80</v>
      </c>
      <c r="P1054" s="15">
        <v>1</v>
      </c>
      <c r="Q1054" s="15">
        <v>469</v>
      </c>
      <c r="R1054" s="15"/>
      <c r="S1054" s="15"/>
      <c r="T1054" s="15"/>
      <c r="U1054" s="48">
        <f t="shared" si="297"/>
        <v>469</v>
      </c>
      <c r="V1054" s="15">
        <v>435</v>
      </c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>
        <v>45</v>
      </c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48">
        <f t="shared" si="283"/>
        <v>480</v>
      </c>
      <c r="BH1054" s="49">
        <f t="shared" si="292"/>
        <v>8</v>
      </c>
      <c r="BI1054" s="50">
        <f t="shared" si="284"/>
        <v>7.25</v>
      </c>
      <c r="BJ1054" s="50">
        <f t="shared" si="286"/>
        <v>90.625</v>
      </c>
      <c r="BK1054" s="51">
        <f t="shared" si="287"/>
        <v>80.862068965517238</v>
      </c>
      <c r="BL1054" s="51">
        <f t="shared" si="288"/>
        <v>100</v>
      </c>
      <c r="BM1054" s="51">
        <f t="shared" si="289"/>
        <v>73.28125</v>
      </c>
      <c r="BN1054" s="52">
        <f t="shared" si="293"/>
        <v>0.75</v>
      </c>
      <c r="BO1054" s="52">
        <f t="shared" si="294"/>
        <v>580</v>
      </c>
      <c r="BP1054" s="52">
        <f t="shared" si="295"/>
        <v>0</v>
      </c>
      <c r="BQ1054" s="53">
        <f t="shared" si="296"/>
        <v>0</v>
      </c>
      <c r="BR1054" s="54">
        <v>1</v>
      </c>
    </row>
    <row r="1055" spans="1:73">
      <c r="A1055" s="41">
        <v>1116</v>
      </c>
      <c r="B1055" s="42">
        <v>46040</v>
      </c>
      <c r="C1055" s="48" t="s">
        <v>97</v>
      </c>
      <c r="D1055" s="43" t="str">
        <f t="shared" si="285"/>
        <v>HO</v>
      </c>
      <c r="E1055" s="44" t="s">
        <v>160</v>
      </c>
      <c r="F1055" s="44" t="s">
        <v>161</v>
      </c>
      <c r="G1055" s="45" t="s">
        <v>168</v>
      </c>
      <c r="H1055" s="45"/>
      <c r="I1055" s="45"/>
      <c r="J1055" s="5">
        <v>100261</v>
      </c>
      <c r="K1055" s="46" t="str">
        <f>VLOOKUP(J1055,'[1]Item List (3)'!A$1:B$110000,2,FALSE)</f>
        <v>IR. 211 YY4</v>
      </c>
      <c r="L1055" s="5">
        <v>251230007</v>
      </c>
      <c r="M1055" s="15" t="str">
        <f t="shared" si="291"/>
        <v>IR</v>
      </c>
      <c r="N1055" s="15">
        <v>45</v>
      </c>
      <c r="O1055" s="47">
        <f t="shared" si="290"/>
        <v>80</v>
      </c>
      <c r="P1055" s="15">
        <v>1</v>
      </c>
      <c r="Q1055" s="15">
        <v>284</v>
      </c>
      <c r="R1055" s="15"/>
      <c r="S1055" s="15"/>
      <c r="T1055" s="15"/>
      <c r="U1055" s="48">
        <f t="shared" si="297"/>
        <v>284</v>
      </c>
      <c r="V1055" s="15">
        <v>260</v>
      </c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>
        <v>15</v>
      </c>
      <c r="AQ1055" s="15"/>
      <c r="AR1055" s="15">
        <v>205</v>
      </c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48">
        <f t="shared" si="283"/>
        <v>480</v>
      </c>
      <c r="BH1055" s="49">
        <f t="shared" si="292"/>
        <v>8</v>
      </c>
      <c r="BI1055" s="50">
        <f t="shared" si="284"/>
        <v>4.3333333333333339</v>
      </c>
      <c r="BJ1055" s="50">
        <f t="shared" si="286"/>
        <v>54.166666666666671</v>
      </c>
      <c r="BK1055" s="51">
        <f t="shared" si="287"/>
        <v>81.923076923076906</v>
      </c>
      <c r="BL1055" s="51">
        <f t="shared" si="288"/>
        <v>100</v>
      </c>
      <c r="BM1055" s="51">
        <f t="shared" si="289"/>
        <v>44.374999999999986</v>
      </c>
      <c r="BN1055" s="52">
        <f t="shared" si="293"/>
        <v>0.25</v>
      </c>
      <c r="BO1055" s="52">
        <f t="shared" si="294"/>
        <v>620</v>
      </c>
      <c r="BP1055" s="52">
        <f t="shared" si="295"/>
        <v>3.4166666666666665</v>
      </c>
      <c r="BQ1055" s="53">
        <f t="shared" si="296"/>
        <v>273.33333333333331</v>
      </c>
    </row>
    <row r="1056" spans="1:73">
      <c r="A1056" s="41">
        <v>1117</v>
      </c>
      <c r="B1056" s="42">
        <v>46040</v>
      </c>
      <c r="C1056" s="48" t="s">
        <v>91</v>
      </c>
      <c r="D1056" s="43" t="str">
        <f t="shared" si="285"/>
        <v>HO</v>
      </c>
      <c r="E1056" s="44" t="s">
        <v>164</v>
      </c>
      <c r="F1056" s="44" t="s">
        <v>161</v>
      </c>
      <c r="G1056" s="45" t="s">
        <v>165</v>
      </c>
      <c r="H1056" s="45"/>
      <c r="I1056" s="45"/>
      <c r="J1056" s="5">
        <v>208306.01</v>
      </c>
      <c r="K1056" s="46" t="str">
        <f>VLOOKUP(J1056,'[1]Item List (3)'!A$1:B$110000,2,FALSE)</f>
        <v>NA/RNA.OR 4906</v>
      </c>
      <c r="L1056" s="5">
        <v>251117009</v>
      </c>
      <c r="M1056" s="15" t="str">
        <f t="shared" si="291"/>
        <v>OR</v>
      </c>
      <c r="N1056" s="15">
        <v>20</v>
      </c>
      <c r="O1056" s="47">
        <f t="shared" si="290"/>
        <v>180</v>
      </c>
      <c r="P1056" s="15">
        <v>1</v>
      </c>
      <c r="Q1056" s="15">
        <v>621</v>
      </c>
      <c r="R1056" s="15"/>
      <c r="S1056" s="15"/>
      <c r="T1056" s="15"/>
      <c r="U1056" s="48">
        <f t="shared" si="297"/>
        <v>621</v>
      </c>
      <c r="V1056" s="15">
        <v>245</v>
      </c>
      <c r="W1056" s="15">
        <v>40</v>
      </c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>
        <v>15</v>
      </c>
      <c r="AQ1056" s="15"/>
      <c r="AR1056" s="15">
        <v>180</v>
      </c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48">
        <f t="shared" si="283"/>
        <v>480</v>
      </c>
      <c r="BH1056" s="49">
        <f t="shared" si="292"/>
        <v>8</v>
      </c>
      <c r="BI1056" s="50">
        <f t="shared" si="284"/>
        <v>4.0833333333333339</v>
      </c>
      <c r="BJ1056" s="50">
        <f t="shared" si="286"/>
        <v>51.041666666666671</v>
      </c>
      <c r="BK1056" s="51">
        <f t="shared" si="287"/>
        <v>84.489795918367335</v>
      </c>
      <c r="BL1056" s="51">
        <f t="shared" si="288"/>
        <v>100</v>
      </c>
      <c r="BM1056" s="51">
        <f t="shared" si="289"/>
        <v>43.125</v>
      </c>
      <c r="BN1056" s="52">
        <f t="shared" si="293"/>
        <v>0.91666666666666663</v>
      </c>
      <c r="BO1056" s="52">
        <f t="shared" si="294"/>
        <v>1275</v>
      </c>
      <c r="BP1056" s="52">
        <f t="shared" si="295"/>
        <v>3</v>
      </c>
      <c r="BQ1056" s="53">
        <f t="shared" si="296"/>
        <v>540</v>
      </c>
    </row>
    <row r="1057" spans="1:75">
      <c r="A1057" s="41">
        <v>1118</v>
      </c>
      <c r="B1057" s="42">
        <v>46040</v>
      </c>
      <c r="C1057" s="48" t="s">
        <v>97</v>
      </c>
      <c r="D1057" s="43" t="str">
        <f t="shared" si="285"/>
        <v>HO</v>
      </c>
      <c r="E1057" s="44" t="s">
        <v>164</v>
      </c>
      <c r="F1057" s="44"/>
      <c r="G1057" s="45"/>
      <c r="H1057" s="45"/>
      <c r="I1057" s="45"/>
      <c r="J1057" s="5"/>
      <c r="K1057" s="46" t="e">
        <f>VLOOKUP(J1057,'[1]Item List (3)'!A$1:B$110000,2,FALSE)</f>
        <v>#N/A</v>
      </c>
      <c r="L1057" s="5"/>
      <c r="M1057" s="15" t="str">
        <f t="shared" si="291"/>
        <v>IR</v>
      </c>
      <c r="N1057" s="15"/>
      <c r="O1057" s="47" t="str">
        <f t="shared" si="290"/>
        <v/>
      </c>
      <c r="P1057" s="15"/>
      <c r="Q1057" s="15"/>
      <c r="R1057" s="15"/>
      <c r="S1057" s="15"/>
      <c r="T1057" s="15"/>
      <c r="U1057" s="48">
        <f t="shared" si="297"/>
        <v>0</v>
      </c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>
        <v>480</v>
      </c>
      <c r="BG1057" s="48">
        <f t="shared" si="283"/>
        <v>480</v>
      </c>
      <c r="BH1057" s="49">
        <f t="shared" si="292"/>
        <v>8</v>
      </c>
      <c r="BI1057" s="50">
        <f t="shared" si="284"/>
        <v>0</v>
      </c>
      <c r="BJ1057" s="50">
        <f t="shared" si="286"/>
        <v>0</v>
      </c>
      <c r="BK1057" s="51">
        <f t="shared" si="287"/>
        <v>0</v>
      </c>
      <c r="BL1057" s="51">
        <f t="shared" si="288"/>
        <v>0</v>
      </c>
      <c r="BM1057" s="51">
        <f t="shared" si="289"/>
        <v>0</v>
      </c>
      <c r="BN1057" s="52">
        <f t="shared" si="293"/>
        <v>8</v>
      </c>
      <c r="BO1057" s="52">
        <f t="shared" si="294"/>
        <v>0</v>
      </c>
      <c r="BP1057" s="52">
        <f t="shared" si="295"/>
        <v>0</v>
      </c>
      <c r="BQ1057" s="53">
        <f t="shared" si="296"/>
        <v>0</v>
      </c>
    </row>
    <row r="1058" spans="1:75">
      <c r="A1058" s="41">
        <v>1119</v>
      </c>
      <c r="B1058" s="42">
        <v>46040</v>
      </c>
      <c r="C1058" s="48" t="s">
        <v>91</v>
      </c>
      <c r="D1058" s="43" t="str">
        <f t="shared" si="285"/>
        <v>HO</v>
      </c>
      <c r="E1058" s="44" t="s">
        <v>166</v>
      </c>
      <c r="F1058" s="44" t="s">
        <v>161</v>
      </c>
      <c r="G1058" s="45" t="s">
        <v>174</v>
      </c>
      <c r="H1058" s="45"/>
      <c r="I1058" s="45"/>
      <c r="J1058" s="5">
        <v>200299.13</v>
      </c>
      <c r="K1058" s="46" t="str">
        <f>VLOOKUP(J1058,'[1]Item List (3)'!A$1:B$110000,2,FALSE)</f>
        <v>OR.9913 C</v>
      </c>
      <c r="L1058" s="5">
        <v>251123003</v>
      </c>
      <c r="M1058" s="15" t="str">
        <f t="shared" si="291"/>
        <v>OR</v>
      </c>
      <c r="N1058" s="15">
        <v>25</v>
      </c>
      <c r="O1058" s="47">
        <f t="shared" si="290"/>
        <v>144</v>
      </c>
      <c r="P1058" s="15">
        <v>1</v>
      </c>
      <c r="Q1058" s="15">
        <v>70</v>
      </c>
      <c r="R1058" s="15"/>
      <c r="S1058" s="15"/>
      <c r="T1058" s="15"/>
      <c r="U1058" s="48">
        <f t="shared" si="297"/>
        <v>70</v>
      </c>
      <c r="V1058" s="15">
        <v>35</v>
      </c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>
        <v>430</v>
      </c>
      <c r="AS1058" s="15"/>
      <c r="AT1058" s="15"/>
      <c r="AU1058" s="15"/>
      <c r="AV1058" s="15"/>
      <c r="AW1058" s="15"/>
      <c r="AX1058" s="15"/>
      <c r="AY1058" s="15"/>
      <c r="AZ1058" s="15">
        <v>15</v>
      </c>
      <c r="BA1058" s="15"/>
      <c r="BB1058" s="15"/>
      <c r="BC1058" s="15"/>
      <c r="BD1058" s="15"/>
      <c r="BE1058" s="15"/>
      <c r="BF1058" s="15"/>
      <c r="BG1058" s="48">
        <f t="shared" si="283"/>
        <v>480</v>
      </c>
      <c r="BH1058" s="49">
        <f t="shared" si="292"/>
        <v>8</v>
      </c>
      <c r="BI1058" s="50">
        <f t="shared" si="284"/>
        <v>0.58333333333333304</v>
      </c>
      <c r="BJ1058" s="50">
        <f t="shared" si="286"/>
        <v>7.2916666666666625</v>
      </c>
      <c r="BK1058" s="51">
        <f t="shared" si="287"/>
        <v>83.333333333333371</v>
      </c>
      <c r="BL1058" s="51">
        <f t="shared" si="288"/>
        <v>100</v>
      </c>
      <c r="BM1058" s="51">
        <f t="shared" si="289"/>
        <v>6.0763888888888884</v>
      </c>
      <c r="BN1058" s="52">
        <f t="shared" si="293"/>
        <v>0</v>
      </c>
      <c r="BO1058" s="52">
        <f t="shared" si="294"/>
        <v>1152</v>
      </c>
      <c r="BP1058" s="52">
        <f t="shared" si="295"/>
        <v>7.416666666666667</v>
      </c>
      <c r="BQ1058" s="53">
        <f t="shared" si="296"/>
        <v>1068</v>
      </c>
    </row>
    <row r="1059" spans="1:75">
      <c r="A1059" s="41">
        <v>1120</v>
      </c>
      <c r="B1059" s="42">
        <v>46040</v>
      </c>
      <c r="C1059" s="48" t="s">
        <v>97</v>
      </c>
      <c r="D1059" s="43" t="str">
        <f t="shared" si="285"/>
        <v>HO</v>
      </c>
      <c r="E1059" s="44" t="s">
        <v>166</v>
      </c>
      <c r="F1059" s="44" t="s">
        <v>161</v>
      </c>
      <c r="G1059" s="45" t="s">
        <v>174</v>
      </c>
      <c r="H1059" s="45"/>
      <c r="I1059" s="45"/>
      <c r="J1059" s="5">
        <v>200299.13</v>
      </c>
      <c r="K1059" s="46" t="str">
        <f>VLOOKUP(J1059,'[1]Item List (3)'!A$1:B$110000,2,FALSE)</f>
        <v>OR.9913 C</v>
      </c>
      <c r="L1059" s="5">
        <v>251123003</v>
      </c>
      <c r="M1059" s="15" t="str">
        <f t="shared" si="291"/>
        <v>OR</v>
      </c>
      <c r="N1059" s="15">
        <v>25</v>
      </c>
      <c r="O1059" s="47">
        <f t="shared" si="290"/>
        <v>144</v>
      </c>
      <c r="P1059" s="15">
        <v>1</v>
      </c>
      <c r="Q1059" s="15">
        <v>160</v>
      </c>
      <c r="R1059" s="15"/>
      <c r="S1059" s="15"/>
      <c r="T1059" s="15"/>
      <c r="U1059" s="48">
        <f t="shared" si="297"/>
        <v>160</v>
      </c>
      <c r="V1059" s="15">
        <v>120</v>
      </c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>
        <v>360</v>
      </c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48">
        <f t="shared" si="283"/>
        <v>480</v>
      </c>
      <c r="BH1059" s="49">
        <f t="shared" si="292"/>
        <v>8</v>
      </c>
      <c r="BI1059" s="50">
        <f t="shared" si="284"/>
        <v>2</v>
      </c>
      <c r="BJ1059" s="50">
        <f t="shared" si="286"/>
        <v>25</v>
      </c>
      <c r="BK1059" s="51">
        <f t="shared" si="287"/>
        <v>55.555555555555557</v>
      </c>
      <c r="BL1059" s="51">
        <f t="shared" si="288"/>
        <v>100</v>
      </c>
      <c r="BM1059" s="51">
        <f t="shared" si="289"/>
        <v>13.888888888888889</v>
      </c>
      <c r="BN1059" s="52">
        <f t="shared" si="293"/>
        <v>0</v>
      </c>
      <c r="BO1059" s="52">
        <f t="shared" si="294"/>
        <v>1152</v>
      </c>
      <c r="BP1059" s="52">
        <f t="shared" si="295"/>
        <v>6</v>
      </c>
      <c r="BQ1059" s="53">
        <f t="shared" si="296"/>
        <v>864</v>
      </c>
    </row>
    <row r="1060" spans="1:75">
      <c r="A1060" s="41">
        <v>1121</v>
      </c>
      <c r="B1060" s="42">
        <v>46040</v>
      </c>
      <c r="C1060" s="48" t="s">
        <v>91</v>
      </c>
      <c r="D1060" s="43" t="str">
        <f t="shared" si="285"/>
        <v>HO</v>
      </c>
      <c r="E1060" s="44" t="s">
        <v>169</v>
      </c>
      <c r="F1060" s="44" t="s">
        <v>161</v>
      </c>
      <c r="G1060" s="45" t="s">
        <v>165</v>
      </c>
      <c r="H1060" s="45" t="s">
        <v>167</v>
      </c>
      <c r="I1060" s="45"/>
      <c r="J1060" s="5">
        <v>100299.14</v>
      </c>
      <c r="K1060" s="46" t="str">
        <f>VLOOKUP(J1060,'[1]Item List (3)'!A$1:B$110000,2,FALSE)</f>
        <v>IR. 9913 C</v>
      </c>
      <c r="L1060" s="5">
        <v>251204016</v>
      </c>
      <c r="M1060" s="15" t="str">
        <f t="shared" si="291"/>
        <v>IR</v>
      </c>
      <c r="N1060" s="15">
        <v>15</v>
      </c>
      <c r="O1060" s="47">
        <f t="shared" si="290"/>
        <v>240</v>
      </c>
      <c r="P1060" s="15">
        <v>1</v>
      </c>
      <c r="Q1060" s="15">
        <v>1750</v>
      </c>
      <c r="R1060" s="15"/>
      <c r="S1060" s="15"/>
      <c r="T1060" s="15"/>
      <c r="U1060" s="48">
        <f t="shared" si="297"/>
        <v>1750</v>
      </c>
      <c r="V1060" s="15">
        <v>435</v>
      </c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>
        <v>45</v>
      </c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48">
        <f t="shared" si="283"/>
        <v>480</v>
      </c>
      <c r="BH1060" s="49">
        <f t="shared" si="292"/>
        <v>8</v>
      </c>
      <c r="BI1060" s="50">
        <f t="shared" si="284"/>
        <v>7.25</v>
      </c>
      <c r="BJ1060" s="50">
        <f t="shared" si="286"/>
        <v>90.625</v>
      </c>
      <c r="BK1060" s="51">
        <f t="shared" si="287"/>
        <v>100.57471264367817</v>
      </c>
      <c r="BL1060" s="51">
        <f t="shared" si="288"/>
        <v>100</v>
      </c>
      <c r="BM1060" s="51">
        <f t="shared" si="289"/>
        <v>91.145833333333343</v>
      </c>
      <c r="BN1060" s="52">
        <f t="shared" si="293"/>
        <v>0.75</v>
      </c>
      <c r="BO1060" s="52">
        <f t="shared" si="294"/>
        <v>1740</v>
      </c>
      <c r="BP1060" s="52">
        <f t="shared" si="295"/>
        <v>0</v>
      </c>
      <c r="BQ1060" s="53">
        <f t="shared" si="296"/>
        <v>0</v>
      </c>
      <c r="BR1060" s="54">
        <v>2</v>
      </c>
    </row>
    <row r="1061" spans="1:75">
      <c r="A1061" s="41">
        <v>1122</v>
      </c>
      <c r="B1061" s="42">
        <v>46040</v>
      </c>
      <c r="C1061" s="48" t="s">
        <v>97</v>
      </c>
      <c r="D1061" s="43" t="str">
        <f t="shared" si="285"/>
        <v>HO</v>
      </c>
      <c r="E1061" s="44" t="s">
        <v>169</v>
      </c>
      <c r="F1061" s="44" t="s">
        <v>161</v>
      </c>
      <c r="G1061" s="45" t="s">
        <v>165</v>
      </c>
      <c r="H1061" s="45" t="s">
        <v>168</v>
      </c>
      <c r="I1061" s="45"/>
      <c r="J1061" s="5">
        <v>100299.14</v>
      </c>
      <c r="K1061" s="46" t="str">
        <f>VLOOKUP(J1061,'[1]Item List (3)'!A$1:B$110000,2,FALSE)</f>
        <v>IR. 9913 C</v>
      </c>
      <c r="L1061" s="5">
        <v>251204016</v>
      </c>
      <c r="M1061" s="15" t="str">
        <f t="shared" si="291"/>
        <v>IR</v>
      </c>
      <c r="N1061" s="15">
        <v>15</v>
      </c>
      <c r="O1061" s="47">
        <f t="shared" si="290"/>
        <v>240</v>
      </c>
      <c r="P1061" s="15">
        <v>1</v>
      </c>
      <c r="Q1061" s="15">
        <v>667</v>
      </c>
      <c r="R1061" s="15"/>
      <c r="S1061" s="15"/>
      <c r="T1061" s="15"/>
      <c r="U1061" s="48">
        <f t="shared" si="297"/>
        <v>667</v>
      </c>
      <c r="V1061" s="15">
        <v>185</v>
      </c>
      <c r="W1061" s="15"/>
      <c r="X1061" s="15">
        <v>105</v>
      </c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>
        <v>10</v>
      </c>
      <c r="AQ1061" s="15"/>
      <c r="AR1061" s="15">
        <v>150</v>
      </c>
      <c r="AS1061" s="15"/>
      <c r="AT1061" s="15"/>
      <c r="AU1061" s="15"/>
      <c r="AV1061" s="15"/>
      <c r="AW1061" s="15">
        <v>30</v>
      </c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48">
        <f t="shared" si="283"/>
        <v>480</v>
      </c>
      <c r="BH1061" s="49">
        <f t="shared" si="292"/>
        <v>8</v>
      </c>
      <c r="BI1061" s="50">
        <f t="shared" si="284"/>
        <v>3.083333333333333</v>
      </c>
      <c r="BJ1061" s="50">
        <f t="shared" si="286"/>
        <v>38.541666666666664</v>
      </c>
      <c r="BK1061" s="51">
        <f t="shared" si="287"/>
        <v>90.135135135135144</v>
      </c>
      <c r="BL1061" s="51">
        <f t="shared" si="288"/>
        <v>100</v>
      </c>
      <c r="BM1061" s="51">
        <f t="shared" si="289"/>
        <v>34.739583333333336</v>
      </c>
      <c r="BN1061" s="52">
        <f t="shared" si="293"/>
        <v>0.16666666666666666</v>
      </c>
      <c r="BO1061" s="52">
        <f t="shared" si="294"/>
        <v>1880</v>
      </c>
      <c r="BP1061" s="52">
        <f t="shared" si="295"/>
        <v>4.75</v>
      </c>
      <c r="BQ1061" s="53">
        <f t="shared" si="296"/>
        <v>1140</v>
      </c>
    </row>
    <row r="1062" spans="1:75">
      <c r="A1062" s="41">
        <v>1123</v>
      </c>
      <c r="B1062" s="42">
        <v>46040</v>
      </c>
      <c r="C1062" s="48" t="s">
        <v>91</v>
      </c>
      <c r="D1062" s="43" t="str">
        <f t="shared" si="285"/>
        <v>HO</v>
      </c>
      <c r="E1062" s="44" t="s">
        <v>172</v>
      </c>
      <c r="F1062" s="44" t="s">
        <v>161</v>
      </c>
      <c r="G1062" s="45" t="s">
        <v>173</v>
      </c>
      <c r="H1062" s="45"/>
      <c r="I1062" s="45"/>
      <c r="J1062" s="5">
        <v>208299</v>
      </c>
      <c r="K1062" s="46" t="str">
        <f>VLOOKUP(J1062,'[1]Item List (3)'!A$1:B$110000,2,FALSE)</f>
        <v>OR.9916</v>
      </c>
      <c r="L1062" s="5">
        <v>250827007</v>
      </c>
      <c r="M1062" s="15" t="str">
        <f t="shared" si="291"/>
        <v>OR</v>
      </c>
      <c r="N1062" s="15">
        <v>15</v>
      </c>
      <c r="O1062" s="47">
        <f t="shared" si="290"/>
        <v>240</v>
      </c>
      <c r="P1062" s="15">
        <v>1</v>
      </c>
      <c r="Q1062" s="15">
        <v>1188</v>
      </c>
      <c r="R1062" s="15"/>
      <c r="S1062" s="15"/>
      <c r="T1062" s="15"/>
      <c r="U1062" s="48">
        <f t="shared" si="297"/>
        <v>1188</v>
      </c>
      <c r="V1062" s="15">
        <v>305</v>
      </c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>
        <v>165</v>
      </c>
      <c r="AO1062" s="15"/>
      <c r="AP1062" s="15">
        <v>10</v>
      </c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48">
        <f t="shared" ref="BG1062:BG1088" si="298">SUM(V1062:BF1062)</f>
        <v>480</v>
      </c>
      <c r="BH1062" s="49">
        <f t="shared" si="292"/>
        <v>8</v>
      </c>
      <c r="BI1062" s="50">
        <f t="shared" si="284"/>
        <v>5.0833333333333339</v>
      </c>
      <c r="BJ1062" s="50">
        <f t="shared" si="286"/>
        <v>63.541666666666671</v>
      </c>
      <c r="BK1062" s="51">
        <f t="shared" si="287"/>
        <v>97.377049180327845</v>
      </c>
      <c r="BL1062" s="51">
        <f t="shared" si="288"/>
        <v>100</v>
      </c>
      <c r="BM1062" s="51">
        <f t="shared" si="289"/>
        <v>61.874999999999993</v>
      </c>
      <c r="BN1062" s="52">
        <f t="shared" si="293"/>
        <v>0.16666666666666666</v>
      </c>
      <c r="BO1062" s="52">
        <f t="shared" si="294"/>
        <v>1880</v>
      </c>
      <c r="BP1062" s="52">
        <f t="shared" si="295"/>
        <v>2.75</v>
      </c>
      <c r="BQ1062" s="53">
        <f t="shared" si="296"/>
        <v>660</v>
      </c>
    </row>
    <row r="1063" spans="1:75">
      <c r="A1063" s="41">
        <v>1124</v>
      </c>
      <c r="B1063" s="42">
        <v>46040</v>
      </c>
      <c r="C1063" s="48" t="s">
        <v>97</v>
      </c>
      <c r="D1063" s="43" t="str">
        <f t="shared" si="285"/>
        <v>HO</v>
      </c>
      <c r="E1063" s="44" t="s">
        <v>172</v>
      </c>
      <c r="F1063" s="44" t="s">
        <v>161</v>
      </c>
      <c r="G1063" s="45" t="s">
        <v>165</v>
      </c>
      <c r="H1063" s="45" t="s">
        <v>162</v>
      </c>
      <c r="I1063" s="45" t="s">
        <v>112</v>
      </c>
      <c r="J1063" s="5">
        <v>208299</v>
      </c>
      <c r="K1063" s="46" t="str">
        <f>VLOOKUP(J1063,'[1]Item List (3)'!A$1:B$110000,2,FALSE)</f>
        <v>OR.9916</v>
      </c>
      <c r="L1063" s="5">
        <v>250827007</v>
      </c>
      <c r="M1063" s="15" t="str">
        <f t="shared" si="291"/>
        <v>OR</v>
      </c>
      <c r="N1063" s="15">
        <v>15</v>
      </c>
      <c r="O1063" s="47">
        <f t="shared" si="290"/>
        <v>240</v>
      </c>
      <c r="P1063" s="15">
        <v>1</v>
      </c>
      <c r="Q1063" s="15">
        <v>657</v>
      </c>
      <c r="R1063" s="15"/>
      <c r="S1063" s="15"/>
      <c r="T1063" s="15"/>
      <c r="U1063" s="48">
        <f t="shared" si="297"/>
        <v>657</v>
      </c>
      <c r="V1063" s="15">
        <v>170</v>
      </c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>
        <v>20</v>
      </c>
      <c r="AQ1063" s="15"/>
      <c r="AR1063" s="15">
        <v>290</v>
      </c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48">
        <f t="shared" si="298"/>
        <v>480</v>
      </c>
      <c r="BH1063" s="49">
        <f t="shared" si="292"/>
        <v>8</v>
      </c>
      <c r="BI1063" s="50">
        <f t="shared" si="284"/>
        <v>2.833333333333333</v>
      </c>
      <c r="BJ1063" s="50">
        <f t="shared" si="286"/>
        <v>35.416666666666664</v>
      </c>
      <c r="BK1063" s="51">
        <f t="shared" si="287"/>
        <v>96.617647058823536</v>
      </c>
      <c r="BL1063" s="51">
        <f t="shared" si="288"/>
        <v>100</v>
      </c>
      <c r="BM1063" s="51">
        <f t="shared" si="289"/>
        <v>34.21875</v>
      </c>
      <c r="BN1063" s="52">
        <f t="shared" si="293"/>
        <v>0.33333333333333331</v>
      </c>
      <c r="BO1063" s="52">
        <f t="shared" si="294"/>
        <v>1840</v>
      </c>
      <c r="BP1063" s="52">
        <f t="shared" si="295"/>
        <v>4.8333333333333339</v>
      </c>
      <c r="BQ1063" s="53">
        <f t="shared" si="296"/>
        <v>1160.0000000000002</v>
      </c>
    </row>
    <row r="1064" spans="1:75">
      <c r="A1064" s="41">
        <v>1125</v>
      </c>
      <c r="B1064" s="42">
        <v>46040</v>
      </c>
      <c r="C1064" s="48" t="s">
        <v>91</v>
      </c>
      <c r="D1064" s="43" t="str">
        <f t="shared" si="285"/>
        <v>HO</v>
      </c>
      <c r="E1064" s="44" t="s">
        <v>175</v>
      </c>
      <c r="F1064" s="44"/>
      <c r="G1064" s="45"/>
      <c r="H1064" s="45"/>
      <c r="I1064" s="45"/>
      <c r="J1064" s="5"/>
      <c r="K1064" s="46" t="e">
        <f>VLOOKUP(J1064,'[1]Item List (3)'!A$1:B$110000,2,FALSE)</f>
        <v>#N/A</v>
      </c>
      <c r="L1064" s="5"/>
      <c r="M1064" s="15" t="str">
        <f t="shared" si="291"/>
        <v>IR</v>
      </c>
      <c r="N1064" s="15"/>
      <c r="O1064" s="47" t="str">
        <f t="shared" si="290"/>
        <v/>
      </c>
      <c r="P1064" s="15"/>
      <c r="Q1064" s="15"/>
      <c r="R1064" s="15"/>
      <c r="S1064" s="15"/>
      <c r="T1064" s="15"/>
      <c r="U1064" s="48">
        <f t="shared" si="297"/>
        <v>0</v>
      </c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>
        <v>480</v>
      </c>
      <c r="BG1064" s="48">
        <f t="shared" si="298"/>
        <v>480</v>
      </c>
      <c r="BH1064" s="49">
        <f t="shared" si="292"/>
        <v>8</v>
      </c>
      <c r="BI1064" s="50">
        <f t="shared" si="284"/>
        <v>0</v>
      </c>
      <c r="BJ1064" s="50">
        <f t="shared" si="286"/>
        <v>0</v>
      </c>
      <c r="BK1064" s="51">
        <f t="shared" si="287"/>
        <v>0</v>
      </c>
      <c r="BL1064" s="51">
        <f t="shared" si="288"/>
        <v>0</v>
      </c>
      <c r="BM1064" s="51">
        <f t="shared" si="289"/>
        <v>0</v>
      </c>
      <c r="BN1064" s="52">
        <f t="shared" si="293"/>
        <v>8</v>
      </c>
      <c r="BO1064" s="52">
        <f t="shared" si="294"/>
        <v>0</v>
      </c>
      <c r="BP1064" s="52">
        <f t="shared" si="295"/>
        <v>0</v>
      </c>
      <c r="BQ1064" s="53">
        <f t="shared" si="296"/>
        <v>0</v>
      </c>
    </row>
    <row r="1065" spans="1:75">
      <c r="A1065" s="41">
        <v>1126</v>
      </c>
      <c r="B1065" s="42">
        <v>46040</v>
      </c>
      <c r="C1065" s="48" t="s">
        <v>97</v>
      </c>
      <c r="D1065" s="43" t="str">
        <f t="shared" si="285"/>
        <v>HO</v>
      </c>
      <c r="E1065" s="44" t="s">
        <v>175</v>
      </c>
      <c r="F1065" s="44"/>
      <c r="G1065" s="45"/>
      <c r="H1065" s="45"/>
      <c r="I1065" s="45"/>
      <c r="J1065" s="5"/>
      <c r="K1065" s="46" t="e">
        <f>VLOOKUP(J1065,'[1]Item List (3)'!A$1:B$110000,2,FALSE)</f>
        <v>#N/A</v>
      </c>
      <c r="L1065" s="5"/>
      <c r="M1065" s="15" t="str">
        <f t="shared" si="291"/>
        <v>IR</v>
      </c>
      <c r="N1065" s="15"/>
      <c r="O1065" s="47" t="str">
        <f t="shared" si="290"/>
        <v/>
      </c>
      <c r="P1065" s="15"/>
      <c r="Q1065" s="15"/>
      <c r="R1065" s="15"/>
      <c r="S1065" s="15"/>
      <c r="T1065" s="15"/>
      <c r="U1065" s="48">
        <f t="shared" si="297"/>
        <v>0</v>
      </c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>
        <v>480</v>
      </c>
      <c r="BG1065" s="48">
        <f t="shared" si="298"/>
        <v>480</v>
      </c>
      <c r="BH1065" s="49">
        <f t="shared" si="292"/>
        <v>8</v>
      </c>
      <c r="BI1065" s="50"/>
      <c r="BJ1065" s="50"/>
      <c r="BK1065" s="51"/>
      <c r="BL1065" s="51"/>
      <c r="BM1065" s="51"/>
      <c r="BN1065" s="52"/>
      <c r="BO1065" s="52"/>
      <c r="BP1065" s="52"/>
      <c r="BQ1065" s="53"/>
    </row>
    <row r="1066" spans="1:75">
      <c r="A1066" s="41">
        <v>1127</v>
      </c>
      <c r="B1066" s="42">
        <v>46040</v>
      </c>
      <c r="C1066" s="48" t="s">
        <v>91</v>
      </c>
      <c r="D1066" s="43" t="str">
        <f t="shared" si="285"/>
        <v>HO</v>
      </c>
      <c r="E1066" s="44" t="s">
        <v>176</v>
      </c>
      <c r="F1066" s="44" t="s">
        <v>161</v>
      </c>
      <c r="G1066" s="45" t="s">
        <v>173</v>
      </c>
      <c r="H1066" s="45"/>
      <c r="I1066" s="45"/>
      <c r="J1066" s="5">
        <v>200497.11</v>
      </c>
      <c r="K1066" s="46" t="str">
        <f>VLOOKUP(J1066,'[1]Item List (3)'!A$1:B$110000,2,FALSE)</f>
        <v>OR.MNA6718G</v>
      </c>
      <c r="L1066" s="5">
        <v>251229002</v>
      </c>
      <c r="M1066" s="15" t="str">
        <f t="shared" si="291"/>
        <v>OR</v>
      </c>
      <c r="N1066" s="15">
        <v>15</v>
      </c>
      <c r="O1066" s="47">
        <f t="shared" si="290"/>
        <v>240</v>
      </c>
      <c r="P1066" s="15">
        <v>1</v>
      </c>
      <c r="Q1066" s="15">
        <v>619</v>
      </c>
      <c r="R1066" s="15"/>
      <c r="S1066" s="15"/>
      <c r="T1066" s="15"/>
      <c r="U1066" s="48">
        <f t="shared" si="297"/>
        <v>619</v>
      </c>
      <c r="V1066" s="15">
        <v>160</v>
      </c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>
        <v>310</v>
      </c>
      <c r="AO1066" s="15"/>
      <c r="AP1066" s="15">
        <v>10</v>
      </c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48">
        <f t="shared" si="298"/>
        <v>480</v>
      </c>
      <c r="BH1066" s="49">
        <f t="shared" si="292"/>
        <v>8</v>
      </c>
      <c r="BI1066" s="50">
        <f t="shared" si="284"/>
        <v>2.666666666666667</v>
      </c>
      <c r="BJ1066" s="50">
        <f t="shared" si="286"/>
        <v>33.333333333333336</v>
      </c>
      <c r="BK1066" s="51">
        <f t="shared" si="287"/>
        <v>96.718749999999986</v>
      </c>
      <c r="BL1066" s="51">
        <f t="shared" si="288"/>
        <v>100</v>
      </c>
      <c r="BM1066" s="51">
        <f t="shared" si="289"/>
        <v>32.239583333333336</v>
      </c>
      <c r="BN1066" s="52">
        <f t="shared" si="293"/>
        <v>0.16666666666666666</v>
      </c>
      <c r="BO1066" s="52">
        <f t="shared" si="294"/>
        <v>1880</v>
      </c>
      <c r="BP1066" s="52">
        <f t="shared" si="295"/>
        <v>5.1666666666666661</v>
      </c>
      <c r="BQ1066" s="53">
        <f t="shared" si="296"/>
        <v>1239.9999999999998</v>
      </c>
    </row>
    <row r="1067" spans="1:75">
      <c r="A1067" s="41">
        <v>1128</v>
      </c>
      <c r="B1067" s="42">
        <v>46040</v>
      </c>
      <c r="C1067" s="48" t="s">
        <v>97</v>
      </c>
      <c r="D1067" s="43" t="str">
        <f t="shared" si="285"/>
        <v>HO</v>
      </c>
      <c r="E1067" s="44" t="s">
        <v>176</v>
      </c>
      <c r="F1067" s="44"/>
      <c r="G1067" s="45"/>
      <c r="H1067" s="45"/>
      <c r="I1067" s="45"/>
      <c r="J1067" s="5"/>
      <c r="K1067" s="46" t="e">
        <f>VLOOKUP(J1067,'[1]Item List (3)'!A$1:B$110000,2,FALSE)</f>
        <v>#N/A</v>
      </c>
      <c r="L1067" s="5"/>
      <c r="M1067" s="15" t="str">
        <f t="shared" si="291"/>
        <v>IR</v>
      </c>
      <c r="N1067" s="15"/>
      <c r="O1067" s="47" t="str">
        <f t="shared" si="290"/>
        <v/>
      </c>
      <c r="P1067" s="15"/>
      <c r="Q1067" s="15"/>
      <c r="R1067" s="15"/>
      <c r="S1067" s="15"/>
      <c r="T1067" s="15"/>
      <c r="U1067" s="48">
        <f t="shared" si="297"/>
        <v>0</v>
      </c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>
        <v>480</v>
      </c>
      <c r="BG1067" s="48">
        <f t="shared" si="298"/>
        <v>480</v>
      </c>
      <c r="BH1067" s="49">
        <f t="shared" si="292"/>
        <v>8</v>
      </c>
      <c r="BI1067" s="50">
        <f t="shared" si="284"/>
        <v>0</v>
      </c>
      <c r="BJ1067" s="50">
        <f t="shared" si="286"/>
        <v>0</v>
      </c>
      <c r="BK1067" s="51">
        <f t="shared" si="287"/>
        <v>0</v>
      </c>
      <c r="BL1067" s="51">
        <f t="shared" si="288"/>
        <v>0</v>
      </c>
      <c r="BM1067" s="51">
        <f t="shared" si="289"/>
        <v>0</v>
      </c>
      <c r="BN1067" s="52">
        <f t="shared" si="293"/>
        <v>8</v>
      </c>
      <c r="BO1067" s="52">
        <f t="shared" si="294"/>
        <v>0</v>
      </c>
      <c r="BP1067" s="52">
        <f t="shared" si="295"/>
        <v>0</v>
      </c>
      <c r="BQ1067" s="53">
        <f t="shared" si="296"/>
        <v>0</v>
      </c>
    </row>
    <row r="1068" spans="1:75">
      <c r="A1068" s="41">
        <v>1129</v>
      </c>
      <c r="B1068" s="42">
        <v>46040</v>
      </c>
      <c r="C1068" s="48" t="s">
        <v>91</v>
      </c>
      <c r="D1068" s="43" t="str">
        <f t="shared" si="285"/>
        <v>HO</v>
      </c>
      <c r="E1068" s="44" t="s">
        <v>177</v>
      </c>
      <c r="F1068" s="44" t="s">
        <v>161</v>
      </c>
      <c r="G1068" s="45" t="s">
        <v>163</v>
      </c>
      <c r="H1068" s="45"/>
      <c r="I1068" s="45"/>
      <c r="J1068" s="5">
        <v>104247</v>
      </c>
      <c r="K1068" s="46" t="str">
        <f>VLOOKUP(J1068,'[1]Item List (3)'!A$1:B$110000,2,FALSE)</f>
        <v>IR.209</v>
      </c>
      <c r="L1068" s="5">
        <v>251221002</v>
      </c>
      <c r="M1068" s="15" t="str">
        <f t="shared" si="291"/>
        <v>IR</v>
      </c>
      <c r="N1068" s="15">
        <v>20</v>
      </c>
      <c r="O1068" s="47">
        <f t="shared" si="290"/>
        <v>180</v>
      </c>
      <c r="P1068" s="15">
        <v>1</v>
      </c>
      <c r="Q1068" s="15">
        <v>1288</v>
      </c>
      <c r="R1068" s="15"/>
      <c r="S1068" s="15"/>
      <c r="T1068" s="15"/>
      <c r="U1068" s="48">
        <f t="shared" si="297"/>
        <v>1288</v>
      </c>
      <c r="V1068" s="15">
        <v>45</v>
      </c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>
        <v>30</v>
      </c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48">
        <f t="shared" si="298"/>
        <v>75</v>
      </c>
      <c r="BH1068" s="49">
        <f t="shared" si="292"/>
        <v>1.25</v>
      </c>
      <c r="BI1068" s="50">
        <f t="shared" si="284"/>
        <v>0.75</v>
      </c>
      <c r="BJ1068" s="50">
        <f t="shared" si="286"/>
        <v>60</v>
      </c>
      <c r="BK1068" s="51">
        <f t="shared" si="287"/>
        <v>954.07407407407413</v>
      </c>
      <c r="BL1068" s="51">
        <f t="shared" si="288"/>
        <v>100</v>
      </c>
      <c r="BM1068" s="51">
        <f t="shared" si="289"/>
        <v>572.44444444444446</v>
      </c>
      <c r="BN1068" s="52">
        <f t="shared" si="293"/>
        <v>0.5</v>
      </c>
      <c r="BO1068" s="52">
        <f t="shared" si="294"/>
        <v>135</v>
      </c>
      <c r="BP1068" s="52">
        <f t="shared" si="295"/>
        <v>0</v>
      </c>
      <c r="BQ1068" s="53">
        <f t="shared" si="296"/>
        <v>0</v>
      </c>
    </row>
    <row r="1069" spans="1:75" s="43" customFormat="1">
      <c r="A1069" s="41">
        <v>1130</v>
      </c>
      <c r="B1069" s="42">
        <v>46040</v>
      </c>
      <c r="C1069" s="48" t="s">
        <v>97</v>
      </c>
      <c r="D1069" s="43" t="str">
        <f t="shared" si="285"/>
        <v>HO</v>
      </c>
      <c r="E1069" s="44" t="s">
        <v>177</v>
      </c>
      <c r="F1069" s="44" t="s">
        <v>161</v>
      </c>
      <c r="G1069" s="45" t="s">
        <v>174</v>
      </c>
      <c r="H1069" s="45"/>
      <c r="I1069" s="45"/>
      <c r="J1069" s="5">
        <v>104247</v>
      </c>
      <c r="K1069" s="46" t="str">
        <f>VLOOKUP(J1069,'[1]Item List (3)'!A$1:B$110000,2,FALSE)</f>
        <v>IR.209</v>
      </c>
      <c r="L1069" s="5">
        <v>251221002</v>
      </c>
      <c r="M1069" s="15" t="str">
        <f t="shared" si="291"/>
        <v>IR</v>
      </c>
      <c r="N1069" s="15">
        <v>20</v>
      </c>
      <c r="O1069" s="47">
        <f t="shared" si="290"/>
        <v>180</v>
      </c>
      <c r="P1069" s="15">
        <v>1</v>
      </c>
      <c r="Q1069" s="15">
        <v>1230</v>
      </c>
      <c r="R1069" s="15"/>
      <c r="S1069" s="15"/>
      <c r="T1069" s="15"/>
      <c r="U1069" s="48">
        <f t="shared" si="297"/>
        <v>1230</v>
      </c>
      <c r="V1069" s="15">
        <v>450</v>
      </c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>
        <v>30</v>
      </c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48">
        <f t="shared" si="298"/>
        <v>480</v>
      </c>
      <c r="BH1069" s="49">
        <f t="shared" si="292"/>
        <v>8</v>
      </c>
      <c r="BI1069" s="50">
        <f t="shared" si="284"/>
        <v>7.5</v>
      </c>
      <c r="BJ1069" s="50">
        <f t="shared" si="286"/>
        <v>93.75</v>
      </c>
      <c r="BK1069" s="51">
        <f t="shared" si="287"/>
        <v>91.111111111111114</v>
      </c>
      <c r="BL1069" s="51">
        <f t="shared" si="288"/>
        <v>100</v>
      </c>
      <c r="BM1069" s="51">
        <f t="shared" si="289"/>
        <v>85.416666666666657</v>
      </c>
      <c r="BN1069" s="52">
        <f t="shared" si="293"/>
        <v>0.5</v>
      </c>
      <c r="BO1069" s="52">
        <f t="shared" si="294"/>
        <v>1350</v>
      </c>
      <c r="BP1069" s="52">
        <f t="shared" si="295"/>
        <v>0</v>
      </c>
      <c r="BQ1069" s="53">
        <f t="shared" si="296"/>
        <v>0</v>
      </c>
      <c r="BR1069" s="54"/>
      <c r="BS1069" s="54"/>
      <c r="BT1069" s="54"/>
      <c r="BU1069" s="55"/>
      <c r="BV1069" s="54"/>
      <c r="BW1069" s="71"/>
    </row>
    <row r="1070" spans="1:75">
      <c r="A1070" s="41">
        <v>1131</v>
      </c>
      <c r="B1070" s="42">
        <v>46040</v>
      </c>
      <c r="C1070" s="48" t="s">
        <v>91</v>
      </c>
      <c r="D1070" s="43" t="str">
        <f t="shared" si="285"/>
        <v>HO</v>
      </c>
      <c r="E1070" s="44" t="s">
        <v>179</v>
      </c>
      <c r="F1070" s="44" t="s">
        <v>161</v>
      </c>
      <c r="G1070" s="45" t="s">
        <v>163</v>
      </c>
      <c r="H1070" s="45"/>
      <c r="I1070" s="45"/>
      <c r="J1070" s="5">
        <v>208247</v>
      </c>
      <c r="K1070" s="46" t="str">
        <f>VLOOKUP(J1070,'[1]Item List (3)'!A$1:B$110000,2,FALSE)</f>
        <v>OR.209 YY2</v>
      </c>
      <c r="L1070" s="56">
        <v>251221003</v>
      </c>
      <c r="M1070" s="15" t="s">
        <v>191</v>
      </c>
      <c r="N1070" s="15">
        <v>20</v>
      </c>
      <c r="O1070" s="47">
        <f t="shared" si="290"/>
        <v>180</v>
      </c>
      <c r="P1070" s="15">
        <v>1</v>
      </c>
      <c r="Q1070" s="15">
        <v>1282</v>
      </c>
      <c r="R1070" s="15"/>
      <c r="S1070" s="15"/>
      <c r="T1070" s="15"/>
      <c r="U1070" s="48">
        <f t="shared" si="297"/>
        <v>1282</v>
      </c>
      <c r="V1070" s="15">
        <v>450</v>
      </c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>
        <v>30</v>
      </c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48">
        <f t="shared" si="298"/>
        <v>480</v>
      </c>
      <c r="BH1070" s="49">
        <f t="shared" si="292"/>
        <v>8</v>
      </c>
      <c r="BI1070" s="50">
        <f t="shared" si="284"/>
        <v>7.5</v>
      </c>
      <c r="BJ1070" s="50">
        <f t="shared" si="286"/>
        <v>93.75</v>
      </c>
      <c r="BK1070" s="51">
        <f t="shared" si="287"/>
        <v>94.962962962962962</v>
      </c>
      <c r="BL1070" s="51">
        <f t="shared" si="288"/>
        <v>100</v>
      </c>
      <c r="BM1070" s="51">
        <f t="shared" si="289"/>
        <v>89.027777777777771</v>
      </c>
      <c r="BN1070" s="52">
        <f t="shared" si="293"/>
        <v>0.5</v>
      </c>
      <c r="BO1070" s="52">
        <f t="shared" si="294"/>
        <v>1350</v>
      </c>
      <c r="BP1070" s="52">
        <f t="shared" si="295"/>
        <v>0</v>
      </c>
      <c r="BQ1070" s="53">
        <f t="shared" si="296"/>
        <v>0</v>
      </c>
    </row>
    <row r="1071" spans="1:75">
      <c r="A1071" s="41">
        <v>1132</v>
      </c>
      <c r="B1071" s="42">
        <v>46040</v>
      </c>
      <c r="C1071" s="48" t="s">
        <v>97</v>
      </c>
      <c r="D1071" s="43" t="str">
        <f t="shared" si="285"/>
        <v>HO</v>
      </c>
      <c r="E1071" s="44" t="s">
        <v>179</v>
      </c>
      <c r="F1071" s="44" t="s">
        <v>161</v>
      </c>
      <c r="G1071" s="45" t="s">
        <v>174</v>
      </c>
      <c r="H1071" s="45"/>
      <c r="I1071" s="45"/>
      <c r="J1071" s="5">
        <v>208247</v>
      </c>
      <c r="K1071" s="46" t="str">
        <f>VLOOKUP(J1071,'[1]Item List (3)'!A$1:B$110000,2,FALSE)</f>
        <v>OR.209 YY2</v>
      </c>
      <c r="L1071" s="56">
        <v>251221003</v>
      </c>
      <c r="M1071" s="15" t="str">
        <f t="shared" ref="M1071:M1134" si="299">IF((LEFT(J1071))="2",$L$1,$J$1)</f>
        <v>OR</v>
      </c>
      <c r="N1071" s="15">
        <v>20</v>
      </c>
      <c r="O1071" s="47">
        <f t="shared" si="290"/>
        <v>180</v>
      </c>
      <c r="P1071" s="15">
        <v>1</v>
      </c>
      <c r="Q1071" s="15">
        <v>1280</v>
      </c>
      <c r="R1071" s="15"/>
      <c r="S1071" s="15"/>
      <c r="T1071" s="15"/>
      <c r="U1071" s="48">
        <f t="shared" si="297"/>
        <v>1280</v>
      </c>
      <c r="V1071" s="15">
        <v>450</v>
      </c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>
        <v>30</v>
      </c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48">
        <f t="shared" si="298"/>
        <v>480</v>
      </c>
      <c r="BH1071" s="49">
        <f t="shared" si="292"/>
        <v>8</v>
      </c>
      <c r="BI1071" s="50">
        <f t="shared" si="284"/>
        <v>7.5</v>
      </c>
      <c r="BJ1071" s="50">
        <f t="shared" si="286"/>
        <v>93.75</v>
      </c>
      <c r="BK1071" s="51">
        <f t="shared" si="287"/>
        <v>94.814814814814824</v>
      </c>
      <c r="BL1071" s="51">
        <f t="shared" si="288"/>
        <v>100</v>
      </c>
      <c r="BM1071" s="51">
        <f t="shared" si="289"/>
        <v>88.8888888888889</v>
      </c>
      <c r="BN1071" s="52">
        <f t="shared" si="293"/>
        <v>0.5</v>
      </c>
      <c r="BO1071" s="52">
        <f t="shared" si="294"/>
        <v>1350</v>
      </c>
      <c r="BP1071" s="52">
        <f t="shared" si="295"/>
        <v>0</v>
      </c>
      <c r="BQ1071" s="53">
        <f t="shared" si="296"/>
        <v>0</v>
      </c>
    </row>
    <row r="1072" spans="1:75">
      <c r="A1072" s="41">
        <v>1133</v>
      </c>
      <c r="B1072" s="42">
        <v>46041</v>
      </c>
      <c r="C1072" s="48" t="s">
        <v>91</v>
      </c>
      <c r="D1072" s="43" t="str">
        <f t="shared" si="285"/>
        <v>FG</v>
      </c>
      <c r="E1072" s="44" t="s">
        <v>93</v>
      </c>
      <c r="F1072" s="44" t="s">
        <v>92</v>
      </c>
      <c r="G1072" s="45" t="s">
        <v>94</v>
      </c>
      <c r="H1072" s="45"/>
      <c r="I1072" s="45"/>
      <c r="J1072" s="5">
        <v>104247</v>
      </c>
      <c r="K1072" s="46" t="str">
        <f>VLOOKUP(J1072,'[1]Item List (3)'!A$1:B$110000,2,FALSE)</f>
        <v>IR.209</v>
      </c>
      <c r="L1072" s="5">
        <v>251221001</v>
      </c>
      <c r="M1072" s="15" t="str">
        <f t="shared" si="299"/>
        <v>IR</v>
      </c>
      <c r="N1072" s="15"/>
      <c r="O1072" s="47" t="str">
        <f t="shared" si="290"/>
        <v/>
      </c>
      <c r="P1072" s="15">
        <v>2</v>
      </c>
      <c r="Q1072" s="15">
        <v>4012</v>
      </c>
      <c r="R1072" s="15"/>
      <c r="S1072" s="15">
        <v>2</v>
      </c>
      <c r="T1072" s="15"/>
      <c r="U1072" s="48">
        <f t="shared" si="297"/>
        <v>4014</v>
      </c>
      <c r="V1072" s="15">
        <v>300</v>
      </c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>
        <v>30</v>
      </c>
      <c r="AR1072" s="15">
        <v>150</v>
      </c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48">
        <f t="shared" si="298"/>
        <v>480</v>
      </c>
      <c r="BH1072" s="49">
        <f t="shared" si="292"/>
        <v>8</v>
      </c>
      <c r="BI1072" s="50">
        <f t="shared" si="284"/>
        <v>5</v>
      </c>
      <c r="BJ1072" s="50">
        <f t="shared" si="286"/>
        <v>62.5</v>
      </c>
      <c r="BK1072" s="51">
        <f t="shared" si="287"/>
        <v>0</v>
      </c>
      <c r="BL1072" s="51">
        <f t="shared" si="288"/>
        <v>99.950174389636274</v>
      </c>
      <c r="BM1072" s="51">
        <f t="shared" si="289"/>
        <v>0</v>
      </c>
      <c r="BN1072" s="52">
        <f t="shared" si="293"/>
        <v>0</v>
      </c>
      <c r="BO1072" s="52">
        <f t="shared" si="294"/>
        <v>0</v>
      </c>
      <c r="BP1072" s="52">
        <f t="shared" si="295"/>
        <v>3</v>
      </c>
      <c r="BQ1072" s="53">
        <f t="shared" si="296"/>
        <v>0</v>
      </c>
    </row>
    <row r="1073" spans="1:69">
      <c r="A1073" s="41">
        <v>1134</v>
      </c>
      <c r="B1073" s="42">
        <v>46041</v>
      </c>
      <c r="C1073" s="48" t="s">
        <v>97</v>
      </c>
      <c r="D1073" s="43" t="str">
        <f t="shared" si="285"/>
        <v>FG</v>
      </c>
      <c r="E1073" s="44" t="s">
        <v>93</v>
      </c>
      <c r="F1073" s="44" t="s">
        <v>96</v>
      </c>
      <c r="G1073" s="45" t="s">
        <v>98</v>
      </c>
      <c r="H1073" s="45" t="s">
        <v>99</v>
      </c>
      <c r="I1073" s="45"/>
      <c r="J1073" s="5">
        <v>208891.01</v>
      </c>
      <c r="K1073" s="46" t="str">
        <f>VLOOKUP(J1073,'[1]Item List (3)'!A$1:B$110000,2,FALSE)</f>
        <v>NK.OR 25/20</v>
      </c>
      <c r="L1073" s="5">
        <v>251215004</v>
      </c>
      <c r="M1073" s="15" t="str">
        <f t="shared" si="299"/>
        <v>OR</v>
      </c>
      <c r="N1073" s="15"/>
      <c r="O1073" s="47" t="str">
        <f t="shared" si="290"/>
        <v/>
      </c>
      <c r="P1073" s="15">
        <v>1</v>
      </c>
      <c r="Q1073" s="15">
        <v>600</v>
      </c>
      <c r="R1073" s="15"/>
      <c r="S1073" s="15">
        <v>2</v>
      </c>
      <c r="T1073" s="15"/>
      <c r="U1073" s="48">
        <f t="shared" si="297"/>
        <v>602</v>
      </c>
      <c r="V1073" s="15">
        <v>90</v>
      </c>
      <c r="W1073" s="15">
        <v>60</v>
      </c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>
        <v>60</v>
      </c>
      <c r="AN1073" s="15"/>
      <c r="AO1073" s="15"/>
      <c r="AP1073" s="15"/>
      <c r="AQ1073" s="15">
        <v>30</v>
      </c>
      <c r="AR1073" s="15">
        <v>240</v>
      </c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48">
        <f t="shared" si="298"/>
        <v>480</v>
      </c>
      <c r="BH1073" s="49">
        <f t="shared" si="292"/>
        <v>8</v>
      </c>
      <c r="BI1073" s="50">
        <f t="shared" si="284"/>
        <v>1.5</v>
      </c>
      <c r="BJ1073" s="50">
        <f t="shared" si="286"/>
        <v>18.75</v>
      </c>
      <c r="BK1073" s="51">
        <f t="shared" si="287"/>
        <v>0</v>
      </c>
      <c r="BL1073" s="51">
        <f t="shared" si="288"/>
        <v>99.667774086378742</v>
      </c>
      <c r="BM1073" s="51">
        <f t="shared" si="289"/>
        <v>0</v>
      </c>
      <c r="BN1073" s="52">
        <f t="shared" si="293"/>
        <v>1</v>
      </c>
      <c r="BO1073" s="52">
        <f t="shared" si="294"/>
        <v>0</v>
      </c>
      <c r="BP1073" s="52">
        <f t="shared" si="295"/>
        <v>5.5</v>
      </c>
      <c r="BQ1073" s="53">
        <f t="shared" si="296"/>
        <v>0</v>
      </c>
    </row>
    <row r="1074" spans="1:69">
      <c r="A1074" s="41">
        <v>1135</v>
      </c>
      <c r="B1074" s="42">
        <v>46041</v>
      </c>
      <c r="C1074" s="48" t="s">
        <v>91</v>
      </c>
      <c r="D1074" s="43" t="str">
        <f t="shared" si="285"/>
        <v>FG</v>
      </c>
      <c r="E1074" s="44" t="s">
        <v>100</v>
      </c>
      <c r="F1074" s="44" t="s">
        <v>116</v>
      </c>
      <c r="G1074" s="45" t="s">
        <v>101</v>
      </c>
      <c r="H1074" s="45" t="s">
        <v>102</v>
      </c>
      <c r="I1074" s="45"/>
      <c r="J1074" s="5">
        <v>208299</v>
      </c>
      <c r="K1074" s="46" t="str">
        <f>VLOOKUP(J1074,'[1]Item List (3)'!A$1:B$110000,2,FALSE)</f>
        <v>OR.9916</v>
      </c>
      <c r="L1074" s="5">
        <v>251005009</v>
      </c>
      <c r="M1074" s="15" t="str">
        <f t="shared" si="299"/>
        <v>OR</v>
      </c>
      <c r="N1074" s="15"/>
      <c r="O1074" s="47" t="str">
        <f t="shared" si="290"/>
        <v/>
      </c>
      <c r="P1074" s="15">
        <v>1</v>
      </c>
      <c r="Q1074" s="15">
        <v>3000</v>
      </c>
      <c r="R1074" s="15"/>
      <c r="S1074" s="15">
        <v>4</v>
      </c>
      <c r="T1074" s="15"/>
      <c r="U1074" s="48">
        <f t="shared" si="297"/>
        <v>3004</v>
      </c>
      <c r="V1074" s="15">
        <v>120</v>
      </c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>
        <v>60</v>
      </c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48">
        <f t="shared" si="298"/>
        <v>180</v>
      </c>
      <c r="BH1074" s="49">
        <f t="shared" si="292"/>
        <v>3</v>
      </c>
      <c r="BI1074" s="50">
        <f t="shared" si="284"/>
        <v>2</v>
      </c>
      <c r="BJ1074" s="50">
        <f t="shared" si="286"/>
        <v>66.666666666666657</v>
      </c>
      <c r="BK1074" s="51">
        <f t="shared" si="287"/>
        <v>0</v>
      </c>
      <c r="BL1074" s="51">
        <f t="shared" si="288"/>
        <v>99.866844207723034</v>
      </c>
      <c r="BM1074" s="51">
        <f t="shared" si="289"/>
        <v>0</v>
      </c>
      <c r="BN1074" s="52">
        <f t="shared" si="293"/>
        <v>0</v>
      </c>
      <c r="BO1074" s="52">
        <f t="shared" si="294"/>
        <v>0</v>
      </c>
      <c r="BP1074" s="52">
        <f t="shared" si="295"/>
        <v>1</v>
      </c>
      <c r="BQ1074" s="53">
        <f t="shared" si="296"/>
        <v>0</v>
      </c>
    </row>
    <row r="1075" spans="1:69">
      <c r="A1075" s="41">
        <v>1136</v>
      </c>
      <c r="B1075" s="42">
        <v>46041</v>
      </c>
      <c r="C1075" s="48" t="s">
        <v>91</v>
      </c>
      <c r="D1075" s="43" t="str">
        <f t="shared" si="285"/>
        <v>FG</v>
      </c>
      <c r="E1075" s="44" t="s">
        <v>100</v>
      </c>
      <c r="F1075" s="44" t="s">
        <v>92</v>
      </c>
      <c r="G1075" s="45" t="s">
        <v>101</v>
      </c>
      <c r="H1075" s="45" t="s">
        <v>102</v>
      </c>
      <c r="I1075" s="45"/>
      <c r="J1075" s="5">
        <v>200299.13</v>
      </c>
      <c r="K1075" s="46" t="str">
        <f>VLOOKUP(J1075,'[1]Item List (3)'!A$1:B$110000,2,FALSE)</f>
        <v>OR.9913 C</v>
      </c>
      <c r="L1075" s="5">
        <v>251119002</v>
      </c>
      <c r="M1075" s="15" t="str">
        <f t="shared" si="299"/>
        <v>OR</v>
      </c>
      <c r="N1075" s="15"/>
      <c r="O1075" s="47" t="str">
        <f t="shared" si="290"/>
        <v/>
      </c>
      <c r="P1075" s="15">
        <v>1</v>
      </c>
      <c r="Q1075" s="15">
        <v>6200</v>
      </c>
      <c r="R1075" s="15"/>
      <c r="S1075" s="15">
        <v>11</v>
      </c>
      <c r="T1075" s="15"/>
      <c r="U1075" s="48">
        <f t="shared" si="297"/>
        <v>6211</v>
      </c>
      <c r="V1075" s="15">
        <v>180</v>
      </c>
      <c r="W1075" s="15">
        <v>60</v>
      </c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>
        <v>60</v>
      </c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48">
        <f t="shared" si="298"/>
        <v>300</v>
      </c>
      <c r="BH1075" s="49">
        <f t="shared" si="292"/>
        <v>5</v>
      </c>
      <c r="BI1075" s="50">
        <f t="shared" si="284"/>
        <v>3</v>
      </c>
      <c r="BJ1075" s="50">
        <f t="shared" si="286"/>
        <v>60</v>
      </c>
      <c r="BK1075" s="51">
        <f t="shared" si="287"/>
        <v>0</v>
      </c>
      <c r="BL1075" s="51">
        <f t="shared" si="288"/>
        <v>99.822894863951049</v>
      </c>
      <c r="BM1075" s="51">
        <f t="shared" si="289"/>
        <v>0</v>
      </c>
      <c r="BN1075" s="52">
        <f t="shared" si="293"/>
        <v>1</v>
      </c>
      <c r="BO1075" s="52">
        <f t="shared" si="294"/>
        <v>0</v>
      </c>
      <c r="BP1075" s="52">
        <f t="shared" si="295"/>
        <v>1</v>
      </c>
      <c r="BQ1075" s="53">
        <f t="shared" si="296"/>
        <v>0</v>
      </c>
    </row>
    <row r="1076" spans="1:69">
      <c r="A1076" s="41">
        <v>1137</v>
      </c>
      <c r="B1076" s="42">
        <v>46041</v>
      </c>
      <c r="C1076" s="48" t="s">
        <v>97</v>
      </c>
      <c r="D1076" s="43" t="str">
        <f t="shared" si="285"/>
        <v>FG</v>
      </c>
      <c r="E1076" s="44" t="s">
        <v>100</v>
      </c>
      <c r="F1076" s="44" t="s">
        <v>92</v>
      </c>
      <c r="G1076" s="45" t="s">
        <v>103</v>
      </c>
      <c r="H1076" s="45" t="s">
        <v>104</v>
      </c>
      <c r="I1076" s="45" t="s">
        <v>98</v>
      </c>
      <c r="J1076" s="5">
        <v>104609.02</v>
      </c>
      <c r="K1076" s="46" t="str">
        <f>VLOOKUP(J1076,'[1]Item List (3)'!A$1:B$110000,2,FALSE)</f>
        <v>N.IR 311</v>
      </c>
      <c r="L1076" s="5">
        <v>251219016</v>
      </c>
      <c r="M1076" s="15" t="str">
        <f t="shared" si="299"/>
        <v>IR</v>
      </c>
      <c r="N1076" s="15"/>
      <c r="O1076" s="47" t="str">
        <f t="shared" si="290"/>
        <v/>
      </c>
      <c r="P1076" s="15">
        <v>3</v>
      </c>
      <c r="Q1076" s="15">
        <v>1498</v>
      </c>
      <c r="R1076" s="15"/>
      <c r="S1076" s="15">
        <v>2</v>
      </c>
      <c r="T1076" s="15"/>
      <c r="U1076" s="48">
        <f t="shared" si="297"/>
        <v>1500</v>
      </c>
      <c r="V1076" s="15">
        <v>300</v>
      </c>
      <c r="W1076" s="15">
        <v>60</v>
      </c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>
        <v>120</v>
      </c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48">
        <f t="shared" si="298"/>
        <v>480</v>
      </c>
      <c r="BH1076" s="49">
        <f t="shared" si="292"/>
        <v>8</v>
      </c>
      <c r="BI1076" s="50">
        <f t="shared" si="284"/>
        <v>5</v>
      </c>
      <c r="BJ1076" s="50">
        <f t="shared" si="286"/>
        <v>62.5</v>
      </c>
      <c r="BK1076" s="51">
        <f t="shared" si="287"/>
        <v>0</v>
      </c>
      <c r="BL1076" s="51">
        <f t="shared" si="288"/>
        <v>99.866666666666674</v>
      </c>
      <c r="BM1076" s="51">
        <f t="shared" si="289"/>
        <v>0</v>
      </c>
      <c r="BN1076" s="52">
        <f t="shared" si="293"/>
        <v>1</v>
      </c>
      <c r="BO1076" s="52">
        <f t="shared" si="294"/>
        <v>0</v>
      </c>
      <c r="BP1076" s="52">
        <f t="shared" si="295"/>
        <v>2</v>
      </c>
      <c r="BQ1076" s="53">
        <f t="shared" si="296"/>
        <v>0</v>
      </c>
    </row>
    <row r="1077" spans="1:69">
      <c r="A1077" s="41">
        <v>1138</v>
      </c>
      <c r="B1077" s="42">
        <v>46041</v>
      </c>
      <c r="C1077" s="48" t="s">
        <v>91</v>
      </c>
      <c r="D1077" s="43" t="str">
        <f t="shared" si="285"/>
        <v>CG</v>
      </c>
      <c r="E1077" s="44" t="s">
        <v>105</v>
      </c>
      <c r="F1077" s="44"/>
      <c r="G1077" s="45"/>
      <c r="H1077" s="45"/>
      <c r="I1077" s="45"/>
      <c r="J1077" s="5"/>
      <c r="K1077" s="46" t="e">
        <f>VLOOKUP(J1077,'[1]Item List (3)'!A$1:B$110000,2,FALSE)</f>
        <v>#N/A</v>
      </c>
      <c r="L1077" s="5"/>
      <c r="M1077" s="15" t="str">
        <f t="shared" si="299"/>
        <v>IR</v>
      </c>
      <c r="N1077" s="15"/>
      <c r="O1077" s="47" t="str">
        <f t="shared" si="290"/>
        <v/>
      </c>
      <c r="P1077" s="15"/>
      <c r="Q1077" s="15"/>
      <c r="R1077" s="15"/>
      <c r="S1077" s="15"/>
      <c r="T1077" s="15"/>
      <c r="U1077" s="48">
        <f t="shared" si="297"/>
        <v>0</v>
      </c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>
        <v>480</v>
      </c>
      <c r="BG1077" s="48">
        <f t="shared" si="298"/>
        <v>480</v>
      </c>
      <c r="BH1077" s="49">
        <f t="shared" si="292"/>
        <v>8</v>
      </c>
      <c r="BI1077" s="50">
        <f t="shared" si="284"/>
        <v>0</v>
      </c>
      <c r="BJ1077" s="50">
        <f t="shared" si="286"/>
        <v>0</v>
      </c>
      <c r="BK1077" s="51">
        <f t="shared" si="287"/>
        <v>0</v>
      </c>
      <c r="BL1077" s="51">
        <f t="shared" si="288"/>
        <v>0</v>
      </c>
      <c r="BM1077" s="51">
        <f t="shared" si="289"/>
        <v>0</v>
      </c>
      <c r="BN1077" s="52">
        <f t="shared" si="293"/>
        <v>8</v>
      </c>
      <c r="BO1077" s="52">
        <f t="shared" si="294"/>
        <v>0</v>
      </c>
      <c r="BP1077" s="52">
        <f t="shared" si="295"/>
        <v>0</v>
      </c>
      <c r="BQ1077" s="53">
        <f t="shared" si="296"/>
        <v>0</v>
      </c>
    </row>
    <row r="1078" spans="1:69">
      <c r="A1078" s="41">
        <v>1139</v>
      </c>
      <c r="B1078" s="42">
        <v>46041</v>
      </c>
      <c r="C1078" s="48" t="s">
        <v>97</v>
      </c>
      <c r="D1078" s="43" t="str">
        <f t="shared" si="285"/>
        <v>CG</v>
      </c>
      <c r="E1078" s="44" t="s">
        <v>105</v>
      </c>
      <c r="F1078" s="44"/>
      <c r="G1078" s="45"/>
      <c r="H1078" s="45"/>
      <c r="I1078" s="45"/>
      <c r="J1078" s="5"/>
      <c r="K1078" s="46" t="e">
        <f>VLOOKUP(J1078,'[1]Item List (3)'!A$1:B$110000,2,FALSE)</f>
        <v>#N/A</v>
      </c>
      <c r="L1078" s="5"/>
      <c r="M1078" s="15" t="str">
        <f t="shared" si="299"/>
        <v>IR</v>
      </c>
      <c r="N1078" s="15"/>
      <c r="O1078" s="47" t="str">
        <f t="shared" si="290"/>
        <v/>
      </c>
      <c r="P1078" s="15"/>
      <c r="Q1078" s="15"/>
      <c r="R1078" s="15"/>
      <c r="S1078" s="15"/>
      <c r="T1078" s="15"/>
      <c r="U1078" s="48">
        <f t="shared" si="297"/>
        <v>0</v>
      </c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>
        <v>480</v>
      </c>
      <c r="BG1078" s="48">
        <f t="shared" si="298"/>
        <v>480</v>
      </c>
      <c r="BH1078" s="49">
        <f t="shared" si="292"/>
        <v>8</v>
      </c>
      <c r="BI1078" s="50">
        <f t="shared" si="284"/>
        <v>0</v>
      </c>
      <c r="BJ1078" s="50">
        <f t="shared" si="286"/>
        <v>0</v>
      </c>
      <c r="BK1078" s="51">
        <f t="shared" si="287"/>
        <v>0</v>
      </c>
      <c r="BL1078" s="51">
        <f t="shared" si="288"/>
        <v>0</v>
      </c>
      <c r="BM1078" s="51">
        <f t="shared" si="289"/>
        <v>0</v>
      </c>
      <c r="BN1078" s="52">
        <f t="shared" si="293"/>
        <v>8</v>
      </c>
      <c r="BO1078" s="52">
        <f t="shared" si="294"/>
        <v>0</v>
      </c>
      <c r="BP1078" s="52">
        <f t="shared" si="295"/>
        <v>0</v>
      </c>
      <c r="BQ1078" s="53">
        <f t="shared" si="296"/>
        <v>0</v>
      </c>
    </row>
    <row r="1079" spans="1:69">
      <c r="A1079" s="41">
        <v>1140</v>
      </c>
      <c r="B1079" s="42">
        <v>46041</v>
      </c>
      <c r="C1079" s="48" t="s">
        <v>91</v>
      </c>
      <c r="D1079" s="43" t="str">
        <f t="shared" si="285"/>
        <v>CG</v>
      </c>
      <c r="E1079" s="44" t="s">
        <v>108</v>
      </c>
      <c r="F1079" s="44" t="s">
        <v>111</v>
      </c>
      <c r="G1079" s="45" t="s">
        <v>94</v>
      </c>
      <c r="H1079" s="45" t="s">
        <v>110</v>
      </c>
      <c r="I1079" s="45" t="s">
        <v>95</v>
      </c>
      <c r="J1079" s="5">
        <v>208417</v>
      </c>
      <c r="K1079" s="46" t="str">
        <f>VLOOKUP(J1079,'[1]Item List (3)'!A$1:B$110000,2,FALSE)</f>
        <v>JC.OR 8008</v>
      </c>
      <c r="L1079" s="5">
        <v>251223008</v>
      </c>
      <c r="M1079" s="15" t="str">
        <f t="shared" si="299"/>
        <v>OR</v>
      </c>
      <c r="N1079" s="15"/>
      <c r="O1079" s="47" t="str">
        <f t="shared" si="290"/>
        <v/>
      </c>
      <c r="P1079" s="15">
        <v>1</v>
      </c>
      <c r="Q1079" s="15">
        <v>4003</v>
      </c>
      <c r="R1079" s="15"/>
      <c r="S1079" s="15"/>
      <c r="T1079" s="15"/>
      <c r="U1079" s="48">
        <f t="shared" si="297"/>
        <v>4003</v>
      </c>
      <c r="V1079" s="15">
        <v>135</v>
      </c>
      <c r="W1079" s="15"/>
      <c r="X1079" s="15">
        <v>30</v>
      </c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>
        <v>75</v>
      </c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>
        <v>60</v>
      </c>
      <c r="BD1079" s="15"/>
      <c r="BE1079" s="15"/>
      <c r="BF1079" s="15"/>
      <c r="BG1079" s="48">
        <f t="shared" si="298"/>
        <v>300</v>
      </c>
      <c r="BH1079" s="49">
        <f t="shared" si="292"/>
        <v>5</v>
      </c>
      <c r="BI1079" s="50">
        <f t="shared" si="284"/>
        <v>2.25</v>
      </c>
      <c r="BJ1079" s="50">
        <f t="shared" si="286"/>
        <v>45</v>
      </c>
      <c r="BK1079" s="51">
        <f t="shared" si="287"/>
        <v>0</v>
      </c>
      <c r="BL1079" s="51">
        <f t="shared" si="288"/>
        <v>100</v>
      </c>
      <c r="BM1079" s="51">
        <f t="shared" si="289"/>
        <v>0</v>
      </c>
      <c r="BN1079" s="52">
        <f t="shared" si="293"/>
        <v>0</v>
      </c>
      <c r="BO1079" s="52">
        <f t="shared" si="294"/>
        <v>0</v>
      </c>
      <c r="BP1079" s="52">
        <f t="shared" si="295"/>
        <v>2.75</v>
      </c>
      <c r="BQ1079" s="53">
        <f t="shared" si="296"/>
        <v>0</v>
      </c>
    </row>
    <row r="1080" spans="1:69">
      <c r="A1080" s="41">
        <v>1141</v>
      </c>
      <c r="B1080" s="42">
        <v>46041</v>
      </c>
      <c r="C1080" s="48" t="s">
        <v>91</v>
      </c>
      <c r="D1080" s="43" t="str">
        <f t="shared" si="285"/>
        <v>CG</v>
      </c>
      <c r="E1080" s="44" t="s">
        <v>108</v>
      </c>
      <c r="F1080" s="44" t="s">
        <v>111</v>
      </c>
      <c r="G1080" s="45" t="s">
        <v>94</v>
      </c>
      <c r="H1080" s="45" t="s">
        <v>110</v>
      </c>
      <c r="I1080" s="45" t="s">
        <v>95</v>
      </c>
      <c r="J1080" s="5">
        <v>208417</v>
      </c>
      <c r="K1080" s="46" t="str">
        <f>VLOOKUP(J1080,'[1]Item List (3)'!A$1:B$110000,2,FALSE)</f>
        <v>JC.OR 8008</v>
      </c>
      <c r="L1080" s="5">
        <v>251223008</v>
      </c>
      <c r="M1080" s="15" t="str">
        <f t="shared" si="299"/>
        <v>OR</v>
      </c>
      <c r="N1080" s="15"/>
      <c r="O1080" s="47" t="str">
        <f t="shared" si="290"/>
        <v/>
      </c>
      <c r="P1080" s="15">
        <v>1</v>
      </c>
      <c r="Q1080" s="15">
        <v>5600</v>
      </c>
      <c r="R1080" s="15"/>
      <c r="S1080" s="15"/>
      <c r="T1080" s="15"/>
      <c r="U1080" s="48">
        <f t="shared" si="297"/>
        <v>5600</v>
      </c>
      <c r="V1080" s="15">
        <v>180</v>
      </c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48">
        <f t="shared" si="298"/>
        <v>180</v>
      </c>
      <c r="BH1080" s="49">
        <f t="shared" si="292"/>
        <v>3</v>
      </c>
      <c r="BI1080" s="50">
        <f t="shared" si="284"/>
        <v>3</v>
      </c>
      <c r="BJ1080" s="50">
        <f t="shared" si="286"/>
        <v>100</v>
      </c>
      <c r="BK1080" s="51">
        <f t="shared" si="287"/>
        <v>0</v>
      </c>
      <c r="BL1080" s="51">
        <f t="shared" si="288"/>
        <v>100</v>
      </c>
      <c r="BM1080" s="51">
        <f t="shared" si="289"/>
        <v>0</v>
      </c>
      <c r="BN1080" s="52">
        <f t="shared" si="293"/>
        <v>0</v>
      </c>
      <c r="BO1080" s="52">
        <f t="shared" si="294"/>
        <v>0</v>
      </c>
      <c r="BP1080" s="52">
        <f t="shared" si="295"/>
        <v>0</v>
      </c>
      <c r="BQ1080" s="53">
        <f t="shared" si="296"/>
        <v>0</v>
      </c>
    </row>
    <row r="1081" spans="1:69">
      <c r="A1081" s="41">
        <v>1142</v>
      </c>
      <c r="B1081" s="42">
        <v>46041</v>
      </c>
      <c r="C1081" s="48" t="s">
        <v>97</v>
      </c>
      <c r="D1081" s="43" t="str">
        <f t="shared" si="285"/>
        <v>CG</v>
      </c>
      <c r="E1081" s="44" t="s">
        <v>108</v>
      </c>
      <c r="F1081" s="44" t="s">
        <v>111</v>
      </c>
      <c r="G1081" s="45" t="s">
        <v>112</v>
      </c>
      <c r="H1081" s="45" t="s">
        <v>113</v>
      </c>
      <c r="I1081" s="45" t="s">
        <v>114</v>
      </c>
      <c r="J1081" s="5">
        <v>208417</v>
      </c>
      <c r="K1081" s="46" t="str">
        <f>VLOOKUP(J1081,'[1]Item List (3)'!A$1:B$110000,2,FALSE)</f>
        <v>JC.OR 8008</v>
      </c>
      <c r="L1081" s="5">
        <v>251223008</v>
      </c>
      <c r="M1081" s="15" t="str">
        <f t="shared" si="299"/>
        <v>OR</v>
      </c>
      <c r="N1081" s="15"/>
      <c r="O1081" s="47" t="str">
        <f t="shared" si="290"/>
        <v/>
      </c>
      <c r="P1081" s="15">
        <v>1</v>
      </c>
      <c r="Q1081" s="15">
        <v>5650</v>
      </c>
      <c r="R1081" s="15"/>
      <c r="S1081" s="15">
        <v>2</v>
      </c>
      <c r="T1081" s="15"/>
      <c r="U1081" s="48">
        <f t="shared" si="297"/>
        <v>5652</v>
      </c>
      <c r="V1081" s="15">
        <v>120</v>
      </c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>
        <v>120</v>
      </c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48">
        <f t="shared" si="298"/>
        <v>240</v>
      </c>
      <c r="BH1081" s="49">
        <f t="shared" si="292"/>
        <v>4</v>
      </c>
      <c r="BI1081" s="50">
        <f t="shared" si="284"/>
        <v>2</v>
      </c>
      <c r="BJ1081" s="50">
        <f t="shared" si="286"/>
        <v>50</v>
      </c>
      <c r="BK1081" s="51">
        <f t="shared" si="287"/>
        <v>0</v>
      </c>
      <c r="BL1081" s="51">
        <f t="shared" si="288"/>
        <v>99.964614295824489</v>
      </c>
      <c r="BM1081" s="51">
        <f t="shared" si="289"/>
        <v>0</v>
      </c>
      <c r="BN1081" s="52">
        <f t="shared" si="293"/>
        <v>0</v>
      </c>
      <c r="BO1081" s="52">
        <f t="shared" si="294"/>
        <v>0</v>
      </c>
      <c r="BP1081" s="52">
        <f t="shared" si="295"/>
        <v>2</v>
      </c>
      <c r="BQ1081" s="53">
        <f t="shared" si="296"/>
        <v>0</v>
      </c>
    </row>
    <row r="1082" spans="1:69">
      <c r="A1082" s="41">
        <v>1143</v>
      </c>
      <c r="B1082" s="42">
        <v>46041</v>
      </c>
      <c r="C1082" s="48" t="s">
        <v>97</v>
      </c>
      <c r="D1082" s="43" t="str">
        <f t="shared" ref="D1082:D1145" si="300">LEFT(E1082,2)</f>
        <v>CG</v>
      </c>
      <c r="E1082" s="44" t="s">
        <v>108</v>
      </c>
      <c r="F1082" s="44" t="s">
        <v>111</v>
      </c>
      <c r="G1082" s="45" t="s">
        <v>112</v>
      </c>
      <c r="H1082" s="45" t="s">
        <v>113</v>
      </c>
      <c r="I1082" s="45" t="s">
        <v>114</v>
      </c>
      <c r="J1082" s="5">
        <v>208247</v>
      </c>
      <c r="K1082" s="46" t="str">
        <f>VLOOKUP(J1082,'[1]Item List (3)'!A$1:B$110000,2,FALSE)</f>
        <v>OR.209 YY2</v>
      </c>
      <c r="L1082" s="5"/>
      <c r="M1082" s="15" t="str">
        <f t="shared" si="299"/>
        <v>OR</v>
      </c>
      <c r="N1082" s="15"/>
      <c r="O1082" s="47" t="str">
        <f t="shared" si="290"/>
        <v/>
      </c>
      <c r="P1082" s="15">
        <v>2</v>
      </c>
      <c r="Q1082" s="15">
        <v>1855</v>
      </c>
      <c r="R1082" s="15"/>
      <c r="S1082" s="15"/>
      <c r="T1082" s="15"/>
      <c r="U1082" s="48">
        <f t="shared" si="297"/>
        <v>1855</v>
      </c>
      <c r="V1082" s="15">
        <v>180</v>
      </c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48">
        <f t="shared" si="298"/>
        <v>180</v>
      </c>
      <c r="BH1082" s="49">
        <f t="shared" si="292"/>
        <v>3</v>
      </c>
      <c r="BI1082" s="50">
        <f t="shared" ref="BI1082:BI1088" si="301">IFERROR(BH1082-SUM(W1082:BF1082)/60,0)</f>
        <v>3</v>
      </c>
      <c r="BJ1082" s="50">
        <f t="shared" si="286"/>
        <v>100</v>
      </c>
      <c r="BK1082" s="51">
        <f t="shared" si="287"/>
        <v>0</v>
      </c>
      <c r="BL1082" s="51">
        <f t="shared" si="288"/>
        <v>100</v>
      </c>
      <c r="BM1082" s="51">
        <f t="shared" si="289"/>
        <v>0</v>
      </c>
      <c r="BN1082" s="52">
        <f t="shared" si="293"/>
        <v>0</v>
      </c>
      <c r="BO1082" s="52">
        <f t="shared" si="294"/>
        <v>0</v>
      </c>
      <c r="BP1082" s="52">
        <f t="shared" si="295"/>
        <v>0</v>
      </c>
      <c r="BQ1082" s="53">
        <f t="shared" si="296"/>
        <v>0</v>
      </c>
    </row>
    <row r="1083" spans="1:69">
      <c r="A1083" s="41">
        <v>1144</v>
      </c>
      <c r="B1083" s="42">
        <v>46041</v>
      </c>
      <c r="C1083" s="48" t="s">
        <v>97</v>
      </c>
      <c r="D1083" s="43" t="str">
        <f t="shared" si="300"/>
        <v>CG</v>
      </c>
      <c r="E1083" s="44" t="s">
        <v>108</v>
      </c>
      <c r="F1083" s="44" t="s">
        <v>111</v>
      </c>
      <c r="G1083" s="45" t="s">
        <v>112</v>
      </c>
      <c r="H1083" s="45" t="s">
        <v>113</v>
      </c>
      <c r="I1083" s="45" t="s">
        <v>114</v>
      </c>
      <c r="J1083" s="5">
        <v>208247</v>
      </c>
      <c r="K1083" s="46" t="str">
        <f>VLOOKUP(J1083,'[1]Item List (3)'!A$1:B$110000,2,FALSE)</f>
        <v>OR.209 YY2</v>
      </c>
      <c r="L1083" s="5"/>
      <c r="M1083" s="15" t="str">
        <f t="shared" si="299"/>
        <v>OR</v>
      </c>
      <c r="N1083" s="15"/>
      <c r="O1083" s="47" t="str">
        <f t="shared" si="290"/>
        <v/>
      </c>
      <c r="P1083" s="15">
        <v>1</v>
      </c>
      <c r="Q1083" s="15">
        <v>350</v>
      </c>
      <c r="R1083" s="15"/>
      <c r="S1083" s="15"/>
      <c r="T1083" s="15"/>
      <c r="U1083" s="48">
        <f t="shared" si="297"/>
        <v>350</v>
      </c>
      <c r="V1083" s="15">
        <v>60</v>
      </c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48">
        <f t="shared" si="298"/>
        <v>60</v>
      </c>
      <c r="BH1083" s="49">
        <f t="shared" si="292"/>
        <v>1</v>
      </c>
      <c r="BI1083" s="50">
        <f t="shared" si="301"/>
        <v>1</v>
      </c>
      <c r="BJ1083" s="50">
        <f t="shared" si="286"/>
        <v>100</v>
      </c>
      <c r="BK1083" s="51">
        <f t="shared" si="287"/>
        <v>0</v>
      </c>
      <c r="BL1083" s="51">
        <f t="shared" si="288"/>
        <v>100</v>
      </c>
      <c r="BM1083" s="51">
        <f t="shared" si="289"/>
        <v>0</v>
      </c>
      <c r="BN1083" s="52">
        <f t="shared" si="293"/>
        <v>0</v>
      </c>
      <c r="BO1083" s="52">
        <f t="shared" si="294"/>
        <v>0</v>
      </c>
      <c r="BP1083" s="52">
        <f t="shared" si="295"/>
        <v>0</v>
      </c>
      <c r="BQ1083" s="53">
        <f t="shared" si="296"/>
        <v>0</v>
      </c>
    </row>
    <row r="1084" spans="1:69">
      <c r="A1084" s="41">
        <v>1145</v>
      </c>
      <c r="B1084" s="42">
        <v>46041</v>
      </c>
      <c r="C1084" s="48" t="s">
        <v>91</v>
      </c>
      <c r="D1084" s="43" t="str">
        <f t="shared" si="300"/>
        <v>CG</v>
      </c>
      <c r="E1084" s="44" t="s">
        <v>115</v>
      </c>
      <c r="F1084" s="44" t="s">
        <v>120</v>
      </c>
      <c r="G1084" s="45" t="s">
        <v>117</v>
      </c>
      <c r="H1084" s="45" t="s">
        <v>118</v>
      </c>
      <c r="I1084" s="45" t="s">
        <v>119</v>
      </c>
      <c r="J1084" s="5">
        <v>104249</v>
      </c>
      <c r="K1084" s="46" t="str">
        <f>VLOOKUP(J1084,'[1]Item List (3)'!A$1:B$110000,2,FALSE)</f>
        <v>IW. BDA-4003</v>
      </c>
      <c r="L1084" s="5">
        <v>251207009</v>
      </c>
      <c r="M1084" s="15" t="str">
        <f t="shared" si="299"/>
        <v>IR</v>
      </c>
      <c r="N1084" s="15"/>
      <c r="O1084" s="47" t="str">
        <f t="shared" si="290"/>
        <v/>
      </c>
      <c r="P1084" s="15">
        <v>1</v>
      </c>
      <c r="Q1084" s="15">
        <v>4755</v>
      </c>
      <c r="R1084" s="15"/>
      <c r="S1084" s="15"/>
      <c r="T1084" s="15"/>
      <c r="U1084" s="48">
        <f t="shared" si="297"/>
        <v>4755</v>
      </c>
      <c r="V1084" s="15">
        <v>150</v>
      </c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>
        <v>120</v>
      </c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48">
        <f t="shared" si="298"/>
        <v>270</v>
      </c>
      <c r="BH1084" s="49">
        <f t="shared" si="292"/>
        <v>4.5</v>
      </c>
      <c r="BI1084" s="50">
        <f t="shared" si="301"/>
        <v>2.5</v>
      </c>
      <c r="BJ1084" s="50">
        <f t="shared" ref="BJ1084:BJ1147" si="302">IFERROR(BI1084/BH1084*100,0)</f>
        <v>55.555555555555557</v>
      </c>
      <c r="BK1084" s="51">
        <f t="shared" ref="BK1084:BK1147" si="303">IFERROR(((U1084*N1084)/(BI1084*3600)*100),0)</f>
        <v>0</v>
      </c>
      <c r="BL1084" s="51">
        <f t="shared" ref="BL1084:BL1147" si="304">IFERROR(((U1084-(R1084+S1084+T1084))/U1084*100),0)</f>
        <v>100</v>
      </c>
      <c r="BM1084" s="51">
        <f t="shared" ref="BM1084:BM1115" si="305">IFERROR((((BJ1084*BK1084*BL1084)/1000000)*100),0)</f>
        <v>0</v>
      </c>
      <c r="BN1084" s="52">
        <f t="shared" si="293"/>
        <v>0</v>
      </c>
      <c r="BO1084" s="52">
        <f t="shared" si="294"/>
        <v>0</v>
      </c>
      <c r="BP1084" s="52">
        <f t="shared" si="295"/>
        <v>2</v>
      </c>
      <c r="BQ1084" s="53">
        <f t="shared" si="296"/>
        <v>0</v>
      </c>
    </row>
    <row r="1085" spans="1:69">
      <c r="A1085" s="41">
        <v>1146</v>
      </c>
      <c r="B1085" s="42">
        <v>46041</v>
      </c>
      <c r="C1085" s="48" t="s">
        <v>91</v>
      </c>
      <c r="D1085" s="43" t="str">
        <f t="shared" si="300"/>
        <v>CG</v>
      </c>
      <c r="E1085" s="44" t="s">
        <v>115</v>
      </c>
      <c r="F1085" s="44" t="s">
        <v>111</v>
      </c>
      <c r="G1085" s="45" t="s">
        <v>117</v>
      </c>
      <c r="H1085" s="45" t="s">
        <v>118</v>
      </c>
      <c r="I1085" s="45" t="s">
        <v>119</v>
      </c>
      <c r="J1085" s="5">
        <v>208557.1</v>
      </c>
      <c r="K1085" s="46" t="str">
        <f>VLOOKUP(J1085,'[1]Item List (3)'!A$1:B$110000,2,FALSE)</f>
        <v>OR 22211 SPL</v>
      </c>
      <c r="L1085" s="5"/>
      <c r="M1085" s="15" t="str">
        <f t="shared" si="299"/>
        <v>OR</v>
      </c>
      <c r="N1085" s="15"/>
      <c r="O1085" s="47" t="str">
        <f t="shared" si="290"/>
        <v/>
      </c>
      <c r="P1085" s="15">
        <v>1</v>
      </c>
      <c r="Q1085" s="15">
        <v>2048</v>
      </c>
      <c r="R1085" s="15"/>
      <c r="S1085" s="15"/>
      <c r="T1085" s="15"/>
      <c r="U1085" s="48">
        <f t="shared" si="297"/>
        <v>2048</v>
      </c>
      <c r="V1085" s="15">
        <v>120</v>
      </c>
      <c r="W1085" s="15">
        <v>90</v>
      </c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48">
        <f t="shared" si="298"/>
        <v>210</v>
      </c>
      <c r="BH1085" s="49">
        <f t="shared" si="292"/>
        <v>3.5</v>
      </c>
      <c r="BI1085" s="50">
        <f t="shared" si="301"/>
        <v>2</v>
      </c>
      <c r="BJ1085" s="50">
        <f t="shared" si="302"/>
        <v>57.142857142857139</v>
      </c>
      <c r="BK1085" s="51">
        <f t="shared" si="303"/>
        <v>0</v>
      </c>
      <c r="BL1085" s="51">
        <f t="shared" si="304"/>
        <v>100</v>
      </c>
      <c r="BM1085" s="51">
        <f t="shared" si="305"/>
        <v>0</v>
      </c>
      <c r="BN1085" s="52">
        <f t="shared" si="293"/>
        <v>1.5</v>
      </c>
      <c r="BO1085" s="52">
        <f t="shared" si="294"/>
        <v>0</v>
      </c>
      <c r="BP1085" s="52">
        <f t="shared" si="295"/>
        <v>0</v>
      </c>
      <c r="BQ1085" s="53">
        <f t="shared" si="296"/>
        <v>0</v>
      </c>
    </row>
    <row r="1086" spans="1:69">
      <c r="A1086" s="41">
        <v>1147</v>
      </c>
      <c r="B1086" s="42">
        <v>46041</v>
      </c>
      <c r="C1086" s="48" t="s">
        <v>97</v>
      </c>
      <c r="D1086" s="43" t="str">
        <f t="shared" si="300"/>
        <v>CG</v>
      </c>
      <c r="E1086" s="44" t="s">
        <v>115</v>
      </c>
      <c r="F1086" s="44" t="s">
        <v>116</v>
      </c>
      <c r="G1086" s="45" t="s">
        <v>117</v>
      </c>
      <c r="H1086" s="45" t="s">
        <v>118</v>
      </c>
      <c r="I1086" s="45" t="s">
        <v>119</v>
      </c>
      <c r="J1086" s="5">
        <v>208557.1</v>
      </c>
      <c r="K1086" s="46" t="str">
        <f>VLOOKUP(J1086,'[1]Item List (3)'!A$1:B$110000,2,FALSE)</f>
        <v>OR 22211 SPL</v>
      </c>
      <c r="L1086" s="5"/>
      <c r="M1086" s="15" t="str">
        <f t="shared" si="299"/>
        <v>OR</v>
      </c>
      <c r="N1086" s="15"/>
      <c r="O1086" s="47" t="str">
        <f t="shared" si="290"/>
        <v/>
      </c>
      <c r="P1086" s="15">
        <v>1</v>
      </c>
      <c r="Q1086" s="15">
        <v>2048</v>
      </c>
      <c r="R1086" s="15"/>
      <c r="S1086" s="15"/>
      <c r="T1086" s="15"/>
      <c r="U1086" s="48">
        <f t="shared" si="297"/>
        <v>2048</v>
      </c>
      <c r="V1086" s="15">
        <v>120</v>
      </c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>
        <v>360</v>
      </c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48">
        <f t="shared" si="298"/>
        <v>480</v>
      </c>
      <c r="BH1086" s="49">
        <f t="shared" si="292"/>
        <v>8</v>
      </c>
      <c r="BI1086" s="50">
        <f t="shared" si="301"/>
        <v>2</v>
      </c>
      <c r="BJ1086" s="50">
        <f t="shared" si="302"/>
        <v>25</v>
      </c>
      <c r="BK1086" s="51">
        <f t="shared" si="303"/>
        <v>0</v>
      </c>
      <c r="BL1086" s="51">
        <f t="shared" si="304"/>
        <v>100</v>
      </c>
      <c r="BM1086" s="51">
        <f t="shared" si="305"/>
        <v>0</v>
      </c>
      <c r="BN1086" s="52">
        <f t="shared" si="293"/>
        <v>0</v>
      </c>
      <c r="BO1086" s="52">
        <f t="shared" si="294"/>
        <v>0</v>
      </c>
      <c r="BP1086" s="52">
        <f t="shared" si="295"/>
        <v>6</v>
      </c>
      <c r="BQ1086" s="53">
        <f t="shared" si="296"/>
        <v>0</v>
      </c>
    </row>
    <row r="1087" spans="1:69">
      <c r="A1087" s="41">
        <v>1148</v>
      </c>
      <c r="B1087" s="42">
        <v>46041</v>
      </c>
      <c r="C1087" s="48" t="s">
        <v>97</v>
      </c>
      <c r="D1087" s="43" t="str">
        <f t="shared" si="300"/>
        <v>CG</v>
      </c>
      <c r="E1087" s="44" t="s">
        <v>115</v>
      </c>
      <c r="F1087" s="44"/>
      <c r="G1087" s="45" t="s">
        <v>117</v>
      </c>
      <c r="H1087" s="45" t="s">
        <v>118</v>
      </c>
      <c r="I1087" s="45" t="s">
        <v>119</v>
      </c>
      <c r="J1087" s="5">
        <v>800935.04</v>
      </c>
      <c r="K1087" s="46" t="e">
        <f>VLOOKUP(J1087,'[1]Item List (3)'!A$1:B$110000,2,FALSE)</f>
        <v>#N/A</v>
      </c>
      <c r="L1087" s="5"/>
      <c r="M1087" s="15" t="str">
        <f t="shared" si="299"/>
        <v>IR</v>
      </c>
      <c r="N1087" s="15"/>
      <c r="O1087" s="47" t="str">
        <f t="shared" si="290"/>
        <v/>
      </c>
      <c r="P1087" s="15"/>
      <c r="Q1087" s="15"/>
      <c r="R1087" s="15"/>
      <c r="S1087" s="15"/>
      <c r="T1087" s="15"/>
      <c r="U1087" s="48">
        <f t="shared" si="297"/>
        <v>0</v>
      </c>
      <c r="V1087" s="15"/>
      <c r="W1087" s="15">
        <v>60</v>
      </c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48">
        <f t="shared" si="298"/>
        <v>60</v>
      </c>
      <c r="BH1087" s="49">
        <f t="shared" si="292"/>
        <v>1</v>
      </c>
      <c r="BI1087" s="50">
        <f t="shared" si="301"/>
        <v>0</v>
      </c>
      <c r="BJ1087" s="50">
        <f t="shared" si="302"/>
        <v>0</v>
      </c>
      <c r="BK1087" s="51">
        <f t="shared" si="303"/>
        <v>0</v>
      </c>
      <c r="BL1087" s="51">
        <f t="shared" si="304"/>
        <v>0</v>
      </c>
      <c r="BM1087" s="51">
        <f t="shared" si="305"/>
        <v>0</v>
      </c>
      <c r="BN1087" s="52">
        <f t="shared" si="293"/>
        <v>1</v>
      </c>
      <c r="BO1087" s="52">
        <f t="shared" si="294"/>
        <v>0</v>
      </c>
      <c r="BP1087" s="52">
        <f t="shared" si="295"/>
        <v>0</v>
      </c>
      <c r="BQ1087" s="53">
        <f t="shared" si="296"/>
        <v>0</v>
      </c>
    </row>
    <row r="1088" spans="1:69">
      <c r="A1088" s="41">
        <v>1149</v>
      </c>
      <c r="B1088" s="42">
        <v>46041</v>
      </c>
      <c r="C1088" s="48" t="s">
        <v>91</v>
      </c>
      <c r="D1088" s="43" t="str">
        <f t="shared" si="300"/>
        <v>CG</v>
      </c>
      <c r="E1088" s="44" t="s">
        <v>188</v>
      </c>
      <c r="F1088" s="44"/>
      <c r="G1088" s="45"/>
      <c r="H1088" s="45"/>
      <c r="I1088" s="45"/>
      <c r="J1088" s="5"/>
      <c r="K1088" s="46" t="e">
        <f>VLOOKUP(J1088,'[1]Item List (3)'!A$1:B$110000,2,FALSE)</f>
        <v>#N/A</v>
      </c>
      <c r="L1088" s="5"/>
      <c r="M1088" s="15" t="str">
        <f t="shared" si="299"/>
        <v>IR</v>
      </c>
      <c r="N1088" s="15"/>
      <c r="O1088" s="47" t="str">
        <f t="shared" si="290"/>
        <v/>
      </c>
      <c r="P1088" s="15"/>
      <c r="Q1088" s="15"/>
      <c r="R1088" s="15"/>
      <c r="S1088" s="15"/>
      <c r="T1088" s="15"/>
      <c r="U1088" s="48">
        <f t="shared" si="297"/>
        <v>0</v>
      </c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48">
        <f t="shared" si="298"/>
        <v>0</v>
      </c>
      <c r="BH1088" s="49">
        <f t="shared" si="292"/>
        <v>0</v>
      </c>
      <c r="BI1088" s="50">
        <f t="shared" si="301"/>
        <v>0</v>
      </c>
      <c r="BJ1088" s="50">
        <f t="shared" si="302"/>
        <v>0</v>
      </c>
      <c r="BK1088" s="51">
        <f t="shared" si="303"/>
        <v>0</v>
      </c>
      <c r="BL1088" s="51">
        <f t="shared" si="304"/>
        <v>0</v>
      </c>
      <c r="BM1088" s="51">
        <f t="shared" si="305"/>
        <v>0</v>
      </c>
      <c r="BN1088" s="52">
        <f t="shared" si="293"/>
        <v>0</v>
      </c>
      <c r="BO1088" s="52">
        <f t="shared" si="294"/>
        <v>0</v>
      </c>
      <c r="BP1088" s="52">
        <f t="shared" si="295"/>
        <v>0</v>
      </c>
      <c r="BQ1088" s="53">
        <f t="shared" si="296"/>
        <v>0</v>
      </c>
    </row>
    <row r="1089" spans="1:73">
      <c r="A1089" s="41">
        <v>1150</v>
      </c>
      <c r="B1089" s="42">
        <v>46041</v>
      </c>
      <c r="C1089" s="48" t="s">
        <v>97</v>
      </c>
      <c r="D1089" s="43" t="str">
        <f t="shared" si="300"/>
        <v>CG</v>
      </c>
      <c r="E1089" s="44" t="s">
        <v>188</v>
      </c>
      <c r="F1089" s="44"/>
      <c r="G1089" s="45"/>
      <c r="H1089" s="45"/>
      <c r="I1089" s="45"/>
      <c r="J1089" s="5"/>
      <c r="K1089" s="46" t="e">
        <f>VLOOKUP(J1089,'[1]Item List (3)'!A$1:B$110000,2,FALSE)</f>
        <v>#N/A</v>
      </c>
      <c r="L1089" s="5"/>
      <c r="M1089" s="15" t="str">
        <f t="shared" si="299"/>
        <v>IR</v>
      </c>
      <c r="N1089" s="15"/>
      <c r="O1089" s="47" t="str">
        <f t="shared" si="290"/>
        <v/>
      </c>
      <c r="P1089" s="15"/>
      <c r="Q1089" s="15"/>
      <c r="R1089" s="15"/>
      <c r="S1089" s="15"/>
      <c r="T1089" s="15"/>
      <c r="U1089" s="48">
        <f t="shared" si="297"/>
        <v>0</v>
      </c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48">
        <f t="shared" ref="BG1089:BG1107" si="306">SUM(V1089:BF1089)</f>
        <v>0</v>
      </c>
      <c r="BH1089" s="49">
        <f t="shared" si="292"/>
        <v>0</v>
      </c>
      <c r="BI1089" s="50">
        <f t="shared" ref="BI1089:BI1108" si="307">IFERROR(BH1089-SUM(W1089:BF1089)/60,0)</f>
        <v>0</v>
      </c>
      <c r="BJ1089" s="50">
        <f t="shared" si="302"/>
        <v>0</v>
      </c>
      <c r="BK1089" s="51">
        <f t="shared" si="303"/>
        <v>0</v>
      </c>
      <c r="BL1089" s="51">
        <f t="shared" si="304"/>
        <v>0</v>
      </c>
      <c r="BM1089" s="51">
        <f t="shared" si="305"/>
        <v>0</v>
      </c>
      <c r="BN1089" s="52">
        <f t="shared" si="293"/>
        <v>0</v>
      </c>
      <c r="BO1089" s="52">
        <f t="shared" si="294"/>
        <v>0</v>
      </c>
      <c r="BP1089" s="52">
        <f t="shared" si="295"/>
        <v>0</v>
      </c>
      <c r="BQ1089" s="53">
        <f t="shared" si="296"/>
        <v>0</v>
      </c>
    </row>
    <row r="1090" spans="1:73">
      <c r="A1090" s="41">
        <v>1151</v>
      </c>
      <c r="B1090" s="42">
        <v>46041</v>
      </c>
      <c r="C1090" s="48" t="s">
        <v>91</v>
      </c>
      <c r="D1090" s="43" t="str">
        <f t="shared" si="300"/>
        <v>EG</v>
      </c>
      <c r="E1090" s="44" t="s">
        <v>121</v>
      </c>
      <c r="F1090" s="44"/>
      <c r="G1090" s="45"/>
      <c r="H1090" s="45"/>
      <c r="I1090" s="45"/>
      <c r="J1090" s="5"/>
      <c r="K1090" s="46" t="e">
        <f>VLOOKUP(J1090,'[1]Item List (3)'!A$1:B$110000,2,FALSE)</f>
        <v>#N/A</v>
      </c>
      <c r="L1090" s="5"/>
      <c r="M1090" s="15" t="str">
        <f t="shared" si="299"/>
        <v>IR</v>
      </c>
      <c r="N1090" s="15"/>
      <c r="O1090" s="47" t="str">
        <f t="shared" si="290"/>
        <v/>
      </c>
      <c r="P1090" s="15"/>
      <c r="Q1090" s="15"/>
      <c r="R1090" s="15"/>
      <c r="S1090" s="15"/>
      <c r="T1090" s="15"/>
      <c r="U1090" s="48">
        <f t="shared" si="297"/>
        <v>0</v>
      </c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>
        <v>480</v>
      </c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48">
        <f t="shared" si="306"/>
        <v>480</v>
      </c>
      <c r="BH1090" s="49">
        <f t="shared" si="292"/>
        <v>8</v>
      </c>
      <c r="BI1090" s="50">
        <f t="shared" si="307"/>
        <v>0</v>
      </c>
      <c r="BJ1090" s="50">
        <f t="shared" si="302"/>
        <v>0</v>
      </c>
      <c r="BK1090" s="51">
        <f t="shared" si="303"/>
        <v>0</v>
      </c>
      <c r="BL1090" s="51">
        <f t="shared" si="304"/>
        <v>0</v>
      </c>
      <c r="BM1090" s="51">
        <f t="shared" si="305"/>
        <v>0</v>
      </c>
      <c r="BN1090" s="52">
        <f t="shared" si="293"/>
        <v>0</v>
      </c>
      <c r="BO1090" s="52">
        <f t="shared" si="294"/>
        <v>0</v>
      </c>
      <c r="BP1090" s="52">
        <f t="shared" si="295"/>
        <v>8</v>
      </c>
      <c r="BQ1090" s="53">
        <f t="shared" si="296"/>
        <v>0</v>
      </c>
    </row>
    <row r="1091" spans="1:73">
      <c r="A1091" s="41">
        <v>1152</v>
      </c>
      <c r="B1091" s="42">
        <v>46041</v>
      </c>
      <c r="C1091" s="48" t="s">
        <v>97</v>
      </c>
      <c r="D1091" s="43" t="str">
        <f t="shared" si="300"/>
        <v>EG</v>
      </c>
      <c r="E1091" s="44" t="s">
        <v>121</v>
      </c>
      <c r="F1091" s="44"/>
      <c r="G1091" s="45"/>
      <c r="H1091" s="45"/>
      <c r="I1091" s="45"/>
      <c r="J1091" s="5"/>
      <c r="K1091" s="46" t="e">
        <f>VLOOKUP(J1091,'[1]Item List (3)'!A$1:B$110000,2,FALSE)</f>
        <v>#N/A</v>
      </c>
      <c r="L1091" s="5"/>
      <c r="M1091" s="15" t="str">
        <f t="shared" si="299"/>
        <v>IR</v>
      </c>
      <c r="N1091" s="15"/>
      <c r="O1091" s="47" t="str">
        <f t="shared" si="290"/>
        <v/>
      </c>
      <c r="P1091" s="15"/>
      <c r="Q1091" s="15"/>
      <c r="R1091" s="15"/>
      <c r="S1091" s="15"/>
      <c r="T1091" s="15"/>
      <c r="U1091" s="48">
        <f t="shared" si="297"/>
        <v>0</v>
      </c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>
        <v>480</v>
      </c>
      <c r="BG1091" s="48">
        <f t="shared" si="306"/>
        <v>480</v>
      </c>
      <c r="BH1091" s="49">
        <f t="shared" si="292"/>
        <v>8</v>
      </c>
      <c r="BI1091" s="50">
        <f t="shared" si="307"/>
        <v>0</v>
      </c>
      <c r="BJ1091" s="50">
        <f t="shared" si="302"/>
        <v>0</v>
      </c>
      <c r="BK1091" s="51">
        <f t="shared" si="303"/>
        <v>0</v>
      </c>
      <c r="BL1091" s="51">
        <f t="shared" si="304"/>
        <v>0</v>
      </c>
      <c r="BM1091" s="51">
        <f t="shared" si="305"/>
        <v>0</v>
      </c>
      <c r="BN1091" s="52">
        <f t="shared" si="293"/>
        <v>8</v>
      </c>
      <c r="BO1091" s="52">
        <f t="shared" si="294"/>
        <v>0</v>
      </c>
      <c r="BP1091" s="52">
        <f t="shared" si="295"/>
        <v>0</v>
      </c>
      <c r="BQ1091" s="53">
        <f t="shared" si="296"/>
        <v>0</v>
      </c>
    </row>
    <row r="1092" spans="1:73">
      <c r="A1092" s="41">
        <v>1153</v>
      </c>
      <c r="B1092" s="42">
        <v>46041</v>
      </c>
      <c r="C1092" s="48" t="s">
        <v>91</v>
      </c>
      <c r="D1092" s="43" t="str">
        <f t="shared" si="300"/>
        <v>EG</v>
      </c>
      <c r="E1092" s="44" t="s">
        <v>125</v>
      </c>
      <c r="F1092" s="44"/>
      <c r="G1092" s="45"/>
      <c r="H1092" s="45"/>
      <c r="I1092" s="45"/>
      <c r="J1092" s="5"/>
      <c r="K1092" s="46" t="e">
        <f>VLOOKUP(J1092,'[1]Item List (3)'!A$1:B$110000,2,FALSE)</f>
        <v>#N/A</v>
      </c>
      <c r="L1092" s="5"/>
      <c r="M1092" s="15" t="str">
        <f t="shared" si="299"/>
        <v>IR</v>
      </c>
      <c r="N1092" s="15"/>
      <c r="O1092" s="47" t="str">
        <f t="shared" ref="O1092:O1155" si="308">IFERROR(3600/N1092,"")</f>
        <v/>
      </c>
      <c r="P1092" s="15"/>
      <c r="Q1092" s="15"/>
      <c r="R1092" s="15"/>
      <c r="S1092" s="15"/>
      <c r="T1092" s="15"/>
      <c r="U1092" s="48">
        <f t="shared" si="297"/>
        <v>0</v>
      </c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>
        <v>480</v>
      </c>
      <c r="BG1092" s="48">
        <f t="shared" si="306"/>
        <v>480</v>
      </c>
      <c r="BH1092" s="49">
        <f t="shared" si="292"/>
        <v>8</v>
      </c>
      <c r="BI1092" s="50">
        <f t="shared" si="307"/>
        <v>0</v>
      </c>
      <c r="BJ1092" s="50">
        <f t="shared" si="302"/>
        <v>0</v>
      </c>
      <c r="BK1092" s="51">
        <f t="shared" si="303"/>
        <v>0</v>
      </c>
      <c r="BL1092" s="51">
        <f t="shared" si="304"/>
        <v>0</v>
      </c>
      <c r="BM1092" s="51">
        <f t="shared" si="305"/>
        <v>0</v>
      </c>
      <c r="BN1092" s="52">
        <f t="shared" si="293"/>
        <v>8</v>
      </c>
      <c r="BO1092" s="52">
        <f t="shared" si="294"/>
        <v>0</v>
      </c>
      <c r="BP1092" s="52">
        <f t="shared" si="295"/>
        <v>0</v>
      </c>
      <c r="BQ1092" s="53">
        <f t="shared" si="296"/>
        <v>0</v>
      </c>
    </row>
    <row r="1093" spans="1:73">
      <c r="A1093" s="41">
        <v>1154</v>
      </c>
      <c r="B1093" s="42">
        <v>46041</v>
      </c>
      <c r="C1093" s="48" t="s">
        <v>97</v>
      </c>
      <c r="D1093" s="43" t="str">
        <f t="shared" si="300"/>
        <v>EG</v>
      </c>
      <c r="E1093" s="44" t="s">
        <v>125</v>
      </c>
      <c r="F1093" s="44"/>
      <c r="G1093" s="45"/>
      <c r="H1093" s="45"/>
      <c r="I1093" s="45"/>
      <c r="J1093" s="5"/>
      <c r="K1093" s="46" t="e">
        <f>VLOOKUP(J1093,'[1]Item List (3)'!A$1:B$110000,2,FALSE)</f>
        <v>#N/A</v>
      </c>
      <c r="L1093" s="5"/>
      <c r="M1093" s="15" t="str">
        <f t="shared" si="299"/>
        <v>IR</v>
      </c>
      <c r="N1093" s="15"/>
      <c r="O1093" s="47" t="str">
        <f t="shared" si="308"/>
        <v/>
      </c>
      <c r="P1093" s="15"/>
      <c r="Q1093" s="15"/>
      <c r="R1093" s="15"/>
      <c r="S1093" s="15"/>
      <c r="T1093" s="15"/>
      <c r="U1093" s="48">
        <f t="shared" si="297"/>
        <v>0</v>
      </c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>
        <v>480</v>
      </c>
      <c r="BG1093" s="48">
        <f t="shared" si="306"/>
        <v>480</v>
      </c>
      <c r="BH1093" s="49">
        <f t="shared" si="292"/>
        <v>8</v>
      </c>
      <c r="BI1093" s="50">
        <f t="shared" si="307"/>
        <v>0</v>
      </c>
      <c r="BJ1093" s="50">
        <f t="shared" si="302"/>
        <v>0</v>
      </c>
      <c r="BK1093" s="51">
        <f t="shared" si="303"/>
        <v>0</v>
      </c>
      <c r="BL1093" s="51">
        <f t="shared" si="304"/>
        <v>0</v>
      </c>
      <c r="BM1093" s="51">
        <f t="shared" si="305"/>
        <v>0</v>
      </c>
      <c r="BN1093" s="52">
        <f t="shared" si="293"/>
        <v>8</v>
      </c>
      <c r="BO1093" s="52">
        <f t="shared" si="294"/>
        <v>0</v>
      </c>
      <c r="BP1093" s="52">
        <f t="shared" si="295"/>
        <v>0</v>
      </c>
      <c r="BQ1093" s="53">
        <f t="shared" si="296"/>
        <v>0</v>
      </c>
    </row>
    <row r="1094" spans="1:73">
      <c r="A1094" s="41">
        <v>1155</v>
      </c>
      <c r="B1094" s="42">
        <v>46041</v>
      </c>
      <c r="C1094" s="48" t="s">
        <v>91</v>
      </c>
      <c r="D1094" s="43" t="str">
        <f t="shared" si="300"/>
        <v>EG</v>
      </c>
      <c r="E1094" s="44" t="s">
        <v>128</v>
      </c>
      <c r="F1094" s="44"/>
      <c r="G1094" s="45"/>
      <c r="H1094" s="45"/>
      <c r="I1094" s="45"/>
      <c r="J1094" s="5"/>
      <c r="K1094" s="46" t="e">
        <f>VLOOKUP(J1094,'[1]Item List (3)'!A$1:B$110000,2,FALSE)</f>
        <v>#N/A</v>
      </c>
      <c r="L1094" s="5"/>
      <c r="M1094" s="15" t="str">
        <f t="shared" si="299"/>
        <v>IR</v>
      </c>
      <c r="N1094" s="15"/>
      <c r="O1094" s="47" t="str">
        <f t="shared" si="308"/>
        <v/>
      </c>
      <c r="P1094" s="15"/>
      <c r="Q1094" s="15"/>
      <c r="R1094" s="15"/>
      <c r="S1094" s="15"/>
      <c r="T1094" s="15"/>
      <c r="U1094" s="48">
        <f t="shared" si="297"/>
        <v>0</v>
      </c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>
        <v>480</v>
      </c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48">
        <f t="shared" si="306"/>
        <v>480</v>
      </c>
      <c r="BH1094" s="49">
        <f t="shared" si="292"/>
        <v>8</v>
      </c>
      <c r="BI1094" s="50">
        <f t="shared" si="307"/>
        <v>0</v>
      </c>
      <c r="BJ1094" s="50">
        <f t="shared" si="302"/>
        <v>0</v>
      </c>
      <c r="BK1094" s="51">
        <f t="shared" si="303"/>
        <v>0</v>
      </c>
      <c r="BL1094" s="51">
        <f t="shared" si="304"/>
        <v>0</v>
      </c>
      <c r="BM1094" s="51">
        <f t="shared" si="305"/>
        <v>0</v>
      </c>
      <c r="BN1094" s="52">
        <f t="shared" si="293"/>
        <v>0</v>
      </c>
      <c r="BO1094" s="52">
        <f t="shared" si="294"/>
        <v>0</v>
      </c>
      <c r="BP1094" s="52">
        <f t="shared" si="295"/>
        <v>8</v>
      </c>
      <c r="BQ1094" s="53">
        <f t="shared" si="296"/>
        <v>0</v>
      </c>
    </row>
    <row r="1095" spans="1:73">
      <c r="A1095" s="41">
        <v>1156</v>
      </c>
      <c r="B1095" s="42">
        <v>46041</v>
      </c>
      <c r="C1095" s="48" t="s">
        <v>97</v>
      </c>
      <c r="D1095" s="43" t="str">
        <f t="shared" si="300"/>
        <v>EG</v>
      </c>
      <c r="E1095" s="44" t="s">
        <v>128</v>
      </c>
      <c r="F1095" s="44" t="s">
        <v>183</v>
      </c>
      <c r="G1095" s="45" t="s">
        <v>107</v>
      </c>
      <c r="H1095" s="45"/>
      <c r="I1095" s="45"/>
      <c r="J1095" s="5">
        <v>208040.4</v>
      </c>
      <c r="K1095" s="46" t="str">
        <f>VLOOKUP(J1095,'[1]Item List (3)'!A$1:B$110000,2,FALSE)</f>
        <v>BR.OR 3222 LMW</v>
      </c>
      <c r="L1095" s="5">
        <v>250928004</v>
      </c>
      <c r="M1095" s="15" t="str">
        <f t="shared" si="299"/>
        <v>OR</v>
      </c>
      <c r="N1095" s="15">
        <v>40</v>
      </c>
      <c r="O1095" s="47">
        <f t="shared" si="308"/>
        <v>90</v>
      </c>
      <c r="P1095" s="15">
        <v>1</v>
      </c>
      <c r="Q1095" s="15">
        <v>181</v>
      </c>
      <c r="R1095" s="15">
        <v>5</v>
      </c>
      <c r="S1095" s="15"/>
      <c r="T1095" s="15"/>
      <c r="U1095" s="48">
        <f t="shared" si="297"/>
        <v>181</v>
      </c>
      <c r="V1095" s="15">
        <v>120</v>
      </c>
      <c r="W1095" s="15"/>
      <c r="X1095" s="15"/>
      <c r="Y1095" s="15"/>
      <c r="Z1095" s="15">
        <v>15</v>
      </c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>
        <v>300</v>
      </c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48">
        <f t="shared" si="306"/>
        <v>435</v>
      </c>
      <c r="BH1095" s="49">
        <f t="shared" si="292"/>
        <v>7.25</v>
      </c>
      <c r="BI1095" s="50">
        <f t="shared" si="307"/>
        <v>2</v>
      </c>
      <c r="BJ1095" s="50">
        <f t="shared" si="302"/>
        <v>27.586206896551722</v>
      </c>
      <c r="BK1095" s="51">
        <f t="shared" si="303"/>
        <v>100.55555555555556</v>
      </c>
      <c r="BL1095" s="51">
        <f t="shared" si="304"/>
        <v>97.237569060773481</v>
      </c>
      <c r="BM1095" s="51">
        <f t="shared" si="305"/>
        <v>26.973180076628349</v>
      </c>
      <c r="BN1095" s="52">
        <f t="shared" si="293"/>
        <v>0</v>
      </c>
      <c r="BO1095" s="52">
        <f t="shared" si="294"/>
        <v>652.5</v>
      </c>
      <c r="BP1095" s="52">
        <f t="shared" si="295"/>
        <v>5.25</v>
      </c>
      <c r="BQ1095" s="53">
        <f t="shared" si="296"/>
        <v>472.5</v>
      </c>
    </row>
    <row r="1096" spans="1:73">
      <c r="A1096" s="41">
        <v>1157</v>
      </c>
      <c r="B1096" s="42">
        <v>46041</v>
      </c>
      <c r="C1096" s="48" t="s">
        <v>97</v>
      </c>
      <c r="D1096" s="43" t="str">
        <f t="shared" si="300"/>
        <v>EG</v>
      </c>
      <c r="E1096" s="44" t="s">
        <v>128</v>
      </c>
      <c r="F1096" s="44" t="s">
        <v>184</v>
      </c>
      <c r="G1096" s="45" t="s">
        <v>107</v>
      </c>
      <c r="H1096" s="45"/>
      <c r="I1096" s="45"/>
      <c r="J1096" s="5">
        <v>208040.4</v>
      </c>
      <c r="K1096" s="46" t="str">
        <f>VLOOKUP(J1096,'[1]Item List (3)'!A$1:B$110000,2,FALSE)</f>
        <v>BR.OR 3222 LMW</v>
      </c>
      <c r="L1096" s="5">
        <v>250928004</v>
      </c>
      <c r="M1096" s="15" t="str">
        <f t="shared" si="299"/>
        <v>OR</v>
      </c>
      <c r="N1096" s="15">
        <v>40</v>
      </c>
      <c r="O1096" s="47">
        <f t="shared" si="308"/>
        <v>90</v>
      </c>
      <c r="P1096" s="15">
        <v>1</v>
      </c>
      <c r="Q1096" s="15">
        <v>20</v>
      </c>
      <c r="R1096" s="15"/>
      <c r="S1096" s="15"/>
      <c r="T1096" s="15"/>
      <c r="U1096" s="48">
        <f t="shared" si="297"/>
        <v>20</v>
      </c>
      <c r="V1096" s="15">
        <v>45</v>
      </c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48">
        <f t="shared" si="306"/>
        <v>45</v>
      </c>
      <c r="BH1096" s="49">
        <f t="shared" si="292"/>
        <v>0.75</v>
      </c>
      <c r="BI1096" s="50">
        <f t="shared" si="307"/>
        <v>0.75</v>
      </c>
      <c r="BJ1096" s="50">
        <f t="shared" si="302"/>
        <v>100</v>
      </c>
      <c r="BK1096" s="51">
        <f t="shared" si="303"/>
        <v>29.629629629629626</v>
      </c>
      <c r="BL1096" s="51">
        <f t="shared" si="304"/>
        <v>100</v>
      </c>
      <c r="BM1096" s="51">
        <f t="shared" si="305"/>
        <v>29.629629629629623</v>
      </c>
      <c r="BN1096" s="52">
        <f t="shared" si="293"/>
        <v>0</v>
      </c>
      <c r="BO1096" s="52">
        <f t="shared" si="294"/>
        <v>67.5</v>
      </c>
      <c r="BP1096" s="52">
        <f t="shared" si="295"/>
        <v>0</v>
      </c>
      <c r="BQ1096" s="53">
        <f t="shared" si="296"/>
        <v>0</v>
      </c>
    </row>
    <row r="1097" spans="1:73">
      <c r="A1097" s="41">
        <v>1158</v>
      </c>
      <c r="B1097" s="42">
        <v>46041</v>
      </c>
      <c r="C1097" s="48" t="s">
        <v>91</v>
      </c>
      <c r="D1097" s="43" t="str">
        <f t="shared" si="300"/>
        <v>EG</v>
      </c>
      <c r="E1097" s="44" t="s">
        <v>129</v>
      </c>
      <c r="F1097" s="44" t="s">
        <v>122</v>
      </c>
      <c r="G1097" s="45" t="s">
        <v>162</v>
      </c>
      <c r="H1097" s="45"/>
      <c r="I1097" s="45"/>
      <c r="J1097" s="5">
        <v>104247</v>
      </c>
      <c r="K1097" s="46" t="str">
        <f>VLOOKUP(J1097,'[1]Item List (3)'!A$1:B$110000,2,FALSE)</f>
        <v>IR.209</v>
      </c>
      <c r="L1097" s="5">
        <v>251221001</v>
      </c>
      <c r="M1097" s="15" t="str">
        <f t="shared" si="299"/>
        <v>IR</v>
      </c>
      <c r="N1097" s="15">
        <v>20</v>
      </c>
      <c r="O1097" s="47">
        <f t="shared" si="308"/>
        <v>180</v>
      </c>
      <c r="P1097" s="15">
        <v>1</v>
      </c>
      <c r="Q1097" s="15">
        <v>1404</v>
      </c>
      <c r="R1097" s="15">
        <v>5</v>
      </c>
      <c r="S1097" s="15">
        <v>1</v>
      </c>
      <c r="T1097" s="15"/>
      <c r="U1097" s="48">
        <f t="shared" si="297"/>
        <v>1405</v>
      </c>
      <c r="V1097" s="15">
        <v>480</v>
      </c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48">
        <f t="shared" si="306"/>
        <v>480</v>
      </c>
      <c r="BH1097" s="49">
        <f t="shared" si="292"/>
        <v>8</v>
      </c>
      <c r="BI1097" s="50">
        <f t="shared" si="307"/>
        <v>8</v>
      </c>
      <c r="BJ1097" s="50">
        <f t="shared" si="302"/>
        <v>100</v>
      </c>
      <c r="BK1097" s="51">
        <f t="shared" si="303"/>
        <v>97.569444444444443</v>
      </c>
      <c r="BL1097" s="51">
        <f t="shared" si="304"/>
        <v>99.572953736654796</v>
      </c>
      <c r="BM1097" s="51">
        <f t="shared" si="305"/>
        <v>97.152777777777771</v>
      </c>
      <c r="BN1097" s="52">
        <f t="shared" si="293"/>
        <v>0</v>
      </c>
      <c r="BO1097" s="52">
        <f t="shared" si="294"/>
        <v>1440</v>
      </c>
      <c r="BP1097" s="52">
        <f t="shared" si="295"/>
        <v>0</v>
      </c>
      <c r="BQ1097" s="53">
        <f t="shared" si="296"/>
        <v>0</v>
      </c>
    </row>
    <row r="1098" spans="1:73">
      <c r="A1098" s="41">
        <v>1159</v>
      </c>
      <c r="B1098" s="42">
        <v>46041</v>
      </c>
      <c r="C1098" s="48" t="s">
        <v>97</v>
      </c>
      <c r="D1098" s="43" t="str">
        <f t="shared" si="300"/>
        <v>EG</v>
      </c>
      <c r="E1098" s="44" t="s">
        <v>129</v>
      </c>
      <c r="F1098" s="44" t="s">
        <v>122</v>
      </c>
      <c r="G1098" s="45" t="s">
        <v>167</v>
      </c>
      <c r="H1098" s="45" t="s">
        <v>103</v>
      </c>
      <c r="I1098" s="45"/>
      <c r="J1098" s="5">
        <v>104247</v>
      </c>
      <c r="K1098" s="46" t="str">
        <f>VLOOKUP(J1098,'[1]Item List (3)'!A$1:B$110000,2,FALSE)</f>
        <v>IR.209</v>
      </c>
      <c r="L1098" s="5">
        <v>251221001</v>
      </c>
      <c r="M1098" s="15" t="str">
        <f t="shared" si="299"/>
        <v>IR</v>
      </c>
      <c r="N1098" s="15">
        <v>20</v>
      </c>
      <c r="O1098" s="47">
        <f t="shared" si="308"/>
        <v>180</v>
      </c>
      <c r="P1098" s="15">
        <v>1</v>
      </c>
      <c r="Q1098" s="15">
        <v>992</v>
      </c>
      <c r="R1098" s="15"/>
      <c r="S1098" s="15"/>
      <c r="T1098" s="15"/>
      <c r="U1098" s="48">
        <f t="shared" si="297"/>
        <v>992</v>
      </c>
      <c r="V1098" s="15">
        <v>330</v>
      </c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>
        <v>150</v>
      </c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48">
        <f t="shared" si="306"/>
        <v>480</v>
      </c>
      <c r="BH1098" s="49">
        <f t="shared" ref="BH1098:BH1161" si="309">BG1098/60</f>
        <v>8</v>
      </c>
      <c r="BI1098" s="50">
        <f t="shared" si="307"/>
        <v>5.5</v>
      </c>
      <c r="BJ1098" s="50">
        <f t="shared" si="302"/>
        <v>68.75</v>
      </c>
      <c r="BK1098" s="51">
        <f t="shared" si="303"/>
        <v>100.20202020202021</v>
      </c>
      <c r="BL1098" s="51">
        <f t="shared" si="304"/>
        <v>100</v>
      </c>
      <c r="BM1098" s="51">
        <f t="shared" si="305"/>
        <v>68.8888888888889</v>
      </c>
      <c r="BN1098" s="52">
        <f t="shared" ref="BN1098:BN1161" si="310">(W1098+AP1098+BE1098+BF1098)/60</f>
        <v>0</v>
      </c>
      <c r="BO1098" s="52">
        <f t="shared" ref="BO1098:BO1161" si="311">IFERROR(((BH1098-BN1098)*3600)/N1098,0)</f>
        <v>1440</v>
      </c>
      <c r="BP1098" s="52">
        <f t="shared" ref="BP1098:BP1161" si="312">IFERROR(SUM(W1098:BF1098)/60-BN1098,0)</f>
        <v>2.5</v>
      </c>
      <c r="BQ1098" s="53">
        <f t="shared" ref="BQ1098:BQ1161" si="313">IFERROR(BP1098*3600/N1098,0)</f>
        <v>450</v>
      </c>
    </row>
    <row r="1099" spans="1:73">
      <c r="A1099" s="41">
        <v>1160</v>
      </c>
      <c r="B1099" s="42">
        <v>46041</v>
      </c>
      <c r="C1099" s="48" t="s">
        <v>91</v>
      </c>
      <c r="D1099" s="43" t="str">
        <f t="shared" si="300"/>
        <v>EG</v>
      </c>
      <c r="E1099" s="44" t="s">
        <v>130</v>
      </c>
      <c r="F1099" s="44"/>
      <c r="G1099" s="45"/>
      <c r="H1099" s="45"/>
      <c r="I1099" s="45"/>
      <c r="J1099" s="5"/>
      <c r="K1099" s="46" t="e">
        <f>VLOOKUP(J1099,'[1]Item List (3)'!A$1:B$110000,2,FALSE)</f>
        <v>#N/A</v>
      </c>
      <c r="L1099" s="5"/>
      <c r="M1099" s="15" t="str">
        <f t="shared" si="299"/>
        <v>IR</v>
      </c>
      <c r="N1099" s="15"/>
      <c r="O1099" s="47" t="str">
        <f t="shared" si="308"/>
        <v/>
      </c>
      <c r="P1099" s="15"/>
      <c r="Q1099" s="15"/>
      <c r="R1099" s="15"/>
      <c r="S1099" s="15"/>
      <c r="T1099" s="15"/>
      <c r="U1099" s="48">
        <f t="shared" si="297"/>
        <v>0</v>
      </c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>
        <v>480</v>
      </c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48">
        <f t="shared" si="306"/>
        <v>480</v>
      </c>
      <c r="BH1099" s="49">
        <f t="shared" si="309"/>
        <v>8</v>
      </c>
      <c r="BI1099" s="50">
        <f t="shared" si="307"/>
        <v>0</v>
      </c>
      <c r="BJ1099" s="50">
        <f t="shared" si="302"/>
        <v>0</v>
      </c>
      <c r="BK1099" s="51">
        <f t="shared" si="303"/>
        <v>0</v>
      </c>
      <c r="BL1099" s="51">
        <f t="shared" si="304"/>
        <v>0</v>
      </c>
      <c r="BM1099" s="51">
        <f t="shared" si="305"/>
        <v>0</v>
      </c>
      <c r="BN1099" s="52">
        <f t="shared" si="310"/>
        <v>0</v>
      </c>
      <c r="BO1099" s="52">
        <f t="shared" si="311"/>
        <v>0</v>
      </c>
      <c r="BP1099" s="52">
        <f t="shared" si="312"/>
        <v>8</v>
      </c>
      <c r="BQ1099" s="53">
        <f t="shared" si="313"/>
        <v>0</v>
      </c>
    </row>
    <row r="1100" spans="1:73">
      <c r="A1100" s="41">
        <v>1161</v>
      </c>
      <c r="B1100" s="42">
        <v>46041</v>
      </c>
      <c r="C1100" s="48" t="s">
        <v>97</v>
      </c>
      <c r="D1100" s="43" t="str">
        <f t="shared" si="300"/>
        <v>EG</v>
      </c>
      <c r="E1100" s="44" t="s">
        <v>130</v>
      </c>
      <c r="F1100" s="44"/>
      <c r="G1100" s="45"/>
      <c r="H1100" s="45"/>
      <c r="I1100" s="45"/>
      <c r="J1100" s="5"/>
      <c r="K1100" s="46" t="e">
        <f>VLOOKUP(J1100,'[1]Item List (3)'!A$1:B$110000,2,FALSE)</f>
        <v>#N/A</v>
      </c>
      <c r="L1100" s="5"/>
      <c r="M1100" s="15" t="str">
        <f t="shared" si="299"/>
        <v>IR</v>
      </c>
      <c r="N1100" s="15"/>
      <c r="O1100" s="47" t="str">
        <f t="shared" si="308"/>
        <v/>
      </c>
      <c r="P1100" s="15"/>
      <c r="Q1100" s="15"/>
      <c r="R1100" s="15"/>
      <c r="S1100" s="15"/>
      <c r="T1100" s="15"/>
      <c r="U1100" s="48">
        <f t="shared" si="297"/>
        <v>0</v>
      </c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>
        <v>480</v>
      </c>
      <c r="BG1100" s="48">
        <f t="shared" si="306"/>
        <v>480</v>
      </c>
      <c r="BH1100" s="49">
        <f t="shared" si="309"/>
        <v>8</v>
      </c>
      <c r="BI1100" s="50">
        <f t="shared" si="307"/>
        <v>0</v>
      </c>
      <c r="BJ1100" s="50">
        <f t="shared" si="302"/>
        <v>0</v>
      </c>
      <c r="BK1100" s="51">
        <f t="shared" si="303"/>
        <v>0</v>
      </c>
      <c r="BL1100" s="51">
        <f t="shared" si="304"/>
        <v>0</v>
      </c>
      <c r="BM1100" s="51">
        <f t="shared" si="305"/>
        <v>0</v>
      </c>
      <c r="BN1100" s="52">
        <f t="shared" si="310"/>
        <v>8</v>
      </c>
      <c r="BO1100" s="52">
        <f t="shared" si="311"/>
        <v>0</v>
      </c>
      <c r="BP1100" s="52">
        <f t="shared" si="312"/>
        <v>0</v>
      </c>
      <c r="BQ1100" s="53">
        <f t="shared" si="313"/>
        <v>0</v>
      </c>
    </row>
    <row r="1101" spans="1:73">
      <c r="A1101" s="41">
        <v>1162</v>
      </c>
      <c r="B1101" s="42">
        <v>46041</v>
      </c>
      <c r="C1101" s="48" t="s">
        <v>91</v>
      </c>
      <c r="D1101" s="43" t="str">
        <f t="shared" si="300"/>
        <v>IG</v>
      </c>
      <c r="E1101" s="44" t="s">
        <v>131</v>
      </c>
      <c r="F1101" s="44" t="s">
        <v>132</v>
      </c>
      <c r="G1101" s="45" t="s">
        <v>133</v>
      </c>
      <c r="H1101" s="45"/>
      <c r="I1101" s="45"/>
      <c r="J1101" s="5">
        <v>100299.14</v>
      </c>
      <c r="K1101" s="46" t="str">
        <f>VLOOKUP(J1101,'[1]Item List (3)'!A$1:B$110000,2,FALSE)</f>
        <v>IR. 9913 C</v>
      </c>
      <c r="L1101" s="5">
        <v>251128013</v>
      </c>
      <c r="M1101" s="15" t="str">
        <f t="shared" si="299"/>
        <v>IR</v>
      </c>
      <c r="N1101" s="15">
        <v>23</v>
      </c>
      <c r="O1101" s="47">
        <f t="shared" si="308"/>
        <v>156.52173913043478</v>
      </c>
      <c r="P1101" s="15">
        <v>1</v>
      </c>
      <c r="Q1101" s="15">
        <v>949</v>
      </c>
      <c r="R1101" s="15">
        <v>30</v>
      </c>
      <c r="S1101" s="15">
        <v>8</v>
      </c>
      <c r="T1101" s="15"/>
      <c r="U1101" s="48">
        <f t="shared" si="297"/>
        <v>957</v>
      </c>
      <c r="V1101" s="15">
        <v>440</v>
      </c>
      <c r="W1101" s="15"/>
      <c r="X1101" s="15"/>
      <c r="Y1101" s="15"/>
      <c r="Z1101" s="15"/>
      <c r="AA1101" s="15"/>
      <c r="AB1101" s="15"/>
      <c r="AC1101" s="15"/>
      <c r="AD1101" s="15"/>
      <c r="AE1101" s="15">
        <v>10</v>
      </c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>
        <v>30</v>
      </c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48">
        <f t="shared" si="306"/>
        <v>480</v>
      </c>
      <c r="BH1101" s="49">
        <f t="shared" si="309"/>
        <v>8</v>
      </c>
      <c r="BI1101" s="50">
        <f t="shared" si="307"/>
        <v>7.333333333333333</v>
      </c>
      <c r="BJ1101" s="50">
        <f t="shared" si="302"/>
        <v>91.666666666666657</v>
      </c>
      <c r="BK1101" s="51">
        <f t="shared" si="303"/>
        <v>83.375</v>
      </c>
      <c r="BL1101" s="51">
        <f t="shared" si="304"/>
        <v>96.029258098223607</v>
      </c>
      <c r="BM1101" s="51">
        <f t="shared" si="305"/>
        <v>73.392361111111086</v>
      </c>
      <c r="BN1101" s="52">
        <f t="shared" si="310"/>
        <v>0.5</v>
      </c>
      <c r="BO1101" s="52">
        <f t="shared" si="311"/>
        <v>1173.9130434782608</v>
      </c>
      <c r="BP1101" s="52">
        <f t="shared" si="312"/>
        <v>0.16666666666666663</v>
      </c>
      <c r="BQ1101" s="53">
        <f t="shared" si="313"/>
        <v>26.086956521739125</v>
      </c>
      <c r="BR1101" s="54">
        <v>1</v>
      </c>
    </row>
    <row r="1102" spans="1:73">
      <c r="A1102" s="41">
        <v>1163</v>
      </c>
      <c r="B1102" s="42">
        <v>46041</v>
      </c>
      <c r="C1102" s="48" t="s">
        <v>97</v>
      </c>
      <c r="D1102" s="43" t="str">
        <f t="shared" si="300"/>
        <v>IG</v>
      </c>
      <c r="E1102" s="44" t="s">
        <v>131</v>
      </c>
      <c r="F1102" s="44" t="s">
        <v>132</v>
      </c>
      <c r="G1102" s="45" t="s">
        <v>149</v>
      </c>
      <c r="H1102" s="45"/>
      <c r="I1102" s="45"/>
      <c r="J1102" s="5">
        <v>100299.14</v>
      </c>
      <c r="K1102" s="46" t="str">
        <f>VLOOKUP(J1102,'[1]Item List (3)'!A$1:B$110000,2,FALSE)</f>
        <v>IR. 9913 C</v>
      </c>
      <c r="L1102" s="5">
        <v>251204016</v>
      </c>
      <c r="M1102" s="15" t="str">
        <f t="shared" si="299"/>
        <v>IR</v>
      </c>
      <c r="N1102" s="15">
        <v>23</v>
      </c>
      <c r="O1102" s="47">
        <f t="shared" si="308"/>
        <v>156.52173913043478</v>
      </c>
      <c r="P1102" s="15">
        <v>1</v>
      </c>
      <c r="Q1102" s="15">
        <v>1005</v>
      </c>
      <c r="R1102" s="15">
        <v>26</v>
      </c>
      <c r="S1102" s="15">
        <v>47</v>
      </c>
      <c r="T1102" s="15"/>
      <c r="U1102" s="48">
        <f t="shared" si="297"/>
        <v>1052</v>
      </c>
      <c r="V1102" s="15">
        <v>450</v>
      </c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>
        <v>30</v>
      </c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48">
        <f t="shared" si="306"/>
        <v>480</v>
      </c>
      <c r="BH1102" s="49">
        <f t="shared" si="309"/>
        <v>8</v>
      </c>
      <c r="BI1102" s="50">
        <f t="shared" si="307"/>
        <v>7.5</v>
      </c>
      <c r="BJ1102" s="50">
        <f t="shared" si="302"/>
        <v>93.75</v>
      </c>
      <c r="BK1102" s="51">
        <f t="shared" si="303"/>
        <v>89.614814814814821</v>
      </c>
      <c r="BL1102" s="51">
        <f t="shared" si="304"/>
        <v>93.06083650190115</v>
      </c>
      <c r="BM1102" s="51">
        <f t="shared" si="305"/>
        <v>78.184027777777786</v>
      </c>
      <c r="BN1102" s="52">
        <f t="shared" si="310"/>
        <v>0.5</v>
      </c>
      <c r="BO1102" s="52">
        <f t="shared" si="311"/>
        <v>1173.9130434782608</v>
      </c>
      <c r="BP1102" s="52">
        <f t="shared" si="312"/>
        <v>0</v>
      </c>
      <c r="BQ1102" s="53">
        <f t="shared" si="313"/>
        <v>0</v>
      </c>
    </row>
    <row r="1103" spans="1:73">
      <c r="A1103" s="41">
        <v>1164</v>
      </c>
      <c r="B1103" s="42">
        <v>46041</v>
      </c>
      <c r="C1103" s="48" t="s">
        <v>91</v>
      </c>
      <c r="D1103" s="43" t="str">
        <f t="shared" si="300"/>
        <v>IG</v>
      </c>
      <c r="E1103" s="44" t="s">
        <v>135</v>
      </c>
      <c r="F1103" s="44" t="s">
        <v>132</v>
      </c>
      <c r="G1103" s="45" t="s">
        <v>126</v>
      </c>
      <c r="H1103" s="45"/>
      <c r="I1103" s="45"/>
      <c r="J1103" s="5">
        <v>104249</v>
      </c>
      <c r="K1103" s="46" t="str">
        <f>VLOOKUP(J1103,'[1]Item List (3)'!A$1:B$110000,2,FALSE)</f>
        <v>IW. BDA-4003</v>
      </c>
      <c r="L1103" s="5">
        <v>251207009</v>
      </c>
      <c r="M1103" s="15" t="str">
        <f t="shared" si="299"/>
        <v>IR</v>
      </c>
      <c r="N1103" s="15">
        <v>23</v>
      </c>
      <c r="O1103" s="47">
        <f t="shared" si="308"/>
        <v>156.52173913043478</v>
      </c>
      <c r="P1103" s="15">
        <v>1</v>
      </c>
      <c r="Q1103" s="15">
        <v>1095</v>
      </c>
      <c r="R1103" s="15"/>
      <c r="S1103" s="15">
        <v>5</v>
      </c>
      <c r="T1103" s="15"/>
      <c r="U1103" s="48">
        <f t="shared" si="297"/>
        <v>1100</v>
      </c>
      <c r="V1103" s="15">
        <v>460</v>
      </c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>
        <v>20</v>
      </c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48">
        <f t="shared" si="306"/>
        <v>480</v>
      </c>
      <c r="BH1103" s="49">
        <f t="shared" si="309"/>
        <v>8</v>
      </c>
      <c r="BI1103" s="50">
        <f t="shared" si="307"/>
        <v>7.666666666666667</v>
      </c>
      <c r="BJ1103" s="50">
        <f t="shared" si="302"/>
        <v>95.833333333333343</v>
      </c>
      <c r="BK1103" s="51">
        <f t="shared" si="303"/>
        <v>91.666666666666657</v>
      </c>
      <c r="BL1103" s="51">
        <f t="shared" si="304"/>
        <v>99.545454545454547</v>
      </c>
      <c r="BM1103" s="51">
        <f t="shared" si="305"/>
        <v>87.447916666666671</v>
      </c>
      <c r="BN1103" s="52">
        <f t="shared" si="310"/>
        <v>0.33333333333333331</v>
      </c>
      <c r="BO1103" s="52">
        <f t="shared" si="311"/>
        <v>1200</v>
      </c>
      <c r="BP1103" s="52">
        <f t="shared" si="312"/>
        <v>0</v>
      </c>
      <c r="BQ1103" s="53">
        <f t="shared" si="313"/>
        <v>0</v>
      </c>
      <c r="BR1103" s="54">
        <v>1</v>
      </c>
    </row>
    <row r="1104" spans="1:73">
      <c r="A1104" s="41">
        <v>1165</v>
      </c>
      <c r="B1104" s="42">
        <v>46041</v>
      </c>
      <c r="C1104" s="48" t="s">
        <v>97</v>
      </c>
      <c r="D1104" s="43" t="str">
        <f t="shared" si="300"/>
        <v>IG</v>
      </c>
      <c r="E1104" s="44" t="s">
        <v>135</v>
      </c>
      <c r="F1104" s="44" t="s">
        <v>132</v>
      </c>
      <c r="G1104" s="45" t="s">
        <v>142</v>
      </c>
      <c r="H1104" s="45"/>
      <c r="I1104" s="45"/>
      <c r="J1104" s="5">
        <v>104249</v>
      </c>
      <c r="K1104" s="46" t="str">
        <f>VLOOKUP(J1104,'[1]Item List (3)'!A$1:B$110000,2,FALSE)</f>
        <v>IW. BDA-4003</v>
      </c>
      <c r="L1104" s="5">
        <v>251207009</v>
      </c>
      <c r="M1104" s="15" t="str">
        <f t="shared" si="299"/>
        <v>IR</v>
      </c>
      <c r="N1104" s="15">
        <v>23</v>
      </c>
      <c r="O1104" s="47">
        <f t="shared" si="308"/>
        <v>156.52173913043478</v>
      </c>
      <c r="P1104" s="15">
        <v>1</v>
      </c>
      <c r="Q1104" s="15">
        <v>1047</v>
      </c>
      <c r="R1104" s="15">
        <v>5</v>
      </c>
      <c r="S1104" s="15">
        <v>10</v>
      </c>
      <c r="T1104" s="15"/>
      <c r="U1104" s="48">
        <f t="shared" si="297"/>
        <v>1057</v>
      </c>
      <c r="V1104" s="15">
        <v>445</v>
      </c>
      <c r="W1104" s="15"/>
      <c r="X1104" s="15"/>
      <c r="Y1104" s="15"/>
      <c r="Z1104" s="15"/>
      <c r="AA1104" s="15"/>
      <c r="AB1104" s="15"/>
      <c r="AC1104" s="15"/>
      <c r="AD1104" s="15"/>
      <c r="AE1104" s="15">
        <v>5</v>
      </c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>
        <v>30</v>
      </c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48">
        <f t="shared" si="306"/>
        <v>480</v>
      </c>
      <c r="BH1104" s="49">
        <f t="shared" si="309"/>
        <v>8</v>
      </c>
      <c r="BI1104" s="50">
        <f t="shared" si="307"/>
        <v>7.416666666666667</v>
      </c>
      <c r="BJ1104" s="50">
        <f t="shared" si="302"/>
        <v>92.708333333333343</v>
      </c>
      <c r="BK1104" s="51">
        <f t="shared" si="303"/>
        <v>91.05243445692885</v>
      </c>
      <c r="BL1104" s="51">
        <f t="shared" si="304"/>
        <v>98.580889309366128</v>
      </c>
      <c r="BM1104" s="51">
        <f t="shared" si="305"/>
        <v>83.2152777777778</v>
      </c>
      <c r="BN1104" s="52">
        <f t="shared" si="310"/>
        <v>0.5</v>
      </c>
      <c r="BO1104" s="52">
        <f t="shared" si="311"/>
        <v>1173.9130434782608</v>
      </c>
      <c r="BP1104" s="52">
        <f t="shared" si="312"/>
        <v>8.333333333333337E-2</v>
      </c>
      <c r="BQ1104" s="53">
        <f t="shared" si="313"/>
        <v>13.04347826086957</v>
      </c>
      <c r="BR1104" s="54">
        <v>3</v>
      </c>
      <c r="BT1104" s="54">
        <v>1</v>
      </c>
      <c r="BU1104" s="55">
        <v>1</v>
      </c>
    </row>
    <row r="1105" spans="1:74">
      <c r="A1105" s="41">
        <v>1166</v>
      </c>
      <c r="B1105" s="42">
        <v>46041</v>
      </c>
      <c r="C1105" s="48" t="s">
        <v>91</v>
      </c>
      <c r="D1105" s="43" t="str">
        <f t="shared" si="300"/>
        <v>IG</v>
      </c>
      <c r="E1105" s="44" t="s">
        <v>140</v>
      </c>
      <c r="F1105" s="44" t="s">
        <v>132</v>
      </c>
      <c r="G1105" s="45" t="s">
        <v>127</v>
      </c>
      <c r="H1105" s="45"/>
      <c r="I1105" s="45"/>
      <c r="J1105" s="5">
        <v>1526013.01</v>
      </c>
      <c r="K1105" s="46" t="e">
        <f>VLOOKUP(J1105,'[1]Item List (3)'!A$1:B$110000,2,FALSE)</f>
        <v>#N/A</v>
      </c>
      <c r="L1105" s="5">
        <v>251107005</v>
      </c>
      <c r="M1105" s="15" t="str">
        <f t="shared" si="299"/>
        <v>IR</v>
      </c>
      <c r="N1105" s="15">
        <v>40</v>
      </c>
      <c r="O1105" s="47">
        <f t="shared" si="308"/>
        <v>90</v>
      </c>
      <c r="P1105" s="15">
        <v>1</v>
      </c>
      <c r="Q1105" s="15">
        <v>370</v>
      </c>
      <c r="R1105" s="15">
        <v>23</v>
      </c>
      <c r="S1105" s="15">
        <v>7</v>
      </c>
      <c r="T1105" s="15"/>
      <c r="U1105" s="48">
        <f t="shared" si="297"/>
        <v>377</v>
      </c>
      <c r="V1105" s="15">
        <v>360</v>
      </c>
      <c r="W1105" s="15"/>
      <c r="X1105" s="15"/>
      <c r="Y1105" s="15"/>
      <c r="Z1105" s="15"/>
      <c r="AA1105" s="15"/>
      <c r="AB1105" s="15"/>
      <c r="AC1105" s="15">
        <v>40</v>
      </c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>
        <v>20</v>
      </c>
      <c r="AQ1105" s="15"/>
      <c r="AR1105" s="15">
        <v>60</v>
      </c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48">
        <f t="shared" si="306"/>
        <v>480</v>
      </c>
      <c r="BH1105" s="49">
        <f t="shared" si="309"/>
        <v>8</v>
      </c>
      <c r="BI1105" s="50">
        <f t="shared" si="307"/>
        <v>6</v>
      </c>
      <c r="BJ1105" s="50">
        <f t="shared" si="302"/>
        <v>75</v>
      </c>
      <c r="BK1105" s="51">
        <f t="shared" si="303"/>
        <v>69.814814814814824</v>
      </c>
      <c r="BL1105" s="51">
        <f t="shared" si="304"/>
        <v>92.042440318302383</v>
      </c>
      <c r="BM1105" s="51">
        <f t="shared" si="305"/>
        <v>48.19444444444445</v>
      </c>
      <c r="BN1105" s="52">
        <f t="shared" si="310"/>
        <v>0.33333333333333331</v>
      </c>
      <c r="BO1105" s="52">
        <f t="shared" si="311"/>
        <v>690</v>
      </c>
      <c r="BP1105" s="52">
        <f t="shared" si="312"/>
        <v>1.6666666666666667</v>
      </c>
      <c r="BQ1105" s="53">
        <f t="shared" si="313"/>
        <v>150</v>
      </c>
      <c r="BR1105" s="54">
        <v>1</v>
      </c>
    </row>
    <row r="1106" spans="1:74">
      <c r="A1106" s="41">
        <v>1167</v>
      </c>
      <c r="B1106" s="42">
        <v>46041</v>
      </c>
      <c r="C1106" s="48" t="s">
        <v>97</v>
      </c>
      <c r="D1106" s="43" t="str">
        <f t="shared" si="300"/>
        <v>IG</v>
      </c>
      <c r="E1106" s="44" t="s">
        <v>140</v>
      </c>
      <c r="F1106" s="44" t="s">
        <v>132</v>
      </c>
      <c r="G1106" s="45" t="s">
        <v>145</v>
      </c>
      <c r="H1106" s="45"/>
      <c r="I1106" s="45"/>
      <c r="J1106" s="5">
        <v>1526013.01</v>
      </c>
      <c r="K1106" s="46" t="e">
        <f>VLOOKUP(J1106,'[1]Item List (3)'!A$1:B$110000,2,FALSE)</f>
        <v>#N/A</v>
      </c>
      <c r="L1106" s="5">
        <v>251107005</v>
      </c>
      <c r="M1106" s="15" t="str">
        <f t="shared" si="299"/>
        <v>IR</v>
      </c>
      <c r="N1106" s="15">
        <v>40</v>
      </c>
      <c r="O1106" s="47">
        <f t="shared" si="308"/>
        <v>90</v>
      </c>
      <c r="P1106" s="15">
        <v>1</v>
      </c>
      <c r="Q1106" s="15">
        <v>100</v>
      </c>
      <c r="R1106" s="15">
        <v>1</v>
      </c>
      <c r="S1106" s="15">
        <v>1</v>
      </c>
      <c r="T1106" s="15"/>
      <c r="U1106" s="48">
        <f t="shared" si="297"/>
        <v>101</v>
      </c>
      <c r="V1106" s="15">
        <v>120</v>
      </c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>
        <v>360</v>
      </c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48">
        <f t="shared" si="306"/>
        <v>480</v>
      </c>
      <c r="BH1106" s="49">
        <f t="shared" si="309"/>
        <v>8</v>
      </c>
      <c r="BI1106" s="50">
        <f t="shared" si="307"/>
        <v>2</v>
      </c>
      <c r="BJ1106" s="50">
        <f t="shared" si="302"/>
        <v>25</v>
      </c>
      <c r="BK1106" s="51">
        <f t="shared" si="303"/>
        <v>56.111111111111114</v>
      </c>
      <c r="BL1106" s="51">
        <f t="shared" si="304"/>
        <v>98.019801980198025</v>
      </c>
      <c r="BM1106" s="51">
        <f t="shared" si="305"/>
        <v>13.750000000000002</v>
      </c>
      <c r="BN1106" s="52">
        <f t="shared" si="310"/>
        <v>0</v>
      </c>
      <c r="BO1106" s="52">
        <f t="shared" si="311"/>
        <v>720</v>
      </c>
      <c r="BP1106" s="52">
        <f t="shared" si="312"/>
        <v>6</v>
      </c>
      <c r="BQ1106" s="53">
        <f t="shared" si="313"/>
        <v>540</v>
      </c>
    </row>
    <row r="1107" spans="1:74">
      <c r="A1107" s="41">
        <v>1168</v>
      </c>
      <c r="B1107" s="42">
        <v>46041</v>
      </c>
      <c r="C1107" s="48" t="s">
        <v>91</v>
      </c>
      <c r="D1107" s="43" t="str">
        <f t="shared" si="300"/>
        <v>IG</v>
      </c>
      <c r="E1107" s="44" t="s">
        <v>143</v>
      </c>
      <c r="F1107" s="44"/>
      <c r="G1107" s="45"/>
      <c r="H1107" s="45"/>
      <c r="I1107" s="45"/>
      <c r="J1107" s="5"/>
      <c r="K1107" s="46" t="e">
        <f>VLOOKUP(J1107,'[1]Item List (3)'!A$1:B$110000,2,FALSE)</f>
        <v>#N/A</v>
      </c>
      <c r="L1107" s="5"/>
      <c r="M1107" s="15" t="str">
        <f t="shared" si="299"/>
        <v>IR</v>
      </c>
      <c r="N1107" s="15"/>
      <c r="O1107" s="47" t="str">
        <f t="shared" si="308"/>
        <v/>
      </c>
      <c r="P1107" s="15"/>
      <c r="Q1107" s="15"/>
      <c r="R1107" s="15"/>
      <c r="S1107" s="15"/>
      <c r="T1107" s="15"/>
      <c r="U1107" s="48">
        <f t="shared" si="297"/>
        <v>0</v>
      </c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>
        <v>480</v>
      </c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48">
        <f t="shared" si="306"/>
        <v>480</v>
      </c>
      <c r="BH1107" s="49">
        <f t="shared" si="309"/>
        <v>8</v>
      </c>
      <c r="BI1107" s="50">
        <f t="shared" si="307"/>
        <v>0</v>
      </c>
      <c r="BJ1107" s="50">
        <f t="shared" si="302"/>
        <v>0</v>
      </c>
      <c r="BK1107" s="51">
        <f t="shared" si="303"/>
        <v>0</v>
      </c>
      <c r="BL1107" s="51">
        <f t="shared" si="304"/>
        <v>0</v>
      </c>
      <c r="BM1107" s="51">
        <f t="shared" si="305"/>
        <v>0</v>
      </c>
      <c r="BN1107" s="52">
        <f t="shared" si="310"/>
        <v>0</v>
      </c>
      <c r="BO1107" s="52">
        <f t="shared" si="311"/>
        <v>0</v>
      </c>
      <c r="BP1107" s="52">
        <f t="shared" si="312"/>
        <v>8</v>
      </c>
      <c r="BQ1107" s="53">
        <f t="shared" si="313"/>
        <v>0</v>
      </c>
    </row>
    <row r="1108" spans="1:74">
      <c r="A1108" s="41">
        <v>1169</v>
      </c>
      <c r="B1108" s="42">
        <v>46041</v>
      </c>
      <c r="C1108" s="48" t="s">
        <v>97</v>
      </c>
      <c r="D1108" s="43" t="str">
        <f t="shared" si="300"/>
        <v>IG</v>
      </c>
      <c r="E1108" s="44" t="s">
        <v>143</v>
      </c>
      <c r="F1108" s="44"/>
      <c r="G1108" s="45"/>
      <c r="H1108" s="45"/>
      <c r="I1108" s="45"/>
      <c r="J1108" s="5"/>
      <c r="K1108" s="46" t="e">
        <f>VLOOKUP(J1108,'[1]Item List (3)'!A$1:B$110000,2,FALSE)</f>
        <v>#N/A</v>
      </c>
      <c r="L1108" s="5"/>
      <c r="M1108" s="15" t="str">
        <f t="shared" si="299"/>
        <v>IR</v>
      </c>
      <c r="N1108" s="15"/>
      <c r="O1108" s="47" t="str">
        <f t="shared" si="308"/>
        <v/>
      </c>
      <c r="P1108" s="15"/>
      <c r="Q1108" s="15"/>
      <c r="R1108" s="15"/>
      <c r="S1108" s="15"/>
      <c r="T1108" s="15"/>
      <c r="U1108" s="48">
        <f t="shared" si="297"/>
        <v>0</v>
      </c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>
        <v>480</v>
      </c>
      <c r="BG1108" s="48">
        <f t="shared" ref="BG1108:BG1167" si="314">SUM(V1108:BF1108)</f>
        <v>480</v>
      </c>
      <c r="BH1108" s="49">
        <f t="shared" si="309"/>
        <v>8</v>
      </c>
      <c r="BI1108" s="50">
        <f t="shared" si="307"/>
        <v>0</v>
      </c>
      <c r="BJ1108" s="50">
        <f t="shared" si="302"/>
        <v>0</v>
      </c>
      <c r="BK1108" s="51">
        <f t="shared" si="303"/>
        <v>0</v>
      </c>
      <c r="BL1108" s="51">
        <f t="shared" si="304"/>
        <v>0</v>
      </c>
      <c r="BM1108" s="51">
        <f t="shared" si="305"/>
        <v>0</v>
      </c>
      <c r="BN1108" s="52">
        <f t="shared" si="310"/>
        <v>8</v>
      </c>
      <c r="BO1108" s="52">
        <f t="shared" si="311"/>
        <v>0</v>
      </c>
      <c r="BP1108" s="52">
        <f t="shared" si="312"/>
        <v>0</v>
      </c>
      <c r="BQ1108" s="53">
        <f t="shared" si="313"/>
        <v>0</v>
      </c>
    </row>
    <row r="1109" spans="1:74">
      <c r="A1109" s="41">
        <v>1170</v>
      </c>
      <c r="B1109" s="42">
        <v>46041</v>
      </c>
      <c r="C1109" s="48" t="s">
        <v>91</v>
      </c>
      <c r="D1109" s="43" t="str">
        <f t="shared" si="300"/>
        <v>IG</v>
      </c>
      <c r="E1109" s="44" t="s">
        <v>144</v>
      </c>
      <c r="F1109" s="44"/>
      <c r="G1109" s="45"/>
      <c r="H1109" s="45"/>
      <c r="I1109" s="45"/>
      <c r="J1109" s="5"/>
      <c r="K1109" s="46" t="e">
        <f>VLOOKUP(J1109,'[1]Item List (3)'!A$1:B$110000,2,FALSE)</f>
        <v>#N/A</v>
      </c>
      <c r="L1109" s="5"/>
      <c r="M1109" s="15" t="str">
        <f t="shared" si="299"/>
        <v>IR</v>
      </c>
      <c r="N1109" s="15"/>
      <c r="O1109" s="47" t="str">
        <f t="shared" si="308"/>
        <v/>
      </c>
      <c r="P1109" s="15"/>
      <c r="Q1109" s="15"/>
      <c r="R1109" s="15"/>
      <c r="S1109" s="15"/>
      <c r="T1109" s="15"/>
      <c r="U1109" s="48">
        <f t="shared" si="297"/>
        <v>0</v>
      </c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48">
        <f t="shared" si="314"/>
        <v>0</v>
      </c>
      <c r="BH1109" s="49">
        <f t="shared" si="309"/>
        <v>0</v>
      </c>
      <c r="BI1109" s="50">
        <f t="shared" ref="BI1109:BI1172" si="315">IFERROR(BH1109-SUM(W1109:BF1109)/60,0)</f>
        <v>0</v>
      </c>
      <c r="BJ1109" s="50">
        <f t="shared" si="302"/>
        <v>0</v>
      </c>
      <c r="BK1109" s="51">
        <f t="shared" si="303"/>
        <v>0</v>
      </c>
      <c r="BL1109" s="51">
        <f t="shared" si="304"/>
        <v>0</v>
      </c>
      <c r="BM1109" s="51">
        <f t="shared" si="305"/>
        <v>0</v>
      </c>
      <c r="BN1109" s="52">
        <f t="shared" si="310"/>
        <v>0</v>
      </c>
      <c r="BO1109" s="52">
        <f t="shared" si="311"/>
        <v>0</v>
      </c>
      <c r="BP1109" s="52">
        <f t="shared" si="312"/>
        <v>0</v>
      </c>
      <c r="BQ1109" s="53">
        <f t="shared" si="313"/>
        <v>0</v>
      </c>
    </row>
    <row r="1110" spans="1:74">
      <c r="A1110" s="41">
        <v>1171</v>
      </c>
      <c r="B1110" s="42">
        <v>46041</v>
      </c>
      <c r="C1110" s="48" t="s">
        <v>97</v>
      </c>
      <c r="D1110" s="43" t="str">
        <f t="shared" si="300"/>
        <v>IG</v>
      </c>
      <c r="E1110" s="44" t="s">
        <v>144</v>
      </c>
      <c r="F1110" s="44" t="s">
        <v>132</v>
      </c>
      <c r="G1110" s="45" t="s">
        <v>145</v>
      </c>
      <c r="H1110" s="45"/>
      <c r="I1110" s="45"/>
      <c r="J1110" s="5">
        <v>208557.1</v>
      </c>
      <c r="K1110" s="46" t="str">
        <f>VLOOKUP(J1110,'[1]Item List (3)'!A$1:B$110000,2,FALSE)</f>
        <v>OR 22211 SPL</v>
      </c>
      <c r="L1110" s="5">
        <v>250928012</v>
      </c>
      <c r="M1110" s="15" t="str">
        <f t="shared" si="299"/>
        <v>OR</v>
      </c>
      <c r="N1110" s="15">
        <v>60</v>
      </c>
      <c r="O1110" s="47">
        <f t="shared" si="308"/>
        <v>60</v>
      </c>
      <c r="P1110" s="15">
        <v>1</v>
      </c>
      <c r="Q1110" s="15">
        <v>310</v>
      </c>
      <c r="R1110" s="15">
        <v>7</v>
      </c>
      <c r="S1110" s="15"/>
      <c r="T1110" s="15"/>
      <c r="U1110" s="48">
        <f t="shared" ref="U1110:U1173" si="316">Q1110+S1110+T1110</f>
        <v>310</v>
      </c>
      <c r="V1110" s="15">
        <v>380</v>
      </c>
      <c r="W1110" s="15"/>
      <c r="X1110" s="15"/>
      <c r="Y1110" s="15"/>
      <c r="Z1110" s="15"/>
      <c r="AA1110" s="15"/>
      <c r="AB1110" s="15">
        <v>60</v>
      </c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>
        <v>20</v>
      </c>
      <c r="AQ1110" s="15"/>
      <c r="AR1110" s="15">
        <v>20</v>
      </c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48">
        <f t="shared" si="314"/>
        <v>480</v>
      </c>
      <c r="BH1110" s="49">
        <f t="shared" si="309"/>
        <v>8</v>
      </c>
      <c r="BI1110" s="50">
        <f t="shared" si="315"/>
        <v>6.333333333333333</v>
      </c>
      <c r="BJ1110" s="50">
        <f t="shared" si="302"/>
        <v>79.166666666666657</v>
      </c>
      <c r="BK1110" s="51">
        <f t="shared" si="303"/>
        <v>81.578947368421055</v>
      </c>
      <c r="BL1110" s="51">
        <f t="shared" si="304"/>
        <v>97.741935483870961</v>
      </c>
      <c r="BM1110" s="51">
        <f t="shared" si="305"/>
        <v>63.124999999999986</v>
      </c>
      <c r="BN1110" s="52">
        <f t="shared" si="310"/>
        <v>0.33333333333333331</v>
      </c>
      <c r="BO1110" s="52">
        <f t="shared" si="311"/>
        <v>460</v>
      </c>
      <c r="BP1110" s="52">
        <f t="shared" si="312"/>
        <v>1.3333333333333335</v>
      </c>
      <c r="BQ1110" s="53">
        <f t="shared" si="313"/>
        <v>80.000000000000014</v>
      </c>
      <c r="BR1110" s="54">
        <v>1</v>
      </c>
      <c r="BT1110" s="54">
        <v>1</v>
      </c>
      <c r="BU1110" s="55">
        <v>1</v>
      </c>
      <c r="BV1110" s="54">
        <v>3</v>
      </c>
    </row>
    <row r="1111" spans="1:74">
      <c r="A1111" s="41">
        <v>1172</v>
      </c>
      <c r="B1111" s="42">
        <v>46041</v>
      </c>
      <c r="C1111" s="48" t="s">
        <v>91</v>
      </c>
      <c r="D1111" s="43" t="str">
        <f t="shared" si="300"/>
        <v>IG</v>
      </c>
      <c r="E1111" s="44" t="s">
        <v>146</v>
      </c>
      <c r="F1111" s="44" t="s">
        <v>132</v>
      </c>
      <c r="G1111" s="45" t="s">
        <v>138</v>
      </c>
      <c r="H1111" s="45" t="s">
        <v>194</v>
      </c>
      <c r="I1111" s="45"/>
      <c r="J1111" s="5">
        <v>208247</v>
      </c>
      <c r="K1111" s="46" t="str">
        <f>VLOOKUP(J1111,'[1]Item List (3)'!A$1:B$110000,2,FALSE)</f>
        <v>OR.209 YY2</v>
      </c>
      <c r="L1111" s="5">
        <v>251221003</v>
      </c>
      <c r="M1111" s="15" t="str">
        <f t="shared" si="299"/>
        <v>OR</v>
      </c>
      <c r="N1111" s="15">
        <v>20</v>
      </c>
      <c r="O1111" s="47">
        <f t="shared" si="308"/>
        <v>180</v>
      </c>
      <c r="P1111" s="15">
        <v>1</v>
      </c>
      <c r="Q1111" s="15">
        <v>1255</v>
      </c>
      <c r="R1111" s="15">
        <v>4</v>
      </c>
      <c r="S1111" s="15">
        <v>5</v>
      </c>
      <c r="T1111" s="15"/>
      <c r="U1111" s="48">
        <f t="shared" si="316"/>
        <v>1260</v>
      </c>
      <c r="V1111" s="15">
        <v>460</v>
      </c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>
        <v>20</v>
      </c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48">
        <f t="shared" si="314"/>
        <v>480</v>
      </c>
      <c r="BH1111" s="49">
        <f t="shared" si="309"/>
        <v>8</v>
      </c>
      <c r="BI1111" s="50">
        <f t="shared" si="315"/>
        <v>7.666666666666667</v>
      </c>
      <c r="BJ1111" s="50">
        <f t="shared" si="302"/>
        <v>95.833333333333343</v>
      </c>
      <c r="BK1111" s="51">
        <f t="shared" si="303"/>
        <v>91.304347826086953</v>
      </c>
      <c r="BL1111" s="51">
        <f t="shared" si="304"/>
        <v>99.285714285714292</v>
      </c>
      <c r="BM1111" s="51">
        <f t="shared" si="305"/>
        <v>86.875</v>
      </c>
      <c r="BN1111" s="52">
        <f t="shared" si="310"/>
        <v>0.33333333333333331</v>
      </c>
      <c r="BO1111" s="52">
        <f t="shared" si="311"/>
        <v>1380</v>
      </c>
      <c r="BP1111" s="52">
        <f t="shared" si="312"/>
        <v>0</v>
      </c>
      <c r="BQ1111" s="53">
        <f t="shared" si="313"/>
        <v>0</v>
      </c>
      <c r="BR1111" s="54">
        <v>1</v>
      </c>
    </row>
    <row r="1112" spans="1:74">
      <c r="A1112" s="41">
        <v>1173</v>
      </c>
      <c r="B1112" s="42">
        <v>46041</v>
      </c>
      <c r="C1112" s="48" t="s">
        <v>97</v>
      </c>
      <c r="D1112" s="43" t="str">
        <f t="shared" si="300"/>
        <v>IG</v>
      </c>
      <c r="E1112" s="44" t="s">
        <v>146</v>
      </c>
      <c r="F1112" s="44" t="s">
        <v>132</v>
      </c>
      <c r="G1112" s="45" t="s">
        <v>154</v>
      </c>
      <c r="H1112" s="45"/>
      <c r="I1112" s="45"/>
      <c r="J1112" s="5">
        <v>208247</v>
      </c>
      <c r="K1112" s="46" t="str">
        <f>VLOOKUP(J1112,'[1]Item List (3)'!A$1:B$110000,2,FALSE)</f>
        <v>OR.209 YY2</v>
      </c>
      <c r="L1112" s="5">
        <v>251221003</v>
      </c>
      <c r="M1112" s="15" t="str">
        <f t="shared" si="299"/>
        <v>OR</v>
      </c>
      <c r="N1112" s="15">
        <v>20</v>
      </c>
      <c r="O1112" s="47">
        <f t="shared" si="308"/>
        <v>180</v>
      </c>
      <c r="P1112" s="15">
        <v>1</v>
      </c>
      <c r="Q1112" s="15">
        <v>1204</v>
      </c>
      <c r="R1112" s="15">
        <v>8</v>
      </c>
      <c r="S1112" s="15">
        <v>2</v>
      </c>
      <c r="T1112" s="15"/>
      <c r="U1112" s="48">
        <f t="shared" si="316"/>
        <v>1206</v>
      </c>
      <c r="V1112" s="15">
        <v>440</v>
      </c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>
        <v>40</v>
      </c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48">
        <f t="shared" si="314"/>
        <v>480</v>
      </c>
      <c r="BH1112" s="49">
        <f t="shared" si="309"/>
        <v>8</v>
      </c>
      <c r="BI1112" s="50">
        <f t="shared" si="315"/>
        <v>7.333333333333333</v>
      </c>
      <c r="BJ1112" s="50">
        <f t="shared" si="302"/>
        <v>91.666666666666657</v>
      </c>
      <c r="BK1112" s="51">
        <f t="shared" si="303"/>
        <v>91.363636363636374</v>
      </c>
      <c r="BL1112" s="51">
        <f t="shared" si="304"/>
        <v>99.170812603648429</v>
      </c>
      <c r="BM1112" s="51">
        <f t="shared" si="305"/>
        <v>83.055555555555557</v>
      </c>
      <c r="BN1112" s="52">
        <f t="shared" si="310"/>
        <v>0.66666666666666663</v>
      </c>
      <c r="BO1112" s="52">
        <f t="shared" si="311"/>
        <v>1320</v>
      </c>
      <c r="BP1112" s="52">
        <f t="shared" si="312"/>
        <v>0</v>
      </c>
      <c r="BQ1112" s="53">
        <f t="shared" si="313"/>
        <v>0</v>
      </c>
      <c r="BR1112" s="54">
        <v>1</v>
      </c>
      <c r="BT1112" s="54">
        <v>1</v>
      </c>
      <c r="BU1112" s="55">
        <v>1</v>
      </c>
    </row>
    <row r="1113" spans="1:74">
      <c r="A1113" s="41">
        <v>1174</v>
      </c>
      <c r="B1113" s="42">
        <v>46041</v>
      </c>
      <c r="C1113" s="48" t="s">
        <v>91</v>
      </c>
      <c r="D1113" s="43" t="str">
        <f t="shared" si="300"/>
        <v>IG</v>
      </c>
      <c r="E1113" s="44" t="s">
        <v>147</v>
      </c>
      <c r="F1113" s="44" t="s">
        <v>132</v>
      </c>
      <c r="G1113" s="45" t="s">
        <v>178</v>
      </c>
      <c r="H1113" s="45"/>
      <c r="I1113" s="45"/>
      <c r="J1113" s="5">
        <v>104247</v>
      </c>
      <c r="K1113" s="46" t="str">
        <f>VLOOKUP(J1113,'[1]Item List (3)'!A$1:B$110000,2,FALSE)</f>
        <v>IR.209</v>
      </c>
      <c r="L1113" s="5">
        <v>251221001</v>
      </c>
      <c r="M1113" s="15" t="str">
        <f t="shared" si="299"/>
        <v>IR</v>
      </c>
      <c r="N1113" s="15">
        <v>25</v>
      </c>
      <c r="O1113" s="47">
        <f t="shared" si="308"/>
        <v>144</v>
      </c>
      <c r="P1113" s="15">
        <v>1</v>
      </c>
      <c r="Q1113" s="15">
        <v>640</v>
      </c>
      <c r="R1113" s="15">
        <v>50</v>
      </c>
      <c r="S1113" s="15">
        <v>16</v>
      </c>
      <c r="T1113" s="15">
        <v>36</v>
      </c>
      <c r="U1113" s="48">
        <f t="shared" si="316"/>
        <v>692</v>
      </c>
      <c r="V1113" s="15">
        <v>355</v>
      </c>
      <c r="W1113" s="15"/>
      <c r="X1113" s="15">
        <v>40</v>
      </c>
      <c r="Y1113" s="15">
        <v>20</v>
      </c>
      <c r="Z1113" s="15">
        <v>10</v>
      </c>
      <c r="AA1113" s="15"/>
      <c r="AB1113" s="15"/>
      <c r="AC1113" s="15"/>
      <c r="AD1113" s="15"/>
      <c r="AE1113" s="15">
        <v>15</v>
      </c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>
        <v>30</v>
      </c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>
        <v>10</v>
      </c>
      <c r="BD1113" s="15"/>
      <c r="BE1113" s="15"/>
      <c r="BF1113" s="15"/>
      <c r="BG1113" s="48">
        <f t="shared" si="314"/>
        <v>480</v>
      </c>
      <c r="BH1113" s="49">
        <f t="shared" si="309"/>
        <v>8</v>
      </c>
      <c r="BI1113" s="50">
        <f t="shared" si="315"/>
        <v>5.9166666666666661</v>
      </c>
      <c r="BJ1113" s="50">
        <f t="shared" si="302"/>
        <v>73.958333333333329</v>
      </c>
      <c r="BK1113" s="51">
        <f t="shared" si="303"/>
        <v>81.220657276995325</v>
      </c>
      <c r="BL1113" s="51">
        <f t="shared" si="304"/>
        <v>85.260115606936409</v>
      </c>
      <c r="BM1113" s="51">
        <f t="shared" si="305"/>
        <v>51.215277777777779</v>
      </c>
      <c r="BN1113" s="52">
        <f t="shared" si="310"/>
        <v>0.5</v>
      </c>
      <c r="BO1113" s="52">
        <f t="shared" si="311"/>
        <v>1080</v>
      </c>
      <c r="BP1113" s="52">
        <f t="shared" si="312"/>
        <v>1.5833333333333335</v>
      </c>
      <c r="BQ1113" s="53">
        <f t="shared" si="313"/>
        <v>228.00000000000003</v>
      </c>
      <c r="BR1113" s="54">
        <v>2</v>
      </c>
    </row>
    <row r="1114" spans="1:74">
      <c r="A1114" s="41">
        <v>1175</v>
      </c>
      <c r="B1114" s="42">
        <v>46041</v>
      </c>
      <c r="C1114" s="48" t="s">
        <v>97</v>
      </c>
      <c r="D1114" s="43" t="str">
        <f t="shared" si="300"/>
        <v>IG</v>
      </c>
      <c r="E1114" s="44" t="s">
        <v>147</v>
      </c>
      <c r="F1114" s="44" t="s">
        <v>132</v>
      </c>
      <c r="G1114" s="45" t="s">
        <v>195</v>
      </c>
      <c r="H1114" s="45"/>
      <c r="I1114" s="45"/>
      <c r="J1114" s="5">
        <v>104247</v>
      </c>
      <c r="K1114" s="46" t="str">
        <f>VLOOKUP(J1114,'[1]Item List (3)'!A$1:B$110000,2,FALSE)</f>
        <v>IR.209</v>
      </c>
      <c r="L1114" s="5">
        <v>251221001</v>
      </c>
      <c r="M1114" s="15" t="str">
        <f t="shared" si="299"/>
        <v>IR</v>
      </c>
      <c r="N1114" s="15">
        <v>25</v>
      </c>
      <c r="O1114" s="47">
        <f t="shared" si="308"/>
        <v>144</v>
      </c>
      <c r="P1114" s="15">
        <v>1</v>
      </c>
      <c r="Q1114" s="15">
        <v>939</v>
      </c>
      <c r="R1114" s="15">
        <v>99</v>
      </c>
      <c r="S1114" s="15">
        <v>68</v>
      </c>
      <c r="T1114" s="15">
        <v>12</v>
      </c>
      <c r="U1114" s="48">
        <f t="shared" si="316"/>
        <v>1019</v>
      </c>
      <c r="V1114" s="15">
        <v>760</v>
      </c>
      <c r="W1114" s="15"/>
      <c r="X1114" s="15"/>
      <c r="Y1114" s="15">
        <v>20</v>
      </c>
      <c r="Z1114" s="15"/>
      <c r="AA1114" s="15"/>
      <c r="AB1114" s="15"/>
      <c r="AC1114" s="15"/>
      <c r="AD1114" s="15"/>
      <c r="AE1114" s="15">
        <v>10</v>
      </c>
      <c r="AF1114" s="15">
        <v>5</v>
      </c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>
        <v>30</v>
      </c>
      <c r="AQ1114" s="15"/>
      <c r="AR1114" s="15">
        <v>30</v>
      </c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>
        <v>40</v>
      </c>
      <c r="BD1114" s="15"/>
      <c r="BE1114" s="15">
        <v>5</v>
      </c>
      <c r="BF1114" s="15"/>
      <c r="BG1114" s="48">
        <f t="shared" si="314"/>
        <v>900</v>
      </c>
      <c r="BH1114" s="49">
        <f t="shared" si="309"/>
        <v>15</v>
      </c>
      <c r="BI1114" s="50">
        <f t="shared" si="315"/>
        <v>12.666666666666666</v>
      </c>
      <c r="BJ1114" s="50">
        <f t="shared" si="302"/>
        <v>84.444444444444443</v>
      </c>
      <c r="BK1114" s="51">
        <f t="shared" si="303"/>
        <v>55.866228070175438</v>
      </c>
      <c r="BL1114" s="51">
        <f t="shared" si="304"/>
        <v>82.433758586849848</v>
      </c>
      <c r="BM1114" s="51">
        <f t="shared" si="305"/>
        <v>38.888888888888886</v>
      </c>
      <c r="BN1114" s="52">
        <f t="shared" si="310"/>
        <v>0.58333333333333337</v>
      </c>
      <c r="BO1114" s="52">
        <f t="shared" si="311"/>
        <v>2076</v>
      </c>
      <c r="BP1114" s="52">
        <f t="shared" si="312"/>
        <v>1.75</v>
      </c>
      <c r="BQ1114" s="53">
        <f t="shared" si="313"/>
        <v>252</v>
      </c>
    </row>
    <row r="1115" spans="1:74">
      <c r="A1115" s="41">
        <v>1176</v>
      </c>
      <c r="B1115" s="42">
        <v>46041</v>
      </c>
      <c r="C1115" s="48" t="s">
        <v>91</v>
      </c>
      <c r="D1115" s="43" t="str">
        <f t="shared" si="300"/>
        <v>IG</v>
      </c>
      <c r="E1115" s="44" t="s">
        <v>150</v>
      </c>
      <c r="F1115" s="44" t="s">
        <v>132</v>
      </c>
      <c r="G1115" s="45" t="s">
        <v>141</v>
      </c>
      <c r="H1115" s="45" t="s">
        <v>185</v>
      </c>
      <c r="I1115" s="45"/>
      <c r="J1115" s="5">
        <v>200497.11</v>
      </c>
      <c r="K1115" s="46" t="str">
        <f>VLOOKUP(J1115,'[1]Item List (3)'!A$1:B$110000,2,FALSE)</f>
        <v>OR.MNA6718G</v>
      </c>
      <c r="L1115" s="5">
        <v>251229002</v>
      </c>
      <c r="M1115" s="15" t="str">
        <f t="shared" si="299"/>
        <v>OR</v>
      </c>
      <c r="N1115" s="15">
        <v>30</v>
      </c>
      <c r="O1115" s="47">
        <f t="shared" si="308"/>
        <v>120</v>
      </c>
      <c r="P1115" s="15">
        <v>1</v>
      </c>
      <c r="Q1115" s="15">
        <v>763</v>
      </c>
      <c r="R1115" s="15">
        <v>26</v>
      </c>
      <c r="S1115" s="15">
        <v>4</v>
      </c>
      <c r="T1115" s="15"/>
      <c r="U1115" s="48">
        <f t="shared" si="316"/>
        <v>767</v>
      </c>
      <c r="V1115" s="15">
        <v>430</v>
      </c>
      <c r="W1115" s="15"/>
      <c r="X1115" s="15"/>
      <c r="Y1115" s="15"/>
      <c r="Z1115" s="15">
        <v>35</v>
      </c>
      <c r="AA1115" s="15"/>
      <c r="AB1115" s="15"/>
      <c r="AC1115" s="15"/>
      <c r="AD1115" s="15"/>
      <c r="AE1115" s="15">
        <v>5</v>
      </c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>
        <v>10</v>
      </c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48">
        <f t="shared" si="314"/>
        <v>480</v>
      </c>
      <c r="BH1115" s="49">
        <f t="shared" si="309"/>
        <v>8</v>
      </c>
      <c r="BI1115" s="50">
        <f t="shared" si="315"/>
        <v>7.166666666666667</v>
      </c>
      <c r="BJ1115" s="50">
        <f t="shared" si="302"/>
        <v>89.583333333333343</v>
      </c>
      <c r="BK1115" s="51">
        <f t="shared" si="303"/>
        <v>89.186046511627907</v>
      </c>
      <c r="BL1115" s="51">
        <f t="shared" si="304"/>
        <v>96.088657105606259</v>
      </c>
      <c r="BM1115" s="51">
        <f t="shared" si="305"/>
        <v>76.770833333333329</v>
      </c>
      <c r="BN1115" s="52">
        <f t="shared" si="310"/>
        <v>0.16666666666666666</v>
      </c>
      <c r="BO1115" s="52">
        <f t="shared" si="311"/>
        <v>940</v>
      </c>
      <c r="BP1115" s="52">
        <f t="shared" si="312"/>
        <v>0.66666666666666674</v>
      </c>
      <c r="BQ1115" s="53">
        <f t="shared" si="313"/>
        <v>80.000000000000014</v>
      </c>
      <c r="BR1115" s="54">
        <v>1</v>
      </c>
    </row>
    <row r="1116" spans="1:74">
      <c r="A1116" s="41">
        <v>1177</v>
      </c>
      <c r="B1116" s="42">
        <v>46041</v>
      </c>
      <c r="C1116" s="48" t="s">
        <v>97</v>
      </c>
      <c r="D1116" s="43" t="str">
        <f t="shared" si="300"/>
        <v>IG</v>
      </c>
      <c r="E1116" s="44" t="s">
        <v>150</v>
      </c>
      <c r="F1116" s="44" t="s">
        <v>132</v>
      </c>
      <c r="G1116" s="45" t="s">
        <v>185</v>
      </c>
      <c r="H1116" s="45" t="s">
        <v>139</v>
      </c>
      <c r="I1116" s="45"/>
      <c r="J1116" s="5">
        <v>200497.11</v>
      </c>
      <c r="K1116" s="46" t="str">
        <f>VLOOKUP(J1116,'[1]Item List (3)'!A$1:B$110000,2,FALSE)</f>
        <v>OR.MNA6718G</v>
      </c>
      <c r="L1116" s="5">
        <v>251229002</v>
      </c>
      <c r="M1116" s="15" t="str">
        <f t="shared" si="299"/>
        <v>OR</v>
      </c>
      <c r="N1116" s="15">
        <v>30</v>
      </c>
      <c r="O1116" s="47">
        <f t="shared" si="308"/>
        <v>120</v>
      </c>
      <c r="P1116" s="15">
        <v>1</v>
      </c>
      <c r="Q1116" s="15">
        <v>1224</v>
      </c>
      <c r="R1116" s="15">
        <v>54</v>
      </c>
      <c r="S1116" s="15">
        <v>53</v>
      </c>
      <c r="T1116" s="15"/>
      <c r="U1116" s="48">
        <f t="shared" si="316"/>
        <v>1277</v>
      </c>
      <c r="V1116" s="15">
        <v>810</v>
      </c>
      <c r="W1116" s="15"/>
      <c r="X1116" s="15"/>
      <c r="Y1116" s="15"/>
      <c r="Z1116" s="15"/>
      <c r="AA1116" s="15"/>
      <c r="AB1116" s="15"/>
      <c r="AC1116" s="15">
        <v>10</v>
      </c>
      <c r="AD1116" s="15"/>
      <c r="AE1116" s="15">
        <v>20</v>
      </c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>
        <v>30</v>
      </c>
      <c r="AQ1116" s="15"/>
      <c r="AR1116" s="15">
        <v>20</v>
      </c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>
        <v>10</v>
      </c>
      <c r="BD1116" s="15"/>
      <c r="BE1116" s="15"/>
      <c r="BF1116" s="15"/>
      <c r="BG1116" s="48">
        <f t="shared" si="314"/>
        <v>900</v>
      </c>
      <c r="BH1116" s="49">
        <f t="shared" si="309"/>
        <v>15</v>
      </c>
      <c r="BI1116" s="50">
        <f t="shared" si="315"/>
        <v>13.5</v>
      </c>
      <c r="BJ1116" s="50">
        <f t="shared" si="302"/>
        <v>90</v>
      </c>
      <c r="BK1116" s="51">
        <f t="shared" si="303"/>
        <v>78.827160493827165</v>
      </c>
      <c r="BL1116" s="51">
        <f t="shared" si="304"/>
        <v>91.62098668754895</v>
      </c>
      <c r="BM1116" s="51"/>
      <c r="BN1116" s="52">
        <f t="shared" si="310"/>
        <v>0.5</v>
      </c>
      <c r="BO1116" s="52">
        <f t="shared" si="311"/>
        <v>1740</v>
      </c>
      <c r="BP1116" s="52">
        <f t="shared" si="312"/>
        <v>1</v>
      </c>
      <c r="BQ1116" s="53">
        <f t="shared" si="313"/>
        <v>120</v>
      </c>
    </row>
    <row r="1117" spans="1:74">
      <c r="A1117" s="41">
        <v>1178</v>
      </c>
      <c r="B1117" s="42">
        <v>46041</v>
      </c>
      <c r="C1117" s="48" t="s">
        <v>91</v>
      </c>
      <c r="D1117" s="43" t="str">
        <f t="shared" si="300"/>
        <v>IG</v>
      </c>
      <c r="E1117" s="44" t="s">
        <v>153</v>
      </c>
      <c r="F1117" s="44" t="s">
        <v>132</v>
      </c>
      <c r="G1117" s="45" t="s">
        <v>127</v>
      </c>
      <c r="H1117" s="45"/>
      <c r="I1117" s="45"/>
      <c r="J1117" s="5">
        <v>104818.01</v>
      </c>
      <c r="K1117" s="46" t="str">
        <f>VLOOKUP(J1117,'[1]Item List (3)'!A$1:B$110000,2,FALSE)</f>
        <v>NKI.IR 22/16(222616)</v>
      </c>
      <c r="L1117" s="5">
        <v>251109002</v>
      </c>
      <c r="M1117" s="15" t="str">
        <f t="shared" si="299"/>
        <v>IR</v>
      </c>
      <c r="N1117" s="15">
        <v>45</v>
      </c>
      <c r="O1117" s="47">
        <f t="shared" si="308"/>
        <v>80</v>
      </c>
      <c r="P1117" s="15">
        <v>1</v>
      </c>
      <c r="Q1117" s="15">
        <v>22</v>
      </c>
      <c r="R1117" s="15"/>
      <c r="S1117" s="15">
        <v>4</v>
      </c>
      <c r="T1117" s="15"/>
      <c r="U1117" s="48">
        <f t="shared" si="316"/>
        <v>26</v>
      </c>
      <c r="V1117" s="15">
        <v>30</v>
      </c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>
        <v>90</v>
      </c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48">
        <f t="shared" si="314"/>
        <v>120</v>
      </c>
      <c r="BH1117" s="49">
        <f t="shared" si="309"/>
        <v>2</v>
      </c>
      <c r="BI1117" s="50">
        <f t="shared" si="315"/>
        <v>0.5</v>
      </c>
      <c r="BJ1117" s="50">
        <f t="shared" si="302"/>
        <v>25</v>
      </c>
      <c r="BK1117" s="51">
        <f t="shared" si="303"/>
        <v>65</v>
      </c>
      <c r="BL1117" s="51">
        <f t="shared" si="304"/>
        <v>84.615384615384613</v>
      </c>
      <c r="BM1117" s="51">
        <f t="shared" ref="BM1117:BM1180" si="317">IFERROR((((BJ1117*BK1117*BL1117)/1000000)*100),0)</f>
        <v>13.750000000000002</v>
      </c>
      <c r="BN1117" s="52">
        <f t="shared" si="310"/>
        <v>0</v>
      </c>
      <c r="BO1117" s="52">
        <f t="shared" si="311"/>
        <v>160</v>
      </c>
      <c r="BP1117" s="52">
        <f t="shared" si="312"/>
        <v>1.5</v>
      </c>
      <c r="BQ1117" s="53">
        <f t="shared" si="313"/>
        <v>120</v>
      </c>
      <c r="BR1117" s="54">
        <v>1</v>
      </c>
    </row>
    <row r="1118" spans="1:74">
      <c r="A1118" s="41">
        <v>1179</v>
      </c>
      <c r="B1118" s="42">
        <v>46041</v>
      </c>
      <c r="C1118" s="48" t="s">
        <v>91</v>
      </c>
      <c r="D1118" s="43" t="str">
        <f t="shared" si="300"/>
        <v>IG</v>
      </c>
      <c r="E1118" s="44" t="s">
        <v>153</v>
      </c>
      <c r="F1118" s="44" t="s">
        <v>132</v>
      </c>
      <c r="G1118" s="45" t="s">
        <v>127</v>
      </c>
      <c r="H1118" s="45"/>
      <c r="I1118" s="45"/>
      <c r="J1118" s="5">
        <v>104738</v>
      </c>
      <c r="K1118" s="46" t="str">
        <f>VLOOKUP(J1118,'[1]Item List (3)'!A$1:B$110000,2,FALSE)</f>
        <v>IR.IR 20X28.6X16</v>
      </c>
      <c r="L1118" s="5"/>
      <c r="M1118" s="15" t="str">
        <f t="shared" si="299"/>
        <v>IR</v>
      </c>
      <c r="N1118" s="15"/>
      <c r="O1118" s="47" t="str">
        <f t="shared" si="308"/>
        <v/>
      </c>
      <c r="P1118" s="15"/>
      <c r="Q1118" s="15"/>
      <c r="R1118" s="15"/>
      <c r="S1118" s="15"/>
      <c r="T1118" s="15"/>
      <c r="U1118" s="48">
        <f t="shared" si="316"/>
        <v>0</v>
      </c>
      <c r="V1118" s="15"/>
      <c r="W1118" s="15">
        <v>150</v>
      </c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>
        <v>210</v>
      </c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48">
        <f t="shared" si="314"/>
        <v>360</v>
      </c>
      <c r="BH1118" s="49">
        <f t="shared" si="309"/>
        <v>6</v>
      </c>
      <c r="BI1118" s="50">
        <f t="shared" si="315"/>
        <v>0</v>
      </c>
      <c r="BJ1118" s="50">
        <f t="shared" si="302"/>
        <v>0</v>
      </c>
      <c r="BK1118" s="51">
        <f t="shared" si="303"/>
        <v>0</v>
      </c>
      <c r="BL1118" s="51">
        <f t="shared" si="304"/>
        <v>0</v>
      </c>
      <c r="BM1118" s="51">
        <f t="shared" si="317"/>
        <v>0</v>
      </c>
      <c r="BN1118" s="52">
        <f t="shared" si="310"/>
        <v>2.5</v>
      </c>
      <c r="BO1118" s="52">
        <f t="shared" si="311"/>
        <v>0</v>
      </c>
      <c r="BP1118" s="52">
        <f t="shared" si="312"/>
        <v>3.5</v>
      </c>
      <c r="BQ1118" s="53">
        <f t="shared" si="313"/>
        <v>0</v>
      </c>
    </row>
    <row r="1119" spans="1:74">
      <c r="A1119" s="41">
        <v>1180</v>
      </c>
      <c r="B1119" s="42">
        <v>46041</v>
      </c>
      <c r="C1119" s="48" t="s">
        <v>97</v>
      </c>
      <c r="D1119" s="43" t="str">
        <f t="shared" si="300"/>
        <v>IG</v>
      </c>
      <c r="E1119" s="44" t="s">
        <v>153</v>
      </c>
      <c r="F1119" s="44" t="s">
        <v>132</v>
      </c>
      <c r="G1119" s="45" t="s">
        <v>134</v>
      </c>
      <c r="H1119" s="45"/>
      <c r="I1119" s="45"/>
      <c r="J1119" s="5">
        <v>104738</v>
      </c>
      <c r="K1119" s="46" t="str">
        <f>VLOOKUP(J1119,'[1]Item List (3)'!A$1:B$110000,2,FALSE)</f>
        <v>IR.IR 20X28.6X16</v>
      </c>
      <c r="L1119" s="5"/>
      <c r="M1119" s="15" t="str">
        <f t="shared" si="299"/>
        <v>IR</v>
      </c>
      <c r="N1119" s="15"/>
      <c r="O1119" s="47" t="str">
        <f t="shared" si="308"/>
        <v/>
      </c>
      <c r="P1119" s="15"/>
      <c r="Q1119" s="15">
        <v>33</v>
      </c>
      <c r="R1119" s="15">
        <v>8</v>
      </c>
      <c r="S1119" s="15">
        <v>1</v>
      </c>
      <c r="T1119" s="15"/>
      <c r="U1119" s="48">
        <f t="shared" si="316"/>
        <v>34</v>
      </c>
      <c r="V1119" s="15">
        <v>30</v>
      </c>
      <c r="W1119" s="15">
        <v>120</v>
      </c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>
        <v>60</v>
      </c>
      <c r="AN1119" s="15"/>
      <c r="AO1119" s="15"/>
      <c r="AP1119" s="15"/>
      <c r="AQ1119" s="15"/>
      <c r="AR1119" s="15">
        <v>270</v>
      </c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48">
        <f t="shared" si="314"/>
        <v>480</v>
      </c>
      <c r="BH1119" s="49">
        <f t="shared" si="309"/>
        <v>8</v>
      </c>
      <c r="BI1119" s="50">
        <f t="shared" si="315"/>
        <v>0.5</v>
      </c>
      <c r="BJ1119" s="50">
        <f t="shared" si="302"/>
        <v>6.25</v>
      </c>
      <c r="BK1119" s="51">
        <f t="shared" si="303"/>
        <v>0</v>
      </c>
      <c r="BL1119" s="51">
        <f t="shared" si="304"/>
        <v>73.529411764705884</v>
      </c>
      <c r="BM1119" s="51">
        <f t="shared" si="317"/>
        <v>0</v>
      </c>
      <c r="BN1119" s="52">
        <f t="shared" si="310"/>
        <v>2</v>
      </c>
      <c r="BO1119" s="52">
        <f t="shared" si="311"/>
        <v>0</v>
      </c>
      <c r="BP1119" s="52">
        <f t="shared" si="312"/>
        <v>5.5</v>
      </c>
      <c r="BQ1119" s="53">
        <f t="shared" si="313"/>
        <v>0</v>
      </c>
    </row>
    <row r="1120" spans="1:74">
      <c r="A1120" s="41">
        <v>1181</v>
      </c>
      <c r="B1120" s="42">
        <v>46041</v>
      </c>
      <c r="C1120" s="48" t="s">
        <v>91</v>
      </c>
      <c r="D1120" s="43" t="str">
        <f t="shared" si="300"/>
        <v>IG</v>
      </c>
      <c r="E1120" s="44" t="s">
        <v>155</v>
      </c>
      <c r="F1120" s="44" t="s">
        <v>132</v>
      </c>
      <c r="G1120" s="45" t="s">
        <v>151</v>
      </c>
      <c r="H1120" s="45" t="s">
        <v>141</v>
      </c>
      <c r="I1120" s="45"/>
      <c r="J1120" s="5">
        <v>208448</v>
      </c>
      <c r="K1120" s="46" t="str">
        <f>VLOOKUP(J1120,'[1]Item List (3)'!A$1:B$110000,2,FALSE)</f>
        <v>R.OR 448(JC 8007)</v>
      </c>
      <c r="L1120" s="5">
        <v>250325004</v>
      </c>
      <c r="M1120" s="15" t="str">
        <f t="shared" si="299"/>
        <v>OR</v>
      </c>
      <c r="N1120" s="15">
        <v>30</v>
      </c>
      <c r="O1120" s="47">
        <f t="shared" si="308"/>
        <v>120</v>
      </c>
      <c r="P1120" s="15">
        <v>1</v>
      </c>
      <c r="Q1120" s="15">
        <v>356</v>
      </c>
      <c r="R1120" s="15"/>
      <c r="S1120" s="15">
        <v>26</v>
      </c>
      <c r="T1120" s="15"/>
      <c r="U1120" s="48">
        <f t="shared" si="316"/>
        <v>382</v>
      </c>
      <c r="V1120" s="15">
        <v>320</v>
      </c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>
        <v>10</v>
      </c>
      <c r="AH1120" s="15"/>
      <c r="AI1120" s="15"/>
      <c r="AJ1120" s="15"/>
      <c r="AK1120" s="15"/>
      <c r="AL1120" s="15"/>
      <c r="AM1120" s="15"/>
      <c r="AN1120" s="15"/>
      <c r="AO1120" s="15"/>
      <c r="AP1120" s="15">
        <v>10</v>
      </c>
      <c r="AQ1120" s="15"/>
      <c r="AR1120" s="15">
        <v>140</v>
      </c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48">
        <f t="shared" si="314"/>
        <v>480</v>
      </c>
      <c r="BH1120" s="49">
        <f t="shared" si="309"/>
        <v>8</v>
      </c>
      <c r="BI1120" s="50">
        <f t="shared" si="315"/>
        <v>5.3333333333333339</v>
      </c>
      <c r="BJ1120" s="50">
        <f t="shared" si="302"/>
        <v>66.666666666666671</v>
      </c>
      <c r="BK1120" s="51">
        <f t="shared" si="303"/>
        <v>59.687499999999993</v>
      </c>
      <c r="BL1120" s="51">
        <f t="shared" si="304"/>
        <v>93.193717277486911</v>
      </c>
      <c r="BM1120" s="51">
        <f t="shared" si="317"/>
        <v>37.083333333333329</v>
      </c>
      <c r="BN1120" s="52">
        <f t="shared" si="310"/>
        <v>0.16666666666666666</v>
      </c>
      <c r="BO1120" s="52">
        <f t="shared" si="311"/>
        <v>940</v>
      </c>
      <c r="BP1120" s="52">
        <f t="shared" si="312"/>
        <v>2.5</v>
      </c>
      <c r="BQ1120" s="53">
        <f t="shared" si="313"/>
        <v>300</v>
      </c>
      <c r="BR1120" s="54">
        <v>1</v>
      </c>
      <c r="BS1120" s="54">
        <v>1</v>
      </c>
    </row>
    <row r="1121" spans="1:69">
      <c r="A1121" s="41">
        <v>1182</v>
      </c>
      <c r="B1121" s="42">
        <v>46041</v>
      </c>
      <c r="C1121" s="48" t="s">
        <v>97</v>
      </c>
      <c r="D1121" s="43" t="str">
        <f t="shared" si="300"/>
        <v>IG</v>
      </c>
      <c r="E1121" s="44" t="s">
        <v>155</v>
      </c>
      <c r="F1121" s="44"/>
      <c r="G1121" s="45"/>
      <c r="H1121" s="45"/>
      <c r="I1121" s="45"/>
      <c r="J1121" s="5"/>
      <c r="K1121" s="46" t="e">
        <f>VLOOKUP(J1121,'[1]Item List (3)'!A$1:B$110000,2,FALSE)</f>
        <v>#N/A</v>
      </c>
      <c r="L1121" s="5"/>
      <c r="M1121" s="15" t="str">
        <f t="shared" si="299"/>
        <v>IR</v>
      </c>
      <c r="N1121" s="15"/>
      <c r="O1121" s="47" t="str">
        <f t="shared" si="308"/>
        <v/>
      </c>
      <c r="P1121" s="15"/>
      <c r="Q1121" s="15"/>
      <c r="R1121" s="15"/>
      <c r="S1121" s="15"/>
      <c r="T1121" s="15"/>
      <c r="U1121" s="48">
        <f t="shared" si="316"/>
        <v>0</v>
      </c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>
        <v>480</v>
      </c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48">
        <f t="shared" si="314"/>
        <v>480</v>
      </c>
      <c r="BH1121" s="49">
        <f t="shared" si="309"/>
        <v>8</v>
      </c>
      <c r="BI1121" s="50">
        <f t="shared" si="315"/>
        <v>0</v>
      </c>
      <c r="BJ1121" s="50">
        <f t="shared" si="302"/>
        <v>0</v>
      </c>
      <c r="BK1121" s="51">
        <f t="shared" si="303"/>
        <v>0</v>
      </c>
      <c r="BL1121" s="51">
        <f t="shared" si="304"/>
        <v>0</v>
      </c>
      <c r="BM1121" s="51">
        <f t="shared" si="317"/>
        <v>0</v>
      </c>
      <c r="BN1121" s="52">
        <f t="shared" si="310"/>
        <v>0</v>
      </c>
      <c r="BO1121" s="52">
        <f t="shared" si="311"/>
        <v>0</v>
      </c>
      <c r="BP1121" s="52">
        <f t="shared" si="312"/>
        <v>8</v>
      </c>
      <c r="BQ1121" s="53">
        <f t="shared" si="313"/>
        <v>0</v>
      </c>
    </row>
    <row r="1122" spans="1:69">
      <c r="A1122" s="41">
        <v>1183</v>
      </c>
      <c r="B1122" s="42">
        <v>46041</v>
      </c>
      <c r="C1122" s="48" t="s">
        <v>91</v>
      </c>
      <c r="D1122" s="43" t="str">
        <f t="shared" si="300"/>
        <v>IG</v>
      </c>
      <c r="E1122" s="44" t="s">
        <v>158</v>
      </c>
      <c r="F1122" s="44" t="s">
        <v>132</v>
      </c>
      <c r="G1122" s="45" t="s">
        <v>107</v>
      </c>
      <c r="H1122" s="45"/>
      <c r="I1122" s="45"/>
      <c r="J1122" s="5">
        <v>208281</v>
      </c>
      <c r="K1122" s="46" t="str">
        <f>VLOOKUP(J1122,'[1]Item List (3)'!A$1:B$110000,2,FALSE)</f>
        <v>D.OR 14536</v>
      </c>
      <c r="L1122" s="5">
        <v>251225006</v>
      </c>
      <c r="M1122" s="15" t="str">
        <f t="shared" si="299"/>
        <v>OR</v>
      </c>
      <c r="N1122" s="15">
        <v>65</v>
      </c>
      <c r="O1122" s="47">
        <f t="shared" si="308"/>
        <v>55.384615384615387</v>
      </c>
      <c r="P1122" s="15">
        <v>1</v>
      </c>
      <c r="Q1122" s="15">
        <v>277</v>
      </c>
      <c r="R1122" s="15">
        <v>31</v>
      </c>
      <c r="S1122" s="15"/>
      <c r="T1122" s="15"/>
      <c r="U1122" s="48">
        <f t="shared" si="316"/>
        <v>277</v>
      </c>
      <c r="V1122" s="15">
        <v>410</v>
      </c>
      <c r="W1122" s="15"/>
      <c r="X1122" s="15">
        <v>10</v>
      </c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>
        <v>30</v>
      </c>
      <c r="AQ1122" s="15"/>
      <c r="AR1122" s="15">
        <v>30</v>
      </c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48">
        <f t="shared" si="314"/>
        <v>480</v>
      </c>
      <c r="BH1122" s="49">
        <f t="shared" si="309"/>
        <v>8</v>
      </c>
      <c r="BI1122" s="50">
        <f t="shared" si="315"/>
        <v>6.833333333333333</v>
      </c>
      <c r="BJ1122" s="50">
        <f t="shared" si="302"/>
        <v>85.416666666666657</v>
      </c>
      <c r="BK1122" s="51">
        <f t="shared" si="303"/>
        <v>73.191056910569102</v>
      </c>
      <c r="BL1122" s="51">
        <f t="shared" si="304"/>
        <v>88.808664259927795</v>
      </c>
      <c r="BM1122" s="51">
        <f t="shared" si="317"/>
        <v>55.520833333333329</v>
      </c>
      <c r="BN1122" s="52">
        <f t="shared" si="310"/>
        <v>0.5</v>
      </c>
      <c r="BO1122" s="52">
        <f t="shared" si="311"/>
        <v>415.38461538461536</v>
      </c>
      <c r="BP1122" s="52">
        <f t="shared" si="312"/>
        <v>0.66666666666666674</v>
      </c>
      <c r="BQ1122" s="53">
        <f t="shared" si="313"/>
        <v>36.923076923076927</v>
      </c>
    </row>
    <row r="1123" spans="1:69">
      <c r="A1123" s="41">
        <v>1184</v>
      </c>
      <c r="B1123" s="42">
        <v>46041</v>
      </c>
      <c r="C1123" s="48" t="s">
        <v>97</v>
      </c>
      <c r="D1123" s="43" t="str">
        <f t="shared" si="300"/>
        <v>IG</v>
      </c>
      <c r="E1123" s="44" t="s">
        <v>158</v>
      </c>
      <c r="F1123" s="44"/>
      <c r="G1123" s="45"/>
      <c r="H1123" s="45"/>
      <c r="I1123" s="45"/>
      <c r="J1123" s="5"/>
      <c r="K1123" s="46" t="e">
        <f>VLOOKUP(J1123,'[1]Item List (3)'!A$1:B$110000,2,FALSE)</f>
        <v>#N/A</v>
      </c>
      <c r="L1123" s="5"/>
      <c r="M1123" s="15" t="str">
        <f t="shared" si="299"/>
        <v>IR</v>
      </c>
      <c r="N1123" s="15"/>
      <c r="O1123" s="47" t="str">
        <f t="shared" si="308"/>
        <v/>
      </c>
      <c r="P1123" s="15"/>
      <c r="Q1123" s="15"/>
      <c r="R1123" s="15"/>
      <c r="S1123" s="15"/>
      <c r="T1123" s="15"/>
      <c r="U1123" s="48">
        <f t="shared" si="316"/>
        <v>0</v>
      </c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>
        <v>480</v>
      </c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48">
        <f t="shared" si="314"/>
        <v>480</v>
      </c>
      <c r="BH1123" s="49">
        <f t="shared" si="309"/>
        <v>8</v>
      </c>
      <c r="BI1123" s="50">
        <f t="shared" si="315"/>
        <v>0</v>
      </c>
      <c r="BJ1123" s="50">
        <f t="shared" si="302"/>
        <v>0</v>
      </c>
      <c r="BK1123" s="51">
        <f t="shared" si="303"/>
        <v>0</v>
      </c>
      <c r="BL1123" s="51">
        <f t="shared" si="304"/>
        <v>0</v>
      </c>
      <c r="BM1123" s="51">
        <f t="shared" si="317"/>
        <v>0</v>
      </c>
      <c r="BN1123" s="52">
        <f t="shared" si="310"/>
        <v>0</v>
      </c>
      <c r="BO1123" s="52">
        <f t="shared" si="311"/>
        <v>0</v>
      </c>
      <c r="BP1123" s="52">
        <f t="shared" si="312"/>
        <v>8</v>
      </c>
      <c r="BQ1123" s="53">
        <f t="shared" si="313"/>
        <v>0</v>
      </c>
    </row>
    <row r="1124" spans="1:69">
      <c r="A1124" s="41">
        <v>1185</v>
      </c>
      <c r="B1124" s="42">
        <v>46041</v>
      </c>
      <c r="C1124" s="48" t="s">
        <v>91</v>
      </c>
      <c r="D1124" s="43" t="str">
        <f t="shared" si="300"/>
        <v>IG</v>
      </c>
      <c r="E1124" s="44" t="s">
        <v>159</v>
      </c>
      <c r="F1124" s="44" t="s">
        <v>132</v>
      </c>
      <c r="G1124" s="45" t="s">
        <v>123</v>
      </c>
      <c r="H1124" s="45"/>
      <c r="I1124" s="45"/>
      <c r="J1124" s="5">
        <v>104247</v>
      </c>
      <c r="K1124" s="46" t="str">
        <f>VLOOKUP(J1124,'[1]Item List (3)'!A$1:B$110000,2,FALSE)</f>
        <v>IR.209</v>
      </c>
      <c r="L1124" s="5">
        <v>251221002</v>
      </c>
      <c r="M1124" s="15" t="str">
        <f t="shared" si="299"/>
        <v>IR</v>
      </c>
      <c r="N1124" s="15">
        <v>30</v>
      </c>
      <c r="O1124" s="47">
        <f t="shared" si="308"/>
        <v>120</v>
      </c>
      <c r="P1124" s="15">
        <v>1</v>
      </c>
      <c r="Q1124" s="15">
        <v>557</v>
      </c>
      <c r="R1124" s="15">
        <v>41</v>
      </c>
      <c r="S1124" s="15">
        <v>12</v>
      </c>
      <c r="T1124" s="15">
        <v>19</v>
      </c>
      <c r="U1124" s="48">
        <f t="shared" si="316"/>
        <v>588</v>
      </c>
      <c r="V1124" s="15">
        <v>460</v>
      </c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>
        <v>20</v>
      </c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48">
        <f t="shared" si="314"/>
        <v>480</v>
      </c>
      <c r="BH1124" s="49">
        <f t="shared" si="309"/>
        <v>8</v>
      </c>
      <c r="BI1124" s="50">
        <f t="shared" si="315"/>
        <v>7.666666666666667</v>
      </c>
      <c r="BJ1124" s="50">
        <f t="shared" si="302"/>
        <v>95.833333333333343</v>
      </c>
      <c r="BK1124" s="51">
        <f t="shared" si="303"/>
        <v>63.913043478260867</v>
      </c>
      <c r="BL1124" s="51">
        <f t="shared" si="304"/>
        <v>87.755102040816325</v>
      </c>
      <c r="BM1124" s="51">
        <f t="shared" si="317"/>
        <v>53.75</v>
      </c>
      <c r="BN1124" s="52">
        <f t="shared" si="310"/>
        <v>0.33333333333333331</v>
      </c>
      <c r="BO1124" s="52">
        <f t="shared" si="311"/>
        <v>920</v>
      </c>
      <c r="BP1124" s="52">
        <f t="shared" si="312"/>
        <v>0</v>
      </c>
      <c r="BQ1124" s="53">
        <f t="shared" si="313"/>
        <v>0</v>
      </c>
    </row>
    <row r="1125" spans="1:69">
      <c r="A1125" s="41">
        <v>1186</v>
      </c>
      <c r="B1125" s="42">
        <v>46041</v>
      </c>
      <c r="C1125" s="72" t="s">
        <v>97</v>
      </c>
      <c r="D1125" s="43" t="str">
        <f t="shared" si="300"/>
        <v>IG</v>
      </c>
      <c r="E1125" s="44" t="s">
        <v>159</v>
      </c>
      <c r="F1125" s="44" t="s">
        <v>132</v>
      </c>
      <c r="G1125" s="45" t="s">
        <v>123</v>
      </c>
      <c r="H1125" s="45" t="s">
        <v>124</v>
      </c>
      <c r="I1125" s="45"/>
      <c r="J1125" s="5">
        <v>104247</v>
      </c>
      <c r="K1125" s="46" t="str">
        <f>VLOOKUP(J1125,'[1]Item List (3)'!A$1:B$110000,2,FALSE)</f>
        <v>IR.209</v>
      </c>
      <c r="L1125" s="5">
        <v>251221002</v>
      </c>
      <c r="M1125" s="15" t="str">
        <f t="shared" si="299"/>
        <v>IR</v>
      </c>
      <c r="N1125" s="15">
        <v>30</v>
      </c>
      <c r="O1125" s="47">
        <f t="shared" si="308"/>
        <v>120</v>
      </c>
      <c r="P1125" s="15">
        <v>1</v>
      </c>
      <c r="Q1125" s="32">
        <v>1015</v>
      </c>
      <c r="R1125" s="32">
        <v>63</v>
      </c>
      <c r="S1125" s="32">
        <v>3</v>
      </c>
      <c r="T1125" s="32">
        <v>26</v>
      </c>
      <c r="U1125" s="48">
        <f t="shared" si="316"/>
        <v>1044</v>
      </c>
      <c r="V1125" s="32">
        <v>720</v>
      </c>
      <c r="W1125" s="32"/>
      <c r="X1125" s="32">
        <v>155</v>
      </c>
      <c r="Y1125" s="32"/>
      <c r="Z1125" s="32"/>
      <c r="AA1125" s="32"/>
      <c r="AB1125" s="32"/>
      <c r="AC1125" s="32"/>
      <c r="AD1125" s="32"/>
      <c r="AE1125" s="32"/>
      <c r="AF1125" s="32"/>
      <c r="AG1125" s="32"/>
      <c r="AH1125" s="32"/>
      <c r="AI1125" s="32"/>
      <c r="AJ1125" s="32"/>
      <c r="AK1125" s="32"/>
      <c r="AL1125" s="32"/>
      <c r="AM1125" s="32"/>
      <c r="AN1125" s="32"/>
      <c r="AO1125" s="32"/>
      <c r="AP1125" s="32">
        <v>20</v>
      </c>
      <c r="AQ1125" s="32"/>
      <c r="AR1125" s="32"/>
      <c r="AS1125" s="32"/>
      <c r="AT1125" s="32"/>
      <c r="AU1125" s="32"/>
      <c r="AV1125" s="32"/>
      <c r="AW1125" s="32"/>
      <c r="AX1125" s="32"/>
      <c r="AY1125" s="32"/>
      <c r="AZ1125" s="32"/>
      <c r="BA1125" s="32"/>
      <c r="BB1125" s="32"/>
      <c r="BC1125" s="32"/>
      <c r="BD1125" s="32"/>
      <c r="BE1125" s="32">
        <v>5</v>
      </c>
      <c r="BF1125" s="32"/>
      <c r="BG1125" s="48">
        <f t="shared" si="314"/>
        <v>900</v>
      </c>
      <c r="BH1125" s="49">
        <f t="shared" si="309"/>
        <v>15</v>
      </c>
      <c r="BI1125" s="50">
        <f t="shared" si="315"/>
        <v>12</v>
      </c>
      <c r="BJ1125" s="50">
        <f t="shared" si="302"/>
        <v>80</v>
      </c>
      <c r="BK1125" s="51">
        <f t="shared" si="303"/>
        <v>72.5</v>
      </c>
      <c r="BL1125" s="51">
        <f t="shared" si="304"/>
        <v>91.187739463601531</v>
      </c>
      <c r="BM1125" s="51">
        <f t="shared" si="317"/>
        <v>52.888888888888886</v>
      </c>
      <c r="BN1125" s="52">
        <f t="shared" si="310"/>
        <v>0.41666666666666669</v>
      </c>
      <c r="BO1125" s="52">
        <f t="shared" si="311"/>
        <v>1750</v>
      </c>
      <c r="BP1125" s="52">
        <f t="shared" si="312"/>
        <v>2.5833333333333335</v>
      </c>
      <c r="BQ1125" s="53">
        <f t="shared" si="313"/>
        <v>310</v>
      </c>
    </row>
    <row r="1126" spans="1:69">
      <c r="A1126" s="41">
        <v>1187</v>
      </c>
      <c r="B1126" s="42">
        <v>46041</v>
      </c>
      <c r="C1126" s="48" t="s">
        <v>91</v>
      </c>
      <c r="D1126" s="43" t="str">
        <f t="shared" si="300"/>
        <v>HO</v>
      </c>
      <c r="E1126" s="44" t="s">
        <v>160</v>
      </c>
      <c r="F1126" s="44" t="s">
        <v>161</v>
      </c>
      <c r="G1126" s="45" t="s">
        <v>103</v>
      </c>
      <c r="H1126" s="45"/>
      <c r="I1126" s="45"/>
      <c r="J1126" s="5">
        <v>100261</v>
      </c>
      <c r="K1126" s="46" t="str">
        <f>VLOOKUP(J1126,'[1]Item List (3)'!A$1:B$110000,2,FALSE)</f>
        <v>IR. 211 YY4</v>
      </c>
      <c r="L1126" s="5">
        <v>251230007</v>
      </c>
      <c r="M1126" s="15" t="str">
        <f t="shared" si="299"/>
        <v>IR</v>
      </c>
      <c r="N1126" s="15">
        <v>45</v>
      </c>
      <c r="O1126" s="47">
        <f t="shared" si="308"/>
        <v>80</v>
      </c>
      <c r="P1126" s="15">
        <v>1</v>
      </c>
      <c r="Q1126" s="15">
        <v>435</v>
      </c>
      <c r="R1126" s="15"/>
      <c r="S1126" s="15"/>
      <c r="T1126" s="15"/>
      <c r="U1126" s="48">
        <f t="shared" si="316"/>
        <v>435</v>
      </c>
      <c r="V1126" s="15">
        <v>390</v>
      </c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>
        <v>30</v>
      </c>
      <c r="AQ1126" s="15"/>
      <c r="AR1126" s="15">
        <v>60</v>
      </c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48">
        <f t="shared" si="314"/>
        <v>480</v>
      </c>
      <c r="BH1126" s="49">
        <f t="shared" si="309"/>
        <v>8</v>
      </c>
      <c r="BI1126" s="50">
        <f t="shared" si="315"/>
        <v>6.5</v>
      </c>
      <c r="BJ1126" s="50">
        <f t="shared" si="302"/>
        <v>81.25</v>
      </c>
      <c r="BK1126" s="51">
        <f t="shared" si="303"/>
        <v>83.65384615384616</v>
      </c>
      <c r="BL1126" s="51">
        <f t="shared" si="304"/>
        <v>100</v>
      </c>
      <c r="BM1126" s="51">
        <f t="shared" si="317"/>
        <v>67.968750000000014</v>
      </c>
      <c r="BN1126" s="52">
        <f t="shared" si="310"/>
        <v>0.5</v>
      </c>
      <c r="BO1126" s="52">
        <f t="shared" si="311"/>
        <v>600</v>
      </c>
      <c r="BP1126" s="52">
        <f t="shared" si="312"/>
        <v>1</v>
      </c>
      <c r="BQ1126" s="53">
        <f t="shared" si="313"/>
        <v>80</v>
      </c>
    </row>
    <row r="1127" spans="1:69">
      <c r="A1127" s="41">
        <v>1188</v>
      </c>
      <c r="B1127" s="42">
        <v>46041</v>
      </c>
      <c r="C1127" s="48" t="s">
        <v>97</v>
      </c>
      <c r="D1127" s="43" t="str">
        <f t="shared" si="300"/>
        <v>HO</v>
      </c>
      <c r="E1127" s="44" t="s">
        <v>160</v>
      </c>
      <c r="F1127" s="44" t="s">
        <v>161</v>
      </c>
      <c r="G1127" s="45" t="s">
        <v>167</v>
      </c>
      <c r="H1127" s="45"/>
      <c r="I1127" s="45"/>
      <c r="J1127" s="5">
        <v>100261</v>
      </c>
      <c r="K1127" s="46" t="str">
        <f>VLOOKUP(J1127,'[1]Item List (3)'!A$1:B$110000,2,FALSE)</f>
        <v>IR. 211 YY4</v>
      </c>
      <c r="L1127" s="5">
        <v>251230007</v>
      </c>
      <c r="M1127" s="15" t="str">
        <f t="shared" si="299"/>
        <v>IR</v>
      </c>
      <c r="N1127" s="15">
        <v>45</v>
      </c>
      <c r="O1127" s="47">
        <f t="shared" si="308"/>
        <v>80</v>
      </c>
      <c r="P1127" s="15">
        <v>1</v>
      </c>
      <c r="Q1127" s="15">
        <v>204</v>
      </c>
      <c r="R1127" s="15"/>
      <c r="S1127" s="15"/>
      <c r="T1127" s="15"/>
      <c r="U1127" s="48">
        <f t="shared" si="316"/>
        <v>204</v>
      </c>
      <c r="V1127" s="15">
        <v>210</v>
      </c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>
        <v>30</v>
      </c>
      <c r="AQ1127" s="15"/>
      <c r="AR1127" s="15">
        <v>240</v>
      </c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48">
        <f t="shared" si="314"/>
        <v>480</v>
      </c>
      <c r="BH1127" s="49">
        <f t="shared" si="309"/>
        <v>8</v>
      </c>
      <c r="BI1127" s="50">
        <f t="shared" si="315"/>
        <v>3.5</v>
      </c>
      <c r="BJ1127" s="50">
        <f t="shared" si="302"/>
        <v>43.75</v>
      </c>
      <c r="BK1127" s="51">
        <f t="shared" si="303"/>
        <v>72.857142857142847</v>
      </c>
      <c r="BL1127" s="51">
        <f t="shared" si="304"/>
        <v>100</v>
      </c>
      <c r="BM1127" s="51">
        <f t="shared" si="317"/>
        <v>31.874999999999993</v>
      </c>
      <c r="BN1127" s="52">
        <f t="shared" si="310"/>
        <v>0.5</v>
      </c>
      <c r="BO1127" s="52">
        <f t="shared" si="311"/>
        <v>600</v>
      </c>
      <c r="BP1127" s="52">
        <f t="shared" si="312"/>
        <v>4</v>
      </c>
      <c r="BQ1127" s="53">
        <f t="shared" si="313"/>
        <v>320</v>
      </c>
    </row>
    <row r="1128" spans="1:69">
      <c r="A1128" s="41">
        <v>1189</v>
      </c>
      <c r="B1128" s="42">
        <v>46041</v>
      </c>
      <c r="C1128" s="48" t="s">
        <v>91</v>
      </c>
      <c r="D1128" s="43" t="str">
        <f t="shared" si="300"/>
        <v>HO</v>
      </c>
      <c r="E1128" s="44" t="s">
        <v>164</v>
      </c>
      <c r="F1128" s="44"/>
      <c r="G1128" s="45"/>
      <c r="H1128" s="45"/>
      <c r="I1128" s="45"/>
      <c r="J1128" s="5"/>
      <c r="K1128" s="46" t="e">
        <f>VLOOKUP(J1128,'[1]Item List (3)'!A$1:B$110000,2,FALSE)</f>
        <v>#N/A</v>
      </c>
      <c r="L1128" s="5"/>
      <c r="M1128" s="15" t="str">
        <f t="shared" si="299"/>
        <v>IR</v>
      </c>
      <c r="N1128" s="15"/>
      <c r="O1128" s="47" t="str">
        <f t="shared" si="308"/>
        <v/>
      </c>
      <c r="P1128" s="15"/>
      <c r="Q1128" s="15"/>
      <c r="R1128" s="15"/>
      <c r="S1128" s="15"/>
      <c r="T1128" s="15"/>
      <c r="U1128" s="48">
        <f t="shared" si="316"/>
        <v>0</v>
      </c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>
        <v>480</v>
      </c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48">
        <f t="shared" si="314"/>
        <v>480</v>
      </c>
      <c r="BH1128" s="49">
        <f t="shared" si="309"/>
        <v>8</v>
      </c>
      <c r="BI1128" s="50">
        <f t="shared" si="315"/>
        <v>0</v>
      </c>
      <c r="BJ1128" s="50">
        <f t="shared" si="302"/>
        <v>0</v>
      </c>
      <c r="BK1128" s="51">
        <f t="shared" si="303"/>
        <v>0</v>
      </c>
      <c r="BL1128" s="51">
        <f t="shared" si="304"/>
        <v>0</v>
      </c>
      <c r="BM1128" s="51">
        <f t="shared" si="317"/>
        <v>0</v>
      </c>
      <c r="BN1128" s="52">
        <f t="shared" si="310"/>
        <v>0</v>
      </c>
      <c r="BO1128" s="52">
        <f t="shared" si="311"/>
        <v>0</v>
      </c>
      <c r="BP1128" s="52">
        <f t="shared" si="312"/>
        <v>8</v>
      </c>
      <c r="BQ1128" s="53">
        <f t="shared" si="313"/>
        <v>0</v>
      </c>
    </row>
    <row r="1129" spans="1:69">
      <c r="A1129" s="41">
        <v>1190</v>
      </c>
      <c r="B1129" s="42">
        <v>46041</v>
      </c>
      <c r="C1129" s="48" t="s">
        <v>97</v>
      </c>
      <c r="D1129" s="43" t="str">
        <f t="shared" si="300"/>
        <v>HO</v>
      </c>
      <c r="E1129" s="44" t="s">
        <v>164</v>
      </c>
      <c r="F1129" s="44"/>
      <c r="G1129" s="45"/>
      <c r="H1129" s="45"/>
      <c r="I1129" s="45"/>
      <c r="J1129" s="5"/>
      <c r="K1129" s="46" t="e">
        <f>VLOOKUP(J1129,'[1]Item List (3)'!A$1:B$110000,2,FALSE)</f>
        <v>#N/A</v>
      </c>
      <c r="L1129" s="5"/>
      <c r="M1129" s="15" t="str">
        <f t="shared" si="299"/>
        <v>IR</v>
      </c>
      <c r="N1129" s="15"/>
      <c r="O1129" s="47" t="str">
        <f t="shared" si="308"/>
        <v/>
      </c>
      <c r="P1129" s="15"/>
      <c r="Q1129" s="15"/>
      <c r="R1129" s="15"/>
      <c r="S1129" s="15"/>
      <c r="T1129" s="15"/>
      <c r="U1129" s="48">
        <f t="shared" si="316"/>
        <v>0</v>
      </c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>
        <v>480</v>
      </c>
      <c r="BG1129" s="48">
        <f t="shared" si="314"/>
        <v>480</v>
      </c>
      <c r="BH1129" s="49">
        <f t="shared" si="309"/>
        <v>8</v>
      </c>
      <c r="BI1129" s="50">
        <f t="shared" si="315"/>
        <v>0</v>
      </c>
      <c r="BJ1129" s="50">
        <f t="shared" si="302"/>
        <v>0</v>
      </c>
      <c r="BK1129" s="51">
        <f t="shared" si="303"/>
        <v>0</v>
      </c>
      <c r="BL1129" s="51">
        <f t="shared" si="304"/>
        <v>0</v>
      </c>
      <c r="BM1129" s="51">
        <f t="shared" si="317"/>
        <v>0</v>
      </c>
      <c r="BN1129" s="52">
        <f t="shared" si="310"/>
        <v>8</v>
      </c>
      <c r="BO1129" s="52">
        <f t="shared" si="311"/>
        <v>0</v>
      </c>
      <c r="BP1129" s="52">
        <f t="shared" si="312"/>
        <v>0</v>
      </c>
      <c r="BQ1129" s="53">
        <f t="shared" si="313"/>
        <v>0</v>
      </c>
    </row>
    <row r="1130" spans="1:69">
      <c r="A1130" s="41">
        <v>1191</v>
      </c>
      <c r="B1130" s="42">
        <v>46041</v>
      </c>
      <c r="C1130" s="48" t="s">
        <v>91</v>
      </c>
      <c r="D1130" s="43" t="str">
        <f t="shared" si="300"/>
        <v>HO</v>
      </c>
      <c r="E1130" s="44" t="s">
        <v>166</v>
      </c>
      <c r="F1130" s="44"/>
      <c r="G1130" s="45"/>
      <c r="H1130" s="45"/>
      <c r="I1130" s="45"/>
      <c r="J1130" s="5"/>
      <c r="K1130" s="46" t="e">
        <f>VLOOKUP(J1130,'[1]Item List (3)'!A$1:B$110000,2,FALSE)</f>
        <v>#N/A</v>
      </c>
      <c r="L1130" s="5"/>
      <c r="M1130" s="15" t="str">
        <f t="shared" si="299"/>
        <v>IR</v>
      </c>
      <c r="N1130" s="15"/>
      <c r="O1130" s="47" t="str">
        <f t="shared" si="308"/>
        <v/>
      </c>
      <c r="P1130" s="15"/>
      <c r="Q1130" s="15"/>
      <c r="R1130" s="15"/>
      <c r="S1130" s="15"/>
      <c r="T1130" s="15"/>
      <c r="U1130" s="48">
        <f t="shared" si="316"/>
        <v>0</v>
      </c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>
        <v>480</v>
      </c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48">
        <f t="shared" si="314"/>
        <v>480</v>
      </c>
      <c r="BH1130" s="49">
        <f t="shared" si="309"/>
        <v>8</v>
      </c>
      <c r="BI1130" s="50">
        <f t="shared" si="315"/>
        <v>0</v>
      </c>
      <c r="BJ1130" s="50">
        <f t="shared" si="302"/>
        <v>0</v>
      </c>
      <c r="BK1130" s="51">
        <f t="shared" si="303"/>
        <v>0</v>
      </c>
      <c r="BL1130" s="51">
        <f t="shared" si="304"/>
        <v>0</v>
      </c>
      <c r="BM1130" s="51">
        <f t="shared" si="317"/>
        <v>0</v>
      </c>
      <c r="BN1130" s="52">
        <f t="shared" si="310"/>
        <v>0</v>
      </c>
      <c r="BO1130" s="52">
        <f t="shared" si="311"/>
        <v>0</v>
      </c>
      <c r="BP1130" s="52">
        <f t="shared" si="312"/>
        <v>8</v>
      </c>
      <c r="BQ1130" s="53">
        <f t="shared" si="313"/>
        <v>0</v>
      </c>
    </row>
    <row r="1131" spans="1:69">
      <c r="A1131" s="41">
        <v>1192</v>
      </c>
      <c r="B1131" s="42">
        <v>46041</v>
      </c>
      <c r="C1131" s="48" t="s">
        <v>97</v>
      </c>
      <c r="D1131" s="43" t="str">
        <f t="shared" si="300"/>
        <v>HO</v>
      </c>
      <c r="E1131" s="44" t="s">
        <v>166</v>
      </c>
      <c r="F1131" s="44"/>
      <c r="G1131" s="45"/>
      <c r="H1131" s="45"/>
      <c r="I1131" s="45"/>
      <c r="J1131" s="5"/>
      <c r="K1131" s="46" t="e">
        <f>VLOOKUP(J1131,'[1]Item List (3)'!A$1:B$110000,2,FALSE)</f>
        <v>#N/A</v>
      </c>
      <c r="L1131" s="5"/>
      <c r="M1131" s="15" t="str">
        <f t="shared" si="299"/>
        <v>IR</v>
      </c>
      <c r="N1131" s="15"/>
      <c r="O1131" s="47" t="str">
        <f t="shared" si="308"/>
        <v/>
      </c>
      <c r="P1131" s="15"/>
      <c r="Q1131" s="15"/>
      <c r="R1131" s="15"/>
      <c r="S1131" s="15"/>
      <c r="T1131" s="15"/>
      <c r="U1131" s="48">
        <f t="shared" si="316"/>
        <v>0</v>
      </c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>
        <v>480</v>
      </c>
      <c r="BG1131" s="48">
        <f t="shared" si="314"/>
        <v>480</v>
      </c>
      <c r="BH1131" s="49">
        <f t="shared" si="309"/>
        <v>8</v>
      </c>
      <c r="BI1131" s="50">
        <f t="shared" si="315"/>
        <v>0</v>
      </c>
      <c r="BJ1131" s="50">
        <f t="shared" si="302"/>
        <v>0</v>
      </c>
      <c r="BK1131" s="51">
        <f t="shared" si="303"/>
        <v>0</v>
      </c>
      <c r="BL1131" s="51">
        <f t="shared" si="304"/>
        <v>0</v>
      </c>
      <c r="BM1131" s="51">
        <f t="shared" si="317"/>
        <v>0</v>
      </c>
      <c r="BN1131" s="52">
        <f t="shared" si="310"/>
        <v>8</v>
      </c>
      <c r="BO1131" s="52">
        <f t="shared" si="311"/>
        <v>0</v>
      </c>
      <c r="BP1131" s="52">
        <f t="shared" si="312"/>
        <v>0</v>
      </c>
      <c r="BQ1131" s="53">
        <f t="shared" si="313"/>
        <v>0</v>
      </c>
    </row>
    <row r="1132" spans="1:69">
      <c r="A1132" s="41">
        <v>1193</v>
      </c>
      <c r="B1132" s="42">
        <v>46041</v>
      </c>
      <c r="C1132" s="48" t="s">
        <v>91</v>
      </c>
      <c r="D1132" s="43" t="str">
        <f t="shared" si="300"/>
        <v>HO</v>
      </c>
      <c r="E1132" s="44" t="s">
        <v>169</v>
      </c>
      <c r="F1132" s="44" t="s">
        <v>161</v>
      </c>
      <c r="G1132" s="45" t="s">
        <v>165</v>
      </c>
      <c r="H1132" s="45"/>
      <c r="I1132" s="45"/>
      <c r="J1132" s="5">
        <v>100299.14</v>
      </c>
      <c r="K1132" s="46" t="str">
        <f>VLOOKUP(J1132,'[1]Item List (3)'!A$1:B$110000,2,FALSE)</f>
        <v>IR. 9913 C</v>
      </c>
      <c r="L1132" s="5">
        <v>251204016</v>
      </c>
      <c r="M1132" s="15" t="str">
        <f t="shared" si="299"/>
        <v>IR</v>
      </c>
      <c r="N1132" s="15">
        <v>15</v>
      </c>
      <c r="O1132" s="47">
        <f t="shared" si="308"/>
        <v>240</v>
      </c>
      <c r="P1132" s="15">
        <v>1</v>
      </c>
      <c r="Q1132" s="15">
        <v>1724</v>
      </c>
      <c r="R1132" s="15"/>
      <c r="S1132" s="15"/>
      <c r="T1132" s="15"/>
      <c r="U1132" s="48">
        <f t="shared" si="316"/>
        <v>1724</v>
      </c>
      <c r="V1132" s="15">
        <v>440</v>
      </c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>
        <v>40</v>
      </c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48">
        <f t="shared" si="314"/>
        <v>480</v>
      </c>
      <c r="BH1132" s="49">
        <f t="shared" si="309"/>
        <v>8</v>
      </c>
      <c r="BI1132" s="50">
        <f t="shared" si="315"/>
        <v>7.333333333333333</v>
      </c>
      <c r="BJ1132" s="50">
        <f t="shared" si="302"/>
        <v>91.666666666666657</v>
      </c>
      <c r="BK1132" s="51">
        <f t="shared" si="303"/>
        <v>97.954545454545453</v>
      </c>
      <c r="BL1132" s="51">
        <f t="shared" si="304"/>
        <v>100</v>
      </c>
      <c r="BM1132" s="51">
        <f t="shared" si="317"/>
        <v>89.791666666666657</v>
      </c>
      <c r="BN1132" s="52">
        <f t="shared" si="310"/>
        <v>0.66666666666666663</v>
      </c>
      <c r="BO1132" s="52">
        <f t="shared" si="311"/>
        <v>1760</v>
      </c>
      <c r="BP1132" s="52">
        <f t="shared" si="312"/>
        <v>0</v>
      </c>
      <c r="BQ1132" s="53">
        <f t="shared" si="313"/>
        <v>0</v>
      </c>
    </row>
    <row r="1133" spans="1:69">
      <c r="A1133" s="41">
        <v>1194</v>
      </c>
      <c r="B1133" s="42">
        <v>46041</v>
      </c>
      <c r="C1133" s="48" t="s">
        <v>97</v>
      </c>
      <c r="D1133" s="43" t="str">
        <f t="shared" si="300"/>
        <v>HO</v>
      </c>
      <c r="E1133" s="44" t="s">
        <v>169</v>
      </c>
      <c r="F1133" s="44" t="s">
        <v>161</v>
      </c>
      <c r="G1133" s="45" t="s">
        <v>165</v>
      </c>
      <c r="H1133" s="45" t="s">
        <v>104</v>
      </c>
      <c r="I1133" s="45"/>
      <c r="J1133" s="5">
        <v>100299.14</v>
      </c>
      <c r="K1133" s="46" t="str">
        <f>VLOOKUP(J1133,'[1]Item List (3)'!A$1:B$110000,2,FALSE)</f>
        <v>IR. 9913 C</v>
      </c>
      <c r="L1133" s="5">
        <v>251204016</v>
      </c>
      <c r="M1133" s="15" t="str">
        <f t="shared" si="299"/>
        <v>IR</v>
      </c>
      <c r="N1133" s="15">
        <v>15</v>
      </c>
      <c r="O1133" s="47">
        <f t="shared" si="308"/>
        <v>240</v>
      </c>
      <c r="P1133" s="15">
        <v>1</v>
      </c>
      <c r="Q1133" s="15">
        <v>1250</v>
      </c>
      <c r="R1133" s="15"/>
      <c r="S1133" s="15"/>
      <c r="T1133" s="15"/>
      <c r="U1133" s="48">
        <f t="shared" si="316"/>
        <v>1250</v>
      </c>
      <c r="V1133" s="15">
        <v>340</v>
      </c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>
        <v>20</v>
      </c>
      <c r="AQ1133" s="15"/>
      <c r="AR1133" s="15">
        <v>120</v>
      </c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48">
        <f t="shared" si="314"/>
        <v>480</v>
      </c>
      <c r="BH1133" s="49">
        <f t="shared" si="309"/>
        <v>8</v>
      </c>
      <c r="BI1133" s="50">
        <f t="shared" si="315"/>
        <v>5.6666666666666661</v>
      </c>
      <c r="BJ1133" s="50">
        <f t="shared" si="302"/>
        <v>70.833333333333329</v>
      </c>
      <c r="BK1133" s="51">
        <f t="shared" si="303"/>
        <v>91.911764705882376</v>
      </c>
      <c r="BL1133" s="51">
        <f t="shared" si="304"/>
        <v>100</v>
      </c>
      <c r="BM1133" s="51">
        <f t="shared" si="317"/>
        <v>65.104166666666671</v>
      </c>
      <c r="BN1133" s="52">
        <f t="shared" si="310"/>
        <v>0.33333333333333331</v>
      </c>
      <c r="BO1133" s="52">
        <f t="shared" si="311"/>
        <v>1840</v>
      </c>
      <c r="BP1133" s="52">
        <f t="shared" si="312"/>
        <v>2</v>
      </c>
      <c r="BQ1133" s="53">
        <f t="shared" si="313"/>
        <v>480</v>
      </c>
    </row>
    <row r="1134" spans="1:69">
      <c r="A1134" s="41">
        <v>1195</v>
      </c>
      <c r="B1134" s="42">
        <v>46041</v>
      </c>
      <c r="C1134" s="48" t="s">
        <v>91</v>
      </c>
      <c r="D1134" s="43" t="str">
        <f t="shared" si="300"/>
        <v>HO</v>
      </c>
      <c r="E1134" s="44" t="s">
        <v>172</v>
      </c>
      <c r="F1134" s="44" t="s">
        <v>161</v>
      </c>
      <c r="G1134" s="45" t="s">
        <v>165</v>
      </c>
      <c r="H1134" s="45" t="s">
        <v>174</v>
      </c>
      <c r="I1134" s="45"/>
      <c r="J1134" s="5">
        <v>208299</v>
      </c>
      <c r="K1134" s="46" t="str">
        <f>VLOOKUP(J1134,'[1]Item List (3)'!A$1:B$110000,2,FALSE)</f>
        <v>OR.9916</v>
      </c>
      <c r="L1134" s="5">
        <v>250827007</v>
      </c>
      <c r="M1134" s="15" t="str">
        <f t="shared" si="299"/>
        <v>OR</v>
      </c>
      <c r="N1134" s="15">
        <v>15</v>
      </c>
      <c r="O1134" s="47">
        <f t="shared" si="308"/>
        <v>240</v>
      </c>
      <c r="P1134" s="15">
        <v>1</v>
      </c>
      <c r="Q1134" s="15">
        <v>749</v>
      </c>
      <c r="R1134" s="15"/>
      <c r="S1134" s="15"/>
      <c r="T1134" s="15"/>
      <c r="U1134" s="48">
        <f t="shared" si="316"/>
        <v>749</v>
      </c>
      <c r="V1134" s="15">
        <v>190</v>
      </c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>
        <v>30</v>
      </c>
      <c r="AO1134" s="15"/>
      <c r="AP1134" s="15">
        <v>20</v>
      </c>
      <c r="AQ1134" s="15"/>
      <c r="AR1134" s="15">
        <v>120</v>
      </c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48">
        <f t="shared" si="314"/>
        <v>360</v>
      </c>
      <c r="BH1134" s="49">
        <f t="shared" si="309"/>
        <v>6</v>
      </c>
      <c r="BI1134" s="50">
        <f t="shared" si="315"/>
        <v>3.1666666666666665</v>
      </c>
      <c r="BJ1134" s="50">
        <f t="shared" si="302"/>
        <v>52.777777777777779</v>
      </c>
      <c r="BK1134" s="51">
        <f t="shared" si="303"/>
        <v>98.55263157894737</v>
      </c>
      <c r="BL1134" s="51">
        <f t="shared" si="304"/>
        <v>100</v>
      </c>
      <c r="BM1134" s="51">
        <f t="shared" si="317"/>
        <v>52.013888888888893</v>
      </c>
      <c r="BN1134" s="52">
        <f t="shared" si="310"/>
        <v>0.33333333333333331</v>
      </c>
      <c r="BO1134" s="52">
        <f t="shared" si="311"/>
        <v>1360</v>
      </c>
      <c r="BP1134" s="52">
        <f t="shared" si="312"/>
        <v>2.5</v>
      </c>
      <c r="BQ1134" s="53">
        <f t="shared" si="313"/>
        <v>600</v>
      </c>
    </row>
    <row r="1135" spans="1:69">
      <c r="A1135" s="41">
        <v>1196</v>
      </c>
      <c r="B1135" s="42">
        <v>46041</v>
      </c>
      <c r="C1135" s="48" t="s">
        <v>91</v>
      </c>
      <c r="D1135" s="43" t="str">
        <f t="shared" si="300"/>
        <v>HO</v>
      </c>
      <c r="E1135" s="44" t="s">
        <v>172</v>
      </c>
      <c r="F1135" s="44" t="s">
        <v>161</v>
      </c>
      <c r="G1135" s="45" t="s">
        <v>165</v>
      </c>
      <c r="H1135" s="45" t="s">
        <v>174</v>
      </c>
      <c r="I1135" s="45"/>
      <c r="J1135" s="5">
        <v>208281</v>
      </c>
      <c r="K1135" s="46" t="str">
        <f>VLOOKUP(J1135,'[1]Item List (3)'!A$1:B$110000,2,FALSE)</f>
        <v>D.OR 14536</v>
      </c>
      <c r="L1135" s="5">
        <v>251225006</v>
      </c>
      <c r="M1135" s="15" t="str">
        <f t="shared" ref="M1135:M1198" si="318">IF((LEFT(J1135))="2",$L$1,$J$1)</f>
        <v>OR</v>
      </c>
      <c r="N1135" s="15">
        <v>20</v>
      </c>
      <c r="O1135" s="47">
        <f t="shared" si="308"/>
        <v>180</v>
      </c>
      <c r="P1135" s="15">
        <v>1</v>
      </c>
      <c r="Q1135" s="15"/>
      <c r="R1135" s="15"/>
      <c r="S1135" s="15"/>
      <c r="T1135" s="15"/>
      <c r="U1135" s="48">
        <f t="shared" si="316"/>
        <v>0</v>
      </c>
      <c r="V1135" s="15"/>
      <c r="W1135" s="15">
        <v>120</v>
      </c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48">
        <f t="shared" si="314"/>
        <v>120</v>
      </c>
      <c r="BH1135" s="49">
        <f t="shared" si="309"/>
        <v>2</v>
      </c>
      <c r="BI1135" s="50">
        <f t="shared" si="315"/>
        <v>0</v>
      </c>
      <c r="BJ1135" s="50">
        <f t="shared" si="302"/>
        <v>0</v>
      </c>
      <c r="BK1135" s="51">
        <f t="shared" si="303"/>
        <v>0</v>
      </c>
      <c r="BL1135" s="51">
        <f t="shared" si="304"/>
        <v>0</v>
      </c>
      <c r="BM1135" s="51">
        <f t="shared" si="317"/>
        <v>0</v>
      </c>
      <c r="BN1135" s="52">
        <f t="shared" si="310"/>
        <v>2</v>
      </c>
      <c r="BO1135" s="52">
        <f t="shared" si="311"/>
        <v>0</v>
      </c>
      <c r="BP1135" s="52">
        <f t="shared" si="312"/>
        <v>0</v>
      </c>
      <c r="BQ1135" s="53">
        <f t="shared" si="313"/>
        <v>0</v>
      </c>
    </row>
    <row r="1136" spans="1:69">
      <c r="A1136" s="41">
        <v>1197</v>
      </c>
      <c r="B1136" s="42">
        <v>46041</v>
      </c>
      <c r="C1136" s="48" t="s">
        <v>97</v>
      </c>
      <c r="D1136" s="43" t="str">
        <f t="shared" si="300"/>
        <v>HO</v>
      </c>
      <c r="E1136" s="44" t="s">
        <v>172</v>
      </c>
      <c r="F1136" s="44" t="s">
        <v>161</v>
      </c>
      <c r="G1136" s="45" t="s">
        <v>174</v>
      </c>
      <c r="H1136" s="45"/>
      <c r="I1136" s="45"/>
      <c r="J1136" s="5">
        <v>208281</v>
      </c>
      <c r="K1136" s="46" t="str">
        <f>VLOOKUP(J1136,'[1]Item List (3)'!A$1:B$110000,2,FALSE)</f>
        <v>D.OR 14536</v>
      </c>
      <c r="L1136" s="5">
        <v>251225006</v>
      </c>
      <c r="M1136" s="15" t="str">
        <f t="shared" si="318"/>
        <v>OR</v>
      </c>
      <c r="N1136" s="15">
        <v>20</v>
      </c>
      <c r="O1136" s="47">
        <f t="shared" si="308"/>
        <v>180</v>
      </c>
      <c r="P1136" s="15">
        <v>1</v>
      </c>
      <c r="Q1136" s="15">
        <v>340</v>
      </c>
      <c r="R1136" s="15"/>
      <c r="S1136" s="15"/>
      <c r="T1136" s="15"/>
      <c r="U1136" s="48">
        <f t="shared" si="316"/>
        <v>340</v>
      </c>
      <c r="V1136" s="15">
        <v>155</v>
      </c>
      <c r="W1136" s="15">
        <v>90</v>
      </c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>
        <v>10</v>
      </c>
      <c r="AQ1136" s="15"/>
      <c r="AR1136" s="15">
        <v>225</v>
      </c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48">
        <f t="shared" si="314"/>
        <v>480</v>
      </c>
      <c r="BH1136" s="49">
        <f t="shared" si="309"/>
        <v>8</v>
      </c>
      <c r="BI1136" s="50">
        <f t="shared" si="315"/>
        <v>2.583333333333333</v>
      </c>
      <c r="BJ1136" s="50">
        <f t="shared" si="302"/>
        <v>32.291666666666664</v>
      </c>
      <c r="BK1136" s="51">
        <f t="shared" si="303"/>
        <v>73.118279569892479</v>
      </c>
      <c r="BL1136" s="51">
        <f t="shared" si="304"/>
        <v>100</v>
      </c>
      <c r="BM1136" s="51">
        <f t="shared" si="317"/>
        <v>23.611111111111114</v>
      </c>
      <c r="BN1136" s="52">
        <f t="shared" si="310"/>
        <v>1.6666666666666667</v>
      </c>
      <c r="BO1136" s="52">
        <f t="shared" si="311"/>
        <v>1140</v>
      </c>
      <c r="BP1136" s="52">
        <f t="shared" si="312"/>
        <v>3.75</v>
      </c>
      <c r="BQ1136" s="53">
        <f t="shared" si="313"/>
        <v>675</v>
      </c>
    </row>
    <row r="1137" spans="1:70">
      <c r="A1137" s="41">
        <v>1198</v>
      </c>
      <c r="B1137" s="42">
        <v>46041</v>
      </c>
      <c r="C1137" s="48" t="s">
        <v>91</v>
      </c>
      <c r="D1137" s="43" t="str">
        <f t="shared" si="300"/>
        <v>HO</v>
      </c>
      <c r="E1137" s="44" t="s">
        <v>175</v>
      </c>
      <c r="F1137" s="44"/>
      <c r="G1137" s="45"/>
      <c r="H1137" s="45"/>
      <c r="I1137" s="45"/>
      <c r="J1137" s="5"/>
      <c r="K1137" s="46" t="e">
        <f>VLOOKUP(J1137,'[1]Item List (3)'!A$1:B$110000,2,FALSE)</f>
        <v>#N/A</v>
      </c>
      <c r="L1137" s="5"/>
      <c r="M1137" s="15" t="str">
        <f t="shared" si="318"/>
        <v>IR</v>
      </c>
      <c r="N1137" s="15"/>
      <c r="O1137" s="47" t="str">
        <f t="shared" si="308"/>
        <v/>
      </c>
      <c r="P1137" s="15"/>
      <c r="Q1137" s="15"/>
      <c r="R1137" s="15"/>
      <c r="S1137" s="15"/>
      <c r="T1137" s="15"/>
      <c r="U1137" s="48">
        <f t="shared" si="316"/>
        <v>0</v>
      </c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>
        <v>480</v>
      </c>
      <c r="BG1137" s="48">
        <f t="shared" si="314"/>
        <v>480</v>
      </c>
      <c r="BH1137" s="49">
        <f t="shared" si="309"/>
        <v>8</v>
      </c>
      <c r="BI1137" s="50">
        <f t="shared" si="315"/>
        <v>0</v>
      </c>
      <c r="BJ1137" s="50">
        <f t="shared" si="302"/>
        <v>0</v>
      </c>
      <c r="BK1137" s="51">
        <f t="shared" si="303"/>
        <v>0</v>
      </c>
      <c r="BL1137" s="51">
        <f t="shared" si="304"/>
        <v>0</v>
      </c>
      <c r="BM1137" s="51">
        <f t="shared" si="317"/>
        <v>0</v>
      </c>
      <c r="BN1137" s="52">
        <f t="shared" si="310"/>
        <v>8</v>
      </c>
      <c r="BO1137" s="52">
        <f t="shared" si="311"/>
        <v>0</v>
      </c>
      <c r="BP1137" s="52">
        <f t="shared" si="312"/>
        <v>0</v>
      </c>
      <c r="BQ1137" s="53">
        <f t="shared" si="313"/>
        <v>0</v>
      </c>
    </row>
    <row r="1138" spans="1:70">
      <c r="A1138" s="41">
        <v>1199</v>
      </c>
      <c r="B1138" s="42">
        <v>46041</v>
      </c>
      <c r="C1138" s="48" t="s">
        <v>97</v>
      </c>
      <c r="D1138" s="43" t="str">
        <f t="shared" si="300"/>
        <v>HO</v>
      </c>
      <c r="E1138" s="44" t="s">
        <v>175</v>
      </c>
      <c r="F1138" s="44"/>
      <c r="G1138" s="45"/>
      <c r="H1138" s="45"/>
      <c r="I1138" s="45"/>
      <c r="J1138" s="5"/>
      <c r="K1138" s="46" t="e">
        <f>VLOOKUP(J1138,'[1]Item List (3)'!A$1:B$110000,2,FALSE)</f>
        <v>#N/A</v>
      </c>
      <c r="L1138" s="5"/>
      <c r="M1138" s="15" t="str">
        <f t="shared" si="318"/>
        <v>IR</v>
      </c>
      <c r="N1138" s="15"/>
      <c r="O1138" s="47" t="str">
        <f t="shared" si="308"/>
        <v/>
      </c>
      <c r="P1138" s="15"/>
      <c r="Q1138" s="15"/>
      <c r="R1138" s="15"/>
      <c r="S1138" s="15"/>
      <c r="T1138" s="15"/>
      <c r="U1138" s="48">
        <f t="shared" si="316"/>
        <v>0</v>
      </c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>
        <v>480</v>
      </c>
      <c r="BG1138" s="48">
        <f t="shared" si="314"/>
        <v>480</v>
      </c>
      <c r="BH1138" s="49">
        <f t="shared" si="309"/>
        <v>8</v>
      </c>
      <c r="BI1138" s="50">
        <f t="shared" si="315"/>
        <v>0</v>
      </c>
      <c r="BJ1138" s="50">
        <f t="shared" si="302"/>
        <v>0</v>
      </c>
      <c r="BK1138" s="51">
        <f t="shared" si="303"/>
        <v>0</v>
      </c>
      <c r="BL1138" s="51">
        <f t="shared" si="304"/>
        <v>0</v>
      </c>
      <c r="BM1138" s="51">
        <f t="shared" si="317"/>
        <v>0</v>
      </c>
      <c r="BN1138" s="52">
        <f t="shared" si="310"/>
        <v>8</v>
      </c>
      <c r="BO1138" s="52">
        <f t="shared" si="311"/>
        <v>0</v>
      </c>
      <c r="BP1138" s="52">
        <f t="shared" si="312"/>
        <v>0</v>
      </c>
      <c r="BQ1138" s="53">
        <f t="shared" si="313"/>
        <v>0</v>
      </c>
    </row>
    <row r="1139" spans="1:70">
      <c r="A1139" s="41">
        <v>1200</v>
      </c>
      <c r="B1139" s="42">
        <v>46041</v>
      </c>
      <c r="C1139" s="48" t="s">
        <v>91</v>
      </c>
      <c r="D1139" s="43" t="str">
        <f t="shared" si="300"/>
        <v>HO</v>
      </c>
      <c r="E1139" s="44" t="s">
        <v>176</v>
      </c>
      <c r="F1139" s="44" t="s">
        <v>161</v>
      </c>
      <c r="G1139" s="45" t="s">
        <v>167</v>
      </c>
      <c r="H1139" s="45"/>
      <c r="I1139" s="45"/>
      <c r="J1139" s="5">
        <v>200497.11</v>
      </c>
      <c r="K1139" s="46" t="str">
        <f>VLOOKUP(J1139,'[1]Item List (3)'!A$1:B$110000,2,FALSE)</f>
        <v>OR.MNA6718G</v>
      </c>
      <c r="L1139" s="5">
        <v>251229002</v>
      </c>
      <c r="M1139" s="15" t="str">
        <f t="shared" si="318"/>
        <v>OR</v>
      </c>
      <c r="N1139" s="15">
        <v>15</v>
      </c>
      <c r="O1139" s="47">
        <f t="shared" si="308"/>
        <v>240</v>
      </c>
      <c r="P1139" s="15">
        <v>1</v>
      </c>
      <c r="Q1139" s="15">
        <v>1662</v>
      </c>
      <c r="R1139" s="15"/>
      <c r="S1139" s="15"/>
      <c r="T1139" s="15"/>
      <c r="U1139" s="48">
        <f t="shared" si="316"/>
        <v>1662</v>
      </c>
      <c r="V1139" s="15">
        <v>435</v>
      </c>
      <c r="W1139" s="15"/>
      <c r="X1139" s="15">
        <v>15</v>
      </c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>
        <v>30</v>
      </c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48">
        <f t="shared" si="314"/>
        <v>480</v>
      </c>
      <c r="BH1139" s="49">
        <f t="shared" si="309"/>
        <v>8</v>
      </c>
      <c r="BI1139" s="50">
        <f t="shared" si="315"/>
        <v>7.25</v>
      </c>
      <c r="BJ1139" s="50">
        <f t="shared" si="302"/>
        <v>90.625</v>
      </c>
      <c r="BK1139" s="51">
        <f t="shared" si="303"/>
        <v>95.517241379310349</v>
      </c>
      <c r="BL1139" s="51">
        <f t="shared" si="304"/>
        <v>100</v>
      </c>
      <c r="BM1139" s="51">
        <f t="shared" si="317"/>
        <v>86.5625</v>
      </c>
      <c r="BN1139" s="52">
        <f t="shared" si="310"/>
        <v>0.5</v>
      </c>
      <c r="BO1139" s="52">
        <f t="shared" si="311"/>
        <v>1800</v>
      </c>
      <c r="BP1139" s="52">
        <f t="shared" si="312"/>
        <v>0.25</v>
      </c>
      <c r="BQ1139" s="53">
        <f t="shared" si="313"/>
        <v>60</v>
      </c>
    </row>
    <row r="1140" spans="1:70">
      <c r="A1140" s="41">
        <v>1201</v>
      </c>
      <c r="B1140" s="42">
        <v>46041</v>
      </c>
      <c r="C1140" s="48" t="s">
        <v>97</v>
      </c>
      <c r="D1140" s="43" t="str">
        <f t="shared" si="300"/>
        <v>HO</v>
      </c>
      <c r="E1140" s="44" t="s">
        <v>176</v>
      </c>
      <c r="F1140" s="44"/>
      <c r="G1140" s="45"/>
      <c r="H1140" s="45"/>
      <c r="I1140" s="45"/>
      <c r="J1140" s="5"/>
      <c r="K1140" s="46" t="e">
        <f>VLOOKUP(J1140,'[1]Item List (3)'!A$1:B$110000,2,FALSE)</f>
        <v>#N/A</v>
      </c>
      <c r="L1140" s="5"/>
      <c r="M1140" s="15" t="str">
        <f t="shared" si="318"/>
        <v>IR</v>
      </c>
      <c r="N1140" s="15"/>
      <c r="O1140" s="47" t="str">
        <f t="shared" si="308"/>
        <v/>
      </c>
      <c r="P1140" s="15"/>
      <c r="Q1140" s="15"/>
      <c r="R1140" s="15"/>
      <c r="S1140" s="15"/>
      <c r="T1140" s="15"/>
      <c r="U1140" s="48">
        <f t="shared" si="316"/>
        <v>0</v>
      </c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>
        <v>480</v>
      </c>
      <c r="BG1140" s="48">
        <f t="shared" si="314"/>
        <v>480</v>
      </c>
      <c r="BH1140" s="49">
        <f t="shared" si="309"/>
        <v>8</v>
      </c>
      <c r="BI1140" s="50">
        <f t="shared" si="315"/>
        <v>0</v>
      </c>
      <c r="BJ1140" s="50">
        <f t="shared" si="302"/>
        <v>0</v>
      </c>
      <c r="BK1140" s="51">
        <f t="shared" si="303"/>
        <v>0</v>
      </c>
      <c r="BL1140" s="51">
        <f t="shared" si="304"/>
        <v>0</v>
      </c>
      <c r="BM1140" s="51">
        <f t="shared" si="317"/>
        <v>0</v>
      </c>
      <c r="BN1140" s="52">
        <f t="shared" si="310"/>
        <v>8</v>
      </c>
      <c r="BO1140" s="52">
        <f t="shared" si="311"/>
        <v>0</v>
      </c>
      <c r="BP1140" s="52">
        <f t="shared" si="312"/>
        <v>0</v>
      </c>
      <c r="BQ1140" s="53">
        <f t="shared" si="313"/>
        <v>0</v>
      </c>
    </row>
    <row r="1141" spans="1:70">
      <c r="A1141" s="41">
        <v>1202</v>
      </c>
      <c r="B1141" s="42">
        <v>46041</v>
      </c>
      <c r="C1141" s="48" t="s">
        <v>91</v>
      </c>
      <c r="D1141" s="43" t="str">
        <f t="shared" si="300"/>
        <v>HO</v>
      </c>
      <c r="E1141" s="44" t="s">
        <v>177</v>
      </c>
      <c r="F1141" s="44" t="s">
        <v>161</v>
      </c>
      <c r="G1141" s="45" t="s">
        <v>173</v>
      </c>
      <c r="H1141" s="45"/>
      <c r="I1141" s="45"/>
      <c r="J1141" s="5">
        <v>104247</v>
      </c>
      <c r="K1141" s="46" t="str">
        <f>VLOOKUP(J1141,'[1]Item List (3)'!A$1:B$110000,2,FALSE)</f>
        <v>IR.209</v>
      </c>
      <c r="L1141" s="5">
        <v>251221002</v>
      </c>
      <c r="M1141" s="15" t="str">
        <f t="shared" si="318"/>
        <v>IR</v>
      </c>
      <c r="N1141" s="15">
        <v>20</v>
      </c>
      <c r="O1141" s="47">
        <f t="shared" si="308"/>
        <v>180</v>
      </c>
      <c r="P1141" s="15">
        <v>1</v>
      </c>
      <c r="Q1141" s="15">
        <v>1281</v>
      </c>
      <c r="R1141" s="15"/>
      <c r="S1141" s="15"/>
      <c r="T1141" s="15"/>
      <c r="U1141" s="48">
        <f t="shared" si="316"/>
        <v>1281</v>
      </c>
      <c r="V1141" s="15">
        <v>450</v>
      </c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>
        <v>30</v>
      </c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48">
        <f t="shared" si="314"/>
        <v>480</v>
      </c>
      <c r="BH1141" s="49">
        <f t="shared" si="309"/>
        <v>8</v>
      </c>
      <c r="BI1141" s="50">
        <f t="shared" si="315"/>
        <v>7.5</v>
      </c>
      <c r="BJ1141" s="50">
        <f t="shared" si="302"/>
        <v>93.75</v>
      </c>
      <c r="BK1141" s="51">
        <f t="shared" si="303"/>
        <v>94.888888888888886</v>
      </c>
      <c r="BL1141" s="51">
        <f t="shared" si="304"/>
        <v>100</v>
      </c>
      <c r="BM1141" s="51">
        <f t="shared" si="317"/>
        <v>88.958333333333343</v>
      </c>
      <c r="BN1141" s="52">
        <f t="shared" si="310"/>
        <v>0.5</v>
      </c>
      <c r="BO1141" s="52">
        <f t="shared" si="311"/>
        <v>1350</v>
      </c>
      <c r="BP1141" s="52">
        <f t="shared" si="312"/>
        <v>0</v>
      </c>
      <c r="BQ1141" s="53">
        <f t="shared" si="313"/>
        <v>0</v>
      </c>
      <c r="BR1141" s="54">
        <v>1</v>
      </c>
    </row>
    <row r="1142" spans="1:70">
      <c r="A1142" s="41">
        <v>1203</v>
      </c>
      <c r="B1142" s="42">
        <v>46041</v>
      </c>
      <c r="C1142" s="48" t="s">
        <v>97</v>
      </c>
      <c r="D1142" s="43" t="str">
        <f t="shared" si="300"/>
        <v>HO</v>
      </c>
      <c r="E1142" s="44" t="s">
        <v>177</v>
      </c>
      <c r="F1142" s="44" t="s">
        <v>161</v>
      </c>
      <c r="G1142" s="45" t="s">
        <v>167</v>
      </c>
      <c r="H1142" s="45" t="s">
        <v>174</v>
      </c>
      <c r="I1142" s="45" t="s">
        <v>168</v>
      </c>
      <c r="J1142" s="5">
        <v>104247</v>
      </c>
      <c r="K1142" s="46" t="str">
        <f>VLOOKUP(J1142,'[1]Item List (3)'!A$1:B$110000,2,FALSE)</f>
        <v>IR.209</v>
      </c>
      <c r="L1142" s="5">
        <v>251221002</v>
      </c>
      <c r="M1142" s="15" t="str">
        <f t="shared" si="318"/>
        <v>IR</v>
      </c>
      <c r="N1142" s="15">
        <v>20</v>
      </c>
      <c r="O1142" s="47">
        <f t="shared" si="308"/>
        <v>180</v>
      </c>
      <c r="P1142" s="15">
        <v>1</v>
      </c>
      <c r="Q1142" s="15">
        <v>2100</v>
      </c>
      <c r="R1142" s="15"/>
      <c r="S1142" s="15"/>
      <c r="T1142" s="15"/>
      <c r="U1142" s="48">
        <f t="shared" si="316"/>
        <v>2100</v>
      </c>
      <c r="V1142" s="15">
        <v>745</v>
      </c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>
        <v>85</v>
      </c>
      <c r="AO1142" s="15"/>
      <c r="AP1142" s="15">
        <v>40</v>
      </c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>
        <v>60</v>
      </c>
      <c r="BD1142" s="15"/>
      <c r="BE1142" s="15"/>
      <c r="BF1142" s="15"/>
      <c r="BG1142" s="48">
        <f t="shared" si="314"/>
        <v>930</v>
      </c>
      <c r="BH1142" s="49">
        <f t="shared" si="309"/>
        <v>15.5</v>
      </c>
      <c r="BI1142" s="50">
        <f t="shared" si="315"/>
        <v>12.416666666666666</v>
      </c>
      <c r="BJ1142" s="50">
        <f t="shared" si="302"/>
        <v>80.107526881720432</v>
      </c>
      <c r="BK1142" s="51">
        <f t="shared" si="303"/>
        <v>93.959731543624159</v>
      </c>
      <c r="BL1142" s="51">
        <f t="shared" si="304"/>
        <v>100</v>
      </c>
      <c r="BM1142" s="51">
        <f t="shared" si="317"/>
        <v>75.268817204301072</v>
      </c>
      <c r="BN1142" s="52">
        <f t="shared" si="310"/>
        <v>0.66666666666666663</v>
      </c>
      <c r="BO1142" s="52">
        <f t="shared" si="311"/>
        <v>2670</v>
      </c>
      <c r="BP1142" s="52">
        <f t="shared" si="312"/>
        <v>2.416666666666667</v>
      </c>
      <c r="BQ1142" s="53">
        <f t="shared" si="313"/>
        <v>435.00000000000011</v>
      </c>
    </row>
    <row r="1143" spans="1:70">
      <c r="A1143" s="41">
        <v>1204</v>
      </c>
      <c r="B1143" s="42">
        <v>46041</v>
      </c>
      <c r="C1143" s="48" t="s">
        <v>91</v>
      </c>
      <c r="D1143" s="43" t="str">
        <f t="shared" si="300"/>
        <v>HO</v>
      </c>
      <c r="E1143" s="44" t="s">
        <v>179</v>
      </c>
      <c r="F1143" s="44" t="s">
        <v>161</v>
      </c>
      <c r="G1143" s="45" t="s">
        <v>173</v>
      </c>
      <c r="H1143" s="45"/>
      <c r="I1143" s="45"/>
      <c r="J1143" s="5">
        <v>208247</v>
      </c>
      <c r="K1143" s="46" t="str">
        <f>VLOOKUP(J1143,'[1]Item List (3)'!A$1:B$110000,2,FALSE)</f>
        <v>OR.209 YY2</v>
      </c>
      <c r="L1143" s="5">
        <v>251221003</v>
      </c>
      <c r="M1143" s="15" t="str">
        <f t="shared" si="318"/>
        <v>OR</v>
      </c>
      <c r="N1143" s="15">
        <v>20</v>
      </c>
      <c r="O1143" s="47">
        <f t="shared" si="308"/>
        <v>180</v>
      </c>
      <c r="P1143" s="15">
        <v>1</v>
      </c>
      <c r="Q1143" s="15">
        <v>1278</v>
      </c>
      <c r="R1143" s="15"/>
      <c r="S1143" s="15"/>
      <c r="T1143" s="15"/>
      <c r="U1143" s="48">
        <f t="shared" si="316"/>
        <v>1278</v>
      </c>
      <c r="V1143" s="15">
        <v>450</v>
      </c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>
        <v>30</v>
      </c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48">
        <f t="shared" si="314"/>
        <v>480</v>
      </c>
      <c r="BH1143" s="49">
        <f t="shared" si="309"/>
        <v>8</v>
      </c>
      <c r="BI1143" s="50">
        <f t="shared" si="315"/>
        <v>7.5</v>
      </c>
      <c r="BJ1143" s="50">
        <f t="shared" si="302"/>
        <v>93.75</v>
      </c>
      <c r="BK1143" s="51">
        <f t="shared" si="303"/>
        <v>94.666666666666671</v>
      </c>
      <c r="BL1143" s="51">
        <f t="shared" si="304"/>
        <v>100</v>
      </c>
      <c r="BM1143" s="51">
        <f t="shared" si="317"/>
        <v>88.75</v>
      </c>
      <c r="BN1143" s="52">
        <f t="shared" si="310"/>
        <v>0.5</v>
      </c>
      <c r="BO1143" s="52">
        <f t="shared" si="311"/>
        <v>1350</v>
      </c>
      <c r="BP1143" s="52">
        <f t="shared" si="312"/>
        <v>0</v>
      </c>
      <c r="BQ1143" s="53">
        <f t="shared" si="313"/>
        <v>0</v>
      </c>
      <c r="BR1143" s="54">
        <v>1</v>
      </c>
    </row>
    <row r="1144" spans="1:70">
      <c r="A1144" s="41">
        <v>1205</v>
      </c>
      <c r="B1144" s="42">
        <v>46041</v>
      </c>
      <c r="C1144" s="48" t="s">
        <v>97</v>
      </c>
      <c r="D1144" s="43" t="str">
        <f t="shared" si="300"/>
        <v>HO</v>
      </c>
      <c r="E1144" s="44" t="s">
        <v>179</v>
      </c>
      <c r="F1144" s="44" t="s">
        <v>161</v>
      </c>
      <c r="G1144" s="45" t="s">
        <v>167</v>
      </c>
      <c r="H1144" s="45" t="s">
        <v>174</v>
      </c>
      <c r="I1144" s="45" t="s">
        <v>168</v>
      </c>
      <c r="J1144" s="5">
        <v>208247</v>
      </c>
      <c r="K1144" s="46" t="str">
        <f>VLOOKUP(J1144,'[1]Item List (3)'!A$1:B$110000,2,FALSE)</f>
        <v>OR.209 YY2</v>
      </c>
      <c r="L1144" s="5">
        <v>251221003</v>
      </c>
      <c r="M1144" s="15" t="str">
        <f t="shared" si="318"/>
        <v>OR</v>
      </c>
      <c r="N1144" s="15">
        <v>20</v>
      </c>
      <c r="O1144" s="47">
        <f t="shared" si="308"/>
        <v>180</v>
      </c>
      <c r="P1144" s="15">
        <v>1</v>
      </c>
      <c r="Q1144" s="15">
        <v>2220</v>
      </c>
      <c r="R1144" s="15"/>
      <c r="S1144" s="15"/>
      <c r="T1144" s="15"/>
      <c r="U1144" s="48">
        <f t="shared" si="316"/>
        <v>2220</v>
      </c>
      <c r="V1144" s="15">
        <v>785</v>
      </c>
      <c r="W1144" s="15"/>
      <c r="X1144" s="15">
        <v>95</v>
      </c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>
        <v>50</v>
      </c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48">
        <f t="shared" si="314"/>
        <v>930</v>
      </c>
      <c r="BH1144" s="49">
        <f t="shared" si="309"/>
        <v>15.5</v>
      </c>
      <c r="BI1144" s="50">
        <f t="shared" si="315"/>
        <v>13.083333333333334</v>
      </c>
      <c r="BJ1144" s="50">
        <f t="shared" si="302"/>
        <v>84.408602150537632</v>
      </c>
      <c r="BK1144" s="51">
        <f t="shared" si="303"/>
        <v>94.267515923566876</v>
      </c>
      <c r="BL1144" s="51">
        <f t="shared" si="304"/>
        <v>100</v>
      </c>
      <c r="BM1144" s="51">
        <f t="shared" si="317"/>
        <v>79.569892473118273</v>
      </c>
      <c r="BN1144" s="52">
        <f t="shared" si="310"/>
        <v>0.83333333333333337</v>
      </c>
      <c r="BO1144" s="52">
        <f t="shared" si="311"/>
        <v>2640</v>
      </c>
      <c r="BP1144" s="52">
        <f t="shared" si="312"/>
        <v>1.583333333333333</v>
      </c>
      <c r="BQ1144" s="53">
        <f t="shared" si="313"/>
        <v>284.99999999999994</v>
      </c>
    </row>
    <row r="1145" spans="1:70">
      <c r="A1145" s="41">
        <v>1206</v>
      </c>
      <c r="B1145" s="42">
        <v>46042</v>
      </c>
      <c r="C1145" s="48" t="s">
        <v>91</v>
      </c>
      <c r="D1145" s="43" t="str">
        <f t="shared" si="300"/>
        <v>FG</v>
      </c>
      <c r="E1145" s="44" t="s">
        <v>93</v>
      </c>
      <c r="F1145" s="44"/>
      <c r="G1145" s="45"/>
      <c r="H1145" s="45"/>
      <c r="I1145" s="45"/>
      <c r="J1145" s="5"/>
      <c r="K1145" s="46" t="e">
        <f>VLOOKUP(J1145,'[1]Item List (3)'!A$1:B$110000,2,FALSE)</f>
        <v>#N/A</v>
      </c>
      <c r="L1145" s="5"/>
      <c r="M1145" s="15" t="str">
        <f t="shared" si="318"/>
        <v>IR</v>
      </c>
      <c r="N1145" s="15"/>
      <c r="O1145" s="47" t="str">
        <f t="shared" si="308"/>
        <v/>
      </c>
      <c r="P1145" s="15"/>
      <c r="Q1145" s="15"/>
      <c r="R1145" s="15"/>
      <c r="S1145" s="15"/>
      <c r="T1145" s="15"/>
      <c r="U1145" s="48">
        <f t="shared" si="316"/>
        <v>0</v>
      </c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>
        <v>480</v>
      </c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48">
        <f t="shared" si="314"/>
        <v>480</v>
      </c>
      <c r="BH1145" s="49">
        <f t="shared" si="309"/>
        <v>8</v>
      </c>
      <c r="BI1145" s="50">
        <f t="shared" si="315"/>
        <v>0</v>
      </c>
      <c r="BJ1145" s="50">
        <f t="shared" si="302"/>
        <v>0</v>
      </c>
      <c r="BK1145" s="51">
        <f t="shared" si="303"/>
        <v>0</v>
      </c>
      <c r="BL1145" s="51">
        <f t="shared" si="304"/>
        <v>0</v>
      </c>
      <c r="BM1145" s="51">
        <f t="shared" si="317"/>
        <v>0</v>
      </c>
      <c r="BN1145" s="52">
        <f t="shared" si="310"/>
        <v>0</v>
      </c>
      <c r="BO1145" s="52">
        <f t="shared" si="311"/>
        <v>0</v>
      </c>
      <c r="BP1145" s="52">
        <f t="shared" si="312"/>
        <v>8</v>
      </c>
      <c r="BQ1145" s="53">
        <f t="shared" si="313"/>
        <v>0</v>
      </c>
    </row>
    <row r="1146" spans="1:70">
      <c r="A1146" s="41">
        <v>1207</v>
      </c>
      <c r="B1146" s="42">
        <v>46042</v>
      </c>
      <c r="C1146" s="48" t="s">
        <v>97</v>
      </c>
      <c r="D1146" s="43" t="str">
        <f t="shared" ref="D1146:D1209" si="319">LEFT(E1146,2)</f>
        <v>FG</v>
      </c>
      <c r="E1146" s="44" t="s">
        <v>93</v>
      </c>
      <c r="F1146" s="44" t="s">
        <v>92</v>
      </c>
      <c r="G1146" s="45" t="s">
        <v>98</v>
      </c>
      <c r="H1146" s="45" t="s">
        <v>99</v>
      </c>
      <c r="I1146" s="45"/>
      <c r="J1146" s="5">
        <v>208891.01</v>
      </c>
      <c r="K1146" s="46" t="str">
        <f>VLOOKUP(J1146,'[1]Item List (3)'!A$1:B$110000,2,FALSE)</f>
        <v>NK.OR 25/20</v>
      </c>
      <c r="L1146" s="5">
        <v>251215004</v>
      </c>
      <c r="M1146" s="15" t="str">
        <f t="shared" si="318"/>
        <v>OR</v>
      </c>
      <c r="N1146" s="15"/>
      <c r="O1146" s="47" t="str">
        <f t="shared" si="308"/>
        <v/>
      </c>
      <c r="P1146" s="15">
        <v>2</v>
      </c>
      <c r="Q1146" s="15">
        <v>902</v>
      </c>
      <c r="R1146" s="15"/>
      <c r="S1146" s="15">
        <v>1</v>
      </c>
      <c r="T1146" s="15"/>
      <c r="U1146" s="48">
        <f t="shared" si="316"/>
        <v>903</v>
      </c>
      <c r="V1146" s="15">
        <v>240</v>
      </c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>
        <v>60</v>
      </c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48">
        <f t="shared" si="314"/>
        <v>300</v>
      </c>
      <c r="BH1146" s="49">
        <f t="shared" si="309"/>
        <v>5</v>
      </c>
      <c r="BI1146" s="50">
        <f t="shared" si="315"/>
        <v>4</v>
      </c>
      <c r="BJ1146" s="50">
        <f t="shared" si="302"/>
        <v>80</v>
      </c>
      <c r="BK1146" s="51">
        <f t="shared" si="303"/>
        <v>0</v>
      </c>
      <c r="BL1146" s="51">
        <f t="shared" si="304"/>
        <v>99.889258028792909</v>
      </c>
      <c r="BM1146" s="51">
        <f t="shared" si="317"/>
        <v>0</v>
      </c>
      <c r="BN1146" s="52">
        <f t="shared" si="310"/>
        <v>0</v>
      </c>
      <c r="BO1146" s="52">
        <f t="shared" si="311"/>
        <v>0</v>
      </c>
      <c r="BP1146" s="52">
        <f t="shared" si="312"/>
        <v>1</v>
      </c>
      <c r="BQ1146" s="53">
        <f t="shared" si="313"/>
        <v>0</v>
      </c>
    </row>
    <row r="1147" spans="1:70">
      <c r="A1147" s="41">
        <v>1208</v>
      </c>
      <c r="B1147" s="42">
        <v>46042</v>
      </c>
      <c r="C1147" s="48" t="s">
        <v>97</v>
      </c>
      <c r="D1147" s="43" t="str">
        <f t="shared" si="319"/>
        <v>FG</v>
      </c>
      <c r="E1147" s="44" t="s">
        <v>93</v>
      </c>
      <c r="F1147" s="44" t="s">
        <v>92</v>
      </c>
      <c r="G1147" s="45" t="s">
        <v>98</v>
      </c>
      <c r="H1147" s="45" t="s">
        <v>99</v>
      </c>
      <c r="I1147" s="45"/>
      <c r="J1147" s="5">
        <v>208891.01</v>
      </c>
      <c r="K1147" s="46" t="str">
        <f>VLOOKUP(J1147,'[1]Item List (3)'!A$1:B$110000,2,FALSE)</f>
        <v>NK.OR 25/20</v>
      </c>
      <c r="L1147" s="5">
        <v>251209008</v>
      </c>
      <c r="M1147" s="15" t="str">
        <f t="shared" si="318"/>
        <v>OR</v>
      </c>
      <c r="N1147" s="15"/>
      <c r="O1147" s="47" t="str">
        <f t="shared" si="308"/>
        <v/>
      </c>
      <c r="P1147" s="15">
        <v>2</v>
      </c>
      <c r="Q1147" s="15">
        <v>804</v>
      </c>
      <c r="R1147" s="15"/>
      <c r="S1147" s="15"/>
      <c r="T1147" s="15"/>
      <c r="U1147" s="48">
        <f t="shared" si="316"/>
        <v>804</v>
      </c>
      <c r="V1147" s="15">
        <v>180</v>
      </c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48">
        <f t="shared" si="314"/>
        <v>180</v>
      </c>
      <c r="BH1147" s="49">
        <f t="shared" si="309"/>
        <v>3</v>
      </c>
      <c r="BI1147" s="50">
        <f t="shared" si="315"/>
        <v>3</v>
      </c>
      <c r="BJ1147" s="50">
        <f t="shared" si="302"/>
        <v>100</v>
      </c>
      <c r="BK1147" s="51">
        <f t="shared" si="303"/>
        <v>0</v>
      </c>
      <c r="BL1147" s="51">
        <f t="shared" si="304"/>
        <v>100</v>
      </c>
      <c r="BM1147" s="51">
        <f t="shared" si="317"/>
        <v>0</v>
      </c>
      <c r="BN1147" s="52">
        <f t="shared" si="310"/>
        <v>0</v>
      </c>
      <c r="BO1147" s="52">
        <f t="shared" si="311"/>
        <v>0</v>
      </c>
      <c r="BP1147" s="52">
        <f t="shared" si="312"/>
        <v>0</v>
      </c>
      <c r="BQ1147" s="53">
        <f t="shared" si="313"/>
        <v>0</v>
      </c>
    </row>
    <row r="1148" spans="1:70">
      <c r="A1148" s="41">
        <v>1209</v>
      </c>
      <c r="B1148" s="42">
        <v>46042</v>
      </c>
      <c r="C1148" s="48" t="s">
        <v>91</v>
      </c>
      <c r="D1148" s="43" t="str">
        <f t="shared" si="319"/>
        <v>FG</v>
      </c>
      <c r="E1148" s="44" t="s">
        <v>100</v>
      </c>
      <c r="F1148" s="44" t="s">
        <v>92</v>
      </c>
      <c r="G1148" s="45" t="s">
        <v>101</v>
      </c>
      <c r="H1148" s="45" t="s">
        <v>102</v>
      </c>
      <c r="I1148" s="45"/>
      <c r="J1148" s="5">
        <v>104564</v>
      </c>
      <c r="K1148" s="46" t="str">
        <f>VLOOKUP(J1148,'[1]Item List (3)'!A$1:B$110000,2,FALSE)</f>
        <v>IR 21309</v>
      </c>
      <c r="L1148" s="5">
        <v>251223013</v>
      </c>
      <c r="M1148" s="15" t="str">
        <f t="shared" si="318"/>
        <v>IR</v>
      </c>
      <c r="N1148" s="15"/>
      <c r="O1148" s="47" t="str">
        <f t="shared" si="308"/>
        <v/>
      </c>
      <c r="P1148" s="15">
        <v>2</v>
      </c>
      <c r="Q1148" s="15">
        <v>864</v>
      </c>
      <c r="R1148" s="15"/>
      <c r="S1148" s="15"/>
      <c r="T1148" s="15"/>
      <c r="U1148" s="48">
        <f t="shared" si="316"/>
        <v>864</v>
      </c>
      <c r="V1148" s="15">
        <v>180</v>
      </c>
      <c r="W1148" s="15">
        <v>60</v>
      </c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>
        <v>180</v>
      </c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48">
        <f t="shared" si="314"/>
        <v>420</v>
      </c>
      <c r="BH1148" s="49">
        <f t="shared" si="309"/>
        <v>7</v>
      </c>
      <c r="BI1148" s="50">
        <f t="shared" si="315"/>
        <v>3</v>
      </c>
      <c r="BJ1148" s="50">
        <f t="shared" ref="BJ1148:BJ1211" si="320">IFERROR(BI1148/BH1148*100,0)</f>
        <v>42.857142857142854</v>
      </c>
      <c r="BK1148" s="51">
        <f t="shared" ref="BK1148:BK1211" si="321">IFERROR(((U1148*N1148)/(BI1148*3600)*100),0)</f>
        <v>0</v>
      </c>
      <c r="BL1148" s="51">
        <f t="shared" ref="BL1148:BL1211" si="322">IFERROR(((U1148-(R1148+S1148+T1148))/U1148*100),0)</f>
        <v>100</v>
      </c>
      <c r="BM1148" s="51">
        <f t="shared" si="317"/>
        <v>0</v>
      </c>
      <c r="BN1148" s="52">
        <f t="shared" si="310"/>
        <v>1</v>
      </c>
      <c r="BO1148" s="52">
        <f t="shared" si="311"/>
        <v>0</v>
      </c>
      <c r="BP1148" s="52">
        <f t="shared" si="312"/>
        <v>3</v>
      </c>
      <c r="BQ1148" s="53">
        <f t="shared" si="313"/>
        <v>0</v>
      </c>
    </row>
    <row r="1149" spans="1:70">
      <c r="A1149" s="41">
        <v>1210</v>
      </c>
      <c r="B1149" s="42">
        <v>46042</v>
      </c>
      <c r="C1149" s="48" t="s">
        <v>91</v>
      </c>
      <c r="D1149" s="43" t="str">
        <f t="shared" si="319"/>
        <v>FG</v>
      </c>
      <c r="E1149" s="44" t="s">
        <v>100</v>
      </c>
      <c r="F1149" s="44" t="s">
        <v>96</v>
      </c>
      <c r="G1149" s="45" t="s">
        <v>101</v>
      </c>
      <c r="H1149" s="45" t="s">
        <v>102</v>
      </c>
      <c r="I1149" s="45"/>
      <c r="J1149" s="5">
        <v>104564</v>
      </c>
      <c r="K1149" s="46" t="str">
        <f>VLOOKUP(J1149,'[1]Item List (3)'!A$1:B$110000,2,FALSE)</f>
        <v>IR 21309</v>
      </c>
      <c r="L1149" s="5">
        <v>251223013</v>
      </c>
      <c r="M1149" s="15" t="str">
        <f t="shared" si="318"/>
        <v>IR</v>
      </c>
      <c r="N1149" s="15"/>
      <c r="O1149" s="47" t="str">
        <f t="shared" si="308"/>
        <v/>
      </c>
      <c r="P1149" s="15">
        <v>2</v>
      </c>
      <c r="Q1149" s="15">
        <v>144</v>
      </c>
      <c r="R1149" s="15"/>
      <c r="S1149" s="15"/>
      <c r="T1149" s="15"/>
      <c r="U1149" s="48">
        <f t="shared" si="316"/>
        <v>144</v>
      </c>
      <c r="V1149" s="15">
        <v>60</v>
      </c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48">
        <f t="shared" si="314"/>
        <v>60</v>
      </c>
      <c r="BH1149" s="49">
        <f t="shared" si="309"/>
        <v>1</v>
      </c>
      <c r="BI1149" s="50">
        <f t="shared" si="315"/>
        <v>1</v>
      </c>
      <c r="BJ1149" s="50">
        <f t="shared" si="320"/>
        <v>100</v>
      </c>
      <c r="BK1149" s="51">
        <f t="shared" si="321"/>
        <v>0</v>
      </c>
      <c r="BL1149" s="51">
        <f t="shared" si="322"/>
        <v>100</v>
      </c>
      <c r="BM1149" s="51">
        <f t="shared" si="317"/>
        <v>0</v>
      </c>
      <c r="BN1149" s="52">
        <f t="shared" si="310"/>
        <v>0</v>
      </c>
      <c r="BO1149" s="52">
        <f t="shared" si="311"/>
        <v>0</v>
      </c>
      <c r="BP1149" s="52">
        <f t="shared" si="312"/>
        <v>0</v>
      </c>
      <c r="BQ1149" s="53">
        <f t="shared" si="313"/>
        <v>0</v>
      </c>
    </row>
    <row r="1150" spans="1:70">
      <c r="A1150" s="41">
        <v>1211</v>
      </c>
      <c r="B1150" s="42">
        <v>46042</v>
      </c>
      <c r="C1150" s="48" t="s">
        <v>97</v>
      </c>
      <c r="D1150" s="43" t="str">
        <f t="shared" si="319"/>
        <v>FG</v>
      </c>
      <c r="E1150" s="44" t="s">
        <v>100</v>
      </c>
      <c r="F1150" s="44" t="s">
        <v>92</v>
      </c>
      <c r="G1150" s="45" t="s">
        <v>103</v>
      </c>
      <c r="H1150" s="45" t="s">
        <v>104</v>
      </c>
      <c r="I1150" s="45"/>
      <c r="J1150" s="5">
        <v>104564</v>
      </c>
      <c r="K1150" s="46" t="str">
        <f>VLOOKUP(J1150,'[1]Item List (3)'!A$1:B$110000,2,FALSE)</f>
        <v>IR 21309</v>
      </c>
      <c r="L1150" s="5">
        <v>251223013</v>
      </c>
      <c r="M1150" s="15" t="str">
        <f t="shared" si="318"/>
        <v>IR</v>
      </c>
      <c r="N1150" s="15"/>
      <c r="O1150" s="47" t="str">
        <f t="shared" si="308"/>
        <v/>
      </c>
      <c r="P1150" s="15">
        <v>3</v>
      </c>
      <c r="Q1150" s="15">
        <v>1252</v>
      </c>
      <c r="R1150" s="15"/>
      <c r="S1150" s="15">
        <v>5</v>
      </c>
      <c r="T1150" s="15"/>
      <c r="U1150" s="48">
        <f t="shared" si="316"/>
        <v>1257</v>
      </c>
      <c r="V1150" s="15">
        <v>240</v>
      </c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>
        <v>180</v>
      </c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48">
        <f t="shared" si="314"/>
        <v>420</v>
      </c>
      <c r="BH1150" s="49">
        <f t="shared" si="309"/>
        <v>7</v>
      </c>
      <c r="BI1150" s="50">
        <f t="shared" si="315"/>
        <v>4</v>
      </c>
      <c r="BJ1150" s="50">
        <f t="shared" si="320"/>
        <v>57.142857142857139</v>
      </c>
      <c r="BK1150" s="51">
        <f t="shared" si="321"/>
        <v>0</v>
      </c>
      <c r="BL1150" s="51">
        <f t="shared" si="322"/>
        <v>99.602227525855213</v>
      </c>
      <c r="BM1150" s="51">
        <f t="shared" si="317"/>
        <v>0</v>
      </c>
      <c r="BN1150" s="52">
        <f t="shared" si="310"/>
        <v>0</v>
      </c>
      <c r="BO1150" s="52">
        <f t="shared" si="311"/>
        <v>0</v>
      </c>
      <c r="BP1150" s="52">
        <f t="shared" si="312"/>
        <v>3</v>
      </c>
      <c r="BQ1150" s="53">
        <f t="shared" si="313"/>
        <v>0</v>
      </c>
    </row>
    <row r="1151" spans="1:70">
      <c r="A1151" s="41">
        <v>1212</v>
      </c>
      <c r="B1151" s="42">
        <v>46042</v>
      </c>
      <c r="C1151" s="48" t="s">
        <v>97</v>
      </c>
      <c r="D1151" s="43" t="str">
        <f t="shared" si="319"/>
        <v>FG</v>
      </c>
      <c r="E1151" s="44" t="s">
        <v>100</v>
      </c>
      <c r="F1151" s="44"/>
      <c r="G1151" s="45" t="s">
        <v>103</v>
      </c>
      <c r="H1151" s="45" t="s">
        <v>104</v>
      </c>
      <c r="I1151" s="45"/>
      <c r="J1151" s="5">
        <v>200609.2</v>
      </c>
      <c r="K1151" s="46" t="str">
        <f>VLOOKUP(J1151,'[1]Item List (3)'!A$1:B$110000,2,FALSE)</f>
        <v>NF.OR 311</v>
      </c>
      <c r="L1151" s="5">
        <v>251219017</v>
      </c>
      <c r="M1151" s="15" t="str">
        <f t="shared" si="318"/>
        <v>OR</v>
      </c>
      <c r="N1151" s="15"/>
      <c r="O1151" s="47" t="str">
        <f t="shared" si="308"/>
        <v/>
      </c>
      <c r="P1151" s="15"/>
      <c r="Q1151" s="15"/>
      <c r="R1151" s="15"/>
      <c r="S1151" s="15"/>
      <c r="T1151" s="15"/>
      <c r="U1151" s="48">
        <f t="shared" si="316"/>
        <v>0</v>
      </c>
      <c r="V1151" s="15"/>
      <c r="W1151" s="15">
        <v>60</v>
      </c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48">
        <f t="shared" si="314"/>
        <v>60</v>
      </c>
      <c r="BH1151" s="49">
        <f t="shared" si="309"/>
        <v>1</v>
      </c>
      <c r="BI1151" s="50">
        <f t="shared" si="315"/>
        <v>0</v>
      </c>
      <c r="BJ1151" s="50">
        <f t="shared" si="320"/>
        <v>0</v>
      </c>
      <c r="BK1151" s="51">
        <f t="shared" si="321"/>
        <v>0</v>
      </c>
      <c r="BL1151" s="51">
        <f t="shared" si="322"/>
        <v>0</v>
      </c>
      <c r="BM1151" s="51">
        <f t="shared" si="317"/>
        <v>0</v>
      </c>
      <c r="BN1151" s="52">
        <f t="shared" si="310"/>
        <v>1</v>
      </c>
      <c r="BO1151" s="52">
        <f t="shared" si="311"/>
        <v>0</v>
      </c>
      <c r="BP1151" s="52">
        <f t="shared" si="312"/>
        <v>0</v>
      </c>
      <c r="BQ1151" s="53">
        <f t="shared" si="313"/>
        <v>0</v>
      </c>
    </row>
    <row r="1152" spans="1:70">
      <c r="A1152" s="41">
        <v>1213</v>
      </c>
      <c r="B1152" s="42">
        <v>46042</v>
      </c>
      <c r="C1152" s="48" t="s">
        <v>91</v>
      </c>
      <c r="D1152" s="43" t="str">
        <f t="shared" si="319"/>
        <v>CG</v>
      </c>
      <c r="E1152" s="44" t="s">
        <v>105</v>
      </c>
      <c r="F1152" s="44"/>
      <c r="G1152" s="45"/>
      <c r="H1152" s="45"/>
      <c r="I1152" s="45"/>
      <c r="J1152" s="5"/>
      <c r="K1152" s="46" t="e">
        <f>VLOOKUP(J1152,'[1]Item List (3)'!A$1:B$110000,2,FALSE)</f>
        <v>#N/A</v>
      </c>
      <c r="L1152" s="5"/>
      <c r="M1152" s="15" t="str">
        <f t="shared" si="318"/>
        <v>IR</v>
      </c>
      <c r="N1152" s="15"/>
      <c r="O1152" s="47" t="str">
        <f t="shared" si="308"/>
        <v/>
      </c>
      <c r="P1152" s="15"/>
      <c r="Q1152" s="15"/>
      <c r="R1152" s="15"/>
      <c r="S1152" s="15"/>
      <c r="T1152" s="15"/>
      <c r="U1152" s="48">
        <f t="shared" si="316"/>
        <v>0</v>
      </c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>
        <v>480</v>
      </c>
      <c r="BG1152" s="48">
        <f t="shared" si="314"/>
        <v>480</v>
      </c>
      <c r="BH1152" s="49">
        <f t="shared" si="309"/>
        <v>8</v>
      </c>
      <c r="BI1152" s="50">
        <f t="shared" si="315"/>
        <v>0</v>
      </c>
      <c r="BJ1152" s="50">
        <f t="shared" si="320"/>
        <v>0</v>
      </c>
      <c r="BK1152" s="51">
        <f t="shared" si="321"/>
        <v>0</v>
      </c>
      <c r="BL1152" s="51">
        <f t="shared" si="322"/>
        <v>0</v>
      </c>
      <c r="BM1152" s="51">
        <f t="shared" si="317"/>
        <v>0</v>
      </c>
      <c r="BN1152" s="52">
        <f t="shared" si="310"/>
        <v>8</v>
      </c>
      <c r="BO1152" s="52">
        <f t="shared" si="311"/>
        <v>0</v>
      </c>
      <c r="BP1152" s="52">
        <f t="shared" si="312"/>
        <v>0</v>
      </c>
      <c r="BQ1152" s="53">
        <f t="shared" si="313"/>
        <v>0</v>
      </c>
    </row>
    <row r="1153" spans="1:69">
      <c r="A1153" s="41">
        <v>1214</v>
      </c>
      <c r="B1153" s="42">
        <v>46042</v>
      </c>
      <c r="C1153" s="48" t="s">
        <v>97</v>
      </c>
      <c r="D1153" s="43" t="str">
        <f t="shared" si="319"/>
        <v>CG</v>
      </c>
      <c r="E1153" s="44" t="s">
        <v>105</v>
      </c>
      <c r="F1153" s="44"/>
      <c r="G1153" s="45"/>
      <c r="H1153" s="45"/>
      <c r="I1153" s="45"/>
      <c r="J1153" s="5"/>
      <c r="K1153" s="46" t="e">
        <f>VLOOKUP(J1153,'[1]Item List (3)'!A$1:B$110000,2,FALSE)</f>
        <v>#N/A</v>
      </c>
      <c r="L1153" s="5"/>
      <c r="M1153" s="15" t="str">
        <f t="shared" si="318"/>
        <v>IR</v>
      </c>
      <c r="N1153" s="15"/>
      <c r="O1153" s="47" t="str">
        <f t="shared" si="308"/>
        <v/>
      </c>
      <c r="P1153" s="15"/>
      <c r="Q1153" s="15"/>
      <c r="R1153" s="15"/>
      <c r="S1153" s="15"/>
      <c r="T1153" s="15"/>
      <c r="U1153" s="48">
        <f t="shared" si="316"/>
        <v>0</v>
      </c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>
        <v>480</v>
      </c>
      <c r="BG1153" s="48">
        <f t="shared" si="314"/>
        <v>480</v>
      </c>
      <c r="BH1153" s="49">
        <f t="shared" si="309"/>
        <v>8</v>
      </c>
      <c r="BI1153" s="50">
        <f t="shared" si="315"/>
        <v>0</v>
      </c>
      <c r="BJ1153" s="50">
        <f t="shared" si="320"/>
        <v>0</v>
      </c>
      <c r="BK1153" s="51">
        <f t="shared" si="321"/>
        <v>0</v>
      </c>
      <c r="BL1153" s="51">
        <f t="shared" si="322"/>
        <v>0</v>
      </c>
      <c r="BM1153" s="51">
        <f t="shared" si="317"/>
        <v>0</v>
      </c>
      <c r="BN1153" s="52">
        <f t="shared" si="310"/>
        <v>8</v>
      </c>
      <c r="BO1153" s="52">
        <f t="shared" si="311"/>
        <v>0</v>
      </c>
      <c r="BP1153" s="52">
        <f t="shared" si="312"/>
        <v>0</v>
      </c>
      <c r="BQ1153" s="53">
        <f t="shared" si="313"/>
        <v>0</v>
      </c>
    </row>
    <row r="1154" spans="1:69">
      <c r="A1154" s="41">
        <v>1215</v>
      </c>
      <c r="B1154" s="42">
        <v>46042</v>
      </c>
      <c r="C1154" s="48" t="s">
        <v>91</v>
      </c>
      <c r="D1154" s="43" t="str">
        <f t="shared" si="319"/>
        <v>CG</v>
      </c>
      <c r="E1154" s="44" t="s">
        <v>108</v>
      </c>
      <c r="F1154" s="44" t="s">
        <v>120</v>
      </c>
      <c r="G1154" s="45" t="s">
        <v>94</v>
      </c>
      <c r="H1154" s="45" t="s">
        <v>110</v>
      </c>
      <c r="I1154" s="45" t="s">
        <v>95</v>
      </c>
      <c r="J1154" s="5">
        <v>208247</v>
      </c>
      <c r="K1154" s="46" t="str">
        <f>VLOOKUP(J1154,'[1]Item List (3)'!A$1:B$110000,2,FALSE)</f>
        <v>OR.209 YY2</v>
      </c>
      <c r="L1154" s="5">
        <v>251221004</v>
      </c>
      <c r="M1154" s="15" t="str">
        <f t="shared" si="318"/>
        <v>OR</v>
      </c>
      <c r="N1154" s="15"/>
      <c r="O1154" s="47" t="str">
        <f t="shared" si="308"/>
        <v/>
      </c>
      <c r="P1154" s="15">
        <v>2</v>
      </c>
      <c r="Q1154" s="15">
        <v>1505</v>
      </c>
      <c r="R1154" s="15"/>
      <c r="S1154" s="15">
        <v>20</v>
      </c>
      <c r="T1154" s="15"/>
      <c r="U1154" s="48">
        <f t="shared" si="316"/>
        <v>1525</v>
      </c>
      <c r="V1154" s="15">
        <v>150</v>
      </c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>
        <v>90</v>
      </c>
      <c r="AR1154" s="15"/>
      <c r="AS1154" s="15"/>
      <c r="AT1154" s="15"/>
      <c r="AU1154" s="15"/>
      <c r="AV1154" s="15"/>
      <c r="AW1154" s="15"/>
      <c r="AX1154" s="15"/>
      <c r="AY1154" s="15"/>
      <c r="AZ1154" s="15">
        <v>10</v>
      </c>
      <c r="BA1154" s="15"/>
      <c r="BB1154" s="15"/>
      <c r="BC1154" s="15">
        <v>50</v>
      </c>
      <c r="BD1154" s="15"/>
      <c r="BE1154" s="15"/>
      <c r="BF1154" s="15"/>
      <c r="BG1154" s="48">
        <f t="shared" si="314"/>
        <v>300</v>
      </c>
      <c r="BH1154" s="49">
        <f t="shared" si="309"/>
        <v>5</v>
      </c>
      <c r="BI1154" s="50">
        <f t="shared" si="315"/>
        <v>2.5</v>
      </c>
      <c r="BJ1154" s="50">
        <f t="shared" si="320"/>
        <v>50</v>
      </c>
      <c r="BK1154" s="51">
        <f t="shared" si="321"/>
        <v>0</v>
      </c>
      <c r="BL1154" s="51">
        <f t="shared" si="322"/>
        <v>98.688524590163937</v>
      </c>
      <c r="BM1154" s="51">
        <f t="shared" si="317"/>
        <v>0</v>
      </c>
      <c r="BN1154" s="52">
        <f t="shared" si="310"/>
        <v>0</v>
      </c>
      <c r="BO1154" s="52">
        <f t="shared" si="311"/>
        <v>0</v>
      </c>
      <c r="BP1154" s="52">
        <f t="shared" si="312"/>
        <v>2.5</v>
      </c>
      <c r="BQ1154" s="53">
        <f t="shared" si="313"/>
        <v>0</v>
      </c>
    </row>
    <row r="1155" spans="1:69">
      <c r="A1155" s="41">
        <v>1216</v>
      </c>
      <c r="B1155" s="42">
        <v>46042</v>
      </c>
      <c r="C1155" s="48" t="s">
        <v>91</v>
      </c>
      <c r="D1155" s="43" t="str">
        <f t="shared" si="319"/>
        <v>CG</v>
      </c>
      <c r="E1155" s="44" t="s">
        <v>108</v>
      </c>
      <c r="F1155" s="44" t="s">
        <v>111</v>
      </c>
      <c r="G1155" s="45" t="s">
        <v>94</v>
      </c>
      <c r="H1155" s="45" t="s">
        <v>110</v>
      </c>
      <c r="I1155" s="45" t="s">
        <v>95</v>
      </c>
      <c r="J1155" s="5">
        <v>208247</v>
      </c>
      <c r="K1155" s="46" t="str">
        <f>VLOOKUP(J1155,'[1]Item List (3)'!A$1:B$110000,2,FALSE)</f>
        <v>OR.209 YY2</v>
      </c>
      <c r="L1155" s="5">
        <v>251221004</v>
      </c>
      <c r="M1155" s="15" t="str">
        <f t="shared" si="318"/>
        <v>OR</v>
      </c>
      <c r="N1155" s="15"/>
      <c r="O1155" s="47" t="str">
        <f t="shared" si="308"/>
        <v/>
      </c>
      <c r="P1155" s="15">
        <v>3</v>
      </c>
      <c r="Q1155" s="15">
        <v>1850</v>
      </c>
      <c r="R1155" s="15"/>
      <c r="S1155" s="15"/>
      <c r="T1155" s="15"/>
      <c r="U1155" s="48">
        <f t="shared" si="316"/>
        <v>1850</v>
      </c>
      <c r="V1155" s="15">
        <v>180</v>
      </c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48">
        <f t="shared" si="314"/>
        <v>180</v>
      </c>
      <c r="BH1155" s="49">
        <f t="shared" si="309"/>
        <v>3</v>
      </c>
      <c r="BI1155" s="50">
        <f t="shared" si="315"/>
        <v>3</v>
      </c>
      <c r="BJ1155" s="50">
        <f t="shared" si="320"/>
        <v>100</v>
      </c>
      <c r="BK1155" s="51">
        <f t="shared" si="321"/>
        <v>0</v>
      </c>
      <c r="BL1155" s="51">
        <f t="shared" si="322"/>
        <v>100</v>
      </c>
      <c r="BM1155" s="51">
        <f t="shared" si="317"/>
        <v>0</v>
      </c>
      <c r="BN1155" s="52">
        <f t="shared" si="310"/>
        <v>0</v>
      </c>
      <c r="BO1155" s="52">
        <f t="shared" si="311"/>
        <v>0</v>
      </c>
      <c r="BP1155" s="52">
        <f t="shared" si="312"/>
        <v>0</v>
      </c>
      <c r="BQ1155" s="53">
        <f t="shared" si="313"/>
        <v>0</v>
      </c>
    </row>
    <row r="1156" spans="1:69">
      <c r="A1156" s="41">
        <v>1217</v>
      </c>
      <c r="B1156" s="42">
        <v>46042</v>
      </c>
      <c r="C1156" s="48" t="s">
        <v>97</v>
      </c>
      <c r="D1156" s="43" t="str">
        <f t="shared" si="319"/>
        <v>CG</v>
      </c>
      <c r="E1156" s="44" t="s">
        <v>108</v>
      </c>
      <c r="F1156" s="44" t="s">
        <v>120</v>
      </c>
      <c r="G1156" s="45" t="s">
        <v>112</v>
      </c>
      <c r="H1156" s="45" t="s">
        <v>113</v>
      </c>
      <c r="I1156" s="45" t="s">
        <v>114</v>
      </c>
      <c r="J1156" s="5">
        <v>208247</v>
      </c>
      <c r="K1156" s="46" t="str">
        <f>VLOOKUP(J1156,'[1]Item List (3)'!A$1:B$110000,2,FALSE)</f>
        <v>OR.209 YY2</v>
      </c>
      <c r="L1156" s="5">
        <v>251221004</v>
      </c>
      <c r="M1156" s="15" t="str">
        <f t="shared" si="318"/>
        <v>OR</v>
      </c>
      <c r="N1156" s="15"/>
      <c r="O1156" s="47" t="str">
        <f t="shared" ref="O1156:O1219" si="323">IFERROR(3600/N1156,"")</f>
        <v/>
      </c>
      <c r="P1156" s="15">
        <v>1</v>
      </c>
      <c r="Q1156" s="15">
        <v>2177</v>
      </c>
      <c r="R1156" s="15"/>
      <c r="S1156" s="15"/>
      <c r="T1156" s="15"/>
      <c r="U1156" s="48">
        <f t="shared" si="316"/>
        <v>2177</v>
      </c>
      <c r="V1156" s="15">
        <v>120</v>
      </c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>
        <v>60</v>
      </c>
      <c r="AR1156" s="15"/>
      <c r="AS1156" s="15"/>
      <c r="AT1156" s="15"/>
      <c r="AU1156" s="15"/>
      <c r="AV1156" s="15"/>
      <c r="AW1156" s="15"/>
      <c r="AX1156" s="15">
        <v>40</v>
      </c>
      <c r="AY1156" s="15"/>
      <c r="AZ1156" s="15"/>
      <c r="BA1156" s="15"/>
      <c r="BB1156" s="15"/>
      <c r="BC1156" s="15"/>
      <c r="BD1156" s="15"/>
      <c r="BE1156" s="15"/>
      <c r="BF1156" s="15"/>
      <c r="BG1156" s="48">
        <f t="shared" si="314"/>
        <v>220</v>
      </c>
      <c r="BH1156" s="49">
        <f t="shared" si="309"/>
        <v>3.6666666666666665</v>
      </c>
      <c r="BI1156" s="50">
        <f t="shared" si="315"/>
        <v>1.9999999999999998</v>
      </c>
      <c r="BJ1156" s="50">
        <f t="shared" si="320"/>
        <v>54.54545454545454</v>
      </c>
      <c r="BK1156" s="51">
        <f t="shared" si="321"/>
        <v>0</v>
      </c>
      <c r="BL1156" s="51">
        <f t="shared" si="322"/>
        <v>100</v>
      </c>
      <c r="BM1156" s="51">
        <f t="shared" si="317"/>
        <v>0</v>
      </c>
      <c r="BN1156" s="52">
        <f t="shared" si="310"/>
        <v>0</v>
      </c>
      <c r="BO1156" s="52">
        <f t="shared" si="311"/>
        <v>0</v>
      </c>
      <c r="BP1156" s="52">
        <f t="shared" si="312"/>
        <v>1.6666666666666667</v>
      </c>
      <c r="BQ1156" s="53">
        <f t="shared" si="313"/>
        <v>0</v>
      </c>
    </row>
    <row r="1157" spans="1:69">
      <c r="A1157" s="41">
        <v>1218</v>
      </c>
      <c r="B1157" s="42">
        <v>46042</v>
      </c>
      <c r="C1157" s="48" t="s">
        <v>97</v>
      </c>
      <c r="D1157" s="43" t="str">
        <f t="shared" si="319"/>
        <v>CG</v>
      </c>
      <c r="E1157" s="44" t="s">
        <v>108</v>
      </c>
      <c r="F1157" s="44" t="s">
        <v>111</v>
      </c>
      <c r="G1157" s="45" t="s">
        <v>112</v>
      </c>
      <c r="H1157" s="45" t="s">
        <v>113</v>
      </c>
      <c r="I1157" s="45" t="s">
        <v>114</v>
      </c>
      <c r="J1157" s="5">
        <v>208247</v>
      </c>
      <c r="K1157" s="46" t="str">
        <f>VLOOKUP(J1157,'[1]Item List (3)'!A$1:B$110000,2,FALSE)</f>
        <v>OR.209 YY2</v>
      </c>
      <c r="L1157" s="5">
        <v>251221004</v>
      </c>
      <c r="M1157" s="15" t="str">
        <f t="shared" si="318"/>
        <v>OR</v>
      </c>
      <c r="N1157" s="15"/>
      <c r="O1157" s="47" t="str">
        <f t="shared" si="323"/>
        <v/>
      </c>
      <c r="P1157" s="15">
        <v>3</v>
      </c>
      <c r="Q1157" s="15">
        <v>2398</v>
      </c>
      <c r="R1157" s="15"/>
      <c r="S1157" s="15"/>
      <c r="T1157" s="15"/>
      <c r="U1157" s="48">
        <f t="shared" si="316"/>
        <v>2398</v>
      </c>
      <c r="V1157" s="15">
        <v>260</v>
      </c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48">
        <f t="shared" si="314"/>
        <v>260</v>
      </c>
      <c r="BH1157" s="49">
        <f t="shared" si="309"/>
        <v>4.333333333333333</v>
      </c>
      <c r="BI1157" s="50">
        <f t="shared" si="315"/>
        <v>4.333333333333333</v>
      </c>
      <c r="BJ1157" s="50">
        <f t="shared" si="320"/>
        <v>100</v>
      </c>
      <c r="BK1157" s="51">
        <f t="shared" si="321"/>
        <v>0</v>
      </c>
      <c r="BL1157" s="51">
        <f t="shared" si="322"/>
        <v>100</v>
      </c>
      <c r="BM1157" s="51">
        <f t="shared" si="317"/>
        <v>0</v>
      </c>
      <c r="BN1157" s="52">
        <f t="shared" si="310"/>
        <v>0</v>
      </c>
      <c r="BO1157" s="52">
        <f t="shared" si="311"/>
        <v>0</v>
      </c>
      <c r="BP1157" s="52">
        <f t="shared" si="312"/>
        <v>0</v>
      </c>
      <c r="BQ1157" s="53">
        <f t="shared" si="313"/>
        <v>0</v>
      </c>
    </row>
    <row r="1158" spans="1:69">
      <c r="A1158" s="41">
        <v>1219</v>
      </c>
      <c r="B1158" s="42">
        <v>46042</v>
      </c>
      <c r="C1158" s="48" t="s">
        <v>91</v>
      </c>
      <c r="D1158" s="43" t="str">
        <f t="shared" si="319"/>
        <v>CG</v>
      </c>
      <c r="E1158" s="44" t="s">
        <v>115</v>
      </c>
      <c r="F1158" s="44" t="s">
        <v>120</v>
      </c>
      <c r="G1158" s="45" t="s">
        <v>117</v>
      </c>
      <c r="H1158" s="45" t="s">
        <v>118</v>
      </c>
      <c r="I1158" s="45" t="s">
        <v>119</v>
      </c>
      <c r="J1158" s="5">
        <v>800935.04</v>
      </c>
      <c r="K1158" s="46" t="e">
        <f>VLOOKUP(J1158,'[1]Item List (3)'!A$1:B$110000,2,FALSE)</f>
        <v>#N/A</v>
      </c>
      <c r="L1158" s="5"/>
      <c r="M1158" s="15" t="str">
        <f t="shared" si="318"/>
        <v>IR</v>
      </c>
      <c r="N1158" s="15"/>
      <c r="O1158" s="47" t="str">
        <f t="shared" si="323"/>
        <v/>
      </c>
      <c r="P1158" s="15">
        <v>1</v>
      </c>
      <c r="Q1158" s="15">
        <v>11</v>
      </c>
      <c r="R1158" s="15"/>
      <c r="S1158" s="15"/>
      <c r="T1158" s="15"/>
      <c r="U1158" s="48">
        <f t="shared" si="316"/>
        <v>11</v>
      </c>
      <c r="V1158" s="15">
        <v>30</v>
      </c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>
        <v>60</v>
      </c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48">
        <f t="shared" si="314"/>
        <v>90</v>
      </c>
      <c r="BH1158" s="49">
        <f t="shared" si="309"/>
        <v>1.5</v>
      </c>
      <c r="BI1158" s="50">
        <f t="shared" si="315"/>
        <v>0.5</v>
      </c>
      <c r="BJ1158" s="50">
        <f t="shared" si="320"/>
        <v>33.333333333333329</v>
      </c>
      <c r="BK1158" s="51">
        <f t="shared" si="321"/>
        <v>0</v>
      </c>
      <c r="BL1158" s="51">
        <f t="shared" si="322"/>
        <v>100</v>
      </c>
      <c r="BM1158" s="51">
        <f t="shared" si="317"/>
        <v>0</v>
      </c>
      <c r="BN1158" s="52">
        <f t="shared" si="310"/>
        <v>0</v>
      </c>
      <c r="BO1158" s="52">
        <f t="shared" si="311"/>
        <v>0</v>
      </c>
      <c r="BP1158" s="52">
        <f t="shared" si="312"/>
        <v>1</v>
      </c>
      <c r="BQ1158" s="53">
        <f t="shared" si="313"/>
        <v>0</v>
      </c>
    </row>
    <row r="1159" spans="1:69">
      <c r="A1159" s="41">
        <v>1220</v>
      </c>
      <c r="B1159" s="42">
        <v>46042</v>
      </c>
      <c r="C1159" s="48" t="s">
        <v>91</v>
      </c>
      <c r="D1159" s="43" t="str">
        <f t="shared" si="319"/>
        <v>CG</v>
      </c>
      <c r="E1159" s="44" t="s">
        <v>115</v>
      </c>
      <c r="F1159" s="44" t="s">
        <v>120</v>
      </c>
      <c r="G1159" s="45" t="s">
        <v>117</v>
      </c>
      <c r="H1159" s="45" t="s">
        <v>118</v>
      </c>
      <c r="I1159" s="45" t="s">
        <v>119</v>
      </c>
      <c r="J1159" s="5">
        <v>208823.01</v>
      </c>
      <c r="K1159" s="46" t="str">
        <f>VLOOKUP(J1159,'[1]Item List (3)'!A$1:B$110000,2,FALSE)</f>
        <v>NK.OR 35/20(NKI 30/20)</v>
      </c>
      <c r="L1159" s="5"/>
      <c r="M1159" s="15" t="str">
        <f t="shared" si="318"/>
        <v>OR</v>
      </c>
      <c r="N1159" s="15"/>
      <c r="O1159" s="47" t="str">
        <f t="shared" si="323"/>
        <v/>
      </c>
      <c r="P1159" s="15">
        <v>1</v>
      </c>
      <c r="Q1159" s="15">
        <v>2098</v>
      </c>
      <c r="R1159" s="15"/>
      <c r="S1159" s="15"/>
      <c r="T1159" s="15"/>
      <c r="U1159" s="48">
        <f t="shared" si="316"/>
        <v>2098</v>
      </c>
      <c r="V1159" s="15">
        <v>120</v>
      </c>
      <c r="W1159" s="15">
        <v>90</v>
      </c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48">
        <f t="shared" si="314"/>
        <v>210</v>
      </c>
      <c r="BH1159" s="49">
        <f t="shared" si="309"/>
        <v>3.5</v>
      </c>
      <c r="BI1159" s="50">
        <f t="shared" si="315"/>
        <v>2</v>
      </c>
      <c r="BJ1159" s="50">
        <f t="shared" si="320"/>
        <v>57.142857142857139</v>
      </c>
      <c r="BK1159" s="51">
        <f t="shared" si="321"/>
        <v>0</v>
      </c>
      <c r="BL1159" s="51">
        <f t="shared" si="322"/>
        <v>100</v>
      </c>
      <c r="BM1159" s="51">
        <f t="shared" si="317"/>
        <v>0</v>
      </c>
      <c r="BN1159" s="52">
        <f t="shared" si="310"/>
        <v>1.5</v>
      </c>
      <c r="BO1159" s="52">
        <f t="shared" si="311"/>
        <v>0</v>
      </c>
      <c r="BP1159" s="52">
        <f t="shared" si="312"/>
        <v>0</v>
      </c>
      <c r="BQ1159" s="53">
        <f t="shared" si="313"/>
        <v>0</v>
      </c>
    </row>
    <row r="1160" spans="1:69">
      <c r="A1160" s="41">
        <v>1221</v>
      </c>
      <c r="B1160" s="42">
        <v>46042</v>
      </c>
      <c r="C1160" s="48" t="s">
        <v>91</v>
      </c>
      <c r="D1160" s="43" t="str">
        <f t="shared" si="319"/>
        <v>CG</v>
      </c>
      <c r="E1160" s="44" t="s">
        <v>115</v>
      </c>
      <c r="F1160" s="44" t="s">
        <v>120</v>
      </c>
      <c r="G1160" s="45" t="s">
        <v>117</v>
      </c>
      <c r="H1160" s="45" t="s">
        <v>118</v>
      </c>
      <c r="I1160" s="45" t="s">
        <v>119</v>
      </c>
      <c r="J1160" s="5">
        <v>104836.01</v>
      </c>
      <c r="K1160" s="46" t="str">
        <f>VLOOKUP(J1160,'[1]Item List (3)'!A$1:B$110000,2,FALSE)</f>
        <v>NKI.IR 45/35(455035)</v>
      </c>
      <c r="L1160" s="5"/>
      <c r="M1160" s="15" t="str">
        <f t="shared" si="318"/>
        <v>IR</v>
      </c>
      <c r="N1160" s="15"/>
      <c r="O1160" s="47" t="str">
        <f t="shared" si="323"/>
        <v/>
      </c>
      <c r="P1160" s="15">
        <v>1</v>
      </c>
      <c r="Q1160" s="15">
        <v>2126</v>
      </c>
      <c r="R1160" s="15"/>
      <c r="S1160" s="15"/>
      <c r="T1160" s="15"/>
      <c r="U1160" s="48">
        <f t="shared" si="316"/>
        <v>2126</v>
      </c>
      <c r="V1160" s="15">
        <v>120</v>
      </c>
      <c r="W1160" s="15">
        <v>60</v>
      </c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48">
        <f t="shared" si="314"/>
        <v>180</v>
      </c>
      <c r="BH1160" s="49">
        <f t="shared" si="309"/>
        <v>3</v>
      </c>
      <c r="BI1160" s="50">
        <f t="shared" si="315"/>
        <v>2</v>
      </c>
      <c r="BJ1160" s="50">
        <f t="shared" si="320"/>
        <v>66.666666666666657</v>
      </c>
      <c r="BK1160" s="51">
        <f t="shared" si="321"/>
        <v>0</v>
      </c>
      <c r="BL1160" s="51">
        <f t="shared" si="322"/>
        <v>100</v>
      </c>
      <c r="BM1160" s="51">
        <f t="shared" si="317"/>
        <v>0</v>
      </c>
      <c r="BN1160" s="52">
        <f t="shared" si="310"/>
        <v>1</v>
      </c>
      <c r="BO1160" s="52">
        <f t="shared" si="311"/>
        <v>0</v>
      </c>
      <c r="BP1160" s="52">
        <f t="shared" si="312"/>
        <v>0</v>
      </c>
      <c r="BQ1160" s="53">
        <f t="shared" si="313"/>
        <v>0</v>
      </c>
    </row>
    <row r="1161" spans="1:69">
      <c r="A1161" s="41">
        <v>1222</v>
      </c>
      <c r="B1161" s="42">
        <v>46042</v>
      </c>
      <c r="C1161" s="48" t="s">
        <v>97</v>
      </c>
      <c r="D1161" s="43" t="str">
        <f t="shared" si="319"/>
        <v>CG</v>
      </c>
      <c r="E1161" s="44" t="s">
        <v>115</v>
      </c>
      <c r="F1161" s="44" t="s">
        <v>120</v>
      </c>
      <c r="G1161" s="45" t="s">
        <v>181</v>
      </c>
      <c r="H1161" s="45" t="s">
        <v>118</v>
      </c>
      <c r="I1161" s="45" t="s">
        <v>186</v>
      </c>
      <c r="J1161" s="5">
        <v>208308.01</v>
      </c>
      <c r="K1161" s="46" t="str">
        <f>VLOOKUP(J1161,'[1]Item List (3)'!A$1:B$110000,2,FALSE)</f>
        <v>NA/RNA.OR 4908</v>
      </c>
      <c r="L1161" s="5">
        <v>251015010</v>
      </c>
      <c r="M1161" s="15" t="str">
        <f t="shared" si="318"/>
        <v>OR</v>
      </c>
      <c r="N1161" s="15"/>
      <c r="O1161" s="47" t="str">
        <f t="shared" si="323"/>
        <v/>
      </c>
      <c r="P1161" s="15">
        <v>1</v>
      </c>
      <c r="Q1161" s="15">
        <v>1020</v>
      </c>
      <c r="R1161" s="15"/>
      <c r="S1161" s="15"/>
      <c r="T1161" s="15"/>
      <c r="U1161" s="48">
        <f t="shared" si="316"/>
        <v>1020</v>
      </c>
      <c r="V1161" s="15">
        <v>60</v>
      </c>
      <c r="W1161" s="15">
        <v>60</v>
      </c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>
        <v>360</v>
      </c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48">
        <f t="shared" si="314"/>
        <v>480</v>
      </c>
      <c r="BH1161" s="49">
        <f t="shared" si="309"/>
        <v>8</v>
      </c>
      <c r="BI1161" s="50">
        <f t="shared" si="315"/>
        <v>1</v>
      </c>
      <c r="BJ1161" s="50">
        <f t="shared" si="320"/>
        <v>12.5</v>
      </c>
      <c r="BK1161" s="51">
        <f t="shared" si="321"/>
        <v>0</v>
      </c>
      <c r="BL1161" s="51">
        <f t="shared" si="322"/>
        <v>100</v>
      </c>
      <c r="BM1161" s="51">
        <f t="shared" si="317"/>
        <v>0</v>
      </c>
      <c r="BN1161" s="52">
        <f t="shared" si="310"/>
        <v>1</v>
      </c>
      <c r="BO1161" s="52">
        <f t="shared" si="311"/>
        <v>0</v>
      </c>
      <c r="BP1161" s="52">
        <f t="shared" si="312"/>
        <v>6</v>
      </c>
      <c r="BQ1161" s="53">
        <f t="shared" si="313"/>
        <v>0</v>
      </c>
    </row>
    <row r="1162" spans="1:69">
      <c r="A1162" s="41">
        <v>1223</v>
      </c>
      <c r="B1162" s="42">
        <v>46042</v>
      </c>
      <c r="C1162" s="48" t="s">
        <v>91</v>
      </c>
      <c r="D1162" s="43" t="str">
        <f t="shared" si="319"/>
        <v>EG</v>
      </c>
      <c r="E1162" s="44" t="s">
        <v>121</v>
      </c>
      <c r="F1162" s="44"/>
      <c r="G1162" s="45"/>
      <c r="H1162" s="45"/>
      <c r="I1162" s="45"/>
      <c r="J1162" s="5"/>
      <c r="K1162" s="46" t="e">
        <f>VLOOKUP(J1162,'[1]Item List (3)'!A$1:B$110000,2,FALSE)</f>
        <v>#N/A</v>
      </c>
      <c r="L1162" s="5"/>
      <c r="M1162" s="15" t="str">
        <f t="shared" si="318"/>
        <v>IR</v>
      </c>
      <c r="N1162" s="15"/>
      <c r="O1162" s="47" t="str">
        <f t="shared" si="323"/>
        <v/>
      </c>
      <c r="P1162" s="15"/>
      <c r="Q1162" s="15"/>
      <c r="R1162" s="15"/>
      <c r="S1162" s="15"/>
      <c r="T1162" s="15"/>
      <c r="U1162" s="48">
        <f t="shared" si="316"/>
        <v>0</v>
      </c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>
        <v>480</v>
      </c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48">
        <f t="shared" si="314"/>
        <v>480</v>
      </c>
      <c r="BH1162" s="49">
        <f t="shared" ref="BH1162:BH1225" si="324">BG1162/60</f>
        <v>8</v>
      </c>
      <c r="BI1162" s="50">
        <f t="shared" si="315"/>
        <v>0</v>
      </c>
      <c r="BJ1162" s="50">
        <f t="shared" si="320"/>
        <v>0</v>
      </c>
      <c r="BK1162" s="51">
        <f t="shared" si="321"/>
        <v>0</v>
      </c>
      <c r="BL1162" s="51">
        <f t="shared" si="322"/>
        <v>0</v>
      </c>
      <c r="BM1162" s="51">
        <f t="shared" si="317"/>
        <v>0</v>
      </c>
      <c r="BN1162" s="52">
        <f t="shared" ref="BN1162:BN1225" si="325">(W1162+AP1162+BE1162+BF1162)/60</f>
        <v>0</v>
      </c>
      <c r="BO1162" s="52">
        <f t="shared" ref="BO1162:BO1225" si="326">IFERROR(((BH1162-BN1162)*3600)/N1162,0)</f>
        <v>0</v>
      </c>
      <c r="BP1162" s="52">
        <f t="shared" ref="BP1162:BP1225" si="327">IFERROR(SUM(W1162:BF1162)/60-BN1162,0)</f>
        <v>8</v>
      </c>
      <c r="BQ1162" s="53">
        <f t="shared" ref="BQ1162:BQ1225" si="328">IFERROR(BP1162*3600/N1162,0)</f>
        <v>0</v>
      </c>
    </row>
    <row r="1163" spans="1:69">
      <c r="A1163" s="41">
        <v>1224</v>
      </c>
      <c r="B1163" s="42">
        <v>46042</v>
      </c>
      <c r="C1163" s="48" t="s">
        <v>97</v>
      </c>
      <c r="D1163" s="43" t="str">
        <f t="shared" si="319"/>
        <v>EG</v>
      </c>
      <c r="E1163" s="44" t="s">
        <v>121</v>
      </c>
      <c r="F1163" s="44"/>
      <c r="G1163" s="45"/>
      <c r="H1163" s="45"/>
      <c r="I1163" s="45"/>
      <c r="J1163" s="5"/>
      <c r="K1163" s="46" t="e">
        <f>VLOOKUP(J1163,'[1]Item List (3)'!A$1:B$110000,2,FALSE)</f>
        <v>#N/A</v>
      </c>
      <c r="L1163" s="5"/>
      <c r="M1163" s="15" t="str">
        <f t="shared" si="318"/>
        <v>IR</v>
      </c>
      <c r="N1163" s="15"/>
      <c r="O1163" s="47" t="str">
        <f t="shared" si="323"/>
        <v/>
      </c>
      <c r="P1163" s="15"/>
      <c r="Q1163" s="15"/>
      <c r="R1163" s="15"/>
      <c r="S1163" s="15"/>
      <c r="T1163" s="15"/>
      <c r="U1163" s="48">
        <f t="shared" si="316"/>
        <v>0</v>
      </c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>
        <v>480</v>
      </c>
      <c r="BG1163" s="48">
        <f t="shared" si="314"/>
        <v>480</v>
      </c>
      <c r="BH1163" s="49">
        <f t="shared" si="324"/>
        <v>8</v>
      </c>
      <c r="BI1163" s="50">
        <f t="shared" si="315"/>
        <v>0</v>
      </c>
      <c r="BJ1163" s="50">
        <f t="shared" si="320"/>
        <v>0</v>
      </c>
      <c r="BK1163" s="51">
        <f t="shared" si="321"/>
        <v>0</v>
      </c>
      <c r="BL1163" s="51">
        <f t="shared" si="322"/>
        <v>0</v>
      </c>
      <c r="BM1163" s="51">
        <f t="shared" si="317"/>
        <v>0</v>
      </c>
      <c r="BN1163" s="52">
        <f t="shared" si="325"/>
        <v>8</v>
      </c>
      <c r="BO1163" s="52">
        <f t="shared" si="326"/>
        <v>0</v>
      </c>
      <c r="BP1163" s="52">
        <f t="shared" si="327"/>
        <v>0</v>
      </c>
      <c r="BQ1163" s="53">
        <f t="shared" si="328"/>
        <v>0</v>
      </c>
    </row>
    <row r="1164" spans="1:69">
      <c r="A1164" s="41">
        <v>1225</v>
      </c>
      <c r="B1164" s="42">
        <v>46042</v>
      </c>
      <c r="C1164" s="48" t="s">
        <v>91</v>
      </c>
      <c r="D1164" s="43" t="str">
        <f t="shared" si="319"/>
        <v>EG</v>
      </c>
      <c r="E1164" s="44" t="s">
        <v>196</v>
      </c>
      <c r="F1164" s="44"/>
      <c r="G1164" s="45"/>
      <c r="H1164" s="45"/>
      <c r="I1164" s="45"/>
      <c r="J1164" s="5"/>
      <c r="K1164" s="46" t="e">
        <f>VLOOKUP(J1164,'[1]Item List (3)'!A$1:B$110000,2,FALSE)</f>
        <v>#N/A</v>
      </c>
      <c r="L1164" s="5"/>
      <c r="M1164" s="15" t="str">
        <f t="shared" si="318"/>
        <v>IR</v>
      </c>
      <c r="N1164" s="15"/>
      <c r="O1164" s="47" t="str">
        <f t="shared" si="323"/>
        <v/>
      </c>
      <c r="P1164" s="15"/>
      <c r="Q1164" s="15"/>
      <c r="R1164" s="15"/>
      <c r="S1164" s="15"/>
      <c r="T1164" s="15"/>
      <c r="U1164" s="48">
        <f t="shared" si="316"/>
        <v>0</v>
      </c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>
        <v>480</v>
      </c>
      <c r="BG1164" s="48">
        <f t="shared" si="314"/>
        <v>480</v>
      </c>
      <c r="BH1164" s="49">
        <f t="shared" si="324"/>
        <v>8</v>
      </c>
      <c r="BI1164" s="50">
        <f t="shared" si="315"/>
        <v>0</v>
      </c>
      <c r="BJ1164" s="50">
        <f t="shared" si="320"/>
        <v>0</v>
      </c>
      <c r="BK1164" s="51">
        <f t="shared" si="321"/>
        <v>0</v>
      </c>
      <c r="BL1164" s="51">
        <f t="shared" si="322"/>
        <v>0</v>
      </c>
      <c r="BM1164" s="51">
        <f t="shared" si="317"/>
        <v>0</v>
      </c>
      <c r="BN1164" s="52">
        <f t="shared" si="325"/>
        <v>8</v>
      </c>
      <c r="BO1164" s="52">
        <f t="shared" si="326"/>
        <v>0</v>
      </c>
      <c r="BP1164" s="52">
        <f t="shared" si="327"/>
        <v>0</v>
      </c>
      <c r="BQ1164" s="53">
        <f t="shared" si="328"/>
        <v>0</v>
      </c>
    </row>
    <row r="1165" spans="1:69">
      <c r="A1165" s="41">
        <v>1226</v>
      </c>
      <c r="B1165" s="42">
        <v>46042</v>
      </c>
      <c r="C1165" s="48" t="s">
        <v>97</v>
      </c>
      <c r="D1165" s="43" t="str">
        <f t="shared" si="319"/>
        <v>EG</v>
      </c>
      <c r="E1165" s="44" t="s">
        <v>196</v>
      </c>
      <c r="F1165" s="44" t="s">
        <v>122</v>
      </c>
      <c r="G1165" s="45" t="s">
        <v>162</v>
      </c>
      <c r="H1165" s="45"/>
      <c r="I1165" s="45"/>
      <c r="J1165" s="5">
        <v>104609.02</v>
      </c>
      <c r="K1165" s="46" t="str">
        <f>VLOOKUP(J1165,'[1]Item List (3)'!A$1:B$110000,2,FALSE)</f>
        <v>N.IR 311</v>
      </c>
      <c r="L1165" s="5">
        <v>251219016</v>
      </c>
      <c r="M1165" s="15" t="str">
        <f t="shared" si="318"/>
        <v>IR</v>
      </c>
      <c r="N1165" s="15">
        <v>55</v>
      </c>
      <c r="O1165" s="47">
        <f t="shared" si="323"/>
        <v>65.454545454545453</v>
      </c>
      <c r="P1165" s="15">
        <v>1</v>
      </c>
      <c r="Q1165" s="15">
        <v>82</v>
      </c>
      <c r="R1165" s="15">
        <v>19</v>
      </c>
      <c r="S1165" s="15">
        <v>2</v>
      </c>
      <c r="T1165" s="15"/>
      <c r="U1165" s="48">
        <f t="shared" si="316"/>
        <v>84</v>
      </c>
      <c r="V1165" s="15">
        <v>115</v>
      </c>
      <c r="W1165" s="15"/>
      <c r="X1165" s="15">
        <v>65</v>
      </c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>
        <v>300</v>
      </c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48">
        <f t="shared" si="314"/>
        <v>480</v>
      </c>
      <c r="BH1165" s="49">
        <f t="shared" si="324"/>
        <v>8</v>
      </c>
      <c r="BI1165" s="50">
        <f t="shared" si="315"/>
        <v>1.916666666666667</v>
      </c>
      <c r="BJ1165" s="50">
        <f t="shared" si="320"/>
        <v>23.958333333333336</v>
      </c>
      <c r="BK1165" s="51">
        <f t="shared" si="321"/>
        <v>66.956521739130423</v>
      </c>
      <c r="BL1165" s="51">
        <f t="shared" si="322"/>
        <v>75</v>
      </c>
      <c r="BM1165" s="51">
        <f t="shared" si="317"/>
        <v>12.031249999999998</v>
      </c>
      <c r="BN1165" s="52">
        <f t="shared" si="325"/>
        <v>0</v>
      </c>
      <c r="BO1165" s="52">
        <f t="shared" si="326"/>
        <v>523.63636363636363</v>
      </c>
      <c r="BP1165" s="52">
        <f t="shared" si="327"/>
        <v>6.083333333333333</v>
      </c>
      <c r="BQ1165" s="53">
        <f t="shared" si="328"/>
        <v>398.18181818181819</v>
      </c>
    </row>
    <row r="1166" spans="1:69">
      <c r="A1166" s="41">
        <v>1227</v>
      </c>
      <c r="B1166" s="42">
        <v>46042</v>
      </c>
      <c r="C1166" s="48" t="s">
        <v>91</v>
      </c>
      <c r="D1166" s="43" t="str">
        <f t="shared" si="319"/>
        <v>EG</v>
      </c>
      <c r="E1166" s="44" t="s">
        <v>125</v>
      </c>
      <c r="F1166" s="44"/>
      <c r="G1166" s="45"/>
      <c r="H1166" s="45"/>
      <c r="I1166" s="45"/>
      <c r="J1166" s="5"/>
      <c r="K1166" s="46" t="e">
        <f>VLOOKUP(J1166,'[1]Item List (3)'!A$1:B$110000,2,FALSE)</f>
        <v>#N/A</v>
      </c>
      <c r="L1166" s="5"/>
      <c r="M1166" s="15" t="str">
        <f t="shared" si="318"/>
        <v>IR</v>
      </c>
      <c r="N1166" s="15"/>
      <c r="O1166" s="47" t="str">
        <f t="shared" si="323"/>
        <v/>
      </c>
      <c r="P1166" s="15"/>
      <c r="Q1166" s="15"/>
      <c r="R1166" s="15"/>
      <c r="S1166" s="15"/>
      <c r="T1166" s="15"/>
      <c r="U1166" s="48">
        <f t="shared" si="316"/>
        <v>0</v>
      </c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>
        <v>480</v>
      </c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48">
        <f t="shared" si="314"/>
        <v>480</v>
      </c>
      <c r="BH1166" s="49">
        <f t="shared" si="324"/>
        <v>8</v>
      </c>
      <c r="BI1166" s="50">
        <f t="shared" si="315"/>
        <v>0</v>
      </c>
      <c r="BJ1166" s="50">
        <f t="shared" si="320"/>
        <v>0</v>
      </c>
      <c r="BK1166" s="51">
        <f t="shared" si="321"/>
        <v>0</v>
      </c>
      <c r="BL1166" s="51">
        <f t="shared" si="322"/>
        <v>0</v>
      </c>
      <c r="BM1166" s="51">
        <f t="shared" si="317"/>
        <v>0</v>
      </c>
      <c r="BN1166" s="52">
        <f t="shared" si="325"/>
        <v>0</v>
      </c>
      <c r="BO1166" s="52">
        <f t="shared" si="326"/>
        <v>0</v>
      </c>
      <c r="BP1166" s="52">
        <f t="shared" si="327"/>
        <v>8</v>
      </c>
      <c r="BQ1166" s="53">
        <f t="shared" si="328"/>
        <v>0</v>
      </c>
    </row>
    <row r="1167" spans="1:69">
      <c r="A1167" s="41">
        <v>1228</v>
      </c>
      <c r="B1167" s="42">
        <v>46042</v>
      </c>
      <c r="C1167" s="48" t="s">
        <v>97</v>
      </c>
      <c r="D1167" s="43" t="str">
        <f t="shared" si="319"/>
        <v>EG</v>
      </c>
      <c r="E1167" s="44" t="s">
        <v>125</v>
      </c>
      <c r="F1167" s="44"/>
      <c r="G1167" s="45"/>
      <c r="H1167" s="45"/>
      <c r="I1167" s="45"/>
      <c r="J1167" s="5"/>
      <c r="K1167" s="46" t="e">
        <f>VLOOKUP(J1167,'[1]Item List (3)'!A$1:B$110000,2,FALSE)</f>
        <v>#N/A</v>
      </c>
      <c r="L1167" s="5"/>
      <c r="M1167" s="15" t="str">
        <f t="shared" si="318"/>
        <v>IR</v>
      </c>
      <c r="N1167" s="15"/>
      <c r="O1167" s="47" t="str">
        <f t="shared" si="323"/>
        <v/>
      </c>
      <c r="P1167" s="15"/>
      <c r="Q1167" s="15"/>
      <c r="R1167" s="15"/>
      <c r="S1167" s="15"/>
      <c r="T1167" s="15"/>
      <c r="U1167" s="48">
        <f t="shared" si="316"/>
        <v>0</v>
      </c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>
        <v>480</v>
      </c>
      <c r="BG1167" s="48">
        <f t="shared" si="314"/>
        <v>480</v>
      </c>
      <c r="BH1167" s="49">
        <f t="shared" si="324"/>
        <v>8</v>
      </c>
      <c r="BI1167" s="50">
        <f t="shared" si="315"/>
        <v>0</v>
      </c>
      <c r="BJ1167" s="50">
        <f t="shared" si="320"/>
        <v>0</v>
      </c>
      <c r="BK1167" s="51">
        <f t="shared" si="321"/>
        <v>0</v>
      </c>
      <c r="BL1167" s="51">
        <f t="shared" si="322"/>
        <v>0</v>
      </c>
      <c r="BM1167" s="51">
        <f t="shared" si="317"/>
        <v>0</v>
      </c>
      <c r="BN1167" s="52">
        <f t="shared" si="325"/>
        <v>8</v>
      </c>
      <c r="BO1167" s="52">
        <f t="shared" si="326"/>
        <v>0</v>
      </c>
      <c r="BP1167" s="52">
        <f t="shared" si="327"/>
        <v>0</v>
      </c>
      <c r="BQ1167" s="53">
        <f t="shared" si="328"/>
        <v>0</v>
      </c>
    </row>
    <row r="1168" spans="1:69">
      <c r="A1168" s="41">
        <v>1229</v>
      </c>
      <c r="B1168" s="42">
        <v>46042</v>
      </c>
      <c r="C1168" s="48" t="s">
        <v>91</v>
      </c>
      <c r="D1168" s="43" t="str">
        <f t="shared" si="319"/>
        <v>EG</v>
      </c>
      <c r="E1168" s="44" t="s">
        <v>128</v>
      </c>
      <c r="F1168" s="44"/>
      <c r="G1168" s="45"/>
      <c r="H1168" s="45"/>
      <c r="I1168" s="45"/>
      <c r="J1168" s="5"/>
      <c r="K1168" s="46" t="e">
        <f>VLOOKUP(J1168,'[1]Item List (3)'!A$1:B$110000,2,FALSE)</f>
        <v>#N/A</v>
      </c>
      <c r="L1168" s="5"/>
      <c r="M1168" s="15" t="str">
        <f t="shared" si="318"/>
        <v>IR</v>
      </c>
      <c r="N1168" s="15"/>
      <c r="O1168" s="47" t="str">
        <f t="shared" si="323"/>
        <v/>
      </c>
      <c r="P1168" s="15"/>
      <c r="Q1168" s="15"/>
      <c r="R1168" s="15"/>
      <c r="S1168" s="15"/>
      <c r="T1168" s="15"/>
      <c r="U1168" s="48">
        <f t="shared" si="316"/>
        <v>0</v>
      </c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>
        <v>480</v>
      </c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48">
        <f t="shared" ref="BG1168:BG1231" si="329">SUM(V1168:BF1168)</f>
        <v>480</v>
      </c>
      <c r="BH1168" s="49">
        <f t="shared" si="324"/>
        <v>8</v>
      </c>
      <c r="BI1168" s="50">
        <f t="shared" si="315"/>
        <v>0</v>
      </c>
      <c r="BJ1168" s="50">
        <f t="shared" si="320"/>
        <v>0</v>
      </c>
      <c r="BK1168" s="51">
        <f t="shared" si="321"/>
        <v>0</v>
      </c>
      <c r="BL1168" s="51">
        <f t="shared" si="322"/>
        <v>0</v>
      </c>
      <c r="BM1168" s="51">
        <f t="shared" si="317"/>
        <v>0</v>
      </c>
      <c r="BN1168" s="52">
        <f t="shared" si="325"/>
        <v>0</v>
      </c>
      <c r="BO1168" s="52">
        <f t="shared" si="326"/>
        <v>0</v>
      </c>
      <c r="BP1168" s="52">
        <f t="shared" si="327"/>
        <v>8</v>
      </c>
      <c r="BQ1168" s="53">
        <f t="shared" si="328"/>
        <v>0</v>
      </c>
    </row>
    <row r="1169" spans="1:74">
      <c r="A1169" s="41">
        <v>1230</v>
      </c>
      <c r="B1169" s="42">
        <v>46042</v>
      </c>
      <c r="C1169" s="48" t="s">
        <v>97</v>
      </c>
      <c r="D1169" s="43" t="str">
        <f t="shared" si="319"/>
        <v>EG</v>
      </c>
      <c r="E1169" s="44" t="s">
        <v>128</v>
      </c>
      <c r="F1169" s="44"/>
      <c r="G1169" s="45"/>
      <c r="H1169" s="45"/>
      <c r="I1169" s="45"/>
      <c r="J1169" s="5"/>
      <c r="K1169" s="46" t="e">
        <f>VLOOKUP(J1169,'[1]Item List (3)'!A$1:B$110000,2,FALSE)</f>
        <v>#N/A</v>
      </c>
      <c r="L1169" s="5"/>
      <c r="M1169" s="15" t="str">
        <f t="shared" si="318"/>
        <v>IR</v>
      </c>
      <c r="N1169" s="15"/>
      <c r="O1169" s="47" t="str">
        <f t="shared" si="323"/>
        <v/>
      </c>
      <c r="P1169" s="15"/>
      <c r="Q1169" s="15"/>
      <c r="R1169" s="15"/>
      <c r="S1169" s="15"/>
      <c r="T1169" s="15"/>
      <c r="U1169" s="48">
        <f t="shared" si="316"/>
        <v>0</v>
      </c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>
        <v>480</v>
      </c>
      <c r="BG1169" s="48">
        <f t="shared" si="329"/>
        <v>480</v>
      </c>
      <c r="BH1169" s="49">
        <f t="shared" si="324"/>
        <v>8</v>
      </c>
      <c r="BI1169" s="50">
        <f t="shared" si="315"/>
        <v>0</v>
      </c>
      <c r="BJ1169" s="50">
        <f t="shared" si="320"/>
        <v>0</v>
      </c>
      <c r="BK1169" s="51">
        <f t="shared" si="321"/>
        <v>0</v>
      </c>
      <c r="BL1169" s="51">
        <f t="shared" si="322"/>
        <v>0</v>
      </c>
      <c r="BM1169" s="51">
        <f t="shared" si="317"/>
        <v>0</v>
      </c>
      <c r="BN1169" s="52">
        <f t="shared" si="325"/>
        <v>8</v>
      </c>
      <c r="BO1169" s="52">
        <f t="shared" si="326"/>
        <v>0</v>
      </c>
      <c r="BP1169" s="52">
        <f t="shared" si="327"/>
        <v>0</v>
      </c>
      <c r="BQ1169" s="53">
        <f t="shared" si="328"/>
        <v>0</v>
      </c>
    </row>
    <row r="1170" spans="1:74">
      <c r="A1170" s="41">
        <v>1231</v>
      </c>
      <c r="B1170" s="42">
        <v>46042</v>
      </c>
      <c r="C1170" s="48" t="s">
        <v>91</v>
      </c>
      <c r="D1170" s="43" t="str">
        <f t="shared" si="319"/>
        <v>EG</v>
      </c>
      <c r="E1170" s="44" t="s">
        <v>129</v>
      </c>
      <c r="F1170" s="44" t="s">
        <v>122</v>
      </c>
      <c r="G1170" s="45" t="s">
        <v>107</v>
      </c>
      <c r="H1170" s="45" t="s">
        <v>162</v>
      </c>
      <c r="I1170" s="45"/>
      <c r="J1170" s="5">
        <v>104247</v>
      </c>
      <c r="K1170" s="46" t="str">
        <f>VLOOKUP(J1170,'[1]Item List (3)'!A$1:B$110000,2,FALSE)</f>
        <v>IR.209</v>
      </c>
      <c r="L1170" s="5">
        <v>251221001</v>
      </c>
      <c r="M1170" s="15" t="str">
        <f t="shared" si="318"/>
        <v>IR</v>
      </c>
      <c r="N1170" s="15">
        <v>20</v>
      </c>
      <c r="O1170" s="47">
        <f t="shared" si="323"/>
        <v>180</v>
      </c>
      <c r="P1170" s="15">
        <v>1</v>
      </c>
      <c r="Q1170" s="15">
        <v>1342</v>
      </c>
      <c r="R1170" s="15">
        <v>11</v>
      </c>
      <c r="S1170" s="15"/>
      <c r="T1170" s="15"/>
      <c r="U1170" s="48">
        <f t="shared" si="316"/>
        <v>1342</v>
      </c>
      <c r="V1170" s="15">
        <v>455</v>
      </c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>
        <v>15</v>
      </c>
      <c r="AS1170" s="15"/>
      <c r="AT1170" s="15"/>
      <c r="AU1170" s="15"/>
      <c r="AV1170" s="15"/>
      <c r="AW1170" s="15"/>
      <c r="AX1170" s="15"/>
      <c r="AY1170" s="15"/>
      <c r="AZ1170" s="15">
        <v>10</v>
      </c>
      <c r="BA1170" s="15"/>
      <c r="BB1170" s="15"/>
      <c r="BC1170" s="15"/>
      <c r="BD1170" s="15"/>
      <c r="BE1170" s="15"/>
      <c r="BF1170" s="15"/>
      <c r="BG1170" s="48">
        <f t="shared" si="329"/>
        <v>480</v>
      </c>
      <c r="BH1170" s="49">
        <f t="shared" si="324"/>
        <v>8</v>
      </c>
      <c r="BI1170" s="50">
        <f t="shared" si="315"/>
        <v>7.583333333333333</v>
      </c>
      <c r="BJ1170" s="50">
        <f t="shared" si="320"/>
        <v>94.791666666666657</v>
      </c>
      <c r="BK1170" s="51">
        <f t="shared" si="321"/>
        <v>98.315018315018307</v>
      </c>
      <c r="BL1170" s="51">
        <f t="shared" si="322"/>
        <v>99.180327868852459</v>
      </c>
      <c r="BM1170" s="51">
        <f t="shared" si="317"/>
        <v>92.430555555555543</v>
      </c>
      <c r="BN1170" s="52">
        <f t="shared" si="325"/>
        <v>0</v>
      </c>
      <c r="BO1170" s="52">
        <f t="shared" si="326"/>
        <v>1440</v>
      </c>
      <c r="BP1170" s="52">
        <f t="shared" si="327"/>
        <v>0.41666666666666669</v>
      </c>
      <c r="BQ1170" s="53">
        <f t="shared" si="328"/>
        <v>75</v>
      </c>
    </row>
    <row r="1171" spans="1:74">
      <c r="A1171" s="41">
        <v>1232</v>
      </c>
      <c r="B1171" s="42">
        <v>46042</v>
      </c>
      <c r="C1171" s="48" t="s">
        <v>97</v>
      </c>
      <c r="D1171" s="43" t="str">
        <f t="shared" si="319"/>
        <v>EG</v>
      </c>
      <c r="E1171" s="44" t="s">
        <v>129</v>
      </c>
      <c r="F1171" s="44" t="s">
        <v>122</v>
      </c>
      <c r="G1171" s="45" t="s">
        <v>107</v>
      </c>
      <c r="H1171" s="45" t="s">
        <v>118</v>
      </c>
      <c r="I1171" s="45" t="s">
        <v>139</v>
      </c>
      <c r="J1171" s="5">
        <v>104247</v>
      </c>
      <c r="K1171" s="46" t="str">
        <f>VLOOKUP(J1171,'[1]Item List (3)'!A$1:B$110000,2,FALSE)</f>
        <v>IR.209</v>
      </c>
      <c r="L1171" s="5">
        <v>251221001</v>
      </c>
      <c r="M1171" s="15" t="str">
        <f t="shared" si="318"/>
        <v>IR</v>
      </c>
      <c r="N1171" s="15">
        <v>20</v>
      </c>
      <c r="O1171" s="47">
        <f t="shared" si="323"/>
        <v>180</v>
      </c>
      <c r="P1171" s="15">
        <v>1</v>
      </c>
      <c r="Q1171" s="15">
        <v>2481</v>
      </c>
      <c r="R1171" s="15"/>
      <c r="S1171" s="15">
        <v>3</v>
      </c>
      <c r="T1171" s="15"/>
      <c r="U1171" s="48">
        <f t="shared" si="316"/>
        <v>2484</v>
      </c>
      <c r="V1171" s="15">
        <v>840</v>
      </c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>
        <v>60</v>
      </c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48">
        <f t="shared" si="329"/>
        <v>900</v>
      </c>
      <c r="BH1171" s="49">
        <f t="shared" si="324"/>
        <v>15</v>
      </c>
      <c r="BI1171" s="50">
        <f t="shared" si="315"/>
        <v>14</v>
      </c>
      <c r="BJ1171" s="50">
        <f t="shared" si="320"/>
        <v>93.333333333333329</v>
      </c>
      <c r="BK1171" s="51">
        <f t="shared" si="321"/>
        <v>98.571428571428584</v>
      </c>
      <c r="BL1171" s="51">
        <f t="shared" si="322"/>
        <v>99.879227053140099</v>
      </c>
      <c r="BM1171" s="51">
        <f t="shared" si="317"/>
        <v>91.888888888888886</v>
      </c>
      <c r="BN1171" s="52">
        <f t="shared" si="325"/>
        <v>0</v>
      </c>
      <c r="BO1171" s="52">
        <f t="shared" si="326"/>
        <v>2700</v>
      </c>
      <c r="BP1171" s="52">
        <f t="shared" si="327"/>
        <v>1</v>
      </c>
      <c r="BQ1171" s="53">
        <f t="shared" si="328"/>
        <v>180</v>
      </c>
    </row>
    <row r="1172" spans="1:74">
      <c r="A1172" s="41">
        <v>1233</v>
      </c>
      <c r="B1172" s="42">
        <v>46042</v>
      </c>
      <c r="C1172" s="48" t="s">
        <v>91</v>
      </c>
      <c r="D1172" s="43" t="str">
        <f t="shared" si="319"/>
        <v>EG</v>
      </c>
      <c r="E1172" s="44" t="s">
        <v>130</v>
      </c>
      <c r="F1172" s="44"/>
      <c r="G1172" s="45"/>
      <c r="H1172" s="45"/>
      <c r="I1172" s="45"/>
      <c r="J1172" s="5"/>
      <c r="K1172" s="46" t="e">
        <f>VLOOKUP(J1172,'[1]Item List (3)'!A$1:B$110000,2,FALSE)</f>
        <v>#N/A</v>
      </c>
      <c r="L1172" s="5"/>
      <c r="M1172" s="15" t="str">
        <f t="shared" si="318"/>
        <v>IR</v>
      </c>
      <c r="N1172" s="15"/>
      <c r="O1172" s="47" t="str">
        <f t="shared" si="323"/>
        <v/>
      </c>
      <c r="P1172" s="15"/>
      <c r="Q1172" s="15"/>
      <c r="R1172" s="15"/>
      <c r="S1172" s="15"/>
      <c r="T1172" s="15"/>
      <c r="U1172" s="48">
        <f t="shared" si="316"/>
        <v>0</v>
      </c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>
        <v>480</v>
      </c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48">
        <f t="shared" si="329"/>
        <v>480</v>
      </c>
      <c r="BH1172" s="49">
        <f t="shared" si="324"/>
        <v>8</v>
      </c>
      <c r="BI1172" s="50">
        <f t="shared" si="315"/>
        <v>0</v>
      </c>
      <c r="BJ1172" s="50">
        <f t="shared" si="320"/>
        <v>0</v>
      </c>
      <c r="BK1172" s="51">
        <f t="shared" si="321"/>
        <v>0</v>
      </c>
      <c r="BL1172" s="51">
        <f t="shared" si="322"/>
        <v>0</v>
      </c>
      <c r="BM1172" s="51">
        <f t="shared" si="317"/>
        <v>0</v>
      </c>
      <c r="BN1172" s="52">
        <f t="shared" si="325"/>
        <v>0</v>
      </c>
      <c r="BO1172" s="52">
        <f t="shared" si="326"/>
        <v>0</v>
      </c>
      <c r="BP1172" s="52">
        <f t="shared" si="327"/>
        <v>8</v>
      </c>
      <c r="BQ1172" s="53">
        <f t="shared" si="328"/>
        <v>0</v>
      </c>
    </row>
    <row r="1173" spans="1:74">
      <c r="A1173" s="41">
        <v>1234</v>
      </c>
      <c r="B1173" s="42">
        <v>46042</v>
      </c>
      <c r="C1173" s="48" t="s">
        <v>97</v>
      </c>
      <c r="D1173" s="43" t="str">
        <f t="shared" si="319"/>
        <v>EG</v>
      </c>
      <c r="E1173" s="44" t="s">
        <v>130</v>
      </c>
      <c r="F1173" s="44"/>
      <c r="G1173" s="45"/>
      <c r="H1173" s="45"/>
      <c r="I1173" s="45"/>
      <c r="J1173" s="5"/>
      <c r="K1173" s="46" t="e">
        <f>VLOOKUP(J1173,'[1]Item List (3)'!A$1:B$110000,2,FALSE)</f>
        <v>#N/A</v>
      </c>
      <c r="L1173" s="5"/>
      <c r="M1173" s="15" t="str">
        <f t="shared" si="318"/>
        <v>IR</v>
      </c>
      <c r="N1173" s="15"/>
      <c r="O1173" s="47" t="str">
        <f t="shared" si="323"/>
        <v/>
      </c>
      <c r="P1173" s="15"/>
      <c r="Q1173" s="15"/>
      <c r="R1173" s="15"/>
      <c r="S1173" s="15"/>
      <c r="T1173" s="15"/>
      <c r="U1173" s="48">
        <f t="shared" si="316"/>
        <v>0</v>
      </c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>
        <v>480</v>
      </c>
      <c r="BG1173" s="48">
        <f t="shared" si="329"/>
        <v>480</v>
      </c>
      <c r="BH1173" s="49">
        <f t="shared" si="324"/>
        <v>8</v>
      </c>
      <c r="BI1173" s="50">
        <f t="shared" ref="BI1173:BI1231" si="330">IFERROR(BH1173-SUM(W1173:BF1173)/60,0)</f>
        <v>0</v>
      </c>
      <c r="BJ1173" s="50">
        <f t="shared" si="320"/>
        <v>0</v>
      </c>
      <c r="BK1173" s="51">
        <f t="shared" si="321"/>
        <v>0</v>
      </c>
      <c r="BL1173" s="51">
        <f t="shared" si="322"/>
        <v>0</v>
      </c>
      <c r="BM1173" s="51">
        <f t="shared" si="317"/>
        <v>0</v>
      </c>
      <c r="BN1173" s="52">
        <f t="shared" si="325"/>
        <v>8</v>
      </c>
      <c r="BO1173" s="52">
        <f t="shared" si="326"/>
        <v>0</v>
      </c>
      <c r="BP1173" s="52">
        <f t="shared" si="327"/>
        <v>0</v>
      </c>
      <c r="BQ1173" s="53">
        <f t="shared" si="328"/>
        <v>0</v>
      </c>
    </row>
    <row r="1174" spans="1:74">
      <c r="A1174" s="41">
        <v>1235</v>
      </c>
      <c r="B1174" s="42">
        <v>46042</v>
      </c>
      <c r="C1174" s="48" t="s">
        <v>91</v>
      </c>
      <c r="D1174" s="43" t="str">
        <f t="shared" si="319"/>
        <v>IG</v>
      </c>
      <c r="E1174" s="44" t="s">
        <v>131</v>
      </c>
      <c r="F1174" s="44" t="s">
        <v>132</v>
      </c>
      <c r="G1174" s="45" t="s">
        <v>126</v>
      </c>
      <c r="H1174" s="45"/>
      <c r="I1174" s="45"/>
      <c r="J1174" s="5">
        <v>100299.14</v>
      </c>
      <c r="K1174" s="46" t="str">
        <f>VLOOKUP(J1174,'[1]Item List (3)'!A$1:B$110000,2,FALSE)</f>
        <v>IR. 9913 C</v>
      </c>
      <c r="L1174" s="5">
        <v>251204016</v>
      </c>
      <c r="M1174" s="15" t="str">
        <f t="shared" si="318"/>
        <v>IR</v>
      </c>
      <c r="N1174" s="15">
        <v>23</v>
      </c>
      <c r="O1174" s="47">
        <f t="shared" si="323"/>
        <v>156.52173913043478</v>
      </c>
      <c r="P1174" s="15">
        <v>1</v>
      </c>
      <c r="Q1174" s="15">
        <v>853</v>
      </c>
      <c r="R1174" s="15">
        <v>15</v>
      </c>
      <c r="S1174" s="15">
        <v>27</v>
      </c>
      <c r="T1174" s="15"/>
      <c r="U1174" s="48">
        <f t="shared" ref="U1174:U1237" si="331">Q1174+S1174+T1174</f>
        <v>880</v>
      </c>
      <c r="V1174" s="15">
        <v>420</v>
      </c>
      <c r="W1174" s="15"/>
      <c r="X1174" s="15">
        <v>20</v>
      </c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>
        <v>30</v>
      </c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>
        <v>10</v>
      </c>
      <c r="BA1174" s="15"/>
      <c r="BB1174" s="15"/>
      <c r="BC1174" s="15"/>
      <c r="BD1174" s="15"/>
      <c r="BE1174" s="15"/>
      <c r="BF1174" s="15"/>
      <c r="BG1174" s="48">
        <f t="shared" si="329"/>
        <v>480</v>
      </c>
      <c r="BH1174" s="49">
        <f t="shared" si="324"/>
        <v>8</v>
      </c>
      <c r="BI1174" s="50">
        <f t="shared" si="330"/>
        <v>7</v>
      </c>
      <c r="BJ1174" s="50">
        <f t="shared" si="320"/>
        <v>87.5</v>
      </c>
      <c r="BK1174" s="51">
        <f t="shared" si="321"/>
        <v>80.317460317460316</v>
      </c>
      <c r="BL1174" s="51">
        <f t="shared" si="322"/>
        <v>95.227272727272734</v>
      </c>
      <c r="BM1174" s="51">
        <f t="shared" si="317"/>
        <v>66.923611111111114</v>
      </c>
      <c r="BN1174" s="52">
        <f t="shared" si="325"/>
        <v>0.5</v>
      </c>
      <c r="BO1174" s="52">
        <f t="shared" si="326"/>
        <v>1173.9130434782608</v>
      </c>
      <c r="BP1174" s="52">
        <f t="shared" si="327"/>
        <v>0.5</v>
      </c>
      <c r="BQ1174" s="53">
        <f t="shared" si="328"/>
        <v>78.260869565217391</v>
      </c>
    </row>
    <row r="1175" spans="1:74">
      <c r="A1175" s="41">
        <v>1236</v>
      </c>
      <c r="B1175" s="42">
        <v>46042</v>
      </c>
      <c r="C1175" s="48" t="s">
        <v>97</v>
      </c>
      <c r="D1175" s="43" t="str">
        <f t="shared" si="319"/>
        <v>IG</v>
      </c>
      <c r="E1175" s="44" t="s">
        <v>131</v>
      </c>
      <c r="F1175" s="44" t="s">
        <v>132</v>
      </c>
      <c r="G1175" s="45" t="s">
        <v>149</v>
      </c>
      <c r="H1175" s="45"/>
      <c r="I1175" s="45"/>
      <c r="J1175" s="5">
        <v>100299.14</v>
      </c>
      <c r="K1175" s="46" t="str">
        <f>VLOOKUP(J1175,'[1]Item List (3)'!A$1:B$110000,2,FALSE)</f>
        <v>IR. 9913 C</v>
      </c>
      <c r="L1175" s="5">
        <v>251204016</v>
      </c>
      <c r="M1175" s="15" t="str">
        <f t="shared" si="318"/>
        <v>IR</v>
      </c>
      <c r="N1175" s="15">
        <v>23</v>
      </c>
      <c r="O1175" s="47">
        <f t="shared" si="323"/>
        <v>156.52173913043478</v>
      </c>
      <c r="P1175" s="15">
        <v>1</v>
      </c>
      <c r="Q1175" s="15">
        <v>970</v>
      </c>
      <c r="R1175" s="15">
        <v>38</v>
      </c>
      <c r="S1175" s="15">
        <v>69</v>
      </c>
      <c r="T1175" s="15"/>
      <c r="U1175" s="48">
        <f t="shared" si="331"/>
        <v>1039</v>
      </c>
      <c r="V1175" s="15">
        <v>450</v>
      </c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>
        <v>30</v>
      </c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48">
        <f t="shared" si="329"/>
        <v>480</v>
      </c>
      <c r="BH1175" s="49">
        <f t="shared" si="324"/>
        <v>8</v>
      </c>
      <c r="BI1175" s="50">
        <f t="shared" si="330"/>
        <v>7.5</v>
      </c>
      <c r="BJ1175" s="50">
        <f t="shared" si="320"/>
        <v>93.75</v>
      </c>
      <c r="BK1175" s="51">
        <f t="shared" si="321"/>
        <v>88.507407407407413</v>
      </c>
      <c r="BL1175" s="51">
        <f t="shared" si="322"/>
        <v>89.701636188642937</v>
      </c>
      <c r="BM1175" s="51">
        <f t="shared" si="317"/>
        <v>74.430555555555571</v>
      </c>
      <c r="BN1175" s="52">
        <f t="shared" si="325"/>
        <v>0.5</v>
      </c>
      <c r="BO1175" s="52">
        <f t="shared" si="326"/>
        <v>1173.9130434782608</v>
      </c>
      <c r="BP1175" s="52">
        <f t="shared" si="327"/>
        <v>0</v>
      </c>
      <c r="BQ1175" s="53">
        <f t="shared" si="328"/>
        <v>0</v>
      </c>
    </row>
    <row r="1176" spans="1:74">
      <c r="A1176" s="41">
        <v>1237</v>
      </c>
      <c r="B1176" s="42">
        <v>46042</v>
      </c>
      <c r="C1176" s="48" t="s">
        <v>91</v>
      </c>
      <c r="D1176" s="43" t="str">
        <f t="shared" si="319"/>
        <v>IG</v>
      </c>
      <c r="E1176" s="44" t="s">
        <v>135</v>
      </c>
      <c r="F1176" s="44" t="s">
        <v>132</v>
      </c>
      <c r="G1176" s="45" t="s">
        <v>141</v>
      </c>
      <c r="H1176" s="45"/>
      <c r="I1176" s="45"/>
      <c r="J1176" s="5">
        <v>104249</v>
      </c>
      <c r="K1176" s="46" t="str">
        <f>VLOOKUP(J1176,'[1]Item List (3)'!A$1:B$110000,2,FALSE)</f>
        <v>IW. BDA-4003</v>
      </c>
      <c r="L1176" s="5">
        <v>251207009</v>
      </c>
      <c r="M1176" s="15" t="str">
        <f t="shared" si="318"/>
        <v>IR</v>
      </c>
      <c r="N1176" s="15">
        <v>23</v>
      </c>
      <c r="O1176" s="47">
        <f t="shared" si="323"/>
        <v>156.52173913043478</v>
      </c>
      <c r="P1176" s="15">
        <v>1</v>
      </c>
      <c r="Q1176" s="15">
        <v>959</v>
      </c>
      <c r="R1176" s="15">
        <v>8</v>
      </c>
      <c r="S1176" s="15">
        <v>6</v>
      </c>
      <c r="T1176" s="15"/>
      <c r="U1176" s="48">
        <f t="shared" si="331"/>
        <v>965</v>
      </c>
      <c r="V1176" s="15">
        <v>410</v>
      </c>
      <c r="W1176" s="15"/>
      <c r="X1176" s="15"/>
      <c r="Y1176" s="15"/>
      <c r="Z1176" s="15"/>
      <c r="AA1176" s="15"/>
      <c r="AB1176" s="15"/>
      <c r="AC1176" s="15">
        <v>15</v>
      </c>
      <c r="AD1176" s="15"/>
      <c r="AE1176" s="15">
        <v>10</v>
      </c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>
        <v>30</v>
      </c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>
        <v>10</v>
      </c>
      <c r="BA1176" s="15"/>
      <c r="BB1176" s="15"/>
      <c r="BC1176" s="15"/>
      <c r="BD1176" s="15"/>
      <c r="BE1176" s="15">
        <v>5</v>
      </c>
      <c r="BF1176" s="15"/>
      <c r="BG1176" s="48">
        <f t="shared" si="329"/>
        <v>480</v>
      </c>
      <c r="BH1176" s="49">
        <f t="shared" si="324"/>
        <v>8</v>
      </c>
      <c r="BI1176" s="50">
        <f t="shared" si="330"/>
        <v>6.833333333333333</v>
      </c>
      <c r="BJ1176" s="50">
        <f t="shared" si="320"/>
        <v>85.416666666666657</v>
      </c>
      <c r="BK1176" s="51">
        <f t="shared" si="321"/>
        <v>90.223577235772353</v>
      </c>
      <c r="BL1176" s="51">
        <f t="shared" si="322"/>
        <v>98.549222797927456</v>
      </c>
      <c r="BM1176" s="51">
        <f t="shared" si="317"/>
        <v>75.947916666666643</v>
      </c>
      <c r="BN1176" s="52">
        <f t="shared" si="325"/>
        <v>0.58333333333333337</v>
      </c>
      <c r="BO1176" s="52">
        <f t="shared" si="326"/>
        <v>1160.8695652173913</v>
      </c>
      <c r="BP1176" s="52">
        <f t="shared" si="327"/>
        <v>0.58333333333333337</v>
      </c>
      <c r="BQ1176" s="53">
        <f t="shared" si="328"/>
        <v>91.304347826086953</v>
      </c>
      <c r="BR1176" s="54">
        <v>1</v>
      </c>
      <c r="BT1176" s="54">
        <v>1</v>
      </c>
      <c r="BU1176" s="55">
        <v>1</v>
      </c>
    </row>
    <row r="1177" spans="1:74">
      <c r="A1177" s="41">
        <v>1238</v>
      </c>
      <c r="B1177" s="42">
        <v>46042</v>
      </c>
      <c r="C1177" s="48" t="s">
        <v>97</v>
      </c>
      <c r="D1177" s="43" t="str">
        <f t="shared" si="319"/>
        <v>IG</v>
      </c>
      <c r="E1177" s="44" t="s">
        <v>135</v>
      </c>
      <c r="F1177" s="44" t="s">
        <v>132</v>
      </c>
      <c r="G1177" s="45" t="s">
        <v>142</v>
      </c>
      <c r="H1177" s="45" t="s">
        <v>195</v>
      </c>
      <c r="I1177" s="45"/>
      <c r="J1177" s="5">
        <v>104249</v>
      </c>
      <c r="K1177" s="46" t="str">
        <f>VLOOKUP(J1177,'[1]Item List (3)'!A$1:B$110000,2,FALSE)</f>
        <v>IW. BDA-4003</v>
      </c>
      <c r="L1177" s="5">
        <v>251207009</v>
      </c>
      <c r="M1177" s="15" t="str">
        <f t="shared" si="318"/>
        <v>IR</v>
      </c>
      <c r="N1177" s="15">
        <v>23</v>
      </c>
      <c r="O1177" s="47">
        <f t="shared" si="323"/>
        <v>156.52173913043478</v>
      </c>
      <c r="P1177" s="15">
        <v>1</v>
      </c>
      <c r="Q1177" s="15">
        <v>1055</v>
      </c>
      <c r="R1177" s="15">
        <v>7</v>
      </c>
      <c r="S1177" s="15">
        <v>10</v>
      </c>
      <c r="T1177" s="15"/>
      <c r="U1177" s="48">
        <f t="shared" si="331"/>
        <v>1065</v>
      </c>
      <c r="V1177" s="15">
        <v>450</v>
      </c>
      <c r="W1177" s="15"/>
      <c r="X1177" s="15"/>
      <c r="Y1177" s="15"/>
      <c r="Z1177" s="15"/>
      <c r="AA1177" s="15"/>
      <c r="AB1177" s="15"/>
      <c r="AC1177" s="15"/>
      <c r="AD1177" s="15"/>
      <c r="AE1177" s="15">
        <v>5</v>
      </c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>
        <v>20</v>
      </c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>
        <v>5</v>
      </c>
      <c r="BF1177" s="15"/>
      <c r="BG1177" s="48">
        <f t="shared" si="329"/>
        <v>480</v>
      </c>
      <c r="BH1177" s="49">
        <f t="shared" si="324"/>
        <v>8</v>
      </c>
      <c r="BI1177" s="50">
        <f t="shared" si="330"/>
        <v>7.5</v>
      </c>
      <c r="BJ1177" s="50">
        <f t="shared" si="320"/>
        <v>93.75</v>
      </c>
      <c r="BK1177" s="51">
        <f t="shared" si="321"/>
        <v>90.722222222222229</v>
      </c>
      <c r="BL1177" s="51">
        <f t="shared" si="322"/>
        <v>98.403755868544593</v>
      </c>
      <c r="BM1177" s="51">
        <f t="shared" si="317"/>
        <v>83.694444444444443</v>
      </c>
      <c r="BN1177" s="52">
        <f t="shared" si="325"/>
        <v>0.41666666666666669</v>
      </c>
      <c r="BO1177" s="52">
        <f t="shared" si="326"/>
        <v>1186.9565217391305</v>
      </c>
      <c r="BP1177" s="52">
        <f t="shared" si="327"/>
        <v>8.3333333333333315E-2</v>
      </c>
      <c r="BQ1177" s="53">
        <f t="shared" si="328"/>
        <v>13.043478260869563</v>
      </c>
    </row>
    <row r="1178" spans="1:74">
      <c r="A1178" s="41">
        <v>1239</v>
      </c>
      <c r="B1178" s="42">
        <v>46042</v>
      </c>
      <c r="C1178" s="48" t="s">
        <v>91</v>
      </c>
      <c r="D1178" s="43" t="str">
        <f t="shared" si="319"/>
        <v>IG</v>
      </c>
      <c r="E1178" s="44" t="s">
        <v>140</v>
      </c>
      <c r="F1178" s="44"/>
      <c r="G1178" s="45"/>
      <c r="H1178" s="45"/>
      <c r="I1178" s="45"/>
      <c r="J1178" s="5"/>
      <c r="K1178" s="46" t="e">
        <f>VLOOKUP(J1178,'[1]Item List (3)'!A$1:B$110000,2,FALSE)</f>
        <v>#N/A</v>
      </c>
      <c r="L1178" s="5"/>
      <c r="M1178" s="15" t="str">
        <f t="shared" si="318"/>
        <v>IR</v>
      </c>
      <c r="N1178" s="15"/>
      <c r="O1178" s="47" t="str">
        <f t="shared" si="323"/>
        <v/>
      </c>
      <c r="P1178" s="15"/>
      <c r="Q1178" s="15"/>
      <c r="R1178" s="15"/>
      <c r="S1178" s="15"/>
      <c r="T1178" s="15"/>
      <c r="U1178" s="48">
        <f t="shared" si="331"/>
        <v>0</v>
      </c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>
        <v>480</v>
      </c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48">
        <f t="shared" si="329"/>
        <v>480</v>
      </c>
      <c r="BH1178" s="49">
        <f t="shared" si="324"/>
        <v>8</v>
      </c>
      <c r="BI1178" s="50">
        <f t="shared" si="330"/>
        <v>0</v>
      </c>
      <c r="BJ1178" s="50">
        <f t="shared" si="320"/>
        <v>0</v>
      </c>
      <c r="BK1178" s="51">
        <f t="shared" si="321"/>
        <v>0</v>
      </c>
      <c r="BL1178" s="51">
        <f t="shared" si="322"/>
        <v>0</v>
      </c>
      <c r="BM1178" s="51">
        <f t="shared" si="317"/>
        <v>0</v>
      </c>
      <c r="BN1178" s="52">
        <f t="shared" si="325"/>
        <v>0</v>
      </c>
      <c r="BO1178" s="52">
        <f t="shared" si="326"/>
        <v>0</v>
      </c>
      <c r="BP1178" s="52">
        <f t="shared" si="327"/>
        <v>8</v>
      </c>
      <c r="BQ1178" s="53">
        <f t="shared" si="328"/>
        <v>0</v>
      </c>
    </row>
    <row r="1179" spans="1:74">
      <c r="A1179" s="41">
        <v>1240</v>
      </c>
      <c r="B1179" s="42">
        <v>46042</v>
      </c>
      <c r="C1179" s="48" t="s">
        <v>97</v>
      </c>
      <c r="D1179" s="43" t="str">
        <f t="shared" si="319"/>
        <v>IG</v>
      </c>
      <c r="E1179" s="44" t="s">
        <v>140</v>
      </c>
      <c r="F1179" s="44" t="s">
        <v>132</v>
      </c>
      <c r="G1179" s="45" t="s">
        <v>127</v>
      </c>
      <c r="H1179" s="45"/>
      <c r="I1179" s="45"/>
      <c r="J1179" s="5">
        <v>1526013.01</v>
      </c>
      <c r="K1179" s="46" t="e">
        <f>VLOOKUP(J1179,'[1]Item List (3)'!A$1:B$110000,2,FALSE)</f>
        <v>#N/A</v>
      </c>
      <c r="L1179" s="5"/>
      <c r="M1179" s="15" t="str">
        <f t="shared" si="318"/>
        <v>IR</v>
      </c>
      <c r="N1179" s="15">
        <v>35</v>
      </c>
      <c r="O1179" s="47">
        <f t="shared" si="323"/>
        <v>102.85714285714286</v>
      </c>
      <c r="P1179" s="15">
        <v>1</v>
      </c>
      <c r="Q1179" s="15">
        <v>136</v>
      </c>
      <c r="R1179" s="15">
        <v>2</v>
      </c>
      <c r="S1179" s="15"/>
      <c r="T1179" s="15"/>
      <c r="U1179" s="48">
        <f t="shared" si="331"/>
        <v>136</v>
      </c>
      <c r="V1179" s="15">
        <v>110</v>
      </c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>
        <v>10</v>
      </c>
      <c r="AQ1179" s="15"/>
      <c r="AR1179" s="15">
        <v>360</v>
      </c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48">
        <f t="shared" si="329"/>
        <v>480</v>
      </c>
      <c r="BH1179" s="49">
        <f t="shared" si="324"/>
        <v>8</v>
      </c>
      <c r="BI1179" s="50">
        <f t="shared" si="330"/>
        <v>1.833333333333333</v>
      </c>
      <c r="BJ1179" s="50">
        <f t="shared" si="320"/>
        <v>22.916666666666664</v>
      </c>
      <c r="BK1179" s="51">
        <f t="shared" si="321"/>
        <v>72.121212121212125</v>
      </c>
      <c r="BL1179" s="51">
        <f t="shared" si="322"/>
        <v>98.529411764705884</v>
      </c>
      <c r="BM1179" s="51">
        <f t="shared" si="317"/>
        <v>16.284722222222221</v>
      </c>
      <c r="BN1179" s="52">
        <f t="shared" si="325"/>
        <v>0.16666666666666666</v>
      </c>
      <c r="BO1179" s="52">
        <f t="shared" si="326"/>
        <v>805.71428571428567</v>
      </c>
      <c r="BP1179" s="52">
        <f t="shared" si="327"/>
        <v>6</v>
      </c>
      <c r="BQ1179" s="53">
        <f t="shared" si="328"/>
        <v>617.14285714285711</v>
      </c>
    </row>
    <row r="1180" spans="1:74">
      <c r="A1180" s="41">
        <v>1241</v>
      </c>
      <c r="B1180" s="42">
        <v>46042</v>
      </c>
      <c r="C1180" s="48" t="s">
        <v>91</v>
      </c>
      <c r="D1180" s="43" t="str">
        <f t="shared" si="319"/>
        <v>IG</v>
      </c>
      <c r="E1180" s="44" t="s">
        <v>143</v>
      </c>
      <c r="F1180" s="44"/>
      <c r="G1180" s="45"/>
      <c r="H1180" s="45"/>
      <c r="I1180" s="45"/>
      <c r="J1180" s="5"/>
      <c r="K1180" s="46" t="e">
        <f>VLOOKUP(J1180,'[1]Item List (3)'!A$1:B$110000,2,FALSE)</f>
        <v>#N/A</v>
      </c>
      <c r="L1180" s="5"/>
      <c r="M1180" s="15" t="str">
        <f t="shared" si="318"/>
        <v>IR</v>
      </c>
      <c r="N1180" s="15"/>
      <c r="O1180" s="47" t="str">
        <f t="shared" si="323"/>
        <v/>
      </c>
      <c r="P1180" s="15"/>
      <c r="Q1180" s="15"/>
      <c r="R1180" s="15"/>
      <c r="S1180" s="15"/>
      <c r="T1180" s="15"/>
      <c r="U1180" s="48">
        <f t="shared" si="331"/>
        <v>0</v>
      </c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>
        <v>480</v>
      </c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48">
        <f t="shared" si="329"/>
        <v>480</v>
      </c>
      <c r="BH1180" s="49">
        <f t="shared" si="324"/>
        <v>8</v>
      </c>
      <c r="BI1180" s="50">
        <f t="shared" si="330"/>
        <v>0</v>
      </c>
      <c r="BJ1180" s="50">
        <f t="shared" si="320"/>
        <v>0</v>
      </c>
      <c r="BK1180" s="51">
        <f t="shared" si="321"/>
        <v>0</v>
      </c>
      <c r="BL1180" s="51">
        <f t="shared" si="322"/>
        <v>0</v>
      </c>
      <c r="BM1180" s="51">
        <f t="shared" si="317"/>
        <v>0</v>
      </c>
      <c r="BN1180" s="52">
        <f t="shared" si="325"/>
        <v>0</v>
      </c>
      <c r="BO1180" s="52">
        <f t="shared" si="326"/>
        <v>0</v>
      </c>
      <c r="BP1180" s="52">
        <f t="shared" si="327"/>
        <v>8</v>
      </c>
      <c r="BQ1180" s="53">
        <f t="shared" si="328"/>
        <v>0</v>
      </c>
    </row>
    <row r="1181" spans="1:74">
      <c r="A1181" s="41">
        <v>1242</v>
      </c>
      <c r="B1181" s="42">
        <v>46042</v>
      </c>
      <c r="C1181" s="48" t="s">
        <v>97</v>
      </c>
      <c r="D1181" s="43" t="str">
        <f t="shared" si="319"/>
        <v>IG</v>
      </c>
      <c r="E1181" s="44" t="s">
        <v>143</v>
      </c>
      <c r="F1181" s="44"/>
      <c r="G1181" s="45"/>
      <c r="H1181" s="45"/>
      <c r="I1181" s="45"/>
      <c r="J1181" s="5"/>
      <c r="K1181" s="46" t="e">
        <f>VLOOKUP(J1181,'[1]Item List (3)'!A$1:B$110000,2,FALSE)</f>
        <v>#N/A</v>
      </c>
      <c r="L1181" s="5"/>
      <c r="M1181" s="15" t="str">
        <f t="shared" si="318"/>
        <v>IR</v>
      </c>
      <c r="N1181" s="15"/>
      <c r="O1181" s="47" t="str">
        <f t="shared" si="323"/>
        <v/>
      </c>
      <c r="P1181" s="15"/>
      <c r="Q1181" s="15"/>
      <c r="R1181" s="15"/>
      <c r="S1181" s="15"/>
      <c r="T1181" s="15"/>
      <c r="U1181" s="48">
        <f t="shared" si="331"/>
        <v>0</v>
      </c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>
        <v>480</v>
      </c>
      <c r="BG1181" s="48">
        <f t="shared" si="329"/>
        <v>480</v>
      </c>
      <c r="BH1181" s="49">
        <f t="shared" si="324"/>
        <v>8</v>
      </c>
      <c r="BI1181" s="50">
        <f t="shared" si="330"/>
        <v>0</v>
      </c>
      <c r="BJ1181" s="50">
        <f t="shared" si="320"/>
        <v>0</v>
      </c>
      <c r="BK1181" s="51">
        <f t="shared" si="321"/>
        <v>0</v>
      </c>
      <c r="BL1181" s="51">
        <f t="shared" si="322"/>
        <v>0</v>
      </c>
      <c r="BM1181" s="51">
        <f t="shared" ref="BM1181:BM1244" si="332">IFERROR((((BJ1181*BK1181*BL1181)/1000000)*100),0)</f>
        <v>0</v>
      </c>
      <c r="BN1181" s="52">
        <f t="shared" si="325"/>
        <v>8</v>
      </c>
      <c r="BO1181" s="52">
        <f t="shared" si="326"/>
        <v>0</v>
      </c>
      <c r="BP1181" s="52">
        <f t="shared" si="327"/>
        <v>0</v>
      </c>
      <c r="BQ1181" s="53">
        <f t="shared" si="328"/>
        <v>0</v>
      </c>
    </row>
    <row r="1182" spans="1:74">
      <c r="A1182" s="41">
        <v>1243</v>
      </c>
      <c r="B1182" s="42">
        <v>46042</v>
      </c>
      <c r="C1182" s="48" t="s">
        <v>91</v>
      </c>
      <c r="D1182" s="43" t="str">
        <f t="shared" si="319"/>
        <v>IG</v>
      </c>
      <c r="E1182" s="44" t="s">
        <v>144</v>
      </c>
      <c r="F1182" s="44" t="s">
        <v>132</v>
      </c>
      <c r="G1182" s="45" t="s">
        <v>127</v>
      </c>
      <c r="H1182" s="45"/>
      <c r="I1182" s="45"/>
      <c r="J1182" s="5">
        <v>208557.1</v>
      </c>
      <c r="K1182" s="46" t="str">
        <f>VLOOKUP(J1182,'[1]Item List (3)'!A$1:B$110000,2,FALSE)</f>
        <v>OR 22211 SPL</v>
      </c>
      <c r="L1182" s="5">
        <v>250928012</v>
      </c>
      <c r="M1182" s="15" t="str">
        <f t="shared" si="318"/>
        <v>OR</v>
      </c>
      <c r="N1182" s="15">
        <v>60</v>
      </c>
      <c r="O1182" s="47">
        <f t="shared" si="323"/>
        <v>60</v>
      </c>
      <c r="P1182" s="15">
        <v>1</v>
      </c>
      <c r="Q1182" s="15">
        <v>248</v>
      </c>
      <c r="R1182" s="15">
        <v>17</v>
      </c>
      <c r="S1182" s="15"/>
      <c r="T1182" s="15"/>
      <c r="U1182" s="48">
        <f t="shared" si="331"/>
        <v>248</v>
      </c>
      <c r="V1182" s="15">
        <v>300</v>
      </c>
      <c r="W1182" s="15"/>
      <c r="X1182" s="15"/>
      <c r="Y1182" s="15"/>
      <c r="Z1182" s="15"/>
      <c r="AA1182" s="15"/>
      <c r="AB1182" s="15">
        <v>150</v>
      </c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>
        <v>20</v>
      </c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>
        <v>10</v>
      </c>
      <c r="BA1182" s="15"/>
      <c r="BB1182" s="15"/>
      <c r="BC1182" s="15"/>
      <c r="BD1182" s="15"/>
      <c r="BE1182" s="15"/>
      <c r="BF1182" s="15"/>
      <c r="BG1182" s="48">
        <f t="shared" si="329"/>
        <v>480</v>
      </c>
      <c r="BH1182" s="49">
        <f t="shared" si="324"/>
        <v>8</v>
      </c>
      <c r="BI1182" s="50">
        <f t="shared" si="330"/>
        <v>5</v>
      </c>
      <c r="BJ1182" s="50">
        <f t="shared" si="320"/>
        <v>62.5</v>
      </c>
      <c r="BK1182" s="51">
        <f t="shared" si="321"/>
        <v>82.666666666666671</v>
      </c>
      <c r="BL1182" s="51">
        <f t="shared" si="322"/>
        <v>93.145161290322577</v>
      </c>
      <c r="BM1182" s="51">
        <f t="shared" si="332"/>
        <v>48.125</v>
      </c>
      <c r="BN1182" s="52">
        <f t="shared" si="325"/>
        <v>0.33333333333333331</v>
      </c>
      <c r="BO1182" s="52">
        <f t="shared" si="326"/>
        <v>460</v>
      </c>
      <c r="BP1182" s="52">
        <f t="shared" si="327"/>
        <v>2.6666666666666665</v>
      </c>
      <c r="BQ1182" s="53">
        <f t="shared" si="328"/>
        <v>160</v>
      </c>
      <c r="BR1182" s="54">
        <v>1</v>
      </c>
      <c r="BT1182" s="54">
        <v>1</v>
      </c>
      <c r="BU1182" s="55">
        <v>1</v>
      </c>
    </row>
    <row r="1183" spans="1:74">
      <c r="A1183" s="41">
        <v>1244</v>
      </c>
      <c r="B1183" s="42">
        <v>46042</v>
      </c>
      <c r="C1183" s="48" t="s">
        <v>97</v>
      </c>
      <c r="D1183" s="43" t="str">
        <f t="shared" si="319"/>
        <v>IG</v>
      </c>
      <c r="E1183" s="44" t="s">
        <v>144</v>
      </c>
      <c r="F1183" s="44" t="s">
        <v>132</v>
      </c>
      <c r="G1183" s="45" t="s">
        <v>145</v>
      </c>
      <c r="H1183" s="45"/>
      <c r="I1183" s="45"/>
      <c r="J1183" s="5">
        <v>208557.1</v>
      </c>
      <c r="K1183" s="46" t="str">
        <f>VLOOKUP(J1183,'[1]Item List (3)'!A$1:B$110000,2,FALSE)</f>
        <v>OR 22211 SPL</v>
      </c>
      <c r="L1183" s="5">
        <v>250928012</v>
      </c>
      <c r="M1183" s="15" t="str">
        <f t="shared" si="318"/>
        <v>OR</v>
      </c>
      <c r="N1183" s="15">
        <v>60</v>
      </c>
      <c r="O1183" s="47">
        <f t="shared" si="323"/>
        <v>60</v>
      </c>
      <c r="P1183" s="15">
        <v>1</v>
      </c>
      <c r="Q1183" s="15">
        <v>307</v>
      </c>
      <c r="R1183" s="15">
        <v>8</v>
      </c>
      <c r="S1183" s="15"/>
      <c r="T1183" s="15"/>
      <c r="U1183" s="48">
        <f t="shared" si="331"/>
        <v>307</v>
      </c>
      <c r="V1183" s="15">
        <v>375</v>
      </c>
      <c r="W1183" s="15"/>
      <c r="X1183" s="15"/>
      <c r="Y1183" s="15"/>
      <c r="Z1183" s="15"/>
      <c r="AA1183" s="15"/>
      <c r="AB1183" s="15">
        <v>75</v>
      </c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>
        <v>20</v>
      </c>
      <c r="AQ1183" s="15"/>
      <c r="AR1183" s="15">
        <v>10</v>
      </c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48">
        <f t="shared" si="329"/>
        <v>480</v>
      </c>
      <c r="BH1183" s="49">
        <f t="shared" si="324"/>
        <v>8</v>
      </c>
      <c r="BI1183" s="50">
        <f t="shared" si="330"/>
        <v>6.25</v>
      </c>
      <c r="BJ1183" s="50">
        <f t="shared" si="320"/>
        <v>78.125</v>
      </c>
      <c r="BK1183" s="51">
        <f t="shared" si="321"/>
        <v>81.86666666666666</v>
      </c>
      <c r="BL1183" s="51">
        <f t="shared" si="322"/>
        <v>97.394136807817588</v>
      </c>
      <c r="BM1183" s="51">
        <f t="shared" si="332"/>
        <v>62.291666666666664</v>
      </c>
      <c r="BN1183" s="52">
        <f t="shared" si="325"/>
        <v>0.33333333333333331</v>
      </c>
      <c r="BO1183" s="52">
        <f t="shared" si="326"/>
        <v>460</v>
      </c>
      <c r="BP1183" s="52">
        <f t="shared" si="327"/>
        <v>1.4166666666666667</v>
      </c>
      <c r="BQ1183" s="53">
        <f t="shared" si="328"/>
        <v>85</v>
      </c>
      <c r="BV1183" s="54">
        <v>7</v>
      </c>
    </row>
    <row r="1184" spans="1:74">
      <c r="A1184" s="41">
        <v>1245</v>
      </c>
      <c r="B1184" s="42">
        <v>46042</v>
      </c>
      <c r="C1184" s="48" t="s">
        <v>91</v>
      </c>
      <c r="D1184" s="43" t="str">
        <f t="shared" si="319"/>
        <v>IG</v>
      </c>
      <c r="E1184" s="44" t="s">
        <v>146</v>
      </c>
      <c r="F1184" s="44" t="s">
        <v>132</v>
      </c>
      <c r="G1184" s="45" t="s">
        <v>151</v>
      </c>
      <c r="H1184" s="45"/>
      <c r="I1184" s="45"/>
      <c r="J1184" s="5">
        <v>208247</v>
      </c>
      <c r="K1184" s="46" t="str">
        <f>VLOOKUP(J1184,'[1]Item List (3)'!A$1:B$110000,2,FALSE)</f>
        <v>OR.209 YY2</v>
      </c>
      <c r="L1184" s="5">
        <v>251221003</v>
      </c>
      <c r="M1184" s="15" t="str">
        <f t="shared" si="318"/>
        <v>OR</v>
      </c>
      <c r="N1184" s="15">
        <v>20</v>
      </c>
      <c r="O1184" s="47">
        <f t="shared" si="323"/>
        <v>180</v>
      </c>
      <c r="P1184" s="15">
        <v>1</v>
      </c>
      <c r="Q1184" s="15">
        <v>1204</v>
      </c>
      <c r="R1184" s="15">
        <v>8</v>
      </c>
      <c r="S1184" s="15">
        <v>1</v>
      </c>
      <c r="T1184" s="15">
        <v>1</v>
      </c>
      <c r="U1184" s="48">
        <f t="shared" si="331"/>
        <v>1206</v>
      </c>
      <c r="V1184" s="15">
        <v>440</v>
      </c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>
        <v>20</v>
      </c>
      <c r="AO1184" s="15"/>
      <c r="AP1184" s="15">
        <v>20</v>
      </c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48">
        <f t="shared" si="329"/>
        <v>480</v>
      </c>
      <c r="BH1184" s="49">
        <f t="shared" si="324"/>
        <v>8</v>
      </c>
      <c r="BI1184" s="50">
        <f t="shared" si="330"/>
        <v>7.333333333333333</v>
      </c>
      <c r="BJ1184" s="50">
        <f t="shared" si="320"/>
        <v>91.666666666666657</v>
      </c>
      <c r="BK1184" s="51">
        <f t="shared" si="321"/>
        <v>91.363636363636374</v>
      </c>
      <c r="BL1184" s="51">
        <f t="shared" si="322"/>
        <v>99.170812603648429</v>
      </c>
      <c r="BM1184" s="51">
        <f t="shared" si="332"/>
        <v>83.055555555555557</v>
      </c>
      <c r="BN1184" s="52">
        <f t="shared" si="325"/>
        <v>0.33333333333333331</v>
      </c>
      <c r="BO1184" s="52">
        <f t="shared" si="326"/>
        <v>1380</v>
      </c>
      <c r="BP1184" s="52">
        <f t="shared" si="327"/>
        <v>0.33333333333333331</v>
      </c>
      <c r="BQ1184" s="53">
        <f t="shared" si="328"/>
        <v>60</v>
      </c>
      <c r="BR1184" s="54">
        <v>1</v>
      </c>
    </row>
    <row r="1185" spans="1:73">
      <c r="A1185" s="41">
        <v>1246</v>
      </c>
      <c r="B1185" s="42">
        <v>46042</v>
      </c>
      <c r="C1185" s="48" t="s">
        <v>97</v>
      </c>
      <c r="D1185" s="43" t="str">
        <f t="shared" si="319"/>
        <v>IG</v>
      </c>
      <c r="E1185" s="44" t="s">
        <v>146</v>
      </c>
      <c r="F1185" s="44" t="s">
        <v>132</v>
      </c>
      <c r="G1185" s="45" t="s">
        <v>154</v>
      </c>
      <c r="H1185" s="45" t="s">
        <v>142</v>
      </c>
      <c r="I1185" s="45"/>
      <c r="J1185" s="5">
        <v>208247</v>
      </c>
      <c r="K1185" s="46" t="str">
        <f>VLOOKUP(J1185,'[1]Item List (3)'!A$1:B$110000,2,FALSE)</f>
        <v>OR.209 YY2</v>
      </c>
      <c r="L1185" s="5">
        <v>251221003</v>
      </c>
      <c r="M1185" s="15" t="str">
        <f t="shared" si="318"/>
        <v>OR</v>
      </c>
      <c r="N1185" s="15">
        <v>20</v>
      </c>
      <c r="O1185" s="47">
        <f t="shared" si="323"/>
        <v>180</v>
      </c>
      <c r="P1185" s="15">
        <v>1</v>
      </c>
      <c r="Q1185" s="15">
        <v>1252</v>
      </c>
      <c r="R1185" s="15">
        <v>5</v>
      </c>
      <c r="S1185" s="15"/>
      <c r="T1185" s="15"/>
      <c r="U1185" s="48">
        <f t="shared" si="331"/>
        <v>1252</v>
      </c>
      <c r="V1185" s="15">
        <v>455</v>
      </c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>
        <v>20</v>
      </c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>
        <v>5</v>
      </c>
      <c r="BF1185" s="15"/>
      <c r="BG1185" s="48">
        <f t="shared" si="329"/>
        <v>480</v>
      </c>
      <c r="BH1185" s="49">
        <f t="shared" si="324"/>
        <v>8</v>
      </c>
      <c r="BI1185" s="50">
        <f t="shared" si="330"/>
        <v>7.583333333333333</v>
      </c>
      <c r="BJ1185" s="50">
        <f t="shared" si="320"/>
        <v>94.791666666666657</v>
      </c>
      <c r="BK1185" s="51">
        <f t="shared" si="321"/>
        <v>91.721611721611723</v>
      </c>
      <c r="BL1185" s="51">
        <f t="shared" si="322"/>
        <v>99.600638977635782</v>
      </c>
      <c r="BM1185" s="51">
        <f t="shared" si="332"/>
        <v>86.597222222222214</v>
      </c>
      <c r="BN1185" s="52">
        <f t="shared" si="325"/>
        <v>0.41666666666666669</v>
      </c>
      <c r="BO1185" s="52">
        <f t="shared" si="326"/>
        <v>1365</v>
      </c>
      <c r="BP1185" s="52">
        <f t="shared" si="327"/>
        <v>0</v>
      </c>
      <c r="BQ1185" s="53">
        <f t="shared" si="328"/>
        <v>0</v>
      </c>
      <c r="BR1185" s="54">
        <v>1</v>
      </c>
      <c r="BT1185" s="54">
        <v>1</v>
      </c>
      <c r="BU1185" s="55">
        <v>1</v>
      </c>
    </row>
    <row r="1186" spans="1:73">
      <c r="A1186" s="41">
        <v>1247</v>
      </c>
      <c r="B1186" s="42">
        <v>46042</v>
      </c>
      <c r="C1186" s="48" t="s">
        <v>91</v>
      </c>
      <c r="D1186" s="43" t="str">
        <f t="shared" si="319"/>
        <v>IG</v>
      </c>
      <c r="E1186" s="44" t="s">
        <v>147</v>
      </c>
      <c r="F1186" s="44" t="s">
        <v>132</v>
      </c>
      <c r="G1186" s="45" t="s">
        <v>178</v>
      </c>
      <c r="H1186" s="45" t="s">
        <v>134</v>
      </c>
      <c r="I1186" s="45"/>
      <c r="J1186" s="5">
        <v>104247</v>
      </c>
      <c r="K1186" s="46" t="str">
        <f>VLOOKUP(J1186,'[1]Item List (3)'!A$1:B$110000,2,FALSE)</f>
        <v>IR.209</v>
      </c>
      <c r="L1186" s="5">
        <v>251221001</v>
      </c>
      <c r="M1186" s="15" t="str">
        <f t="shared" si="318"/>
        <v>IR</v>
      </c>
      <c r="N1186" s="15">
        <v>25</v>
      </c>
      <c r="O1186" s="47">
        <f t="shared" si="323"/>
        <v>144</v>
      </c>
      <c r="P1186" s="15">
        <v>1</v>
      </c>
      <c r="Q1186" s="15">
        <v>803</v>
      </c>
      <c r="R1186" s="15">
        <v>52</v>
      </c>
      <c r="S1186" s="15">
        <v>12</v>
      </c>
      <c r="T1186" s="15">
        <v>39</v>
      </c>
      <c r="U1186" s="48">
        <f t="shared" si="331"/>
        <v>854</v>
      </c>
      <c r="V1186" s="15">
        <v>440</v>
      </c>
      <c r="W1186" s="15"/>
      <c r="X1186" s="15"/>
      <c r="Y1186" s="15"/>
      <c r="Z1186" s="15"/>
      <c r="AA1186" s="15"/>
      <c r="AB1186" s="15"/>
      <c r="AC1186" s="15"/>
      <c r="AD1186" s="15"/>
      <c r="AE1186" s="15">
        <v>15</v>
      </c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>
        <v>40</v>
      </c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>
        <v>10</v>
      </c>
      <c r="BA1186" s="15"/>
      <c r="BB1186" s="15"/>
      <c r="BC1186" s="15"/>
      <c r="BD1186" s="15"/>
      <c r="BE1186" s="15">
        <v>5</v>
      </c>
      <c r="BF1186" s="15"/>
      <c r="BG1186" s="48">
        <f t="shared" si="329"/>
        <v>510</v>
      </c>
      <c r="BH1186" s="49">
        <f t="shared" si="324"/>
        <v>8.5</v>
      </c>
      <c r="BI1186" s="50">
        <f t="shared" si="330"/>
        <v>7.333333333333333</v>
      </c>
      <c r="BJ1186" s="50">
        <f t="shared" si="320"/>
        <v>86.274509803921561</v>
      </c>
      <c r="BK1186" s="51">
        <f t="shared" si="321"/>
        <v>80.871212121212125</v>
      </c>
      <c r="BL1186" s="51">
        <f t="shared" si="322"/>
        <v>87.939110070257613</v>
      </c>
      <c r="BM1186" s="51">
        <f t="shared" si="332"/>
        <v>61.356209150326805</v>
      </c>
      <c r="BN1186" s="52">
        <f t="shared" si="325"/>
        <v>0.75</v>
      </c>
      <c r="BO1186" s="52">
        <f t="shared" si="326"/>
        <v>1116</v>
      </c>
      <c r="BP1186" s="52">
        <f t="shared" si="327"/>
        <v>0.41666666666666674</v>
      </c>
      <c r="BQ1186" s="53">
        <f t="shared" si="328"/>
        <v>60.000000000000007</v>
      </c>
      <c r="BR1186" s="54">
        <v>1</v>
      </c>
      <c r="BT1186" s="54">
        <v>1</v>
      </c>
      <c r="BU1186" s="55">
        <v>1</v>
      </c>
    </row>
    <row r="1187" spans="1:73">
      <c r="A1187" s="41">
        <v>1248</v>
      </c>
      <c r="B1187" s="42">
        <v>46042</v>
      </c>
      <c r="C1187" s="48" t="s">
        <v>97</v>
      </c>
      <c r="D1187" s="43" t="str">
        <f t="shared" si="319"/>
        <v>IG</v>
      </c>
      <c r="E1187" s="44" t="s">
        <v>147</v>
      </c>
      <c r="F1187" s="44" t="s">
        <v>132</v>
      </c>
      <c r="G1187" s="45" t="s">
        <v>133</v>
      </c>
      <c r="H1187" s="45" t="s">
        <v>195</v>
      </c>
      <c r="I1187" s="45"/>
      <c r="J1187" s="5">
        <v>104247</v>
      </c>
      <c r="K1187" s="46" t="str">
        <f>VLOOKUP(J1187,'[1]Item List (3)'!A$1:B$110000,2,FALSE)</f>
        <v>IR.209</v>
      </c>
      <c r="L1187" s="5">
        <v>251221001</v>
      </c>
      <c r="M1187" s="15" t="str">
        <f t="shared" si="318"/>
        <v>IR</v>
      </c>
      <c r="N1187" s="15">
        <v>25</v>
      </c>
      <c r="O1187" s="47">
        <f t="shared" si="323"/>
        <v>144</v>
      </c>
      <c r="P1187" s="15">
        <v>1</v>
      </c>
      <c r="Q1187" s="15">
        <v>1379</v>
      </c>
      <c r="R1187" s="15">
        <v>35</v>
      </c>
      <c r="S1187" s="15">
        <v>4</v>
      </c>
      <c r="T1187" s="15">
        <v>12</v>
      </c>
      <c r="U1187" s="48">
        <f t="shared" si="331"/>
        <v>1395</v>
      </c>
      <c r="V1187" s="15">
        <v>685</v>
      </c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>
        <v>30</v>
      </c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>
        <v>10</v>
      </c>
      <c r="BD1187" s="15"/>
      <c r="BE1187" s="15">
        <v>5</v>
      </c>
      <c r="BF1187" s="15"/>
      <c r="BG1187" s="48">
        <f t="shared" si="329"/>
        <v>730</v>
      </c>
      <c r="BH1187" s="49">
        <f t="shared" si="324"/>
        <v>12.166666666666666</v>
      </c>
      <c r="BI1187" s="50">
        <f t="shared" si="330"/>
        <v>11.416666666666666</v>
      </c>
      <c r="BJ1187" s="50">
        <f t="shared" si="320"/>
        <v>93.835616438356169</v>
      </c>
      <c r="BK1187" s="51">
        <f t="shared" si="321"/>
        <v>84.854014598540147</v>
      </c>
      <c r="BL1187" s="51">
        <f t="shared" si="322"/>
        <v>96.344086021505376</v>
      </c>
      <c r="BM1187" s="51">
        <f t="shared" si="332"/>
        <v>76.712328767123296</v>
      </c>
      <c r="BN1187" s="52">
        <f t="shared" si="325"/>
        <v>0.58333333333333337</v>
      </c>
      <c r="BO1187" s="52">
        <f t="shared" si="326"/>
        <v>1667.9999999999998</v>
      </c>
      <c r="BP1187" s="52">
        <f t="shared" si="327"/>
        <v>0.16666666666666663</v>
      </c>
      <c r="BQ1187" s="53">
        <f t="shared" si="328"/>
        <v>23.999999999999996</v>
      </c>
      <c r="BR1187" s="54">
        <v>1</v>
      </c>
    </row>
    <row r="1188" spans="1:73">
      <c r="A1188" s="41">
        <v>1249</v>
      </c>
      <c r="B1188" s="42">
        <v>46042</v>
      </c>
      <c r="C1188" s="48" t="s">
        <v>91</v>
      </c>
      <c r="D1188" s="43" t="str">
        <f t="shared" si="319"/>
        <v>IG</v>
      </c>
      <c r="E1188" s="44" t="s">
        <v>150</v>
      </c>
      <c r="F1188" s="44" t="s">
        <v>132</v>
      </c>
      <c r="G1188" s="45" t="s">
        <v>156</v>
      </c>
      <c r="H1188" s="45"/>
      <c r="I1188" s="45"/>
      <c r="J1188" s="5">
        <v>200497.11</v>
      </c>
      <c r="K1188" s="46" t="str">
        <f>VLOOKUP(J1188,'[1]Item List (3)'!A$1:B$110000,2,FALSE)</f>
        <v>OR.MNA6718G</v>
      </c>
      <c r="L1188" s="5">
        <v>251229002</v>
      </c>
      <c r="M1188" s="15" t="str">
        <f t="shared" si="318"/>
        <v>OR</v>
      </c>
      <c r="N1188" s="15">
        <v>30</v>
      </c>
      <c r="O1188" s="47">
        <f t="shared" si="323"/>
        <v>120</v>
      </c>
      <c r="P1188" s="15">
        <v>1</v>
      </c>
      <c r="Q1188" s="15">
        <v>767</v>
      </c>
      <c r="R1188" s="15">
        <v>25</v>
      </c>
      <c r="S1188" s="15">
        <v>2</v>
      </c>
      <c r="T1188" s="15"/>
      <c r="U1188" s="48">
        <f t="shared" si="331"/>
        <v>769</v>
      </c>
      <c r="V1188" s="15">
        <v>440</v>
      </c>
      <c r="W1188" s="15"/>
      <c r="X1188" s="15"/>
      <c r="Y1188" s="15"/>
      <c r="Z1188" s="15"/>
      <c r="AA1188" s="15"/>
      <c r="AB1188" s="15"/>
      <c r="AC1188" s="15"/>
      <c r="AD1188" s="15"/>
      <c r="AE1188" s="15">
        <v>5</v>
      </c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>
        <v>20</v>
      </c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>
        <v>10</v>
      </c>
      <c r="BA1188" s="15"/>
      <c r="BB1188" s="15"/>
      <c r="BC1188" s="15"/>
      <c r="BD1188" s="15"/>
      <c r="BE1188" s="15">
        <v>5</v>
      </c>
      <c r="BF1188" s="15"/>
      <c r="BG1188" s="48">
        <f t="shared" si="329"/>
        <v>480</v>
      </c>
      <c r="BH1188" s="49">
        <f t="shared" si="324"/>
        <v>8</v>
      </c>
      <c r="BI1188" s="50">
        <f t="shared" si="330"/>
        <v>7.333333333333333</v>
      </c>
      <c r="BJ1188" s="50">
        <f t="shared" si="320"/>
        <v>91.666666666666657</v>
      </c>
      <c r="BK1188" s="51">
        <f t="shared" si="321"/>
        <v>87.38636363636364</v>
      </c>
      <c r="BL1188" s="51">
        <f t="shared" si="322"/>
        <v>96.488946684005199</v>
      </c>
      <c r="BM1188" s="51">
        <f t="shared" si="332"/>
        <v>77.291666666666657</v>
      </c>
      <c r="BN1188" s="52">
        <f t="shared" si="325"/>
        <v>0.41666666666666669</v>
      </c>
      <c r="BO1188" s="52">
        <f t="shared" si="326"/>
        <v>910</v>
      </c>
      <c r="BP1188" s="52">
        <f t="shared" si="327"/>
        <v>0.24999999999999994</v>
      </c>
      <c r="BQ1188" s="53">
        <f t="shared" si="328"/>
        <v>29.999999999999993</v>
      </c>
      <c r="BR1188" s="54">
        <v>1</v>
      </c>
    </row>
    <row r="1189" spans="1:73">
      <c r="A1189" s="41">
        <v>1250</v>
      </c>
      <c r="B1189" s="42">
        <v>46042</v>
      </c>
      <c r="C1189" s="48" t="s">
        <v>97</v>
      </c>
      <c r="D1189" s="43" t="str">
        <f t="shared" si="319"/>
        <v>IG</v>
      </c>
      <c r="E1189" s="44" t="s">
        <v>150</v>
      </c>
      <c r="F1189" s="44" t="s">
        <v>132</v>
      </c>
      <c r="G1189" s="45" t="s">
        <v>185</v>
      </c>
      <c r="H1189" s="45" t="s">
        <v>139</v>
      </c>
      <c r="I1189" s="45"/>
      <c r="J1189" s="5">
        <v>200497.11</v>
      </c>
      <c r="K1189" s="46" t="str">
        <f>VLOOKUP(J1189,'[1]Item List (3)'!A$1:B$110000,2,FALSE)</f>
        <v>OR.MNA6718G</v>
      </c>
      <c r="L1189" s="5">
        <v>251229002</v>
      </c>
      <c r="M1189" s="15" t="str">
        <f t="shared" si="318"/>
        <v>OR</v>
      </c>
      <c r="N1189" s="15">
        <v>30</v>
      </c>
      <c r="O1189" s="47">
        <f t="shared" si="323"/>
        <v>120</v>
      </c>
      <c r="P1189" s="15">
        <v>1</v>
      </c>
      <c r="Q1189" s="15">
        <v>495</v>
      </c>
      <c r="R1189" s="15">
        <v>24</v>
      </c>
      <c r="S1189" s="15">
        <v>8</v>
      </c>
      <c r="T1189" s="15">
        <v>10</v>
      </c>
      <c r="U1189" s="48">
        <f t="shared" si="331"/>
        <v>513</v>
      </c>
      <c r="V1189" s="15">
        <v>330</v>
      </c>
      <c r="W1189" s="15"/>
      <c r="X1189" s="15">
        <v>60</v>
      </c>
      <c r="Y1189" s="15"/>
      <c r="Z1189" s="15"/>
      <c r="AA1189" s="15"/>
      <c r="AB1189" s="15"/>
      <c r="AC1189" s="15"/>
      <c r="AD1189" s="15"/>
      <c r="AE1189" s="15">
        <v>5</v>
      </c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>
        <v>10</v>
      </c>
      <c r="AQ1189" s="15"/>
      <c r="AR1189" s="15">
        <v>75</v>
      </c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48">
        <f t="shared" si="329"/>
        <v>480</v>
      </c>
      <c r="BH1189" s="49">
        <f t="shared" si="324"/>
        <v>8</v>
      </c>
      <c r="BI1189" s="50">
        <f t="shared" si="330"/>
        <v>5.5</v>
      </c>
      <c r="BJ1189" s="50">
        <f t="shared" si="320"/>
        <v>68.75</v>
      </c>
      <c r="BK1189" s="51">
        <f t="shared" si="321"/>
        <v>77.72727272727272</v>
      </c>
      <c r="BL1189" s="51">
        <f t="shared" si="322"/>
        <v>91.812865497076018</v>
      </c>
      <c r="BM1189" s="51">
        <f t="shared" si="332"/>
        <v>49.062499999999986</v>
      </c>
      <c r="BN1189" s="52">
        <f t="shared" si="325"/>
        <v>0.16666666666666666</v>
      </c>
      <c r="BO1189" s="52">
        <f t="shared" si="326"/>
        <v>940</v>
      </c>
      <c r="BP1189" s="52">
        <f t="shared" si="327"/>
        <v>2.3333333333333335</v>
      </c>
      <c r="BQ1189" s="53">
        <f t="shared" si="328"/>
        <v>280</v>
      </c>
    </row>
    <row r="1190" spans="1:73">
      <c r="A1190" s="41">
        <v>1251</v>
      </c>
      <c r="B1190" s="42">
        <v>46042</v>
      </c>
      <c r="C1190" s="48" t="s">
        <v>91</v>
      </c>
      <c r="D1190" s="43" t="str">
        <f t="shared" si="319"/>
        <v>IG</v>
      </c>
      <c r="E1190" s="44" t="s">
        <v>153</v>
      </c>
      <c r="F1190" s="44" t="s">
        <v>132</v>
      </c>
      <c r="G1190" s="45" t="s">
        <v>185</v>
      </c>
      <c r="H1190" s="45"/>
      <c r="I1190" s="45"/>
      <c r="J1190" s="5">
        <v>104738</v>
      </c>
      <c r="K1190" s="46" t="str">
        <f>VLOOKUP(J1190,'[1]Item List (3)'!A$1:B$110000,2,FALSE)</f>
        <v>IR.IR 20X28.6X16</v>
      </c>
      <c r="L1190" s="5">
        <v>251221006</v>
      </c>
      <c r="M1190" s="15" t="str">
        <f t="shared" si="318"/>
        <v>IR</v>
      </c>
      <c r="N1190" s="15">
        <v>30</v>
      </c>
      <c r="O1190" s="47">
        <f t="shared" si="323"/>
        <v>120</v>
      </c>
      <c r="P1190" s="15">
        <v>1</v>
      </c>
      <c r="Q1190" s="15">
        <v>363</v>
      </c>
      <c r="R1190" s="15">
        <v>26</v>
      </c>
      <c r="S1190" s="15"/>
      <c r="T1190" s="15">
        <v>17</v>
      </c>
      <c r="U1190" s="48">
        <f t="shared" si="331"/>
        <v>380</v>
      </c>
      <c r="V1190" s="15">
        <v>390</v>
      </c>
      <c r="W1190" s="15"/>
      <c r="X1190" s="15"/>
      <c r="Y1190" s="15"/>
      <c r="Z1190" s="15">
        <v>10</v>
      </c>
      <c r="AA1190" s="15">
        <v>10</v>
      </c>
      <c r="AB1190" s="15"/>
      <c r="AC1190" s="15"/>
      <c r="AD1190" s="15"/>
      <c r="AE1190" s="15">
        <v>10</v>
      </c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>
        <v>30</v>
      </c>
      <c r="AQ1190" s="15"/>
      <c r="AR1190" s="15">
        <v>30</v>
      </c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48">
        <f t="shared" si="329"/>
        <v>480</v>
      </c>
      <c r="BH1190" s="49">
        <f t="shared" si="324"/>
        <v>8</v>
      </c>
      <c r="BI1190" s="50">
        <f t="shared" si="330"/>
        <v>6.5</v>
      </c>
      <c r="BJ1190" s="50">
        <f t="shared" si="320"/>
        <v>81.25</v>
      </c>
      <c r="BK1190" s="51">
        <f t="shared" si="321"/>
        <v>48.717948717948715</v>
      </c>
      <c r="BL1190" s="51">
        <f t="shared" si="322"/>
        <v>88.68421052631578</v>
      </c>
      <c r="BM1190" s="51">
        <f t="shared" si="332"/>
        <v>35.104166666666664</v>
      </c>
      <c r="BN1190" s="52">
        <f t="shared" si="325"/>
        <v>0.5</v>
      </c>
      <c r="BO1190" s="52">
        <f t="shared" si="326"/>
        <v>900</v>
      </c>
      <c r="BP1190" s="52">
        <f t="shared" si="327"/>
        <v>1</v>
      </c>
      <c r="BQ1190" s="53">
        <f t="shared" si="328"/>
        <v>120</v>
      </c>
      <c r="BR1190" s="54">
        <v>1</v>
      </c>
      <c r="BT1190" s="54">
        <v>1</v>
      </c>
      <c r="BU1190" s="55">
        <v>1</v>
      </c>
    </row>
    <row r="1191" spans="1:73">
      <c r="A1191" s="41">
        <v>1252</v>
      </c>
      <c r="B1191" s="42">
        <v>46042</v>
      </c>
      <c r="C1191" s="48" t="s">
        <v>97</v>
      </c>
      <c r="D1191" s="43" t="str">
        <f t="shared" si="319"/>
        <v>IG</v>
      </c>
      <c r="E1191" s="44" t="s">
        <v>153</v>
      </c>
      <c r="F1191" s="44" t="s">
        <v>132</v>
      </c>
      <c r="G1191" s="45" t="s">
        <v>134</v>
      </c>
      <c r="H1191" s="45"/>
      <c r="I1191" s="45"/>
      <c r="J1191" s="5">
        <v>104738</v>
      </c>
      <c r="K1191" s="46" t="str">
        <f>VLOOKUP(J1191,'[1]Item List (3)'!A$1:B$110000,2,FALSE)</f>
        <v>IR.IR 20X28.6X16</v>
      </c>
      <c r="L1191" s="5">
        <v>251221006</v>
      </c>
      <c r="M1191" s="15" t="str">
        <f t="shared" si="318"/>
        <v>IR</v>
      </c>
      <c r="N1191" s="15">
        <v>30</v>
      </c>
      <c r="O1191" s="47">
        <f t="shared" si="323"/>
        <v>120</v>
      </c>
      <c r="P1191" s="15">
        <v>1</v>
      </c>
      <c r="Q1191" s="15">
        <v>752</v>
      </c>
      <c r="R1191" s="15">
        <v>15</v>
      </c>
      <c r="S1191" s="15">
        <v>11</v>
      </c>
      <c r="T1191" s="15"/>
      <c r="U1191" s="48">
        <f t="shared" si="331"/>
        <v>763</v>
      </c>
      <c r="V1191" s="15">
        <v>430</v>
      </c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>
        <v>40</v>
      </c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>
        <v>10</v>
      </c>
      <c r="BD1191" s="15"/>
      <c r="BE1191" s="15"/>
      <c r="BF1191" s="15"/>
      <c r="BG1191" s="48">
        <f t="shared" si="329"/>
        <v>480</v>
      </c>
      <c r="BH1191" s="49">
        <f t="shared" si="324"/>
        <v>8</v>
      </c>
      <c r="BI1191" s="50">
        <f t="shared" si="330"/>
        <v>7.166666666666667</v>
      </c>
      <c r="BJ1191" s="50">
        <f t="shared" si="320"/>
        <v>89.583333333333343</v>
      </c>
      <c r="BK1191" s="51">
        <f t="shared" si="321"/>
        <v>88.720930232558132</v>
      </c>
      <c r="BL1191" s="51">
        <f t="shared" si="322"/>
        <v>96.592398427260818</v>
      </c>
      <c r="BM1191" s="51">
        <f t="shared" si="332"/>
        <v>76.770833333333329</v>
      </c>
      <c r="BN1191" s="52">
        <f t="shared" si="325"/>
        <v>0.66666666666666663</v>
      </c>
      <c r="BO1191" s="52">
        <f t="shared" si="326"/>
        <v>880</v>
      </c>
      <c r="BP1191" s="52">
        <f t="shared" si="327"/>
        <v>0.16666666666666674</v>
      </c>
      <c r="BQ1191" s="53">
        <f t="shared" si="328"/>
        <v>20.000000000000007</v>
      </c>
      <c r="BR1191" s="54">
        <v>1</v>
      </c>
      <c r="BT1191" s="54">
        <v>1</v>
      </c>
      <c r="BU1191" s="55">
        <v>1</v>
      </c>
    </row>
    <row r="1192" spans="1:73">
      <c r="A1192" s="41">
        <v>1253</v>
      </c>
      <c r="B1192" s="42">
        <v>46042</v>
      </c>
      <c r="C1192" s="48" t="s">
        <v>91</v>
      </c>
      <c r="D1192" s="43" t="str">
        <f t="shared" si="319"/>
        <v>IG</v>
      </c>
      <c r="E1192" s="44" t="s">
        <v>155</v>
      </c>
      <c r="F1192" s="44"/>
      <c r="G1192" s="45"/>
      <c r="H1192" s="45"/>
      <c r="I1192" s="45"/>
      <c r="J1192" s="5"/>
      <c r="K1192" s="46" t="e">
        <f>VLOOKUP(J1192,'[1]Item List (3)'!A$1:B$110000,2,FALSE)</f>
        <v>#N/A</v>
      </c>
      <c r="L1192" s="5"/>
      <c r="M1192" s="15" t="str">
        <f t="shared" si="318"/>
        <v>IR</v>
      </c>
      <c r="N1192" s="15"/>
      <c r="O1192" s="47" t="str">
        <f t="shared" si="323"/>
        <v/>
      </c>
      <c r="P1192" s="15"/>
      <c r="Q1192" s="15"/>
      <c r="R1192" s="15"/>
      <c r="S1192" s="15"/>
      <c r="T1192" s="15"/>
      <c r="U1192" s="48">
        <f t="shared" si="331"/>
        <v>0</v>
      </c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>
        <v>480</v>
      </c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48">
        <f t="shared" si="329"/>
        <v>480</v>
      </c>
      <c r="BH1192" s="49">
        <f t="shared" si="324"/>
        <v>8</v>
      </c>
      <c r="BI1192" s="50">
        <f t="shared" si="330"/>
        <v>0</v>
      </c>
      <c r="BJ1192" s="50">
        <f t="shared" si="320"/>
        <v>0</v>
      </c>
      <c r="BK1192" s="51">
        <f t="shared" si="321"/>
        <v>0</v>
      </c>
      <c r="BL1192" s="51">
        <f t="shared" si="322"/>
        <v>0</v>
      </c>
      <c r="BM1192" s="51">
        <f t="shared" si="332"/>
        <v>0</v>
      </c>
      <c r="BN1192" s="52">
        <f t="shared" si="325"/>
        <v>0</v>
      </c>
      <c r="BO1192" s="52">
        <f t="shared" si="326"/>
        <v>0</v>
      </c>
      <c r="BP1192" s="52">
        <f t="shared" si="327"/>
        <v>8</v>
      </c>
      <c r="BQ1192" s="53">
        <f t="shared" si="328"/>
        <v>0</v>
      </c>
      <c r="BR1192" s="54">
        <v>1</v>
      </c>
    </row>
    <row r="1193" spans="1:73">
      <c r="A1193" s="41">
        <v>1254</v>
      </c>
      <c r="B1193" s="42">
        <v>46042</v>
      </c>
      <c r="C1193" s="48" t="s">
        <v>97</v>
      </c>
      <c r="D1193" s="43" t="str">
        <f t="shared" si="319"/>
        <v>IG</v>
      </c>
      <c r="E1193" s="44" t="s">
        <v>155</v>
      </c>
      <c r="F1193" s="44"/>
      <c r="G1193" s="45"/>
      <c r="H1193" s="45"/>
      <c r="I1193" s="45"/>
      <c r="J1193" s="5"/>
      <c r="K1193" s="46" t="e">
        <f>VLOOKUP(J1193,'[1]Item List (3)'!A$1:B$110000,2,FALSE)</f>
        <v>#N/A</v>
      </c>
      <c r="L1193" s="5"/>
      <c r="M1193" s="15" t="str">
        <f t="shared" si="318"/>
        <v>IR</v>
      </c>
      <c r="N1193" s="15"/>
      <c r="O1193" s="47" t="str">
        <f t="shared" si="323"/>
        <v/>
      </c>
      <c r="P1193" s="15"/>
      <c r="Q1193" s="15"/>
      <c r="R1193" s="15"/>
      <c r="S1193" s="15"/>
      <c r="T1193" s="15"/>
      <c r="U1193" s="48">
        <f t="shared" si="331"/>
        <v>0</v>
      </c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>
        <v>480</v>
      </c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48">
        <f t="shared" si="329"/>
        <v>480</v>
      </c>
      <c r="BH1193" s="49">
        <f t="shared" si="324"/>
        <v>8</v>
      </c>
      <c r="BI1193" s="50">
        <f t="shared" si="330"/>
        <v>0</v>
      </c>
      <c r="BJ1193" s="50">
        <f t="shared" si="320"/>
        <v>0</v>
      </c>
      <c r="BK1193" s="51">
        <f t="shared" si="321"/>
        <v>0</v>
      </c>
      <c r="BL1193" s="51">
        <f t="shared" si="322"/>
        <v>0</v>
      </c>
      <c r="BM1193" s="51">
        <f t="shared" si="332"/>
        <v>0</v>
      </c>
      <c r="BN1193" s="52">
        <f t="shared" si="325"/>
        <v>0</v>
      </c>
      <c r="BO1193" s="52">
        <f t="shared" si="326"/>
        <v>0</v>
      </c>
      <c r="BP1193" s="52">
        <f t="shared" si="327"/>
        <v>8</v>
      </c>
      <c r="BQ1193" s="53">
        <f t="shared" si="328"/>
        <v>0</v>
      </c>
    </row>
    <row r="1194" spans="1:73">
      <c r="A1194" s="41">
        <v>1255</v>
      </c>
      <c r="B1194" s="42">
        <v>46042</v>
      </c>
      <c r="C1194" s="48" t="s">
        <v>91</v>
      </c>
      <c r="D1194" s="43" t="str">
        <f t="shared" si="319"/>
        <v>IG</v>
      </c>
      <c r="E1194" s="44" t="s">
        <v>158</v>
      </c>
      <c r="F1194" s="44" t="s">
        <v>132</v>
      </c>
      <c r="G1194" s="45" t="s">
        <v>107</v>
      </c>
      <c r="H1194" s="45"/>
      <c r="I1194" s="45"/>
      <c r="J1194" s="5">
        <v>208281</v>
      </c>
      <c r="K1194" s="46" t="str">
        <f>VLOOKUP(J1194,'[1]Item List (3)'!A$1:B$110000,2,FALSE)</f>
        <v>D.OR 14536</v>
      </c>
      <c r="L1194" s="5">
        <v>251225006</v>
      </c>
      <c r="M1194" s="15" t="str">
        <f t="shared" si="318"/>
        <v>OR</v>
      </c>
      <c r="N1194" s="15">
        <v>65</v>
      </c>
      <c r="O1194" s="47">
        <f t="shared" si="323"/>
        <v>55.384615384615387</v>
      </c>
      <c r="P1194" s="15">
        <v>1</v>
      </c>
      <c r="Q1194" s="15">
        <v>183</v>
      </c>
      <c r="R1194" s="15">
        <v>21</v>
      </c>
      <c r="S1194" s="15">
        <v>1</v>
      </c>
      <c r="T1194" s="15"/>
      <c r="U1194" s="48">
        <f t="shared" si="331"/>
        <v>184</v>
      </c>
      <c r="V1194" s="15">
        <v>290</v>
      </c>
      <c r="W1194" s="15"/>
      <c r="X1194" s="15">
        <v>60</v>
      </c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>
        <v>30</v>
      </c>
      <c r="AQ1194" s="15"/>
      <c r="AR1194" s="15">
        <v>90</v>
      </c>
      <c r="AS1194" s="15"/>
      <c r="AT1194" s="15"/>
      <c r="AU1194" s="15"/>
      <c r="AV1194" s="15"/>
      <c r="AW1194" s="15"/>
      <c r="AX1194" s="15"/>
      <c r="AY1194" s="15"/>
      <c r="AZ1194" s="15">
        <v>10</v>
      </c>
      <c r="BA1194" s="15"/>
      <c r="BB1194" s="15"/>
      <c r="BC1194" s="15"/>
      <c r="BD1194" s="15"/>
      <c r="BE1194" s="15"/>
      <c r="BF1194" s="15"/>
      <c r="BG1194" s="48">
        <f t="shared" si="329"/>
        <v>480</v>
      </c>
      <c r="BH1194" s="49">
        <f t="shared" si="324"/>
        <v>8</v>
      </c>
      <c r="BI1194" s="50">
        <f t="shared" si="330"/>
        <v>4.8333333333333339</v>
      </c>
      <c r="BJ1194" s="50">
        <f t="shared" si="320"/>
        <v>60.416666666666671</v>
      </c>
      <c r="BK1194" s="51">
        <f t="shared" si="321"/>
        <v>68.735632183908038</v>
      </c>
      <c r="BL1194" s="51">
        <f t="shared" si="322"/>
        <v>88.043478260869563</v>
      </c>
      <c r="BM1194" s="51">
        <f t="shared" si="332"/>
        <v>36.562499999999993</v>
      </c>
      <c r="BN1194" s="52">
        <f t="shared" si="325"/>
        <v>0.5</v>
      </c>
      <c r="BO1194" s="52">
        <f t="shared" si="326"/>
        <v>415.38461538461536</v>
      </c>
      <c r="BP1194" s="52">
        <f t="shared" si="327"/>
        <v>2.6666666666666665</v>
      </c>
      <c r="BQ1194" s="53">
        <f t="shared" si="328"/>
        <v>147.69230769230768</v>
      </c>
    </row>
    <row r="1195" spans="1:73">
      <c r="A1195" s="41">
        <v>1256</v>
      </c>
      <c r="B1195" s="42">
        <v>46042</v>
      </c>
      <c r="C1195" s="48" t="s">
        <v>97</v>
      </c>
      <c r="D1195" s="43" t="str">
        <f t="shared" si="319"/>
        <v>IG</v>
      </c>
      <c r="E1195" s="44" t="s">
        <v>158</v>
      </c>
      <c r="F1195" s="44"/>
      <c r="G1195" s="45"/>
      <c r="H1195" s="45"/>
      <c r="I1195" s="45"/>
      <c r="J1195" s="5"/>
      <c r="K1195" s="46" t="e">
        <f>VLOOKUP(J1195,'[1]Item List (3)'!A$1:B$110000,2,FALSE)</f>
        <v>#N/A</v>
      </c>
      <c r="L1195" s="5"/>
      <c r="M1195" s="15" t="str">
        <f t="shared" si="318"/>
        <v>IR</v>
      </c>
      <c r="N1195" s="15"/>
      <c r="O1195" s="47" t="str">
        <f t="shared" si="323"/>
        <v/>
      </c>
      <c r="P1195" s="15"/>
      <c r="Q1195" s="15"/>
      <c r="R1195" s="15"/>
      <c r="S1195" s="15"/>
      <c r="T1195" s="15"/>
      <c r="U1195" s="48">
        <f t="shared" si="331"/>
        <v>0</v>
      </c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>
        <v>480</v>
      </c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48">
        <f t="shared" si="329"/>
        <v>480</v>
      </c>
      <c r="BH1195" s="49">
        <f t="shared" si="324"/>
        <v>8</v>
      </c>
      <c r="BI1195" s="50">
        <f t="shared" si="330"/>
        <v>0</v>
      </c>
      <c r="BJ1195" s="50">
        <f t="shared" si="320"/>
        <v>0</v>
      </c>
      <c r="BK1195" s="51">
        <f t="shared" si="321"/>
        <v>0</v>
      </c>
      <c r="BL1195" s="51">
        <f t="shared" si="322"/>
        <v>0</v>
      </c>
      <c r="BM1195" s="51">
        <f t="shared" si="332"/>
        <v>0</v>
      </c>
      <c r="BN1195" s="52">
        <f t="shared" si="325"/>
        <v>0</v>
      </c>
      <c r="BO1195" s="52">
        <f t="shared" si="326"/>
        <v>0</v>
      </c>
      <c r="BP1195" s="52">
        <f t="shared" si="327"/>
        <v>8</v>
      </c>
      <c r="BQ1195" s="53">
        <f t="shared" si="328"/>
        <v>0</v>
      </c>
    </row>
    <row r="1196" spans="1:73">
      <c r="A1196" s="41">
        <v>1257</v>
      </c>
      <c r="B1196" s="42">
        <v>46042</v>
      </c>
      <c r="C1196" s="48" t="s">
        <v>91</v>
      </c>
      <c r="D1196" s="43" t="str">
        <f t="shared" si="319"/>
        <v>IG</v>
      </c>
      <c r="E1196" s="44" t="s">
        <v>159</v>
      </c>
      <c r="F1196" s="44" t="s">
        <v>132</v>
      </c>
      <c r="G1196" s="45" t="s">
        <v>162</v>
      </c>
      <c r="H1196" s="45" t="s">
        <v>123</v>
      </c>
      <c r="I1196" s="45"/>
      <c r="J1196" s="5">
        <v>104247</v>
      </c>
      <c r="K1196" s="46" t="str">
        <f>VLOOKUP(J1196,'[1]Item List (3)'!A$1:B$110000,2,FALSE)</f>
        <v>IR.209</v>
      </c>
      <c r="L1196" s="5">
        <v>251221002</v>
      </c>
      <c r="M1196" s="15" t="str">
        <f t="shared" si="318"/>
        <v>IR</v>
      </c>
      <c r="N1196" s="15">
        <v>30</v>
      </c>
      <c r="O1196" s="47">
        <f t="shared" si="323"/>
        <v>120</v>
      </c>
      <c r="P1196" s="15">
        <v>1</v>
      </c>
      <c r="Q1196" s="15">
        <v>714</v>
      </c>
      <c r="R1196" s="15">
        <v>42</v>
      </c>
      <c r="S1196" s="15">
        <v>1</v>
      </c>
      <c r="T1196" s="15">
        <v>10</v>
      </c>
      <c r="U1196" s="48">
        <f t="shared" si="331"/>
        <v>725</v>
      </c>
      <c r="V1196" s="15">
        <v>430</v>
      </c>
      <c r="W1196" s="15"/>
      <c r="X1196" s="15">
        <v>20</v>
      </c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>
        <v>20</v>
      </c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>
        <v>10</v>
      </c>
      <c r="BA1196" s="15"/>
      <c r="BB1196" s="15"/>
      <c r="BC1196" s="15"/>
      <c r="BD1196" s="15"/>
      <c r="BE1196" s="15"/>
      <c r="BF1196" s="15"/>
      <c r="BG1196" s="48">
        <f t="shared" si="329"/>
        <v>480</v>
      </c>
      <c r="BH1196" s="49">
        <f t="shared" si="324"/>
        <v>8</v>
      </c>
      <c r="BI1196" s="50">
        <f t="shared" si="330"/>
        <v>7.166666666666667</v>
      </c>
      <c r="BJ1196" s="50">
        <f t="shared" si="320"/>
        <v>89.583333333333343</v>
      </c>
      <c r="BK1196" s="51">
        <f t="shared" si="321"/>
        <v>84.302325581395351</v>
      </c>
      <c r="BL1196" s="51">
        <f t="shared" si="322"/>
        <v>92.689655172413794</v>
      </c>
      <c r="BM1196" s="51">
        <f t="shared" si="332"/>
        <v>70</v>
      </c>
      <c r="BN1196" s="52">
        <f t="shared" si="325"/>
        <v>0.33333333333333331</v>
      </c>
      <c r="BO1196" s="52">
        <f t="shared" si="326"/>
        <v>920</v>
      </c>
      <c r="BP1196" s="52">
        <f t="shared" si="327"/>
        <v>0.5</v>
      </c>
      <c r="BQ1196" s="53">
        <f t="shared" si="328"/>
        <v>60</v>
      </c>
    </row>
    <row r="1197" spans="1:73">
      <c r="A1197" s="41">
        <v>1258</v>
      </c>
      <c r="B1197" s="42">
        <v>46042</v>
      </c>
      <c r="C1197" s="48" t="s">
        <v>97</v>
      </c>
      <c r="D1197" s="43" t="str">
        <f t="shared" si="319"/>
        <v>IG</v>
      </c>
      <c r="E1197" s="44" t="s">
        <v>159</v>
      </c>
      <c r="F1197" s="44" t="s">
        <v>132</v>
      </c>
      <c r="G1197" s="45" t="s">
        <v>124</v>
      </c>
      <c r="H1197" s="45"/>
      <c r="I1197" s="45"/>
      <c r="J1197" s="5">
        <v>104247</v>
      </c>
      <c r="K1197" s="46" t="str">
        <f>VLOOKUP(J1197,'[1]Item List (3)'!A$1:B$110000,2,FALSE)</f>
        <v>IR.209</v>
      </c>
      <c r="L1197" s="5">
        <v>251221002</v>
      </c>
      <c r="M1197" s="15" t="str">
        <f t="shared" si="318"/>
        <v>IR</v>
      </c>
      <c r="N1197" s="15">
        <v>30</v>
      </c>
      <c r="O1197" s="47">
        <f t="shared" si="323"/>
        <v>120</v>
      </c>
      <c r="P1197" s="15">
        <v>1</v>
      </c>
      <c r="Q1197" s="15">
        <v>1486</v>
      </c>
      <c r="R1197" s="15">
        <v>79</v>
      </c>
      <c r="S1197" s="15">
        <v>1</v>
      </c>
      <c r="T1197" s="15">
        <v>17</v>
      </c>
      <c r="U1197" s="48">
        <f t="shared" si="331"/>
        <v>1504</v>
      </c>
      <c r="V1197" s="15">
        <v>880</v>
      </c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>
        <v>20</v>
      </c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48">
        <f t="shared" si="329"/>
        <v>900</v>
      </c>
      <c r="BH1197" s="49">
        <f t="shared" si="324"/>
        <v>15</v>
      </c>
      <c r="BI1197" s="50">
        <f t="shared" si="330"/>
        <v>14.666666666666666</v>
      </c>
      <c r="BJ1197" s="50">
        <f t="shared" si="320"/>
        <v>97.777777777777771</v>
      </c>
      <c r="BK1197" s="51">
        <f t="shared" si="321"/>
        <v>85.454545454545453</v>
      </c>
      <c r="BL1197" s="51">
        <f t="shared" si="322"/>
        <v>93.550531914893625</v>
      </c>
      <c r="BM1197" s="51">
        <f t="shared" si="332"/>
        <v>78.166666666666657</v>
      </c>
      <c r="BN1197" s="52">
        <f t="shared" si="325"/>
        <v>0.33333333333333331</v>
      </c>
      <c r="BO1197" s="52">
        <f t="shared" si="326"/>
        <v>1760</v>
      </c>
      <c r="BP1197" s="52">
        <f t="shared" si="327"/>
        <v>0</v>
      </c>
      <c r="BQ1197" s="53">
        <f t="shared" si="328"/>
        <v>0</v>
      </c>
    </row>
    <row r="1198" spans="1:73">
      <c r="A1198" s="41">
        <v>1259</v>
      </c>
      <c r="B1198" s="42">
        <v>46042</v>
      </c>
      <c r="C1198" s="48" t="s">
        <v>91</v>
      </c>
      <c r="D1198" s="43" t="str">
        <f t="shared" si="319"/>
        <v>HO</v>
      </c>
      <c r="E1198" s="44" t="s">
        <v>160</v>
      </c>
      <c r="F1198" s="44" t="s">
        <v>161</v>
      </c>
      <c r="G1198" s="45" t="s">
        <v>174</v>
      </c>
      <c r="H1198" s="45"/>
      <c r="I1198" s="45"/>
      <c r="J1198" s="5">
        <v>100261</v>
      </c>
      <c r="K1198" s="46" t="str">
        <f>VLOOKUP(J1198,'[1]Item List (3)'!A$1:B$110000,2,FALSE)</f>
        <v>IR. 211 YY4</v>
      </c>
      <c r="L1198" s="5">
        <v>251211012</v>
      </c>
      <c r="M1198" s="15" t="str">
        <f t="shared" si="318"/>
        <v>IR</v>
      </c>
      <c r="N1198" s="15">
        <v>45</v>
      </c>
      <c r="O1198" s="47">
        <f t="shared" si="323"/>
        <v>80</v>
      </c>
      <c r="P1198" s="15">
        <v>1</v>
      </c>
      <c r="Q1198" s="15">
        <v>45</v>
      </c>
      <c r="R1198" s="15"/>
      <c r="S1198" s="15"/>
      <c r="T1198" s="15"/>
      <c r="U1198" s="48">
        <f t="shared" si="331"/>
        <v>45</v>
      </c>
      <c r="V1198" s="15">
        <v>45</v>
      </c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>
        <v>15</v>
      </c>
      <c r="AQ1198" s="15"/>
      <c r="AR1198" s="15">
        <v>420</v>
      </c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48">
        <f t="shared" si="329"/>
        <v>480</v>
      </c>
      <c r="BH1198" s="49">
        <f t="shared" si="324"/>
        <v>8</v>
      </c>
      <c r="BI1198" s="50">
        <f t="shared" si="330"/>
        <v>0.75</v>
      </c>
      <c r="BJ1198" s="50">
        <f t="shared" si="320"/>
        <v>9.375</v>
      </c>
      <c r="BK1198" s="51">
        <f t="shared" si="321"/>
        <v>75</v>
      </c>
      <c r="BL1198" s="51">
        <f t="shared" si="322"/>
        <v>100</v>
      </c>
      <c r="BM1198" s="51">
        <f t="shared" si="332"/>
        <v>7.03125</v>
      </c>
      <c r="BN1198" s="52">
        <f t="shared" si="325"/>
        <v>0.25</v>
      </c>
      <c r="BO1198" s="52">
        <f t="shared" si="326"/>
        <v>620</v>
      </c>
      <c r="BP1198" s="52">
        <f t="shared" si="327"/>
        <v>7</v>
      </c>
      <c r="BQ1198" s="53">
        <f t="shared" si="328"/>
        <v>560</v>
      </c>
    </row>
    <row r="1199" spans="1:73">
      <c r="A1199" s="41">
        <v>1260</v>
      </c>
      <c r="B1199" s="42">
        <v>46042</v>
      </c>
      <c r="C1199" s="48" t="s">
        <v>97</v>
      </c>
      <c r="D1199" s="43" t="str">
        <f t="shared" si="319"/>
        <v>HO</v>
      </c>
      <c r="E1199" s="44" t="s">
        <v>160</v>
      </c>
      <c r="F1199" s="44"/>
      <c r="G1199" s="45"/>
      <c r="H1199" s="45"/>
      <c r="I1199" s="45"/>
      <c r="J1199" s="5"/>
      <c r="K1199" s="46" t="e">
        <f>VLOOKUP(J1199,'[1]Item List (3)'!A$1:B$110000,2,FALSE)</f>
        <v>#N/A</v>
      </c>
      <c r="L1199" s="5"/>
      <c r="M1199" s="15" t="str">
        <f t="shared" ref="M1199:M1262" si="333">IF((LEFT(J1199))="2",$L$1,$J$1)</f>
        <v>IR</v>
      </c>
      <c r="N1199" s="15"/>
      <c r="O1199" s="47" t="str">
        <f t="shared" si="323"/>
        <v/>
      </c>
      <c r="P1199" s="15"/>
      <c r="Q1199" s="15"/>
      <c r="R1199" s="15"/>
      <c r="S1199" s="15"/>
      <c r="T1199" s="15"/>
      <c r="U1199" s="48">
        <f t="shared" si="331"/>
        <v>0</v>
      </c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48">
        <f t="shared" si="329"/>
        <v>0</v>
      </c>
      <c r="BH1199" s="49">
        <f t="shared" si="324"/>
        <v>0</v>
      </c>
      <c r="BI1199" s="50">
        <f t="shared" si="330"/>
        <v>0</v>
      </c>
      <c r="BJ1199" s="50">
        <f t="shared" si="320"/>
        <v>0</v>
      </c>
      <c r="BK1199" s="51">
        <f t="shared" si="321"/>
        <v>0</v>
      </c>
      <c r="BL1199" s="51">
        <f t="shared" si="322"/>
        <v>0</v>
      </c>
      <c r="BM1199" s="51">
        <f t="shared" si="332"/>
        <v>0</v>
      </c>
      <c r="BN1199" s="52">
        <f t="shared" si="325"/>
        <v>0</v>
      </c>
      <c r="BO1199" s="52">
        <f t="shared" si="326"/>
        <v>0</v>
      </c>
      <c r="BP1199" s="52">
        <f t="shared" si="327"/>
        <v>0</v>
      </c>
      <c r="BQ1199" s="53">
        <f t="shared" si="328"/>
        <v>0</v>
      </c>
    </row>
    <row r="1200" spans="1:73">
      <c r="A1200" s="41">
        <v>1261</v>
      </c>
      <c r="B1200" s="42">
        <v>46042</v>
      </c>
      <c r="C1200" s="48" t="s">
        <v>91</v>
      </c>
      <c r="D1200" s="43" t="str">
        <f t="shared" si="319"/>
        <v>HO</v>
      </c>
      <c r="E1200" s="44" t="s">
        <v>164</v>
      </c>
      <c r="F1200" s="44"/>
      <c r="G1200" s="45"/>
      <c r="H1200" s="45"/>
      <c r="I1200" s="45"/>
      <c r="J1200" s="5"/>
      <c r="K1200" s="46" t="e">
        <f>VLOOKUP(J1200,'[1]Item List (3)'!A$1:B$110000,2,FALSE)</f>
        <v>#N/A</v>
      </c>
      <c r="L1200" s="5"/>
      <c r="M1200" s="15" t="str">
        <f t="shared" si="333"/>
        <v>IR</v>
      </c>
      <c r="N1200" s="15"/>
      <c r="O1200" s="47" t="str">
        <f t="shared" si="323"/>
        <v/>
      </c>
      <c r="P1200" s="15"/>
      <c r="Q1200" s="15"/>
      <c r="R1200" s="15"/>
      <c r="S1200" s="15"/>
      <c r="T1200" s="15"/>
      <c r="U1200" s="48">
        <f t="shared" si="331"/>
        <v>0</v>
      </c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>
        <v>480</v>
      </c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48">
        <f t="shared" si="329"/>
        <v>480</v>
      </c>
      <c r="BH1200" s="49">
        <f t="shared" si="324"/>
        <v>8</v>
      </c>
      <c r="BI1200" s="50">
        <f t="shared" si="330"/>
        <v>0</v>
      </c>
      <c r="BJ1200" s="50">
        <f t="shared" si="320"/>
        <v>0</v>
      </c>
      <c r="BK1200" s="51">
        <f t="shared" si="321"/>
        <v>0</v>
      </c>
      <c r="BL1200" s="51">
        <f t="shared" si="322"/>
        <v>0</v>
      </c>
      <c r="BM1200" s="51">
        <f t="shared" si="332"/>
        <v>0</v>
      </c>
      <c r="BN1200" s="52">
        <f t="shared" si="325"/>
        <v>0</v>
      </c>
      <c r="BO1200" s="52">
        <f t="shared" si="326"/>
        <v>0</v>
      </c>
      <c r="BP1200" s="52">
        <f t="shared" si="327"/>
        <v>8</v>
      </c>
      <c r="BQ1200" s="53">
        <f t="shared" si="328"/>
        <v>0</v>
      </c>
    </row>
    <row r="1201" spans="1:69">
      <c r="A1201" s="41">
        <v>1262</v>
      </c>
      <c r="B1201" s="42">
        <v>46042</v>
      </c>
      <c r="C1201" s="48" t="s">
        <v>97</v>
      </c>
      <c r="D1201" s="43" t="str">
        <f t="shared" si="319"/>
        <v>HO</v>
      </c>
      <c r="E1201" s="44" t="s">
        <v>164</v>
      </c>
      <c r="F1201" s="44"/>
      <c r="G1201" s="45"/>
      <c r="H1201" s="45"/>
      <c r="I1201" s="45"/>
      <c r="J1201" s="5"/>
      <c r="K1201" s="46" t="e">
        <f>VLOOKUP(J1201,'[1]Item List (3)'!A$1:B$110000,2,FALSE)</f>
        <v>#N/A</v>
      </c>
      <c r="L1201" s="5"/>
      <c r="M1201" s="15" t="str">
        <f t="shared" si="333"/>
        <v>IR</v>
      </c>
      <c r="N1201" s="15"/>
      <c r="O1201" s="47" t="str">
        <f t="shared" si="323"/>
        <v/>
      </c>
      <c r="P1201" s="15"/>
      <c r="Q1201" s="15"/>
      <c r="R1201" s="15"/>
      <c r="S1201" s="15"/>
      <c r="T1201" s="15"/>
      <c r="U1201" s="48">
        <f t="shared" si="331"/>
        <v>0</v>
      </c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>
        <v>480</v>
      </c>
      <c r="BG1201" s="48">
        <f t="shared" si="329"/>
        <v>480</v>
      </c>
      <c r="BH1201" s="49">
        <f t="shared" si="324"/>
        <v>8</v>
      </c>
      <c r="BI1201" s="50">
        <f t="shared" si="330"/>
        <v>0</v>
      </c>
      <c r="BJ1201" s="50">
        <f t="shared" si="320"/>
        <v>0</v>
      </c>
      <c r="BK1201" s="51">
        <f t="shared" si="321"/>
        <v>0</v>
      </c>
      <c r="BL1201" s="51">
        <f t="shared" si="322"/>
        <v>0</v>
      </c>
      <c r="BM1201" s="51">
        <f t="shared" si="332"/>
        <v>0</v>
      </c>
      <c r="BN1201" s="52">
        <f t="shared" si="325"/>
        <v>8</v>
      </c>
      <c r="BO1201" s="52">
        <f t="shared" si="326"/>
        <v>0</v>
      </c>
      <c r="BP1201" s="52">
        <f t="shared" si="327"/>
        <v>0</v>
      </c>
      <c r="BQ1201" s="53">
        <f t="shared" si="328"/>
        <v>0</v>
      </c>
    </row>
    <row r="1202" spans="1:69">
      <c r="A1202" s="41">
        <v>1263</v>
      </c>
      <c r="B1202" s="42">
        <v>46042</v>
      </c>
      <c r="C1202" s="48" t="s">
        <v>91</v>
      </c>
      <c r="D1202" s="43" t="str">
        <f t="shared" si="319"/>
        <v>HO</v>
      </c>
      <c r="E1202" s="44" t="s">
        <v>166</v>
      </c>
      <c r="F1202" s="44"/>
      <c r="G1202" s="45"/>
      <c r="H1202" s="45"/>
      <c r="I1202" s="45"/>
      <c r="J1202" s="5"/>
      <c r="K1202" s="46" t="e">
        <f>VLOOKUP(J1202,'[1]Item List (3)'!A$1:B$110000,2,FALSE)</f>
        <v>#N/A</v>
      </c>
      <c r="L1202" s="5"/>
      <c r="M1202" s="15" t="str">
        <f t="shared" si="333"/>
        <v>IR</v>
      </c>
      <c r="N1202" s="15"/>
      <c r="O1202" s="47" t="str">
        <f t="shared" si="323"/>
        <v/>
      </c>
      <c r="P1202" s="15"/>
      <c r="Q1202" s="15"/>
      <c r="R1202" s="15"/>
      <c r="S1202" s="15"/>
      <c r="T1202" s="15"/>
      <c r="U1202" s="48">
        <f t="shared" si="331"/>
        <v>0</v>
      </c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>
        <v>480</v>
      </c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48">
        <f t="shared" si="329"/>
        <v>480</v>
      </c>
      <c r="BH1202" s="49">
        <f t="shared" si="324"/>
        <v>8</v>
      </c>
      <c r="BI1202" s="50">
        <f t="shared" si="330"/>
        <v>0</v>
      </c>
      <c r="BJ1202" s="50">
        <f t="shared" si="320"/>
        <v>0</v>
      </c>
      <c r="BK1202" s="51">
        <f t="shared" si="321"/>
        <v>0</v>
      </c>
      <c r="BL1202" s="51">
        <f t="shared" si="322"/>
        <v>0</v>
      </c>
      <c r="BM1202" s="51">
        <f t="shared" si="332"/>
        <v>0</v>
      </c>
      <c r="BN1202" s="52">
        <f t="shared" si="325"/>
        <v>0</v>
      </c>
      <c r="BO1202" s="52">
        <f t="shared" si="326"/>
        <v>0</v>
      </c>
      <c r="BP1202" s="52">
        <f t="shared" si="327"/>
        <v>8</v>
      </c>
      <c r="BQ1202" s="53">
        <f t="shared" si="328"/>
        <v>0</v>
      </c>
    </row>
    <row r="1203" spans="1:69">
      <c r="A1203" s="41">
        <v>1264</v>
      </c>
      <c r="B1203" s="42">
        <v>46042</v>
      </c>
      <c r="C1203" s="48" t="s">
        <v>97</v>
      </c>
      <c r="D1203" s="43" t="str">
        <f t="shared" si="319"/>
        <v>HO</v>
      </c>
      <c r="E1203" s="44" t="s">
        <v>166</v>
      </c>
      <c r="F1203" s="44" t="s">
        <v>161</v>
      </c>
      <c r="G1203" s="45" t="s">
        <v>174</v>
      </c>
      <c r="H1203" s="45"/>
      <c r="I1203" s="45"/>
      <c r="J1203" s="5">
        <v>200299.13</v>
      </c>
      <c r="K1203" s="46" t="str">
        <f>VLOOKUP(J1203,'[1]Item List (3)'!A$1:B$110000,2,FALSE)</f>
        <v>OR.9913 C</v>
      </c>
      <c r="L1203" s="5">
        <v>251123003</v>
      </c>
      <c r="M1203" s="15" t="str">
        <f t="shared" si="333"/>
        <v>OR</v>
      </c>
      <c r="N1203" s="15">
        <v>25</v>
      </c>
      <c r="O1203" s="47">
        <f t="shared" si="323"/>
        <v>144</v>
      </c>
      <c r="P1203" s="15">
        <v>1</v>
      </c>
      <c r="Q1203" s="15">
        <v>136</v>
      </c>
      <c r="R1203" s="15"/>
      <c r="S1203" s="15"/>
      <c r="T1203" s="15"/>
      <c r="U1203" s="48">
        <f t="shared" si="331"/>
        <v>136</v>
      </c>
      <c r="V1203" s="15">
        <v>60</v>
      </c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>
        <v>120</v>
      </c>
      <c r="AS1203" s="15"/>
      <c r="AT1203" s="15"/>
      <c r="AU1203" s="15"/>
      <c r="AV1203" s="15"/>
      <c r="AW1203" s="15">
        <v>300</v>
      </c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48">
        <f t="shared" si="329"/>
        <v>480</v>
      </c>
      <c r="BH1203" s="49">
        <f t="shared" si="324"/>
        <v>8</v>
      </c>
      <c r="BI1203" s="50">
        <f t="shared" si="330"/>
        <v>1</v>
      </c>
      <c r="BJ1203" s="50">
        <f t="shared" si="320"/>
        <v>12.5</v>
      </c>
      <c r="BK1203" s="51">
        <f t="shared" si="321"/>
        <v>94.444444444444443</v>
      </c>
      <c r="BL1203" s="51">
        <f t="shared" si="322"/>
        <v>100</v>
      </c>
      <c r="BM1203" s="51">
        <f t="shared" si="332"/>
        <v>11.805555555555555</v>
      </c>
      <c r="BN1203" s="52">
        <f t="shared" si="325"/>
        <v>0</v>
      </c>
      <c r="BO1203" s="52">
        <f t="shared" si="326"/>
        <v>1152</v>
      </c>
      <c r="BP1203" s="52">
        <f t="shared" si="327"/>
        <v>7</v>
      </c>
      <c r="BQ1203" s="53">
        <f t="shared" si="328"/>
        <v>1008</v>
      </c>
    </row>
    <row r="1204" spans="1:69">
      <c r="A1204" s="41">
        <v>1265</v>
      </c>
      <c r="B1204" s="42">
        <v>46042</v>
      </c>
      <c r="C1204" s="48" t="s">
        <v>91</v>
      </c>
      <c r="D1204" s="43" t="str">
        <f t="shared" si="319"/>
        <v>HO</v>
      </c>
      <c r="E1204" s="44" t="s">
        <v>169</v>
      </c>
      <c r="F1204" s="44" t="s">
        <v>161</v>
      </c>
      <c r="G1204" s="45" t="s">
        <v>165</v>
      </c>
      <c r="H1204" s="45"/>
      <c r="I1204" s="45"/>
      <c r="J1204" s="5">
        <v>100299.14</v>
      </c>
      <c r="K1204" s="46" t="str">
        <f>VLOOKUP(J1204,'[1]Item List (3)'!A$1:B$110000,2,FALSE)</f>
        <v>IR. 9913 C</v>
      </c>
      <c r="L1204" s="5">
        <v>251204016</v>
      </c>
      <c r="M1204" s="15" t="str">
        <f t="shared" si="333"/>
        <v>IR</v>
      </c>
      <c r="N1204" s="15">
        <v>15</v>
      </c>
      <c r="O1204" s="47">
        <f t="shared" si="323"/>
        <v>240</v>
      </c>
      <c r="P1204" s="15">
        <v>1</v>
      </c>
      <c r="Q1204" s="15">
        <v>1095</v>
      </c>
      <c r="R1204" s="15"/>
      <c r="S1204" s="15"/>
      <c r="T1204" s="15"/>
      <c r="U1204" s="48">
        <f t="shared" si="331"/>
        <v>1095</v>
      </c>
      <c r="V1204" s="15">
        <v>310</v>
      </c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>
        <v>20</v>
      </c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>
        <v>150</v>
      </c>
      <c r="BD1204" s="15"/>
      <c r="BE1204" s="15"/>
      <c r="BF1204" s="15"/>
      <c r="BG1204" s="48">
        <f t="shared" si="329"/>
        <v>480</v>
      </c>
      <c r="BH1204" s="49">
        <f t="shared" si="324"/>
        <v>8</v>
      </c>
      <c r="BI1204" s="50">
        <f t="shared" si="330"/>
        <v>5.1666666666666661</v>
      </c>
      <c r="BJ1204" s="50">
        <f t="shared" si="320"/>
        <v>64.583333333333329</v>
      </c>
      <c r="BK1204" s="51">
        <f t="shared" si="321"/>
        <v>88.306451612903246</v>
      </c>
      <c r="BL1204" s="51">
        <f t="shared" si="322"/>
        <v>100</v>
      </c>
      <c r="BM1204" s="51">
        <f t="shared" si="332"/>
        <v>57.031250000000014</v>
      </c>
      <c r="BN1204" s="52">
        <f t="shared" si="325"/>
        <v>0.33333333333333331</v>
      </c>
      <c r="BO1204" s="52">
        <f t="shared" si="326"/>
        <v>1840</v>
      </c>
      <c r="BP1204" s="52">
        <f t="shared" si="327"/>
        <v>2.5</v>
      </c>
      <c r="BQ1204" s="53">
        <f t="shared" si="328"/>
        <v>600</v>
      </c>
    </row>
    <row r="1205" spans="1:69">
      <c r="A1205" s="41">
        <v>1266</v>
      </c>
      <c r="B1205" s="42">
        <v>46042</v>
      </c>
      <c r="C1205" s="48" t="s">
        <v>97</v>
      </c>
      <c r="D1205" s="43" t="str">
        <f t="shared" si="319"/>
        <v>HO</v>
      </c>
      <c r="E1205" s="44" t="s">
        <v>169</v>
      </c>
      <c r="F1205" s="44" t="s">
        <v>161</v>
      </c>
      <c r="G1205" s="45" t="s">
        <v>165</v>
      </c>
      <c r="H1205" s="45" t="s">
        <v>190</v>
      </c>
      <c r="I1205" s="45"/>
      <c r="J1205" s="5">
        <v>100299.14</v>
      </c>
      <c r="K1205" s="46" t="str">
        <f>VLOOKUP(J1205,'[1]Item List (3)'!A$1:B$110000,2,FALSE)</f>
        <v>IR. 9913 C</v>
      </c>
      <c r="L1205" s="5">
        <v>251204016</v>
      </c>
      <c r="M1205" s="15" t="str">
        <f t="shared" si="333"/>
        <v>IR</v>
      </c>
      <c r="N1205" s="15">
        <v>15</v>
      </c>
      <c r="O1205" s="47">
        <f t="shared" si="323"/>
        <v>240</v>
      </c>
      <c r="P1205" s="15">
        <v>1</v>
      </c>
      <c r="Q1205" s="15">
        <v>1240</v>
      </c>
      <c r="R1205" s="15"/>
      <c r="S1205" s="15"/>
      <c r="T1205" s="15"/>
      <c r="U1205" s="48">
        <f t="shared" si="331"/>
        <v>1240</v>
      </c>
      <c r="V1205" s="15">
        <v>320</v>
      </c>
      <c r="W1205" s="15"/>
      <c r="X1205" s="15">
        <v>45</v>
      </c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>
        <v>10</v>
      </c>
      <c r="AQ1205" s="15"/>
      <c r="AR1205" s="15">
        <v>105</v>
      </c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48">
        <f t="shared" si="329"/>
        <v>480</v>
      </c>
      <c r="BH1205" s="49">
        <f t="shared" si="324"/>
        <v>8</v>
      </c>
      <c r="BI1205" s="50">
        <f t="shared" si="330"/>
        <v>5.3333333333333339</v>
      </c>
      <c r="BJ1205" s="50">
        <f t="shared" si="320"/>
        <v>66.666666666666671</v>
      </c>
      <c r="BK1205" s="51">
        <f t="shared" si="321"/>
        <v>96.874999999999972</v>
      </c>
      <c r="BL1205" s="51">
        <f t="shared" si="322"/>
        <v>100</v>
      </c>
      <c r="BM1205" s="51">
        <f t="shared" si="332"/>
        <v>64.583333333333329</v>
      </c>
      <c r="BN1205" s="52">
        <f t="shared" si="325"/>
        <v>0.16666666666666666</v>
      </c>
      <c r="BO1205" s="52">
        <f t="shared" si="326"/>
        <v>1880</v>
      </c>
      <c r="BP1205" s="52">
        <f t="shared" si="327"/>
        <v>2.5</v>
      </c>
      <c r="BQ1205" s="53">
        <f t="shared" si="328"/>
        <v>600</v>
      </c>
    </row>
    <row r="1206" spans="1:69">
      <c r="A1206" s="41">
        <v>1267</v>
      </c>
      <c r="B1206" s="42">
        <v>46042</v>
      </c>
      <c r="C1206" s="48" t="s">
        <v>91</v>
      </c>
      <c r="D1206" s="43" t="str">
        <f t="shared" si="319"/>
        <v>HO</v>
      </c>
      <c r="E1206" s="44" t="s">
        <v>172</v>
      </c>
      <c r="F1206" s="44" t="s">
        <v>161</v>
      </c>
      <c r="G1206" s="45" t="s">
        <v>167</v>
      </c>
      <c r="H1206" s="45"/>
      <c r="I1206" s="45"/>
      <c r="J1206" s="5">
        <v>208281</v>
      </c>
      <c r="K1206" s="46" t="str">
        <f>VLOOKUP(J1206,'[1]Item List (3)'!A$1:B$110000,2,FALSE)</f>
        <v>D.OR 14536</v>
      </c>
      <c r="L1206" s="5">
        <v>251225006</v>
      </c>
      <c r="M1206" s="15" t="str">
        <f t="shared" si="333"/>
        <v>OR</v>
      </c>
      <c r="N1206" s="15">
        <v>25</v>
      </c>
      <c r="O1206" s="47">
        <f t="shared" si="323"/>
        <v>144</v>
      </c>
      <c r="P1206" s="15">
        <v>1</v>
      </c>
      <c r="Q1206" s="15">
        <v>70</v>
      </c>
      <c r="R1206" s="15"/>
      <c r="S1206" s="15"/>
      <c r="T1206" s="15"/>
      <c r="U1206" s="48">
        <f t="shared" si="331"/>
        <v>70</v>
      </c>
      <c r="V1206" s="15">
        <v>75</v>
      </c>
      <c r="W1206" s="15"/>
      <c r="X1206" s="15">
        <v>300</v>
      </c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>
        <v>105</v>
      </c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48">
        <f t="shared" si="329"/>
        <v>480</v>
      </c>
      <c r="BH1206" s="49">
        <f t="shared" si="324"/>
        <v>8</v>
      </c>
      <c r="BI1206" s="50">
        <f t="shared" si="330"/>
        <v>1.25</v>
      </c>
      <c r="BJ1206" s="50">
        <f t="shared" si="320"/>
        <v>15.625</v>
      </c>
      <c r="BK1206" s="51">
        <f t="shared" si="321"/>
        <v>38.888888888888893</v>
      </c>
      <c r="BL1206" s="51">
        <f t="shared" si="322"/>
        <v>100</v>
      </c>
      <c r="BM1206" s="51">
        <f t="shared" si="332"/>
        <v>6.0763888888888884</v>
      </c>
      <c r="BN1206" s="52">
        <f t="shared" si="325"/>
        <v>0</v>
      </c>
      <c r="BO1206" s="52">
        <f t="shared" si="326"/>
        <v>1152</v>
      </c>
      <c r="BP1206" s="52">
        <f t="shared" si="327"/>
        <v>6.75</v>
      </c>
      <c r="BQ1206" s="53">
        <f t="shared" si="328"/>
        <v>972</v>
      </c>
    </row>
    <row r="1207" spans="1:69">
      <c r="A1207" s="41">
        <v>1268</v>
      </c>
      <c r="B1207" s="42">
        <v>46042</v>
      </c>
      <c r="C1207" s="48" t="s">
        <v>97</v>
      </c>
      <c r="D1207" s="43" t="str">
        <f t="shared" si="319"/>
        <v>HO</v>
      </c>
      <c r="E1207" s="44" t="s">
        <v>172</v>
      </c>
      <c r="F1207" s="44"/>
      <c r="G1207" s="45"/>
      <c r="H1207" s="45"/>
      <c r="I1207" s="45"/>
      <c r="J1207" s="5"/>
      <c r="K1207" s="46" t="e">
        <f>VLOOKUP(J1207,'[1]Item List (3)'!A$1:B$110000,2,FALSE)</f>
        <v>#N/A</v>
      </c>
      <c r="L1207" s="5"/>
      <c r="M1207" s="15" t="str">
        <f t="shared" si="333"/>
        <v>IR</v>
      </c>
      <c r="N1207" s="15"/>
      <c r="O1207" s="47" t="str">
        <f t="shared" si="323"/>
        <v/>
      </c>
      <c r="P1207" s="15"/>
      <c r="Q1207" s="15"/>
      <c r="R1207" s="15"/>
      <c r="S1207" s="15"/>
      <c r="T1207" s="15"/>
      <c r="U1207" s="48">
        <f t="shared" si="331"/>
        <v>0</v>
      </c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>
        <v>480</v>
      </c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48">
        <f t="shared" si="329"/>
        <v>480</v>
      </c>
      <c r="BH1207" s="49">
        <f t="shared" si="324"/>
        <v>8</v>
      </c>
      <c r="BI1207" s="50">
        <f t="shared" si="330"/>
        <v>0</v>
      </c>
      <c r="BJ1207" s="50">
        <f t="shared" si="320"/>
        <v>0</v>
      </c>
      <c r="BK1207" s="51">
        <f t="shared" si="321"/>
        <v>0</v>
      </c>
      <c r="BL1207" s="51">
        <f t="shared" si="322"/>
        <v>0</v>
      </c>
      <c r="BM1207" s="51">
        <f t="shared" si="332"/>
        <v>0</v>
      </c>
      <c r="BN1207" s="52">
        <f t="shared" si="325"/>
        <v>0</v>
      </c>
      <c r="BO1207" s="52">
        <f t="shared" si="326"/>
        <v>0</v>
      </c>
      <c r="BP1207" s="52">
        <f t="shared" si="327"/>
        <v>8</v>
      </c>
      <c r="BQ1207" s="53">
        <f t="shared" si="328"/>
        <v>0</v>
      </c>
    </row>
    <row r="1208" spans="1:69">
      <c r="A1208" s="41">
        <v>1269</v>
      </c>
      <c r="B1208" s="42">
        <v>46042</v>
      </c>
      <c r="C1208" s="48" t="s">
        <v>91</v>
      </c>
      <c r="D1208" s="43" t="str">
        <f t="shared" si="319"/>
        <v>HO</v>
      </c>
      <c r="E1208" s="44" t="s">
        <v>175</v>
      </c>
      <c r="F1208" s="44"/>
      <c r="G1208" s="45"/>
      <c r="H1208" s="45"/>
      <c r="I1208" s="45"/>
      <c r="J1208" s="5"/>
      <c r="K1208" s="46" t="e">
        <f>VLOOKUP(J1208,'[1]Item List (3)'!A$1:B$110000,2,FALSE)</f>
        <v>#N/A</v>
      </c>
      <c r="L1208" s="5"/>
      <c r="M1208" s="15" t="str">
        <f t="shared" si="333"/>
        <v>IR</v>
      </c>
      <c r="N1208" s="15"/>
      <c r="O1208" s="47" t="str">
        <f t="shared" si="323"/>
        <v/>
      </c>
      <c r="P1208" s="15"/>
      <c r="Q1208" s="15"/>
      <c r="R1208" s="15"/>
      <c r="S1208" s="15"/>
      <c r="T1208" s="15"/>
      <c r="U1208" s="48">
        <f t="shared" si="331"/>
        <v>0</v>
      </c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>
        <v>480</v>
      </c>
      <c r="BG1208" s="48">
        <f t="shared" si="329"/>
        <v>480</v>
      </c>
      <c r="BH1208" s="49">
        <f t="shared" si="324"/>
        <v>8</v>
      </c>
      <c r="BI1208" s="50">
        <f t="shared" si="330"/>
        <v>0</v>
      </c>
      <c r="BJ1208" s="50">
        <f t="shared" si="320"/>
        <v>0</v>
      </c>
      <c r="BK1208" s="51">
        <f t="shared" si="321"/>
        <v>0</v>
      </c>
      <c r="BL1208" s="51">
        <f t="shared" si="322"/>
        <v>0</v>
      </c>
      <c r="BM1208" s="51">
        <f t="shared" si="332"/>
        <v>0</v>
      </c>
      <c r="BN1208" s="52">
        <f t="shared" si="325"/>
        <v>8</v>
      </c>
      <c r="BO1208" s="52">
        <f t="shared" si="326"/>
        <v>0</v>
      </c>
      <c r="BP1208" s="52">
        <f t="shared" si="327"/>
        <v>0</v>
      </c>
      <c r="BQ1208" s="53">
        <f t="shared" si="328"/>
        <v>0</v>
      </c>
    </row>
    <row r="1209" spans="1:69">
      <c r="A1209" s="41">
        <v>1270</v>
      </c>
      <c r="B1209" s="42">
        <v>46042</v>
      </c>
      <c r="C1209" s="48" t="s">
        <v>97</v>
      </c>
      <c r="D1209" s="43" t="str">
        <f t="shared" si="319"/>
        <v>HO</v>
      </c>
      <c r="E1209" s="44" t="s">
        <v>175</v>
      </c>
      <c r="F1209" s="44"/>
      <c r="G1209" s="45"/>
      <c r="H1209" s="45"/>
      <c r="I1209" s="45"/>
      <c r="J1209" s="5"/>
      <c r="K1209" s="46" t="e">
        <f>VLOOKUP(J1209,'[1]Item List (3)'!A$1:B$110000,2,FALSE)</f>
        <v>#N/A</v>
      </c>
      <c r="L1209" s="5"/>
      <c r="M1209" s="15" t="str">
        <f t="shared" si="333"/>
        <v>IR</v>
      </c>
      <c r="N1209" s="15"/>
      <c r="O1209" s="47" t="str">
        <f t="shared" si="323"/>
        <v/>
      </c>
      <c r="P1209" s="15"/>
      <c r="Q1209" s="15"/>
      <c r="R1209" s="15"/>
      <c r="S1209" s="15"/>
      <c r="T1209" s="15"/>
      <c r="U1209" s="48">
        <f t="shared" si="331"/>
        <v>0</v>
      </c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>
        <v>480</v>
      </c>
      <c r="BG1209" s="48">
        <f t="shared" si="329"/>
        <v>480</v>
      </c>
      <c r="BH1209" s="49">
        <f t="shared" si="324"/>
        <v>8</v>
      </c>
      <c r="BI1209" s="50">
        <f t="shared" si="330"/>
        <v>0</v>
      </c>
      <c r="BJ1209" s="50">
        <f t="shared" si="320"/>
        <v>0</v>
      </c>
      <c r="BK1209" s="51">
        <f t="shared" si="321"/>
        <v>0</v>
      </c>
      <c r="BL1209" s="51">
        <f t="shared" si="322"/>
        <v>0</v>
      </c>
      <c r="BM1209" s="51">
        <f t="shared" si="332"/>
        <v>0</v>
      </c>
      <c r="BN1209" s="52">
        <f t="shared" si="325"/>
        <v>8</v>
      </c>
      <c r="BO1209" s="52">
        <f t="shared" si="326"/>
        <v>0</v>
      </c>
      <c r="BP1209" s="52">
        <f t="shared" si="327"/>
        <v>0</v>
      </c>
      <c r="BQ1209" s="53">
        <f t="shared" si="328"/>
        <v>0</v>
      </c>
    </row>
    <row r="1210" spans="1:69">
      <c r="A1210" s="41">
        <v>1271</v>
      </c>
      <c r="B1210" s="42">
        <v>46042</v>
      </c>
      <c r="C1210" s="48" t="s">
        <v>91</v>
      </c>
      <c r="D1210" s="43" t="str">
        <f t="shared" ref="D1210:D1273" si="334">LEFT(E1210,2)</f>
        <v>HO</v>
      </c>
      <c r="E1210" s="44" t="s">
        <v>176</v>
      </c>
      <c r="F1210" s="44"/>
      <c r="G1210" s="45"/>
      <c r="H1210" s="45"/>
      <c r="I1210" s="45"/>
      <c r="J1210" s="5"/>
      <c r="K1210" s="46" t="e">
        <f>VLOOKUP(J1210,'[1]Item List (3)'!A$1:B$110000,2,FALSE)</f>
        <v>#N/A</v>
      </c>
      <c r="L1210" s="5"/>
      <c r="M1210" s="15" t="str">
        <f t="shared" si="333"/>
        <v>IR</v>
      </c>
      <c r="N1210" s="15"/>
      <c r="O1210" s="47" t="str">
        <f t="shared" si="323"/>
        <v/>
      </c>
      <c r="P1210" s="15"/>
      <c r="Q1210" s="15"/>
      <c r="R1210" s="15"/>
      <c r="S1210" s="15"/>
      <c r="T1210" s="15"/>
      <c r="U1210" s="48">
        <f t="shared" si="331"/>
        <v>0</v>
      </c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48">
        <f t="shared" si="329"/>
        <v>0</v>
      </c>
      <c r="BH1210" s="49">
        <f t="shared" si="324"/>
        <v>0</v>
      </c>
      <c r="BI1210" s="50">
        <f t="shared" si="330"/>
        <v>0</v>
      </c>
      <c r="BJ1210" s="50">
        <f t="shared" si="320"/>
        <v>0</v>
      </c>
      <c r="BK1210" s="51">
        <f t="shared" si="321"/>
        <v>0</v>
      </c>
      <c r="BL1210" s="51">
        <f t="shared" si="322"/>
        <v>0</v>
      </c>
      <c r="BM1210" s="51">
        <f t="shared" si="332"/>
        <v>0</v>
      </c>
      <c r="BN1210" s="52">
        <f t="shared" si="325"/>
        <v>0</v>
      </c>
      <c r="BO1210" s="52">
        <f t="shared" si="326"/>
        <v>0</v>
      </c>
      <c r="BP1210" s="52">
        <f t="shared" si="327"/>
        <v>0</v>
      </c>
      <c r="BQ1210" s="53">
        <f t="shared" si="328"/>
        <v>0</v>
      </c>
    </row>
    <row r="1211" spans="1:69">
      <c r="A1211" s="41">
        <v>1272</v>
      </c>
      <c r="B1211" s="42">
        <v>46042</v>
      </c>
      <c r="C1211" s="48" t="s">
        <v>97</v>
      </c>
      <c r="D1211" s="43" t="str">
        <f t="shared" si="334"/>
        <v>HO</v>
      </c>
      <c r="E1211" s="44" t="s">
        <v>176</v>
      </c>
      <c r="F1211" s="44"/>
      <c r="G1211" s="45"/>
      <c r="H1211" s="45"/>
      <c r="I1211" s="45"/>
      <c r="J1211" s="5"/>
      <c r="K1211" s="46" t="e">
        <f>VLOOKUP(J1211,'[1]Item List (3)'!A$1:B$110000,2,FALSE)</f>
        <v>#N/A</v>
      </c>
      <c r="L1211" s="5"/>
      <c r="M1211" s="15" t="str">
        <f t="shared" si="333"/>
        <v>IR</v>
      </c>
      <c r="N1211" s="15"/>
      <c r="O1211" s="47" t="str">
        <f t="shared" si="323"/>
        <v/>
      </c>
      <c r="P1211" s="15"/>
      <c r="Q1211" s="15"/>
      <c r="R1211" s="15"/>
      <c r="S1211" s="15"/>
      <c r="T1211" s="15"/>
      <c r="U1211" s="48">
        <f t="shared" si="331"/>
        <v>0</v>
      </c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>
        <v>480</v>
      </c>
      <c r="BG1211" s="48">
        <f t="shared" si="329"/>
        <v>480</v>
      </c>
      <c r="BH1211" s="49">
        <f t="shared" si="324"/>
        <v>8</v>
      </c>
      <c r="BI1211" s="50">
        <f t="shared" si="330"/>
        <v>0</v>
      </c>
      <c r="BJ1211" s="50">
        <f t="shared" si="320"/>
        <v>0</v>
      </c>
      <c r="BK1211" s="51">
        <f t="shared" si="321"/>
        <v>0</v>
      </c>
      <c r="BL1211" s="51">
        <f t="shared" si="322"/>
        <v>0</v>
      </c>
      <c r="BM1211" s="51">
        <f t="shared" si="332"/>
        <v>0</v>
      </c>
      <c r="BN1211" s="52">
        <f t="shared" si="325"/>
        <v>8</v>
      </c>
      <c r="BO1211" s="52">
        <f t="shared" si="326"/>
        <v>0</v>
      </c>
      <c r="BP1211" s="52">
        <f t="shared" si="327"/>
        <v>0</v>
      </c>
      <c r="BQ1211" s="53">
        <f t="shared" si="328"/>
        <v>0</v>
      </c>
    </row>
    <row r="1212" spans="1:69">
      <c r="A1212" s="41">
        <v>1273</v>
      </c>
      <c r="B1212" s="42">
        <v>46042</v>
      </c>
      <c r="C1212" s="48" t="s">
        <v>91</v>
      </c>
      <c r="D1212" s="43" t="str">
        <f t="shared" si="334"/>
        <v>HO</v>
      </c>
      <c r="E1212" s="44" t="s">
        <v>177</v>
      </c>
      <c r="F1212" s="44" t="s">
        <v>161</v>
      </c>
      <c r="G1212" s="45" t="s">
        <v>173</v>
      </c>
      <c r="H1212" s="45"/>
      <c r="I1212" s="45"/>
      <c r="J1212" s="5">
        <v>104247</v>
      </c>
      <c r="K1212" s="46" t="str">
        <f>VLOOKUP(J1212,'[1]Item List (3)'!A$1:B$110000,2,FALSE)</f>
        <v>IR.209</v>
      </c>
      <c r="L1212" s="5">
        <v>251221002</v>
      </c>
      <c r="M1212" s="15" t="str">
        <f t="shared" si="333"/>
        <v>IR</v>
      </c>
      <c r="N1212" s="15">
        <v>20</v>
      </c>
      <c r="O1212" s="47">
        <f t="shared" si="323"/>
        <v>180</v>
      </c>
      <c r="P1212" s="15">
        <v>1</v>
      </c>
      <c r="Q1212" s="15">
        <v>1239</v>
      </c>
      <c r="R1212" s="15"/>
      <c r="S1212" s="15"/>
      <c r="T1212" s="15"/>
      <c r="U1212" s="48">
        <f t="shared" si="331"/>
        <v>1239</v>
      </c>
      <c r="V1212" s="15">
        <v>440</v>
      </c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>
        <v>30</v>
      </c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>
        <v>10</v>
      </c>
      <c r="BA1212" s="15"/>
      <c r="BB1212" s="15"/>
      <c r="BC1212" s="15"/>
      <c r="BD1212" s="15"/>
      <c r="BE1212" s="15"/>
      <c r="BF1212" s="15"/>
      <c r="BG1212" s="48">
        <f t="shared" si="329"/>
        <v>480</v>
      </c>
      <c r="BH1212" s="49">
        <f t="shared" si="324"/>
        <v>8</v>
      </c>
      <c r="BI1212" s="50">
        <f t="shared" si="330"/>
        <v>7.333333333333333</v>
      </c>
      <c r="BJ1212" s="50">
        <f t="shared" ref="BJ1212:BJ1231" si="335">IFERROR(BI1212/BH1212*100,0)</f>
        <v>91.666666666666657</v>
      </c>
      <c r="BK1212" s="51">
        <f t="shared" ref="BK1212:BK1231" si="336">IFERROR(((U1212*N1212)/(BI1212*3600)*100),0)</f>
        <v>93.86363636363636</v>
      </c>
      <c r="BL1212" s="51">
        <f t="shared" ref="BL1212:BL1231" si="337">IFERROR(((U1212-(R1212+S1212+T1212))/U1212*100),0)</f>
        <v>100</v>
      </c>
      <c r="BM1212" s="51">
        <f t="shared" si="332"/>
        <v>86.041666666666657</v>
      </c>
      <c r="BN1212" s="52">
        <f t="shared" si="325"/>
        <v>0.5</v>
      </c>
      <c r="BO1212" s="52">
        <f t="shared" si="326"/>
        <v>1350</v>
      </c>
      <c r="BP1212" s="52">
        <f t="shared" si="327"/>
        <v>0.16666666666666663</v>
      </c>
      <c r="BQ1212" s="53">
        <f t="shared" si="328"/>
        <v>29.999999999999993</v>
      </c>
    </row>
    <row r="1213" spans="1:69">
      <c r="A1213" s="41">
        <v>1274</v>
      </c>
      <c r="B1213" s="42">
        <v>46042</v>
      </c>
      <c r="C1213" s="48" t="s">
        <v>97</v>
      </c>
      <c r="D1213" s="43" t="str">
        <f t="shared" si="334"/>
        <v>HO</v>
      </c>
      <c r="E1213" s="44" t="s">
        <v>177</v>
      </c>
      <c r="F1213" s="44" t="s">
        <v>161</v>
      </c>
      <c r="G1213" s="45" t="s">
        <v>174</v>
      </c>
      <c r="H1213" s="45" t="s">
        <v>168</v>
      </c>
      <c r="I1213" s="45"/>
      <c r="J1213" s="5">
        <v>104247</v>
      </c>
      <c r="K1213" s="46" t="str">
        <f>VLOOKUP(J1213,'[1]Item List (3)'!A$1:B$110000,2,FALSE)</f>
        <v>IR.209</v>
      </c>
      <c r="L1213" s="5">
        <v>251221002</v>
      </c>
      <c r="M1213" s="15" t="str">
        <f t="shared" si="333"/>
        <v>IR</v>
      </c>
      <c r="N1213" s="15">
        <v>20</v>
      </c>
      <c r="O1213" s="47">
        <f t="shared" si="323"/>
        <v>180</v>
      </c>
      <c r="P1213" s="15">
        <v>1</v>
      </c>
      <c r="Q1213" s="15">
        <v>1688</v>
      </c>
      <c r="R1213" s="15"/>
      <c r="S1213" s="15"/>
      <c r="T1213" s="15"/>
      <c r="U1213" s="48">
        <f t="shared" si="331"/>
        <v>1688</v>
      </c>
      <c r="V1213" s="15">
        <v>600</v>
      </c>
      <c r="W1213" s="15"/>
      <c r="X1213" s="15">
        <v>230</v>
      </c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>
        <v>20</v>
      </c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>
        <v>80</v>
      </c>
      <c r="BD1213" s="15"/>
      <c r="BE1213" s="15"/>
      <c r="BF1213" s="15"/>
      <c r="BG1213" s="48">
        <f t="shared" si="329"/>
        <v>930</v>
      </c>
      <c r="BH1213" s="49">
        <f t="shared" si="324"/>
        <v>15.5</v>
      </c>
      <c r="BI1213" s="50">
        <f t="shared" si="330"/>
        <v>10</v>
      </c>
      <c r="BJ1213" s="50">
        <f t="shared" si="335"/>
        <v>64.516129032258064</v>
      </c>
      <c r="BK1213" s="51">
        <f t="shared" si="336"/>
        <v>93.777777777777786</v>
      </c>
      <c r="BL1213" s="51">
        <f t="shared" si="337"/>
        <v>100</v>
      </c>
      <c r="BM1213" s="51">
        <f t="shared" si="332"/>
        <v>60.501792114695348</v>
      </c>
      <c r="BN1213" s="52">
        <f t="shared" si="325"/>
        <v>0.33333333333333331</v>
      </c>
      <c r="BO1213" s="52">
        <f t="shared" si="326"/>
        <v>2730</v>
      </c>
      <c r="BP1213" s="52">
        <f t="shared" si="327"/>
        <v>5.166666666666667</v>
      </c>
      <c r="BQ1213" s="53">
        <f t="shared" si="328"/>
        <v>930</v>
      </c>
    </row>
    <row r="1214" spans="1:69">
      <c r="A1214" s="41">
        <v>1275</v>
      </c>
      <c r="B1214" s="42">
        <v>46042</v>
      </c>
      <c r="C1214" s="48" t="s">
        <v>91</v>
      </c>
      <c r="D1214" s="43" t="str">
        <f t="shared" si="334"/>
        <v>HO</v>
      </c>
      <c r="E1214" s="44" t="s">
        <v>179</v>
      </c>
      <c r="F1214" s="44" t="s">
        <v>161</v>
      </c>
      <c r="G1214" s="45" t="s">
        <v>173</v>
      </c>
      <c r="H1214" s="45"/>
      <c r="I1214" s="45"/>
      <c r="J1214" s="5">
        <v>208247</v>
      </c>
      <c r="K1214" s="46" t="str">
        <f>VLOOKUP(J1214,'[1]Item List (3)'!A$1:B$110000,2,FALSE)</f>
        <v>OR.209 YY2</v>
      </c>
      <c r="L1214" s="5">
        <v>251221003</v>
      </c>
      <c r="M1214" s="15" t="str">
        <f t="shared" si="333"/>
        <v>OR</v>
      </c>
      <c r="N1214" s="15">
        <v>20</v>
      </c>
      <c r="O1214" s="47">
        <f t="shared" si="323"/>
        <v>180</v>
      </c>
      <c r="P1214" s="15">
        <v>1</v>
      </c>
      <c r="Q1214" s="15">
        <v>1239</v>
      </c>
      <c r="R1214" s="15"/>
      <c r="S1214" s="15"/>
      <c r="T1214" s="15"/>
      <c r="U1214" s="48">
        <f t="shared" si="331"/>
        <v>1239</v>
      </c>
      <c r="V1214" s="15">
        <v>440</v>
      </c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>
        <v>30</v>
      </c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>
        <v>10</v>
      </c>
      <c r="BA1214" s="15"/>
      <c r="BB1214" s="15"/>
      <c r="BC1214" s="15"/>
      <c r="BD1214" s="15"/>
      <c r="BE1214" s="15"/>
      <c r="BF1214" s="15"/>
      <c r="BG1214" s="48">
        <f t="shared" si="329"/>
        <v>480</v>
      </c>
      <c r="BH1214" s="49">
        <f t="shared" si="324"/>
        <v>8</v>
      </c>
      <c r="BI1214" s="50">
        <f t="shared" si="330"/>
        <v>7.333333333333333</v>
      </c>
      <c r="BJ1214" s="50">
        <f t="shared" si="335"/>
        <v>91.666666666666657</v>
      </c>
      <c r="BK1214" s="51">
        <f t="shared" si="336"/>
        <v>93.86363636363636</v>
      </c>
      <c r="BL1214" s="51">
        <f t="shared" si="337"/>
        <v>100</v>
      </c>
      <c r="BM1214" s="51">
        <f t="shared" si="332"/>
        <v>86.041666666666657</v>
      </c>
      <c r="BN1214" s="52">
        <f t="shared" si="325"/>
        <v>0.5</v>
      </c>
      <c r="BO1214" s="52">
        <f t="shared" si="326"/>
        <v>1350</v>
      </c>
      <c r="BP1214" s="52">
        <f t="shared" si="327"/>
        <v>0.16666666666666663</v>
      </c>
      <c r="BQ1214" s="53">
        <f t="shared" si="328"/>
        <v>29.999999999999993</v>
      </c>
    </row>
    <row r="1215" spans="1:69">
      <c r="A1215" s="41">
        <v>1276</v>
      </c>
      <c r="B1215" s="42">
        <v>46042</v>
      </c>
      <c r="C1215" s="48" t="s">
        <v>97</v>
      </c>
      <c r="D1215" s="43" t="str">
        <f t="shared" si="334"/>
        <v>HO</v>
      </c>
      <c r="E1215" s="44" t="s">
        <v>179</v>
      </c>
      <c r="F1215" s="44" t="s">
        <v>161</v>
      </c>
      <c r="G1215" s="45" t="s">
        <v>174</v>
      </c>
      <c r="H1215" s="45" t="s">
        <v>168</v>
      </c>
      <c r="I1215" s="45"/>
      <c r="J1215" s="5">
        <v>208247</v>
      </c>
      <c r="K1215" s="46" t="str">
        <f>VLOOKUP(J1215,'[1]Item List (3)'!A$1:B$110000,2,FALSE)</f>
        <v>OR.209 YY2</v>
      </c>
      <c r="L1215" s="5">
        <v>251221003</v>
      </c>
      <c r="M1215" s="15" t="str">
        <f t="shared" si="333"/>
        <v>OR</v>
      </c>
      <c r="N1215" s="15">
        <v>20</v>
      </c>
      <c r="O1215" s="47">
        <f t="shared" si="323"/>
        <v>180</v>
      </c>
      <c r="P1215" s="15">
        <v>1</v>
      </c>
      <c r="Q1215" s="15">
        <v>1275</v>
      </c>
      <c r="R1215" s="15"/>
      <c r="S1215" s="15"/>
      <c r="T1215" s="15"/>
      <c r="U1215" s="48">
        <f t="shared" si="331"/>
        <v>1275</v>
      </c>
      <c r="V1215" s="15">
        <v>480</v>
      </c>
      <c r="W1215" s="15"/>
      <c r="X1215" s="15">
        <v>335</v>
      </c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>
        <v>20</v>
      </c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>
        <v>95</v>
      </c>
      <c r="BD1215" s="15"/>
      <c r="BE1215" s="15"/>
      <c r="BF1215" s="15"/>
      <c r="BG1215" s="48">
        <f t="shared" si="329"/>
        <v>930</v>
      </c>
      <c r="BH1215" s="49">
        <f t="shared" si="324"/>
        <v>15.5</v>
      </c>
      <c r="BI1215" s="50">
        <f t="shared" si="330"/>
        <v>8</v>
      </c>
      <c r="BJ1215" s="50">
        <f t="shared" si="335"/>
        <v>51.612903225806448</v>
      </c>
      <c r="BK1215" s="51">
        <f t="shared" si="336"/>
        <v>88.541666666666657</v>
      </c>
      <c r="BL1215" s="51">
        <f t="shared" si="337"/>
        <v>100</v>
      </c>
      <c r="BM1215" s="51">
        <f t="shared" si="332"/>
        <v>45.698924731182785</v>
      </c>
      <c r="BN1215" s="52">
        <f t="shared" si="325"/>
        <v>0.33333333333333331</v>
      </c>
      <c r="BO1215" s="52">
        <f t="shared" si="326"/>
        <v>2730</v>
      </c>
      <c r="BP1215" s="52">
        <f t="shared" si="327"/>
        <v>7.166666666666667</v>
      </c>
      <c r="BQ1215" s="53">
        <f t="shared" si="328"/>
        <v>1290</v>
      </c>
    </row>
    <row r="1216" spans="1:69">
      <c r="A1216" s="41">
        <v>1277</v>
      </c>
      <c r="B1216" s="42">
        <v>46043</v>
      </c>
      <c r="C1216" s="48" t="s">
        <v>91</v>
      </c>
      <c r="D1216" s="43" t="str">
        <f t="shared" si="334"/>
        <v>FG</v>
      </c>
      <c r="E1216" s="44" t="s">
        <v>93</v>
      </c>
      <c r="F1216" s="44" t="s">
        <v>92</v>
      </c>
      <c r="G1216" s="45" t="s">
        <v>94</v>
      </c>
      <c r="H1216" s="45" t="s">
        <v>95</v>
      </c>
      <c r="I1216" s="45"/>
      <c r="J1216" s="5">
        <v>208246</v>
      </c>
      <c r="K1216" s="46" t="str">
        <f>VLOOKUP(J1216,'[1]Item List (3)'!A$1:B$110000,2,FALSE)</f>
        <v>OR. 208 YY2</v>
      </c>
      <c r="L1216" s="5">
        <v>251223005</v>
      </c>
      <c r="M1216" s="15" t="str">
        <f t="shared" si="333"/>
        <v>OR</v>
      </c>
      <c r="N1216" s="15"/>
      <c r="O1216" s="47" t="str">
        <f t="shared" si="323"/>
        <v/>
      </c>
      <c r="P1216" s="15">
        <v>1</v>
      </c>
      <c r="Q1216" s="15">
        <v>3600</v>
      </c>
      <c r="R1216" s="15"/>
      <c r="S1216" s="15">
        <v>9</v>
      </c>
      <c r="T1216" s="15"/>
      <c r="U1216" s="48">
        <f t="shared" si="331"/>
        <v>3609</v>
      </c>
      <c r="V1216" s="15">
        <v>330</v>
      </c>
      <c r="W1216" s="15">
        <v>120</v>
      </c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>
        <v>30</v>
      </c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48">
        <f t="shared" si="329"/>
        <v>480</v>
      </c>
      <c r="BH1216" s="49">
        <f t="shared" si="324"/>
        <v>8</v>
      </c>
      <c r="BI1216" s="50">
        <f t="shared" si="330"/>
        <v>5.5</v>
      </c>
      <c r="BJ1216" s="50">
        <f t="shared" si="335"/>
        <v>68.75</v>
      </c>
      <c r="BK1216" s="51">
        <f t="shared" si="336"/>
        <v>0</v>
      </c>
      <c r="BL1216" s="51">
        <f t="shared" si="337"/>
        <v>99.750623441396513</v>
      </c>
      <c r="BM1216" s="51">
        <f t="shared" si="332"/>
        <v>0</v>
      </c>
      <c r="BN1216" s="52">
        <f t="shared" si="325"/>
        <v>2</v>
      </c>
      <c r="BO1216" s="52">
        <f t="shared" si="326"/>
        <v>0</v>
      </c>
      <c r="BP1216" s="52">
        <f t="shared" si="327"/>
        <v>0.5</v>
      </c>
      <c r="BQ1216" s="53">
        <f t="shared" si="328"/>
        <v>0</v>
      </c>
    </row>
    <row r="1217" spans="1:69">
      <c r="A1217" s="41">
        <v>1278</v>
      </c>
      <c r="B1217" s="42">
        <v>46043</v>
      </c>
      <c r="C1217" s="48" t="s">
        <v>91</v>
      </c>
      <c r="D1217" s="43" t="str">
        <f t="shared" si="334"/>
        <v>FG</v>
      </c>
      <c r="E1217" s="44" t="s">
        <v>93</v>
      </c>
      <c r="F1217" s="44" t="s">
        <v>96</v>
      </c>
      <c r="G1217" s="45"/>
      <c r="H1217" s="45"/>
      <c r="I1217" s="45"/>
      <c r="J1217" s="5">
        <v>208246</v>
      </c>
      <c r="K1217" s="46" t="str">
        <f>VLOOKUP(J1217,'[1]Item List (3)'!A$1:B$110000,2,FALSE)</f>
        <v>OR. 208 YY2</v>
      </c>
      <c r="L1217" s="5">
        <v>251223005</v>
      </c>
      <c r="M1217" s="15" t="str">
        <f t="shared" si="333"/>
        <v>OR</v>
      </c>
      <c r="N1217" s="15"/>
      <c r="O1217" s="47" t="str">
        <f t="shared" si="323"/>
        <v/>
      </c>
      <c r="P1217" s="15">
        <v>2</v>
      </c>
      <c r="Q1217" s="15">
        <v>587</v>
      </c>
      <c r="R1217" s="15"/>
      <c r="S1217" s="15"/>
      <c r="T1217" s="15"/>
      <c r="U1217" s="48">
        <f t="shared" si="331"/>
        <v>587</v>
      </c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48">
        <f t="shared" si="329"/>
        <v>0</v>
      </c>
      <c r="BH1217" s="49">
        <f t="shared" si="324"/>
        <v>0</v>
      </c>
      <c r="BI1217" s="50">
        <f t="shared" si="330"/>
        <v>0</v>
      </c>
      <c r="BJ1217" s="50">
        <f t="shared" si="335"/>
        <v>0</v>
      </c>
      <c r="BK1217" s="51">
        <f t="shared" si="336"/>
        <v>0</v>
      </c>
      <c r="BL1217" s="51">
        <f t="shared" si="337"/>
        <v>100</v>
      </c>
      <c r="BM1217" s="51">
        <f t="shared" si="332"/>
        <v>0</v>
      </c>
      <c r="BN1217" s="52">
        <f t="shared" si="325"/>
        <v>0</v>
      </c>
      <c r="BO1217" s="52">
        <f t="shared" si="326"/>
        <v>0</v>
      </c>
      <c r="BP1217" s="52">
        <f t="shared" si="327"/>
        <v>0</v>
      </c>
      <c r="BQ1217" s="53">
        <f t="shared" si="328"/>
        <v>0</v>
      </c>
    </row>
    <row r="1218" spans="1:69">
      <c r="A1218" s="41">
        <v>1279</v>
      </c>
      <c r="B1218" s="42">
        <v>46043</v>
      </c>
      <c r="C1218" s="48" t="s">
        <v>97</v>
      </c>
      <c r="D1218" s="43" t="str">
        <f t="shared" si="334"/>
        <v>FG</v>
      </c>
      <c r="E1218" s="44" t="s">
        <v>93</v>
      </c>
      <c r="F1218" s="44" t="s">
        <v>92</v>
      </c>
      <c r="G1218" s="45" t="s">
        <v>98</v>
      </c>
      <c r="H1218" s="45" t="s">
        <v>99</v>
      </c>
      <c r="I1218" s="45"/>
      <c r="J1218" s="5">
        <v>208246</v>
      </c>
      <c r="K1218" s="46" t="str">
        <f>VLOOKUP(J1218,'[1]Item List (3)'!A$1:B$110000,2,FALSE)</f>
        <v>OR. 208 YY2</v>
      </c>
      <c r="L1218" s="5">
        <v>251223005</v>
      </c>
      <c r="M1218" s="15" t="str">
        <f t="shared" si="333"/>
        <v>OR</v>
      </c>
      <c r="N1218" s="15"/>
      <c r="O1218" s="47" t="str">
        <f t="shared" si="323"/>
        <v/>
      </c>
      <c r="P1218" s="15">
        <v>1</v>
      </c>
      <c r="Q1218" s="15">
        <v>1780</v>
      </c>
      <c r="R1218" s="15"/>
      <c r="S1218" s="15"/>
      <c r="T1218" s="15"/>
      <c r="U1218" s="48">
        <f t="shared" si="331"/>
        <v>1780</v>
      </c>
      <c r="V1218" s="15">
        <v>120</v>
      </c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>
        <v>30</v>
      </c>
      <c r="AR1218" s="15">
        <v>330</v>
      </c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48">
        <f t="shared" si="329"/>
        <v>480</v>
      </c>
      <c r="BH1218" s="49">
        <f t="shared" si="324"/>
        <v>8</v>
      </c>
      <c r="BI1218" s="50">
        <f t="shared" si="330"/>
        <v>2</v>
      </c>
      <c r="BJ1218" s="50">
        <f t="shared" si="335"/>
        <v>25</v>
      </c>
      <c r="BK1218" s="51">
        <f t="shared" si="336"/>
        <v>0</v>
      </c>
      <c r="BL1218" s="51">
        <f t="shared" si="337"/>
        <v>100</v>
      </c>
      <c r="BM1218" s="51">
        <f t="shared" si="332"/>
        <v>0</v>
      </c>
      <c r="BN1218" s="52">
        <f t="shared" si="325"/>
        <v>0</v>
      </c>
      <c r="BO1218" s="52">
        <f t="shared" si="326"/>
        <v>0</v>
      </c>
      <c r="BP1218" s="52">
        <f t="shared" si="327"/>
        <v>6</v>
      </c>
      <c r="BQ1218" s="53">
        <f t="shared" si="328"/>
        <v>0</v>
      </c>
    </row>
    <row r="1219" spans="1:69">
      <c r="A1219" s="41">
        <v>1280</v>
      </c>
      <c r="B1219" s="42">
        <v>46043</v>
      </c>
      <c r="C1219" s="48" t="s">
        <v>91</v>
      </c>
      <c r="D1219" s="43" t="str">
        <f t="shared" si="334"/>
        <v>FG</v>
      </c>
      <c r="E1219" s="44" t="s">
        <v>100</v>
      </c>
      <c r="F1219" s="44" t="s">
        <v>92</v>
      </c>
      <c r="G1219" s="45" t="s">
        <v>101</v>
      </c>
      <c r="H1219" s="45" t="s">
        <v>102</v>
      </c>
      <c r="I1219" s="45"/>
      <c r="J1219" s="5">
        <v>200609.2</v>
      </c>
      <c r="K1219" s="46" t="str">
        <f>VLOOKUP(J1219,'[1]Item List (3)'!A$1:B$110000,2,FALSE)</f>
        <v>NF.OR 311</v>
      </c>
      <c r="L1219" s="5">
        <v>251219017</v>
      </c>
      <c r="M1219" s="15" t="str">
        <f t="shared" si="333"/>
        <v>OR</v>
      </c>
      <c r="N1219" s="15"/>
      <c r="O1219" s="47" t="str">
        <f t="shared" si="323"/>
        <v/>
      </c>
      <c r="P1219" s="15">
        <v>1</v>
      </c>
      <c r="Q1219" s="15">
        <v>520</v>
      </c>
      <c r="R1219" s="15"/>
      <c r="S1219" s="15"/>
      <c r="T1219" s="15"/>
      <c r="U1219" s="48">
        <f t="shared" si="331"/>
        <v>520</v>
      </c>
      <c r="V1219" s="15">
        <v>240</v>
      </c>
      <c r="W1219" s="15"/>
      <c r="X1219" s="15"/>
      <c r="Y1219" s="15">
        <v>60</v>
      </c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>
        <v>60</v>
      </c>
      <c r="AQ1219" s="15">
        <v>120</v>
      </c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48">
        <f t="shared" si="329"/>
        <v>480</v>
      </c>
      <c r="BH1219" s="49">
        <f t="shared" si="324"/>
        <v>8</v>
      </c>
      <c r="BI1219" s="50">
        <f t="shared" si="330"/>
        <v>4</v>
      </c>
      <c r="BJ1219" s="50">
        <f t="shared" si="335"/>
        <v>50</v>
      </c>
      <c r="BK1219" s="51">
        <f t="shared" si="336"/>
        <v>0</v>
      </c>
      <c r="BL1219" s="51">
        <f t="shared" si="337"/>
        <v>100</v>
      </c>
      <c r="BM1219" s="51">
        <f t="shared" si="332"/>
        <v>0</v>
      </c>
      <c r="BN1219" s="52">
        <f t="shared" si="325"/>
        <v>1</v>
      </c>
      <c r="BO1219" s="52">
        <f t="shared" si="326"/>
        <v>0</v>
      </c>
      <c r="BP1219" s="52">
        <f t="shared" si="327"/>
        <v>3</v>
      </c>
      <c r="BQ1219" s="53">
        <f t="shared" si="328"/>
        <v>0</v>
      </c>
    </row>
    <row r="1220" spans="1:69">
      <c r="A1220" s="41">
        <v>1281</v>
      </c>
      <c r="B1220" s="42">
        <v>46043</v>
      </c>
      <c r="C1220" s="48" t="s">
        <v>97</v>
      </c>
      <c r="D1220" s="43" t="str">
        <f t="shared" si="334"/>
        <v>FG</v>
      </c>
      <c r="E1220" s="44" t="s">
        <v>100</v>
      </c>
      <c r="F1220" s="44" t="s">
        <v>92</v>
      </c>
      <c r="G1220" s="45" t="s">
        <v>197</v>
      </c>
      <c r="H1220" s="45" t="s">
        <v>103</v>
      </c>
      <c r="I1220" s="45" t="s">
        <v>98</v>
      </c>
      <c r="J1220" s="5">
        <v>200609.2</v>
      </c>
      <c r="K1220" s="46" t="str">
        <f>VLOOKUP(J1220,'[1]Item List (3)'!A$1:B$110000,2,FALSE)</f>
        <v>NF.OR 311</v>
      </c>
      <c r="L1220" s="5">
        <v>251219017</v>
      </c>
      <c r="M1220" s="15" t="str">
        <f t="shared" si="333"/>
        <v>OR</v>
      </c>
      <c r="N1220" s="15"/>
      <c r="O1220" s="47" t="str">
        <f t="shared" ref="O1220:O1283" si="338">IFERROR(3600/N1220,"")</f>
        <v/>
      </c>
      <c r="P1220" s="15">
        <v>1</v>
      </c>
      <c r="Q1220" s="15">
        <v>500</v>
      </c>
      <c r="R1220" s="15"/>
      <c r="S1220" s="15"/>
      <c r="T1220" s="15"/>
      <c r="U1220" s="48">
        <f t="shared" si="331"/>
        <v>500</v>
      </c>
      <c r="V1220" s="15">
        <v>210</v>
      </c>
      <c r="W1220" s="15">
        <v>30</v>
      </c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>
        <v>60</v>
      </c>
      <c r="AQ1220" s="15">
        <v>120</v>
      </c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48">
        <f t="shared" si="329"/>
        <v>420</v>
      </c>
      <c r="BH1220" s="49">
        <f t="shared" si="324"/>
        <v>7</v>
      </c>
      <c r="BI1220" s="50">
        <f t="shared" si="330"/>
        <v>3.5</v>
      </c>
      <c r="BJ1220" s="50">
        <f t="shared" si="335"/>
        <v>50</v>
      </c>
      <c r="BK1220" s="51">
        <f t="shared" si="336"/>
        <v>0</v>
      </c>
      <c r="BL1220" s="51">
        <f t="shared" si="337"/>
        <v>100</v>
      </c>
      <c r="BM1220" s="51">
        <f t="shared" si="332"/>
        <v>0</v>
      </c>
      <c r="BN1220" s="52">
        <f t="shared" si="325"/>
        <v>1.5</v>
      </c>
      <c r="BO1220" s="52">
        <f t="shared" si="326"/>
        <v>0</v>
      </c>
      <c r="BP1220" s="52">
        <f t="shared" si="327"/>
        <v>2</v>
      </c>
      <c r="BQ1220" s="53">
        <f t="shared" si="328"/>
        <v>0</v>
      </c>
    </row>
    <row r="1221" spans="1:69">
      <c r="A1221" s="41">
        <v>1282</v>
      </c>
      <c r="B1221" s="42">
        <v>46043</v>
      </c>
      <c r="C1221" s="48" t="s">
        <v>91</v>
      </c>
      <c r="D1221" s="43" t="str">
        <f t="shared" si="334"/>
        <v>CG</v>
      </c>
      <c r="E1221" s="44" t="s">
        <v>105</v>
      </c>
      <c r="F1221" s="44"/>
      <c r="G1221" s="45"/>
      <c r="H1221" s="45"/>
      <c r="I1221" s="45"/>
      <c r="J1221" s="5"/>
      <c r="K1221" s="46" t="e">
        <f>VLOOKUP(J1221,'[1]Item List (3)'!A$1:B$110000,2,FALSE)</f>
        <v>#N/A</v>
      </c>
      <c r="L1221" s="5"/>
      <c r="M1221" s="15" t="str">
        <f t="shared" si="333"/>
        <v>IR</v>
      </c>
      <c r="N1221" s="15"/>
      <c r="O1221" s="47" t="str">
        <f t="shared" si="338"/>
        <v/>
      </c>
      <c r="P1221" s="15"/>
      <c r="Q1221" s="15"/>
      <c r="R1221" s="15"/>
      <c r="S1221" s="15"/>
      <c r="T1221" s="15"/>
      <c r="U1221" s="48">
        <f t="shared" si="331"/>
        <v>0</v>
      </c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48">
        <f t="shared" si="329"/>
        <v>0</v>
      </c>
      <c r="BH1221" s="49">
        <f t="shared" si="324"/>
        <v>0</v>
      </c>
      <c r="BI1221" s="50">
        <f t="shared" si="330"/>
        <v>0</v>
      </c>
      <c r="BJ1221" s="50">
        <f t="shared" si="335"/>
        <v>0</v>
      </c>
      <c r="BK1221" s="51">
        <f t="shared" si="336"/>
        <v>0</v>
      </c>
      <c r="BL1221" s="51">
        <f t="shared" si="337"/>
        <v>0</v>
      </c>
      <c r="BM1221" s="51">
        <f t="shared" si="332"/>
        <v>0</v>
      </c>
      <c r="BN1221" s="52">
        <f t="shared" si="325"/>
        <v>0</v>
      </c>
      <c r="BO1221" s="52">
        <f t="shared" si="326"/>
        <v>0</v>
      </c>
      <c r="BP1221" s="52">
        <f t="shared" si="327"/>
        <v>0</v>
      </c>
      <c r="BQ1221" s="53">
        <f t="shared" si="328"/>
        <v>0</v>
      </c>
    </row>
    <row r="1222" spans="1:69">
      <c r="A1222" s="41">
        <v>1283</v>
      </c>
      <c r="B1222" s="42">
        <v>46043</v>
      </c>
      <c r="C1222" s="48" t="s">
        <v>97</v>
      </c>
      <c r="D1222" s="43" t="str">
        <f t="shared" si="334"/>
        <v>CG</v>
      </c>
      <c r="E1222" s="44" t="s">
        <v>105</v>
      </c>
      <c r="F1222" s="44"/>
      <c r="G1222" s="45"/>
      <c r="H1222" s="45"/>
      <c r="I1222" s="45"/>
      <c r="J1222" s="5"/>
      <c r="K1222" s="46" t="e">
        <f>VLOOKUP(J1222,'[1]Item List (3)'!A$1:B$110000,2,FALSE)</f>
        <v>#N/A</v>
      </c>
      <c r="L1222" s="5"/>
      <c r="M1222" s="15" t="str">
        <f t="shared" si="333"/>
        <v>IR</v>
      </c>
      <c r="N1222" s="15"/>
      <c r="O1222" s="47" t="str">
        <f t="shared" si="338"/>
        <v/>
      </c>
      <c r="P1222" s="15"/>
      <c r="Q1222" s="15"/>
      <c r="R1222" s="15"/>
      <c r="S1222" s="15"/>
      <c r="T1222" s="15"/>
      <c r="U1222" s="48">
        <f t="shared" si="331"/>
        <v>0</v>
      </c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48">
        <f t="shared" si="329"/>
        <v>0</v>
      </c>
      <c r="BH1222" s="49">
        <f t="shared" si="324"/>
        <v>0</v>
      </c>
      <c r="BI1222" s="50">
        <f t="shared" si="330"/>
        <v>0</v>
      </c>
      <c r="BJ1222" s="50">
        <f t="shared" si="335"/>
        <v>0</v>
      </c>
      <c r="BK1222" s="51">
        <f t="shared" si="336"/>
        <v>0</v>
      </c>
      <c r="BL1222" s="51">
        <f t="shared" si="337"/>
        <v>0</v>
      </c>
      <c r="BM1222" s="51">
        <f t="shared" si="332"/>
        <v>0</v>
      </c>
      <c r="BN1222" s="52">
        <f t="shared" si="325"/>
        <v>0</v>
      </c>
      <c r="BO1222" s="52">
        <f t="shared" si="326"/>
        <v>0</v>
      </c>
      <c r="BP1222" s="52">
        <f t="shared" si="327"/>
        <v>0</v>
      </c>
      <c r="BQ1222" s="53">
        <f t="shared" si="328"/>
        <v>0</v>
      </c>
    </row>
    <row r="1223" spans="1:69">
      <c r="A1223" s="41">
        <v>1284</v>
      </c>
      <c r="B1223" s="42">
        <v>46043</v>
      </c>
      <c r="C1223" s="48" t="s">
        <v>91</v>
      </c>
      <c r="D1223" s="43" t="str">
        <f t="shared" si="334"/>
        <v>CG</v>
      </c>
      <c r="E1223" s="44" t="s">
        <v>108</v>
      </c>
      <c r="F1223" s="44" t="s">
        <v>120</v>
      </c>
      <c r="G1223" s="45" t="s">
        <v>112</v>
      </c>
      <c r="H1223" s="45" t="s">
        <v>162</v>
      </c>
      <c r="I1223" s="45"/>
      <c r="J1223" s="5">
        <v>208247</v>
      </c>
      <c r="K1223" s="46" t="str">
        <f>VLOOKUP(J1223,'[1]Item List (3)'!A$1:B$110000,2,FALSE)</f>
        <v>OR.209 YY2</v>
      </c>
      <c r="L1223" s="5">
        <v>251221004</v>
      </c>
      <c r="M1223" s="15" t="str">
        <f t="shared" si="333"/>
        <v>OR</v>
      </c>
      <c r="N1223" s="15"/>
      <c r="O1223" s="47" t="str">
        <f t="shared" si="338"/>
        <v/>
      </c>
      <c r="P1223" s="15">
        <v>1</v>
      </c>
      <c r="Q1223" s="15">
        <v>1260</v>
      </c>
      <c r="R1223" s="15"/>
      <c r="S1223" s="15"/>
      <c r="T1223" s="15"/>
      <c r="U1223" s="48">
        <f t="shared" si="331"/>
        <v>1260</v>
      </c>
      <c r="V1223" s="15">
        <v>90</v>
      </c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>
        <v>390</v>
      </c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48">
        <f t="shared" si="329"/>
        <v>480</v>
      </c>
      <c r="BH1223" s="49">
        <f t="shared" si="324"/>
        <v>8</v>
      </c>
      <c r="BI1223" s="50">
        <f t="shared" si="330"/>
        <v>1.5</v>
      </c>
      <c r="BJ1223" s="50">
        <f t="shared" si="335"/>
        <v>18.75</v>
      </c>
      <c r="BK1223" s="51">
        <f t="shared" si="336"/>
        <v>0</v>
      </c>
      <c r="BL1223" s="51">
        <f t="shared" si="337"/>
        <v>100</v>
      </c>
      <c r="BM1223" s="51">
        <f t="shared" si="332"/>
        <v>0</v>
      </c>
      <c r="BN1223" s="52">
        <f t="shared" si="325"/>
        <v>0</v>
      </c>
      <c r="BO1223" s="52">
        <f t="shared" si="326"/>
        <v>0</v>
      </c>
      <c r="BP1223" s="52">
        <f t="shared" si="327"/>
        <v>6.5</v>
      </c>
      <c r="BQ1223" s="53">
        <f t="shared" si="328"/>
        <v>0</v>
      </c>
    </row>
    <row r="1224" spans="1:69">
      <c r="A1224" s="41">
        <v>1285</v>
      </c>
      <c r="B1224" s="42">
        <v>46043</v>
      </c>
      <c r="C1224" s="48" t="s">
        <v>97</v>
      </c>
      <c r="D1224" s="43" t="str">
        <f t="shared" si="334"/>
        <v>CG</v>
      </c>
      <c r="E1224" s="44" t="s">
        <v>108</v>
      </c>
      <c r="F1224" s="44" t="s">
        <v>120</v>
      </c>
      <c r="G1224" s="45" t="s">
        <v>112</v>
      </c>
      <c r="H1224" s="45" t="s">
        <v>113</v>
      </c>
      <c r="I1224" s="45" t="s">
        <v>114</v>
      </c>
      <c r="J1224" s="5">
        <v>208247</v>
      </c>
      <c r="K1224" s="46" t="str">
        <f>VLOOKUP(J1224,'[1]Item List (3)'!A$1:B$110000,2,FALSE)</f>
        <v>OR.209 YY2</v>
      </c>
      <c r="L1224" s="5">
        <v>251221003</v>
      </c>
      <c r="M1224" s="15" t="str">
        <f t="shared" si="333"/>
        <v>OR</v>
      </c>
      <c r="N1224" s="15"/>
      <c r="O1224" s="47" t="str">
        <f t="shared" si="338"/>
        <v/>
      </c>
      <c r="P1224" s="15">
        <v>1</v>
      </c>
      <c r="Q1224" s="15">
        <v>1170</v>
      </c>
      <c r="R1224" s="15"/>
      <c r="S1224" s="15">
        <v>4</v>
      </c>
      <c r="T1224" s="15"/>
      <c r="U1224" s="48">
        <f t="shared" si="331"/>
        <v>1174</v>
      </c>
      <c r="V1224" s="15">
        <v>60</v>
      </c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>
        <v>45</v>
      </c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48">
        <f t="shared" si="329"/>
        <v>105</v>
      </c>
      <c r="BH1224" s="49">
        <f t="shared" si="324"/>
        <v>1.75</v>
      </c>
      <c r="BI1224" s="50">
        <f t="shared" si="330"/>
        <v>1</v>
      </c>
      <c r="BJ1224" s="50">
        <f t="shared" si="335"/>
        <v>57.142857142857139</v>
      </c>
      <c r="BK1224" s="51">
        <f t="shared" si="336"/>
        <v>0</v>
      </c>
      <c r="BL1224" s="51">
        <f t="shared" si="337"/>
        <v>99.659284497444631</v>
      </c>
      <c r="BM1224" s="51">
        <f t="shared" si="332"/>
        <v>0</v>
      </c>
      <c r="BN1224" s="52">
        <f t="shared" si="325"/>
        <v>0</v>
      </c>
      <c r="BO1224" s="52">
        <f t="shared" si="326"/>
        <v>0</v>
      </c>
      <c r="BP1224" s="52">
        <f t="shared" si="327"/>
        <v>0.75</v>
      </c>
      <c r="BQ1224" s="53">
        <f t="shared" si="328"/>
        <v>0</v>
      </c>
    </row>
    <row r="1225" spans="1:69">
      <c r="A1225" s="41">
        <v>1286</v>
      </c>
      <c r="B1225" s="42">
        <v>46043</v>
      </c>
      <c r="C1225" s="48" t="s">
        <v>97</v>
      </c>
      <c r="D1225" s="43" t="str">
        <f t="shared" si="334"/>
        <v>CG</v>
      </c>
      <c r="E1225" s="44" t="s">
        <v>108</v>
      </c>
      <c r="F1225" s="44" t="s">
        <v>111</v>
      </c>
      <c r="G1225" s="45" t="s">
        <v>112</v>
      </c>
      <c r="H1225" s="45" t="s">
        <v>113</v>
      </c>
      <c r="I1225" s="45" t="s">
        <v>114</v>
      </c>
      <c r="J1225" s="5">
        <v>208247</v>
      </c>
      <c r="K1225" s="46" t="str">
        <f>VLOOKUP(J1225,'[1]Item List (3)'!A$1:B$110000,2,FALSE)</f>
        <v>OR.209 YY2</v>
      </c>
      <c r="L1225" s="5">
        <v>251221003</v>
      </c>
      <c r="M1225" s="15" t="str">
        <f t="shared" si="333"/>
        <v>OR</v>
      </c>
      <c r="N1225" s="15"/>
      <c r="O1225" s="47" t="str">
        <f t="shared" si="338"/>
        <v/>
      </c>
      <c r="P1225" s="15">
        <v>1</v>
      </c>
      <c r="Q1225" s="15">
        <v>1660</v>
      </c>
      <c r="R1225" s="15"/>
      <c r="S1225" s="15"/>
      <c r="T1225" s="15"/>
      <c r="U1225" s="48">
        <f t="shared" si="331"/>
        <v>1660</v>
      </c>
      <c r="V1225" s="15">
        <v>75</v>
      </c>
      <c r="W1225" s="15">
        <v>120</v>
      </c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>
        <v>180</v>
      </c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48">
        <f t="shared" si="329"/>
        <v>375</v>
      </c>
      <c r="BH1225" s="49">
        <f t="shared" si="324"/>
        <v>6.25</v>
      </c>
      <c r="BI1225" s="50">
        <f t="shared" si="330"/>
        <v>1.25</v>
      </c>
      <c r="BJ1225" s="50">
        <f t="shared" si="335"/>
        <v>20</v>
      </c>
      <c r="BK1225" s="51">
        <f t="shared" si="336"/>
        <v>0</v>
      </c>
      <c r="BL1225" s="51">
        <f t="shared" si="337"/>
        <v>100</v>
      </c>
      <c r="BM1225" s="51">
        <f t="shared" si="332"/>
        <v>0</v>
      </c>
      <c r="BN1225" s="52">
        <f t="shared" si="325"/>
        <v>2</v>
      </c>
      <c r="BO1225" s="52">
        <f t="shared" si="326"/>
        <v>0</v>
      </c>
      <c r="BP1225" s="52">
        <f t="shared" si="327"/>
        <v>3</v>
      </c>
      <c r="BQ1225" s="53">
        <f t="shared" si="328"/>
        <v>0</v>
      </c>
    </row>
    <row r="1226" spans="1:69">
      <c r="A1226" s="41">
        <v>1287</v>
      </c>
      <c r="B1226" s="42">
        <v>46043</v>
      </c>
      <c r="C1226" s="48" t="s">
        <v>91</v>
      </c>
      <c r="D1226" s="43" t="str">
        <f t="shared" si="334"/>
        <v>CG</v>
      </c>
      <c r="E1226" s="44" t="s">
        <v>115</v>
      </c>
      <c r="F1226" s="44" t="s">
        <v>106</v>
      </c>
      <c r="G1226" s="45" t="s">
        <v>117</v>
      </c>
      <c r="H1226" s="45" t="s">
        <v>118</v>
      </c>
      <c r="I1226" s="45" t="s">
        <v>127</v>
      </c>
      <c r="J1226" s="5">
        <v>208891.01</v>
      </c>
      <c r="K1226" s="46" t="str">
        <f>VLOOKUP(J1226,'[1]Item List (3)'!A$1:B$110000,2,FALSE)</f>
        <v>NK.OR 25/20</v>
      </c>
      <c r="L1226" s="5">
        <v>251209008</v>
      </c>
      <c r="M1226" s="15" t="str">
        <f t="shared" si="333"/>
        <v>OR</v>
      </c>
      <c r="N1226" s="15"/>
      <c r="O1226" s="47" t="str">
        <f t="shared" si="338"/>
        <v/>
      </c>
      <c r="P1226" s="15">
        <v>1</v>
      </c>
      <c r="Q1226" s="15">
        <v>1722</v>
      </c>
      <c r="R1226" s="15"/>
      <c r="S1226" s="15"/>
      <c r="T1226" s="15"/>
      <c r="U1226" s="48">
        <f t="shared" si="331"/>
        <v>1722</v>
      </c>
      <c r="V1226" s="15">
        <v>140</v>
      </c>
      <c r="W1226" s="15">
        <v>90</v>
      </c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>
        <v>60</v>
      </c>
      <c r="AR1226" s="15"/>
      <c r="AS1226" s="15"/>
      <c r="AT1226" s="15"/>
      <c r="AU1226" s="15"/>
      <c r="AV1226" s="15"/>
      <c r="AW1226" s="15"/>
      <c r="AX1226" s="15"/>
      <c r="AY1226" s="15"/>
      <c r="AZ1226" s="15">
        <v>10</v>
      </c>
      <c r="BA1226" s="15"/>
      <c r="BB1226" s="15"/>
      <c r="BC1226" s="15"/>
      <c r="BD1226" s="15"/>
      <c r="BE1226" s="15"/>
      <c r="BF1226" s="15"/>
      <c r="BG1226" s="48">
        <f t="shared" si="329"/>
        <v>300</v>
      </c>
      <c r="BH1226" s="49">
        <f t="shared" ref="BH1226:BH1231" si="339">BG1226/60</f>
        <v>5</v>
      </c>
      <c r="BI1226" s="50">
        <f t="shared" si="330"/>
        <v>2.3333333333333335</v>
      </c>
      <c r="BJ1226" s="50">
        <f t="shared" si="335"/>
        <v>46.666666666666664</v>
      </c>
      <c r="BK1226" s="51">
        <f t="shared" si="336"/>
        <v>0</v>
      </c>
      <c r="BL1226" s="51">
        <f t="shared" si="337"/>
        <v>100</v>
      </c>
      <c r="BM1226" s="51">
        <f t="shared" si="332"/>
        <v>0</v>
      </c>
      <c r="BN1226" s="52">
        <f t="shared" ref="BN1226:BN1231" si="340">(W1226+AP1226+BE1226+BF1226)/60</f>
        <v>1.5</v>
      </c>
      <c r="BO1226" s="52">
        <f t="shared" ref="BO1226:BO1231" si="341">IFERROR(((BH1226-BN1226)*3600)/N1226,0)</f>
        <v>0</v>
      </c>
      <c r="BP1226" s="52">
        <f t="shared" ref="BP1226:BP1231" si="342">IFERROR(SUM(W1226:BF1226)/60-BN1226,0)</f>
        <v>1.1666666666666665</v>
      </c>
      <c r="BQ1226" s="53">
        <f t="shared" ref="BQ1226:BQ1231" si="343">IFERROR(BP1226*3600/N1226,0)</f>
        <v>0</v>
      </c>
    </row>
    <row r="1227" spans="1:69">
      <c r="A1227" s="41">
        <v>1288</v>
      </c>
      <c r="B1227" s="42">
        <v>46043</v>
      </c>
      <c r="C1227" s="48" t="s">
        <v>91</v>
      </c>
      <c r="D1227" s="43" t="str">
        <f t="shared" si="334"/>
        <v>CG</v>
      </c>
      <c r="E1227" s="44" t="s">
        <v>115</v>
      </c>
      <c r="F1227" s="44" t="s">
        <v>120</v>
      </c>
      <c r="G1227" s="45" t="s">
        <v>117</v>
      </c>
      <c r="H1227" s="45" t="s">
        <v>118</v>
      </c>
      <c r="I1227" s="45" t="s">
        <v>127</v>
      </c>
      <c r="J1227" s="5">
        <v>104818.01</v>
      </c>
      <c r="K1227" s="46" t="str">
        <f>VLOOKUP(J1227,'[1]Item List (3)'!A$1:B$110000,2,FALSE)</f>
        <v>NKI.IR 22/16(222616)</v>
      </c>
      <c r="L1227" s="5"/>
      <c r="M1227" s="15" t="str">
        <f t="shared" si="333"/>
        <v>IR</v>
      </c>
      <c r="N1227" s="15"/>
      <c r="O1227" s="47" t="str">
        <f t="shared" si="338"/>
        <v/>
      </c>
      <c r="P1227" s="15">
        <v>1</v>
      </c>
      <c r="Q1227" s="15">
        <v>2499</v>
      </c>
      <c r="R1227" s="15"/>
      <c r="S1227" s="15"/>
      <c r="T1227" s="15"/>
      <c r="U1227" s="48">
        <f t="shared" si="331"/>
        <v>2499</v>
      </c>
      <c r="V1227" s="15">
        <v>120</v>
      </c>
      <c r="W1227" s="15">
        <v>60</v>
      </c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48">
        <f t="shared" si="329"/>
        <v>180</v>
      </c>
      <c r="BH1227" s="49">
        <f t="shared" si="339"/>
        <v>3</v>
      </c>
      <c r="BI1227" s="50">
        <f t="shared" si="330"/>
        <v>2</v>
      </c>
      <c r="BJ1227" s="50">
        <f t="shared" si="335"/>
        <v>66.666666666666657</v>
      </c>
      <c r="BK1227" s="51">
        <f t="shared" si="336"/>
        <v>0</v>
      </c>
      <c r="BL1227" s="51">
        <f t="shared" si="337"/>
        <v>100</v>
      </c>
      <c r="BM1227" s="51">
        <f t="shared" si="332"/>
        <v>0</v>
      </c>
      <c r="BN1227" s="52">
        <f t="shared" si="340"/>
        <v>1</v>
      </c>
      <c r="BO1227" s="52">
        <f t="shared" si="341"/>
        <v>0</v>
      </c>
      <c r="BP1227" s="52">
        <f t="shared" si="342"/>
        <v>0</v>
      </c>
      <c r="BQ1227" s="53">
        <f t="shared" si="343"/>
        <v>0</v>
      </c>
    </row>
    <row r="1228" spans="1:69">
      <c r="A1228" s="41">
        <v>1289</v>
      </c>
      <c r="B1228" s="42">
        <v>46043</v>
      </c>
      <c r="C1228" s="48" t="s">
        <v>97</v>
      </c>
      <c r="D1228" s="43" t="str">
        <f t="shared" si="334"/>
        <v>CG</v>
      </c>
      <c r="E1228" s="44" t="s">
        <v>115</v>
      </c>
      <c r="F1228" s="44" t="s">
        <v>106</v>
      </c>
      <c r="G1228" s="45" t="s">
        <v>112</v>
      </c>
      <c r="H1228" s="45" t="s">
        <v>181</v>
      </c>
      <c r="I1228" s="45" t="s">
        <v>113</v>
      </c>
      <c r="J1228" s="5">
        <v>200609.2</v>
      </c>
      <c r="K1228" s="46" t="str">
        <f>VLOOKUP(J1228,'[1]Item List (3)'!A$1:B$110000,2,FALSE)</f>
        <v>NF.OR 311</v>
      </c>
      <c r="L1228" s="5">
        <v>251219017</v>
      </c>
      <c r="M1228" s="15" t="str">
        <f t="shared" si="333"/>
        <v>OR</v>
      </c>
      <c r="N1228" s="15"/>
      <c r="O1228" s="47" t="str">
        <f t="shared" si="338"/>
        <v/>
      </c>
      <c r="P1228" s="15">
        <v>7</v>
      </c>
      <c r="Q1228" s="15">
        <v>524</v>
      </c>
      <c r="R1228" s="15"/>
      <c r="S1228" s="15"/>
      <c r="T1228" s="15"/>
      <c r="U1228" s="48">
        <f t="shared" si="331"/>
        <v>524</v>
      </c>
      <c r="V1228" s="15">
        <v>135</v>
      </c>
      <c r="W1228" s="15">
        <v>90</v>
      </c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>
        <v>120</v>
      </c>
      <c r="AO1228" s="15"/>
      <c r="AP1228" s="15"/>
      <c r="AQ1228" s="15">
        <v>75</v>
      </c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48">
        <f t="shared" si="329"/>
        <v>420</v>
      </c>
      <c r="BH1228" s="49">
        <f t="shared" si="339"/>
        <v>7</v>
      </c>
      <c r="BI1228" s="50">
        <f t="shared" si="330"/>
        <v>2.25</v>
      </c>
      <c r="BJ1228" s="50">
        <f t="shared" si="335"/>
        <v>32.142857142857146</v>
      </c>
      <c r="BK1228" s="51">
        <f t="shared" si="336"/>
        <v>0</v>
      </c>
      <c r="BL1228" s="51">
        <f t="shared" si="337"/>
        <v>100</v>
      </c>
      <c r="BM1228" s="51">
        <f t="shared" si="332"/>
        <v>0</v>
      </c>
      <c r="BN1228" s="52">
        <f t="shared" si="340"/>
        <v>1.5</v>
      </c>
      <c r="BO1228" s="52">
        <f t="shared" si="341"/>
        <v>0</v>
      </c>
      <c r="BP1228" s="52">
        <f t="shared" si="342"/>
        <v>3.25</v>
      </c>
      <c r="BQ1228" s="53">
        <f t="shared" si="343"/>
        <v>0</v>
      </c>
    </row>
    <row r="1229" spans="1:69">
      <c r="A1229" s="41">
        <v>1290</v>
      </c>
      <c r="B1229" s="42">
        <v>46043</v>
      </c>
      <c r="C1229" s="48" t="s">
        <v>198</v>
      </c>
      <c r="D1229" s="43" t="str">
        <f t="shared" si="334"/>
        <v>CG</v>
      </c>
      <c r="E1229" s="44" t="s">
        <v>188</v>
      </c>
      <c r="F1229" s="44" t="s">
        <v>96</v>
      </c>
      <c r="G1229" s="45" t="s">
        <v>181</v>
      </c>
      <c r="H1229" s="45" t="s">
        <v>113</v>
      </c>
      <c r="I1229" s="45"/>
      <c r="J1229" s="5">
        <v>208246</v>
      </c>
      <c r="K1229" s="46" t="str">
        <f>VLOOKUP(J1229,'[1]Item List (3)'!A$1:B$110000,2,FALSE)</f>
        <v>OR. 208 YY2</v>
      </c>
      <c r="L1229" s="5">
        <v>251223005</v>
      </c>
      <c r="M1229" s="15" t="str">
        <f t="shared" si="333"/>
        <v>OR</v>
      </c>
      <c r="N1229" s="15"/>
      <c r="O1229" s="47" t="str">
        <f t="shared" si="338"/>
        <v/>
      </c>
      <c r="P1229" s="15">
        <v>1</v>
      </c>
      <c r="Q1229" s="15">
        <v>3625</v>
      </c>
      <c r="R1229" s="15"/>
      <c r="S1229" s="15"/>
      <c r="T1229" s="15"/>
      <c r="U1229" s="48">
        <f t="shared" si="331"/>
        <v>3625</v>
      </c>
      <c r="V1229" s="15">
        <v>260</v>
      </c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>
        <v>100</v>
      </c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48">
        <f t="shared" si="329"/>
        <v>360</v>
      </c>
      <c r="BH1229" s="49">
        <f t="shared" si="339"/>
        <v>6</v>
      </c>
      <c r="BI1229" s="50">
        <f t="shared" si="330"/>
        <v>4.333333333333333</v>
      </c>
      <c r="BJ1229" s="50">
        <f t="shared" si="335"/>
        <v>72.222222222222214</v>
      </c>
      <c r="BK1229" s="51">
        <f t="shared" si="336"/>
        <v>0</v>
      </c>
      <c r="BL1229" s="51">
        <f t="shared" si="337"/>
        <v>100</v>
      </c>
      <c r="BM1229" s="51">
        <f t="shared" si="332"/>
        <v>0</v>
      </c>
      <c r="BN1229" s="52">
        <f t="shared" si="340"/>
        <v>0</v>
      </c>
      <c r="BO1229" s="52">
        <f t="shared" si="341"/>
        <v>0</v>
      </c>
      <c r="BP1229" s="52">
        <f t="shared" si="342"/>
        <v>1.6666666666666667</v>
      </c>
      <c r="BQ1229" s="53">
        <f t="shared" si="343"/>
        <v>0</v>
      </c>
    </row>
    <row r="1230" spans="1:69">
      <c r="A1230" s="41">
        <v>1291</v>
      </c>
      <c r="B1230" s="42">
        <v>46043</v>
      </c>
      <c r="C1230" s="48" t="s">
        <v>198</v>
      </c>
      <c r="D1230" s="43" t="str">
        <f t="shared" si="334"/>
        <v>CG</v>
      </c>
      <c r="E1230" s="44" t="s">
        <v>188</v>
      </c>
      <c r="F1230" s="44" t="s">
        <v>96</v>
      </c>
      <c r="G1230" s="45" t="s">
        <v>181</v>
      </c>
      <c r="H1230" s="45" t="s">
        <v>113</v>
      </c>
      <c r="I1230" s="45"/>
      <c r="J1230" s="5">
        <v>208246</v>
      </c>
      <c r="K1230" s="46" t="str">
        <f>VLOOKUP(J1230,'[1]Item List (3)'!A$1:B$110000,2,FALSE)</f>
        <v>OR. 208 YY2</v>
      </c>
      <c r="L1230" s="5"/>
      <c r="M1230" s="15" t="str">
        <f t="shared" si="333"/>
        <v>OR</v>
      </c>
      <c r="N1230" s="15"/>
      <c r="O1230" s="47" t="str">
        <f t="shared" si="338"/>
        <v/>
      </c>
      <c r="P1230" s="15">
        <v>1</v>
      </c>
      <c r="Q1230" s="15">
        <v>500</v>
      </c>
      <c r="R1230" s="15"/>
      <c r="S1230" s="15"/>
      <c r="T1230" s="15"/>
      <c r="U1230" s="48">
        <f t="shared" si="331"/>
        <v>500</v>
      </c>
      <c r="V1230" s="15">
        <v>60</v>
      </c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48">
        <f t="shared" si="329"/>
        <v>60</v>
      </c>
      <c r="BH1230" s="49">
        <f t="shared" si="339"/>
        <v>1</v>
      </c>
      <c r="BI1230" s="50">
        <f t="shared" si="330"/>
        <v>1</v>
      </c>
      <c r="BJ1230" s="50">
        <f t="shared" si="335"/>
        <v>100</v>
      </c>
      <c r="BK1230" s="51">
        <f t="shared" si="336"/>
        <v>0</v>
      </c>
      <c r="BL1230" s="51">
        <f t="shared" si="337"/>
        <v>100</v>
      </c>
      <c r="BM1230" s="51">
        <f t="shared" si="332"/>
        <v>0</v>
      </c>
      <c r="BN1230" s="52">
        <f t="shared" si="340"/>
        <v>0</v>
      </c>
      <c r="BO1230" s="52">
        <f t="shared" si="341"/>
        <v>0</v>
      </c>
      <c r="BP1230" s="52">
        <f t="shared" si="342"/>
        <v>0</v>
      </c>
      <c r="BQ1230" s="53">
        <f t="shared" si="343"/>
        <v>0</v>
      </c>
    </row>
    <row r="1231" spans="1:69">
      <c r="A1231" s="41">
        <v>1292</v>
      </c>
      <c r="B1231" s="42">
        <v>46043</v>
      </c>
      <c r="C1231" s="48" t="s">
        <v>91</v>
      </c>
      <c r="D1231" s="43" t="str">
        <f t="shared" si="334"/>
        <v>EG</v>
      </c>
      <c r="E1231" s="44" t="s">
        <v>121</v>
      </c>
      <c r="F1231" s="44"/>
      <c r="G1231" s="45"/>
      <c r="H1231" s="45"/>
      <c r="I1231" s="45"/>
      <c r="J1231" s="5"/>
      <c r="K1231" s="46" t="e">
        <f>VLOOKUP(J1231,'[1]Item List (3)'!A$1:B$110000,2,FALSE)</f>
        <v>#N/A</v>
      </c>
      <c r="L1231" s="5"/>
      <c r="M1231" s="15" t="str">
        <f t="shared" si="333"/>
        <v>IR</v>
      </c>
      <c r="N1231" s="15"/>
      <c r="O1231" s="47" t="str">
        <f t="shared" si="338"/>
        <v/>
      </c>
      <c r="P1231" s="15"/>
      <c r="Q1231" s="15"/>
      <c r="R1231" s="15"/>
      <c r="S1231" s="15"/>
      <c r="T1231" s="15"/>
      <c r="U1231" s="48">
        <f t="shared" si="331"/>
        <v>0</v>
      </c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48">
        <f t="shared" si="329"/>
        <v>0</v>
      </c>
      <c r="BH1231" s="49">
        <f t="shared" si="339"/>
        <v>0</v>
      </c>
      <c r="BI1231" s="50">
        <f t="shared" si="330"/>
        <v>0</v>
      </c>
      <c r="BJ1231" s="50">
        <f t="shared" si="335"/>
        <v>0</v>
      </c>
      <c r="BK1231" s="51">
        <f t="shared" si="336"/>
        <v>0</v>
      </c>
      <c r="BL1231" s="51">
        <f t="shared" si="337"/>
        <v>0</v>
      </c>
      <c r="BM1231" s="51">
        <f t="shared" si="332"/>
        <v>0</v>
      </c>
      <c r="BN1231" s="52">
        <f t="shared" si="340"/>
        <v>0</v>
      </c>
      <c r="BO1231" s="52">
        <f t="shared" si="341"/>
        <v>0</v>
      </c>
      <c r="BP1231" s="52">
        <f t="shared" si="342"/>
        <v>0</v>
      </c>
      <c r="BQ1231" s="53">
        <f t="shared" si="343"/>
        <v>0</v>
      </c>
    </row>
    <row r="1232" spans="1:69">
      <c r="A1232" s="41">
        <v>1293</v>
      </c>
      <c r="B1232" s="42">
        <v>46043</v>
      </c>
      <c r="C1232" s="48" t="s">
        <v>97</v>
      </c>
      <c r="D1232" s="43" t="str">
        <f t="shared" si="334"/>
        <v>EG</v>
      </c>
      <c r="E1232" s="44" t="s">
        <v>121</v>
      </c>
      <c r="F1232" s="44"/>
      <c r="G1232" s="45"/>
      <c r="H1232" s="45"/>
      <c r="I1232" s="45"/>
      <c r="J1232" s="5"/>
      <c r="K1232" s="46" t="e">
        <f>VLOOKUP(J1232,'[1]Item List (3)'!A$1:B$110000,2,FALSE)</f>
        <v>#N/A</v>
      </c>
      <c r="L1232" s="5"/>
      <c r="M1232" s="15" t="str">
        <f t="shared" si="333"/>
        <v>IR</v>
      </c>
      <c r="N1232" s="15"/>
      <c r="O1232" s="47" t="str">
        <f t="shared" si="338"/>
        <v/>
      </c>
      <c r="P1232" s="15"/>
      <c r="Q1232" s="15"/>
      <c r="R1232" s="15"/>
      <c r="S1232" s="15"/>
      <c r="T1232" s="15"/>
      <c r="U1232" s="48">
        <f t="shared" si="331"/>
        <v>0</v>
      </c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48">
        <f t="shared" ref="BG1232:BG1275" si="344">SUM(V1232:BF1232)</f>
        <v>0</v>
      </c>
      <c r="BH1232" s="49">
        <f>BG1232/60</f>
        <v>0</v>
      </c>
      <c r="BI1232" s="50">
        <f>IFERROR(BH1232-SUM(W1232:BF1232)/60,0)</f>
        <v>0</v>
      </c>
      <c r="BJ1232" s="50">
        <f>IFERROR(BI1232/BH1232*100,0)</f>
        <v>0</v>
      </c>
      <c r="BK1232" s="51">
        <f>IFERROR(((U1232*N1232)/(BI1232*3600)*100),0)</f>
        <v>0</v>
      </c>
      <c r="BL1232" s="51">
        <f>IFERROR(((U1232-(R1232+S1232+T1232))/U1232*100),0)</f>
        <v>0</v>
      </c>
      <c r="BM1232" s="51">
        <f t="shared" si="332"/>
        <v>0</v>
      </c>
      <c r="BN1232" s="52">
        <f>(W1232+AP1232+BE1232+BF1232)/60</f>
        <v>0</v>
      </c>
      <c r="BO1232" s="52">
        <f>IFERROR(((BH1232-BN1232)*3600)/N1232,0)</f>
        <v>0</v>
      </c>
      <c r="BP1232" s="52">
        <f>IFERROR(SUM(W1232:BF1232)/60-BN1232,0)</f>
        <v>0</v>
      </c>
      <c r="BQ1232" s="53">
        <f>IFERROR(BP1232*3600/N1232,0)</f>
        <v>0</v>
      </c>
    </row>
    <row r="1233" spans="1:73">
      <c r="A1233" s="41">
        <v>1294</v>
      </c>
      <c r="B1233" s="42">
        <v>46043</v>
      </c>
      <c r="C1233" s="48" t="s">
        <v>91</v>
      </c>
      <c r="D1233" s="43" t="str">
        <f t="shared" si="334"/>
        <v>EG</v>
      </c>
      <c r="E1233" s="44" t="s">
        <v>196</v>
      </c>
      <c r="F1233" s="44" t="s">
        <v>122</v>
      </c>
      <c r="G1233" s="45" t="s">
        <v>162</v>
      </c>
      <c r="H1233" s="45"/>
      <c r="I1233" s="45"/>
      <c r="J1233" s="5">
        <v>104609.02</v>
      </c>
      <c r="K1233" s="46" t="str">
        <f>VLOOKUP(J1233,'[1]Item List (3)'!A$1:B$110000,2,FALSE)</f>
        <v>N.IR 311</v>
      </c>
      <c r="L1233" s="5">
        <v>251219016</v>
      </c>
      <c r="M1233" s="15" t="str">
        <f t="shared" si="333"/>
        <v>IR</v>
      </c>
      <c r="N1233" s="15">
        <v>55</v>
      </c>
      <c r="O1233" s="47">
        <f t="shared" si="338"/>
        <v>65.454545454545453</v>
      </c>
      <c r="P1233" s="15">
        <v>1</v>
      </c>
      <c r="Q1233" s="15">
        <v>39</v>
      </c>
      <c r="R1233" s="15">
        <v>9</v>
      </c>
      <c r="S1233" s="15">
        <v>6</v>
      </c>
      <c r="T1233" s="15"/>
      <c r="U1233" s="48">
        <f t="shared" si="331"/>
        <v>45</v>
      </c>
      <c r="V1233" s="15">
        <v>55</v>
      </c>
      <c r="W1233" s="15"/>
      <c r="X1233" s="15">
        <v>105</v>
      </c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>
        <v>320</v>
      </c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48">
        <f t="shared" si="344"/>
        <v>480</v>
      </c>
      <c r="BH1233" s="49">
        <f t="shared" ref="BH1233:BH1296" si="345">BG1233/60</f>
        <v>8</v>
      </c>
      <c r="BI1233" s="50">
        <f t="shared" ref="BI1233:BI1296" si="346">IFERROR(BH1233-SUM(W1233:BF1233)/60,0)</f>
        <v>0.91666666666666696</v>
      </c>
      <c r="BJ1233" s="50">
        <f t="shared" ref="BJ1233:BJ1296" si="347">IFERROR(BI1233/BH1233*100,0)</f>
        <v>11.458333333333337</v>
      </c>
      <c r="BK1233" s="51">
        <f t="shared" ref="BK1233:BK1296" si="348">IFERROR(((U1233*N1233)/(BI1233*3600)*100),0)</f>
        <v>74.999999999999972</v>
      </c>
      <c r="BL1233" s="51">
        <f t="shared" ref="BL1233:BL1296" si="349">IFERROR(((U1233-(R1233+S1233+T1233))/U1233*100),0)</f>
        <v>66.666666666666657</v>
      </c>
      <c r="BM1233" s="51">
        <f t="shared" si="332"/>
        <v>5.7291666666666661</v>
      </c>
      <c r="BN1233" s="52">
        <f t="shared" ref="BN1233:BN1296" si="350">(W1233+AP1233+BE1233+BF1233)/60</f>
        <v>0</v>
      </c>
      <c r="BO1233" s="52">
        <f t="shared" ref="BO1233:BO1296" si="351">IFERROR(((BH1233-BN1233)*3600)/N1233,0)</f>
        <v>523.63636363636363</v>
      </c>
      <c r="BP1233" s="52">
        <f t="shared" ref="BP1233:BP1296" si="352">IFERROR(SUM(W1233:BF1233)/60-BN1233,0)</f>
        <v>7.083333333333333</v>
      </c>
      <c r="BQ1233" s="53">
        <f t="shared" ref="BQ1233:BQ1296" si="353">IFERROR(BP1233*3600/N1233,0)</f>
        <v>463.63636363636363</v>
      </c>
    </row>
    <row r="1234" spans="1:73">
      <c r="A1234" s="41">
        <v>1295</v>
      </c>
      <c r="B1234" s="42">
        <v>46043</v>
      </c>
      <c r="C1234" s="48" t="s">
        <v>97</v>
      </c>
      <c r="D1234" s="43" t="str">
        <f t="shared" si="334"/>
        <v>EG</v>
      </c>
      <c r="E1234" s="44" t="s">
        <v>196</v>
      </c>
      <c r="F1234" s="44"/>
      <c r="G1234" s="45"/>
      <c r="H1234" s="45"/>
      <c r="I1234" s="45"/>
      <c r="J1234" s="5"/>
      <c r="K1234" s="46" t="e">
        <f>VLOOKUP(J1234,'[1]Item List (3)'!A$1:B$110000,2,FALSE)</f>
        <v>#N/A</v>
      </c>
      <c r="L1234" s="5"/>
      <c r="M1234" s="15" t="str">
        <f t="shared" si="333"/>
        <v>IR</v>
      </c>
      <c r="N1234" s="15"/>
      <c r="O1234" s="47" t="str">
        <f t="shared" si="338"/>
        <v/>
      </c>
      <c r="P1234" s="15"/>
      <c r="Q1234" s="15"/>
      <c r="R1234" s="15"/>
      <c r="S1234" s="15"/>
      <c r="T1234" s="15"/>
      <c r="U1234" s="48">
        <f t="shared" si="331"/>
        <v>0</v>
      </c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48">
        <f t="shared" si="344"/>
        <v>0</v>
      </c>
      <c r="BH1234" s="49">
        <f t="shared" si="345"/>
        <v>0</v>
      </c>
      <c r="BI1234" s="50">
        <f t="shared" si="346"/>
        <v>0</v>
      </c>
      <c r="BJ1234" s="50">
        <f t="shared" si="347"/>
        <v>0</v>
      </c>
      <c r="BK1234" s="51">
        <f t="shared" si="348"/>
        <v>0</v>
      </c>
      <c r="BL1234" s="51">
        <f t="shared" si="349"/>
        <v>0</v>
      </c>
      <c r="BM1234" s="51">
        <f t="shared" si="332"/>
        <v>0</v>
      </c>
      <c r="BN1234" s="52">
        <f t="shared" si="350"/>
        <v>0</v>
      </c>
      <c r="BO1234" s="52">
        <f t="shared" si="351"/>
        <v>0</v>
      </c>
      <c r="BP1234" s="52">
        <f t="shared" si="352"/>
        <v>0</v>
      </c>
      <c r="BQ1234" s="53">
        <f t="shared" si="353"/>
        <v>0</v>
      </c>
    </row>
    <row r="1235" spans="1:73">
      <c r="A1235" s="41">
        <v>1296</v>
      </c>
      <c r="B1235" s="42">
        <v>46043</v>
      </c>
      <c r="C1235" s="48" t="s">
        <v>91</v>
      </c>
      <c r="D1235" s="43" t="str">
        <f t="shared" si="334"/>
        <v>EG</v>
      </c>
      <c r="E1235" s="44" t="s">
        <v>121</v>
      </c>
      <c r="F1235" s="44"/>
      <c r="G1235" s="45"/>
      <c r="H1235" s="45"/>
      <c r="I1235" s="45"/>
      <c r="J1235" s="5"/>
      <c r="K1235" s="46" t="e">
        <f>VLOOKUP(J1235,'[1]Item List (3)'!A$1:B$110000,2,FALSE)</f>
        <v>#N/A</v>
      </c>
      <c r="L1235" s="5"/>
      <c r="M1235" s="15" t="str">
        <f t="shared" si="333"/>
        <v>IR</v>
      </c>
      <c r="N1235" s="15"/>
      <c r="O1235" s="47" t="str">
        <f t="shared" si="338"/>
        <v/>
      </c>
      <c r="P1235" s="15"/>
      <c r="Q1235" s="15"/>
      <c r="R1235" s="15"/>
      <c r="S1235" s="15"/>
      <c r="T1235" s="15"/>
      <c r="U1235" s="48">
        <f t="shared" si="331"/>
        <v>0</v>
      </c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48">
        <f t="shared" si="344"/>
        <v>0</v>
      </c>
      <c r="BH1235" s="49">
        <f t="shared" si="345"/>
        <v>0</v>
      </c>
      <c r="BI1235" s="50">
        <f t="shared" si="346"/>
        <v>0</v>
      </c>
      <c r="BJ1235" s="50">
        <f t="shared" si="347"/>
        <v>0</v>
      </c>
      <c r="BK1235" s="51">
        <f t="shared" si="348"/>
        <v>0</v>
      </c>
      <c r="BL1235" s="51">
        <f t="shared" si="349"/>
        <v>0</v>
      </c>
      <c r="BM1235" s="51">
        <f t="shared" si="332"/>
        <v>0</v>
      </c>
      <c r="BN1235" s="52">
        <f t="shared" si="350"/>
        <v>0</v>
      </c>
      <c r="BO1235" s="52">
        <f t="shared" si="351"/>
        <v>0</v>
      </c>
      <c r="BP1235" s="52">
        <f t="shared" si="352"/>
        <v>0</v>
      </c>
      <c r="BQ1235" s="53">
        <f t="shared" si="353"/>
        <v>0</v>
      </c>
    </row>
    <row r="1236" spans="1:73">
      <c r="A1236" s="41">
        <v>1297</v>
      </c>
      <c r="B1236" s="42">
        <v>46043</v>
      </c>
      <c r="C1236" s="48" t="s">
        <v>97</v>
      </c>
      <c r="D1236" s="43" t="str">
        <f t="shared" si="334"/>
        <v>EG</v>
      </c>
      <c r="E1236" s="44" t="s">
        <v>121</v>
      </c>
      <c r="F1236" s="44" t="s">
        <v>122</v>
      </c>
      <c r="G1236" s="45" t="s">
        <v>162</v>
      </c>
      <c r="H1236" s="45" t="s">
        <v>124</v>
      </c>
      <c r="I1236" s="45"/>
      <c r="J1236" s="5">
        <v>104609.02</v>
      </c>
      <c r="K1236" s="46" t="str">
        <f>VLOOKUP(J1236,'[1]Item List (3)'!A$1:B$110000,2,FALSE)</f>
        <v>N.IR 311</v>
      </c>
      <c r="L1236" s="5">
        <v>251219016</v>
      </c>
      <c r="M1236" s="15" t="str">
        <f t="shared" si="333"/>
        <v>IR</v>
      </c>
      <c r="N1236" s="15">
        <v>45</v>
      </c>
      <c r="O1236" s="47">
        <f t="shared" si="338"/>
        <v>80</v>
      </c>
      <c r="P1236" s="15">
        <v>1</v>
      </c>
      <c r="Q1236" s="15">
        <v>518</v>
      </c>
      <c r="R1236" s="15">
        <v>14</v>
      </c>
      <c r="S1236" s="15"/>
      <c r="T1236" s="15"/>
      <c r="U1236" s="48">
        <f t="shared" si="331"/>
        <v>518</v>
      </c>
      <c r="V1236" s="15">
        <v>480</v>
      </c>
      <c r="W1236" s="15"/>
      <c r="X1236" s="15">
        <v>15</v>
      </c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>
        <v>360</v>
      </c>
      <c r="AS1236" s="15"/>
      <c r="AT1236" s="15"/>
      <c r="AU1236" s="15"/>
      <c r="AV1236" s="15"/>
      <c r="AW1236" s="15"/>
      <c r="AX1236" s="15"/>
      <c r="AY1236" s="15"/>
      <c r="AZ1236" s="15">
        <v>15</v>
      </c>
      <c r="BA1236" s="15"/>
      <c r="BB1236" s="15"/>
      <c r="BC1236" s="15"/>
      <c r="BD1236" s="15"/>
      <c r="BE1236" s="15"/>
      <c r="BF1236" s="15"/>
      <c r="BG1236" s="48">
        <f t="shared" si="344"/>
        <v>870</v>
      </c>
      <c r="BH1236" s="49">
        <f t="shared" si="345"/>
        <v>14.5</v>
      </c>
      <c r="BI1236" s="50">
        <f t="shared" si="346"/>
        <v>8</v>
      </c>
      <c r="BJ1236" s="50">
        <f t="shared" si="347"/>
        <v>55.172413793103445</v>
      </c>
      <c r="BK1236" s="51">
        <f t="shared" si="348"/>
        <v>80.9375</v>
      </c>
      <c r="BL1236" s="51">
        <f t="shared" si="349"/>
        <v>97.297297297297305</v>
      </c>
      <c r="BM1236" s="51">
        <f t="shared" si="332"/>
        <v>43.448275862068961</v>
      </c>
      <c r="BN1236" s="52">
        <f t="shared" si="350"/>
        <v>0</v>
      </c>
      <c r="BO1236" s="52">
        <f t="shared" si="351"/>
        <v>1160</v>
      </c>
      <c r="BP1236" s="52">
        <f t="shared" si="352"/>
        <v>6.5</v>
      </c>
      <c r="BQ1236" s="53">
        <f t="shared" si="353"/>
        <v>520</v>
      </c>
    </row>
    <row r="1237" spans="1:73">
      <c r="A1237" s="41">
        <v>1298</v>
      </c>
      <c r="B1237" s="42">
        <v>46043</v>
      </c>
      <c r="C1237" s="48" t="s">
        <v>91</v>
      </c>
      <c r="D1237" s="43" t="str">
        <f t="shared" si="334"/>
        <v>EG</v>
      </c>
      <c r="E1237" s="44" t="s">
        <v>125</v>
      </c>
      <c r="F1237" s="44"/>
      <c r="G1237" s="45"/>
      <c r="H1237" s="45"/>
      <c r="I1237" s="45"/>
      <c r="J1237" s="5"/>
      <c r="K1237" s="46" t="e">
        <f>VLOOKUP(J1237,'[1]Item List (3)'!A$1:B$110000,2,FALSE)</f>
        <v>#N/A</v>
      </c>
      <c r="L1237" s="5"/>
      <c r="M1237" s="15" t="str">
        <f t="shared" si="333"/>
        <v>IR</v>
      </c>
      <c r="N1237" s="15"/>
      <c r="O1237" s="47" t="str">
        <f t="shared" si="338"/>
        <v/>
      </c>
      <c r="P1237" s="15"/>
      <c r="Q1237" s="15"/>
      <c r="R1237" s="15"/>
      <c r="S1237" s="15"/>
      <c r="T1237" s="15"/>
      <c r="U1237" s="48">
        <f t="shared" si="331"/>
        <v>0</v>
      </c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48">
        <f t="shared" si="344"/>
        <v>0</v>
      </c>
      <c r="BH1237" s="49">
        <f t="shared" si="345"/>
        <v>0</v>
      </c>
      <c r="BI1237" s="50">
        <f t="shared" si="346"/>
        <v>0</v>
      </c>
      <c r="BJ1237" s="50">
        <f t="shared" si="347"/>
        <v>0</v>
      </c>
      <c r="BK1237" s="51">
        <f t="shared" si="348"/>
        <v>0</v>
      </c>
      <c r="BL1237" s="51">
        <f t="shared" si="349"/>
        <v>0</v>
      </c>
      <c r="BM1237" s="51">
        <f t="shared" si="332"/>
        <v>0</v>
      </c>
      <c r="BN1237" s="52">
        <f t="shared" si="350"/>
        <v>0</v>
      </c>
      <c r="BO1237" s="52">
        <f t="shared" si="351"/>
        <v>0</v>
      </c>
      <c r="BP1237" s="52">
        <f t="shared" si="352"/>
        <v>0</v>
      </c>
      <c r="BQ1237" s="53">
        <f t="shared" si="353"/>
        <v>0</v>
      </c>
    </row>
    <row r="1238" spans="1:73">
      <c r="A1238" s="41">
        <v>1299</v>
      </c>
      <c r="B1238" s="42">
        <v>46043</v>
      </c>
      <c r="C1238" s="48" t="s">
        <v>97</v>
      </c>
      <c r="D1238" s="43" t="str">
        <f t="shared" si="334"/>
        <v>EG</v>
      </c>
      <c r="E1238" s="44" t="s">
        <v>125</v>
      </c>
      <c r="F1238" s="44"/>
      <c r="G1238" s="45"/>
      <c r="H1238" s="45"/>
      <c r="I1238" s="45"/>
      <c r="J1238" s="5"/>
      <c r="K1238" s="46" t="e">
        <f>VLOOKUP(J1238,'[1]Item List (3)'!A$1:B$110000,2,FALSE)</f>
        <v>#N/A</v>
      </c>
      <c r="L1238" s="5"/>
      <c r="M1238" s="15" t="str">
        <f t="shared" si="333"/>
        <v>IR</v>
      </c>
      <c r="N1238" s="15"/>
      <c r="O1238" s="47" t="str">
        <f t="shared" si="338"/>
        <v/>
      </c>
      <c r="P1238" s="15"/>
      <c r="Q1238" s="15"/>
      <c r="R1238" s="15"/>
      <c r="S1238" s="15"/>
      <c r="T1238" s="15"/>
      <c r="U1238" s="48">
        <f t="shared" ref="U1238:U1301" si="354">Q1238+S1238+T1238</f>
        <v>0</v>
      </c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48">
        <f t="shared" si="344"/>
        <v>0</v>
      </c>
      <c r="BH1238" s="49">
        <f t="shared" si="345"/>
        <v>0</v>
      </c>
      <c r="BI1238" s="50">
        <f t="shared" si="346"/>
        <v>0</v>
      </c>
      <c r="BJ1238" s="50">
        <f t="shared" si="347"/>
        <v>0</v>
      </c>
      <c r="BK1238" s="51">
        <f t="shared" si="348"/>
        <v>0</v>
      </c>
      <c r="BL1238" s="51">
        <f t="shared" si="349"/>
        <v>0</v>
      </c>
      <c r="BM1238" s="51">
        <f t="shared" si="332"/>
        <v>0</v>
      </c>
      <c r="BN1238" s="52">
        <f t="shared" si="350"/>
        <v>0</v>
      </c>
      <c r="BO1238" s="52">
        <f t="shared" si="351"/>
        <v>0</v>
      </c>
      <c r="BP1238" s="52">
        <f t="shared" si="352"/>
        <v>0</v>
      </c>
      <c r="BQ1238" s="53">
        <f t="shared" si="353"/>
        <v>0</v>
      </c>
    </row>
    <row r="1239" spans="1:73">
      <c r="A1239" s="41">
        <v>1300</v>
      </c>
      <c r="B1239" s="42">
        <v>46043</v>
      </c>
      <c r="C1239" s="48" t="s">
        <v>91</v>
      </c>
      <c r="D1239" s="43" t="str">
        <f t="shared" si="334"/>
        <v>EG</v>
      </c>
      <c r="E1239" s="44" t="s">
        <v>128</v>
      </c>
      <c r="F1239" s="44" t="s">
        <v>183</v>
      </c>
      <c r="G1239" s="45" t="s">
        <v>138</v>
      </c>
      <c r="H1239" s="45" t="s">
        <v>162</v>
      </c>
      <c r="I1239" s="45" t="s">
        <v>181</v>
      </c>
      <c r="J1239" s="5">
        <v>208040.4</v>
      </c>
      <c r="K1239" s="46" t="str">
        <f>VLOOKUP(J1239,'[1]Item List (3)'!A$1:B$110000,2,FALSE)</f>
        <v>BR.OR 3222 LMW</v>
      </c>
      <c r="L1239" s="5">
        <v>250407001</v>
      </c>
      <c r="M1239" s="15" t="str">
        <f t="shared" si="333"/>
        <v>OR</v>
      </c>
      <c r="N1239" s="15">
        <v>40</v>
      </c>
      <c r="O1239" s="47">
        <f t="shared" si="338"/>
        <v>90</v>
      </c>
      <c r="P1239" s="15">
        <v>1</v>
      </c>
      <c r="Q1239" s="15">
        <f>12+95</f>
        <v>107</v>
      </c>
      <c r="R1239" s="15">
        <v>8</v>
      </c>
      <c r="S1239" s="15">
        <v>5</v>
      </c>
      <c r="T1239" s="15"/>
      <c r="U1239" s="48">
        <f t="shared" si="354"/>
        <v>112</v>
      </c>
      <c r="V1239" s="15">
        <v>120</v>
      </c>
      <c r="W1239" s="15"/>
      <c r="X1239" s="15">
        <v>30</v>
      </c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>
        <v>330</v>
      </c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48">
        <f t="shared" si="344"/>
        <v>480</v>
      </c>
      <c r="BH1239" s="49">
        <f t="shared" si="345"/>
        <v>8</v>
      </c>
      <c r="BI1239" s="50">
        <f t="shared" si="346"/>
        <v>2</v>
      </c>
      <c r="BJ1239" s="50">
        <f t="shared" si="347"/>
        <v>25</v>
      </c>
      <c r="BK1239" s="51">
        <f t="shared" si="348"/>
        <v>62.222222222222221</v>
      </c>
      <c r="BL1239" s="51">
        <f t="shared" si="349"/>
        <v>88.392857142857139</v>
      </c>
      <c r="BM1239" s="51">
        <f t="shared" si="332"/>
        <v>13.749999999999998</v>
      </c>
      <c r="BN1239" s="52">
        <f t="shared" si="350"/>
        <v>0</v>
      </c>
      <c r="BO1239" s="52">
        <f t="shared" si="351"/>
        <v>720</v>
      </c>
      <c r="BP1239" s="52">
        <f t="shared" si="352"/>
        <v>6</v>
      </c>
      <c r="BQ1239" s="53">
        <f t="shared" si="353"/>
        <v>540</v>
      </c>
    </row>
    <row r="1240" spans="1:73">
      <c r="A1240" s="41">
        <v>1301</v>
      </c>
      <c r="B1240" s="42">
        <v>46043</v>
      </c>
      <c r="C1240" s="48" t="s">
        <v>97</v>
      </c>
      <c r="D1240" s="43" t="str">
        <f t="shared" si="334"/>
        <v>EG</v>
      </c>
      <c r="E1240" s="44" t="s">
        <v>128</v>
      </c>
      <c r="F1240" s="44"/>
      <c r="G1240" s="45"/>
      <c r="H1240" s="45"/>
      <c r="I1240" s="45"/>
      <c r="J1240" s="5"/>
      <c r="K1240" s="46" t="e">
        <f>VLOOKUP(J1240,'[1]Item List (3)'!A$1:B$110000,2,FALSE)</f>
        <v>#N/A</v>
      </c>
      <c r="L1240" s="5"/>
      <c r="M1240" s="15" t="str">
        <f t="shared" si="333"/>
        <v>IR</v>
      </c>
      <c r="N1240" s="15"/>
      <c r="O1240" s="47" t="str">
        <f t="shared" si="338"/>
        <v/>
      </c>
      <c r="P1240" s="15"/>
      <c r="Q1240" s="15"/>
      <c r="R1240" s="15"/>
      <c r="S1240" s="15"/>
      <c r="T1240" s="15"/>
      <c r="U1240" s="48">
        <f t="shared" si="354"/>
        <v>0</v>
      </c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48">
        <f t="shared" si="344"/>
        <v>0</v>
      </c>
      <c r="BH1240" s="49">
        <f t="shared" si="345"/>
        <v>0</v>
      </c>
      <c r="BI1240" s="50">
        <f t="shared" si="346"/>
        <v>0</v>
      </c>
      <c r="BJ1240" s="50">
        <f t="shared" si="347"/>
        <v>0</v>
      </c>
      <c r="BK1240" s="51">
        <f t="shared" si="348"/>
        <v>0</v>
      </c>
      <c r="BL1240" s="51">
        <f t="shared" si="349"/>
        <v>0</v>
      </c>
      <c r="BM1240" s="51">
        <f t="shared" si="332"/>
        <v>0</v>
      </c>
      <c r="BN1240" s="52">
        <f t="shared" si="350"/>
        <v>0</v>
      </c>
      <c r="BO1240" s="52">
        <f t="shared" si="351"/>
        <v>0</v>
      </c>
      <c r="BP1240" s="52">
        <f t="shared" si="352"/>
        <v>0</v>
      </c>
      <c r="BQ1240" s="53">
        <f t="shared" si="353"/>
        <v>0</v>
      </c>
    </row>
    <row r="1241" spans="1:73">
      <c r="A1241" s="41">
        <v>1302</v>
      </c>
      <c r="B1241" s="42">
        <v>46043</v>
      </c>
      <c r="C1241" s="48" t="s">
        <v>91</v>
      </c>
      <c r="D1241" s="43" t="str">
        <f t="shared" si="334"/>
        <v>EG</v>
      </c>
      <c r="E1241" s="44" t="s">
        <v>129</v>
      </c>
      <c r="F1241" s="44" t="s">
        <v>122</v>
      </c>
      <c r="G1241" s="45" t="s">
        <v>107</v>
      </c>
      <c r="H1241" s="45" t="s">
        <v>162</v>
      </c>
      <c r="I1241" s="45"/>
      <c r="J1241" s="5">
        <v>104247</v>
      </c>
      <c r="K1241" s="46" t="str">
        <f>VLOOKUP(J1241,'[1]Item List (3)'!A$1:B$110000,2,FALSE)</f>
        <v>IR.209</v>
      </c>
      <c r="L1241" s="5">
        <v>251221001</v>
      </c>
      <c r="M1241" s="15" t="str">
        <f t="shared" si="333"/>
        <v>IR</v>
      </c>
      <c r="N1241" s="15">
        <v>20</v>
      </c>
      <c r="O1241" s="47">
        <f t="shared" si="338"/>
        <v>180</v>
      </c>
      <c r="P1241" s="15">
        <v>1</v>
      </c>
      <c r="Q1241" s="15">
        <f>582+29</f>
        <v>611</v>
      </c>
      <c r="R1241" s="15">
        <v>73</v>
      </c>
      <c r="S1241" s="15">
        <v>10</v>
      </c>
      <c r="T1241" s="15">
        <v>1</v>
      </c>
      <c r="U1241" s="48">
        <f t="shared" si="354"/>
        <v>622</v>
      </c>
      <c r="V1241" s="15">
        <v>240</v>
      </c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>
        <v>240</v>
      </c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48">
        <f t="shared" si="344"/>
        <v>480</v>
      </c>
      <c r="BH1241" s="49">
        <f t="shared" si="345"/>
        <v>8</v>
      </c>
      <c r="BI1241" s="50">
        <f t="shared" si="346"/>
        <v>4</v>
      </c>
      <c r="BJ1241" s="50">
        <f t="shared" si="347"/>
        <v>50</v>
      </c>
      <c r="BK1241" s="51">
        <f t="shared" si="348"/>
        <v>86.388888888888886</v>
      </c>
      <c r="BL1241" s="51">
        <f t="shared" si="349"/>
        <v>86.495176848874593</v>
      </c>
      <c r="BM1241" s="51">
        <f t="shared" si="332"/>
        <v>37.361111111111107</v>
      </c>
      <c r="BN1241" s="52">
        <f t="shared" si="350"/>
        <v>0</v>
      </c>
      <c r="BO1241" s="52">
        <f t="shared" si="351"/>
        <v>1440</v>
      </c>
      <c r="BP1241" s="52">
        <f t="shared" si="352"/>
        <v>4</v>
      </c>
      <c r="BQ1241" s="53">
        <f t="shared" si="353"/>
        <v>720</v>
      </c>
    </row>
    <row r="1242" spans="1:73">
      <c r="A1242" s="41">
        <v>1303</v>
      </c>
      <c r="B1242" s="42">
        <v>46043</v>
      </c>
      <c r="C1242" s="48" t="s">
        <v>97</v>
      </c>
      <c r="D1242" s="43" t="str">
        <f t="shared" si="334"/>
        <v>EG</v>
      </c>
      <c r="E1242" s="44" t="s">
        <v>129</v>
      </c>
      <c r="F1242" s="44" t="s">
        <v>122</v>
      </c>
      <c r="G1242" s="45" t="s">
        <v>124</v>
      </c>
      <c r="H1242" s="45"/>
      <c r="I1242" s="45"/>
      <c r="J1242" s="5">
        <v>104564</v>
      </c>
      <c r="K1242" s="46" t="str">
        <f>VLOOKUP(J1242,'[1]Item List (3)'!A$1:B$110000,2,FALSE)</f>
        <v>IR 21309</v>
      </c>
      <c r="L1242" s="5">
        <v>251223013</v>
      </c>
      <c r="M1242" s="15" t="str">
        <f t="shared" si="333"/>
        <v>IR</v>
      </c>
      <c r="N1242" s="15">
        <v>25</v>
      </c>
      <c r="O1242" s="47">
        <f t="shared" si="338"/>
        <v>144</v>
      </c>
      <c r="P1242" s="15">
        <v>1</v>
      </c>
      <c r="Q1242" s="15"/>
      <c r="R1242" s="15"/>
      <c r="S1242" s="15"/>
      <c r="T1242" s="15"/>
      <c r="U1242" s="48">
        <f t="shared" si="354"/>
        <v>0</v>
      </c>
      <c r="V1242" s="15">
        <v>270</v>
      </c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48">
        <f t="shared" si="344"/>
        <v>270</v>
      </c>
      <c r="BH1242" s="49">
        <f t="shared" si="345"/>
        <v>4.5</v>
      </c>
      <c r="BI1242" s="50">
        <f t="shared" si="346"/>
        <v>4.5</v>
      </c>
      <c r="BJ1242" s="50">
        <f t="shared" si="347"/>
        <v>100</v>
      </c>
      <c r="BK1242" s="51">
        <f t="shared" si="348"/>
        <v>0</v>
      </c>
      <c r="BL1242" s="51">
        <f t="shared" si="349"/>
        <v>0</v>
      </c>
      <c r="BM1242" s="51">
        <f t="shared" si="332"/>
        <v>0</v>
      </c>
      <c r="BN1242" s="52">
        <f t="shared" si="350"/>
        <v>0</v>
      </c>
      <c r="BO1242" s="52">
        <f t="shared" si="351"/>
        <v>648</v>
      </c>
      <c r="BP1242" s="52">
        <f t="shared" si="352"/>
        <v>0</v>
      </c>
      <c r="BQ1242" s="53">
        <f t="shared" si="353"/>
        <v>0</v>
      </c>
    </row>
    <row r="1243" spans="1:73">
      <c r="A1243" s="41">
        <v>1304</v>
      </c>
      <c r="B1243" s="42">
        <v>46043</v>
      </c>
      <c r="C1243" s="48" t="s">
        <v>91</v>
      </c>
      <c r="D1243" s="43" t="str">
        <f t="shared" si="334"/>
        <v>EG</v>
      </c>
      <c r="E1243" s="44" t="s">
        <v>130</v>
      </c>
      <c r="F1243" s="44" t="s">
        <v>122</v>
      </c>
      <c r="G1243" s="45" t="s">
        <v>138</v>
      </c>
      <c r="H1243" s="45"/>
      <c r="I1243" s="45"/>
      <c r="J1243" s="5">
        <v>104281</v>
      </c>
      <c r="K1243" s="46" t="str">
        <f>VLOOKUP(J1243,'[1]Item List (3)'!A$1:B$110000,2,FALSE)</f>
        <v>D.IR 14536</v>
      </c>
      <c r="L1243" s="5">
        <v>251223015</v>
      </c>
      <c r="M1243" s="15" t="str">
        <f t="shared" si="333"/>
        <v>IR</v>
      </c>
      <c r="N1243" s="15">
        <v>45</v>
      </c>
      <c r="O1243" s="47">
        <f t="shared" si="338"/>
        <v>80</v>
      </c>
      <c r="P1243" s="15">
        <v>1</v>
      </c>
      <c r="Q1243" s="15">
        <v>147</v>
      </c>
      <c r="R1243" s="15">
        <v>5</v>
      </c>
      <c r="S1243" s="15"/>
      <c r="T1243" s="15"/>
      <c r="U1243" s="48">
        <f t="shared" si="354"/>
        <v>147</v>
      </c>
      <c r="V1243" s="15">
        <v>155</v>
      </c>
      <c r="W1243" s="15"/>
      <c r="X1243" s="15">
        <v>120</v>
      </c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>
        <v>15</v>
      </c>
      <c r="AR1243" s="15">
        <v>180</v>
      </c>
      <c r="AS1243" s="15"/>
      <c r="AT1243" s="15"/>
      <c r="AU1243" s="15"/>
      <c r="AV1243" s="15"/>
      <c r="AW1243" s="15"/>
      <c r="AX1243" s="15"/>
      <c r="AY1243" s="15"/>
      <c r="AZ1243" s="15">
        <v>10</v>
      </c>
      <c r="BA1243" s="15"/>
      <c r="BB1243" s="15"/>
      <c r="BC1243" s="15"/>
      <c r="BD1243" s="15"/>
      <c r="BE1243" s="15"/>
      <c r="BF1243" s="15"/>
      <c r="BG1243" s="48">
        <f t="shared" si="344"/>
        <v>480</v>
      </c>
      <c r="BH1243" s="49">
        <f t="shared" si="345"/>
        <v>8</v>
      </c>
      <c r="BI1243" s="50">
        <f t="shared" si="346"/>
        <v>2.583333333333333</v>
      </c>
      <c r="BJ1243" s="50">
        <f t="shared" si="347"/>
        <v>32.291666666666664</v>
      </c>
      <c r="BK1243" s="51">
        <f t="shared" si="348"/>
        <v>71.129032258064527</v>
      </c>
      <c r="BL1243" s="51">
        <f t="shared" si="349"/>
        <v>96.598639455782305</v>
      </c>
      <c r="BM1243" s="51">
        <f t="shared" si="332"/>
        <v>22.187499999999996</v>
      </c>
      <c r="BN1243" s="52">
        <f t="shared" si="350"/>
        <v>0</v>
      </c>
      <c r="BO1243" s="52">
        <f t="shared" si="351"/>
        <v>640</v>
      </c>
      <c r="BP1243" s="52">
        <f t="shared" si="352"/>
        <v>5.416666666666667</v>
      </c>
      <c r="BQ1243" s="53">
        <f t="shared" si="353"/>
        <v>433.33333333333331</v>
      </c>
    </row>
    <row r="1244" spans="1:73">
      <c r="A1244" s="41">
        <v>1305</v>
      </c>
      <c r="B1244" s="42">
        <v>46043</v>
      </c>
      <c r="C1244" s="48" t="s">
        <v>97</v>
      </c>
      <c r="D1244" s="43" t="str">
        <f t="shared" si="334"/>
        <v>EG</v>
      </c>
      <c r="E1244" s="44" t="s">
        <v>130</v>
      </c>
      <c r="F1244" s="44"/>
      <c r="G1244" s="45"/>
      <c r="H1244" s="45"/>
      <c r="I1244" s="45"/>
      <c r="J1244" s="5"/>
      <c r="K1244" s="46" t="e">
        <f>VLOOKUP(J1244,'[1]Item List (3)'!A$1:B$110000,2,FALSE)</f>
        <v>#N/A</v>
      </c>
      <c r="L1244" s="5"/>
      <c r="M1244" s="15" t="str">
        <f t="shared" si="333"/>
        <v>IR</v>
      </c>
      <c r="N1244" s="15"/>
      <c r="O1244" s="47" t="str">
        <f t="shared" si="338"/>
        <v/>
      </c>
      <c r="P1244" s="15"/>
      <c r="Q1244" s="15"/>
      <c r="R1244" s="15"/>
      <c r="S1244" s="15"/>
      <c r="T1244" s="15"/>
      <c r="U1244" s="48">
        <f t="shared" si="354"/>
        <v>0</v>
      </c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48">
        <f t="shared" si="344"/>
        <v>0</v>
      </c>
      <c r="BH1244" s="49">
        <f t="shared" si="345"/>
        <v>0</v>
      </c>
      <c r="BI1244" s="50">
        <f t="shared" si="346"/>
        <v>0</v>
      </c>
      <c r="BJ1244" s="50">
        <f t="shared" si="347"/>
        <v>0</v>
      </c>
      <c r="BK1244" s="51">
        <f t="shared" si="348"/>
        <v>0</v>
      </c>
      <c r="BL1244" s="51">
        <f t="shared" si="349"/>
        <v>0</v>
      </c>
      <c r="BM1244" s="51">
        <f t="shared" si="332"/>
        <v>0</v>
      </c>
      <c r="BN1244" s="52">
        <f t="shared" si="350"/>
        <v>0</v>
      </c>
      <c r="BO1244" s="52">
        <f t="shared" si="351"/>
        <v>0</v>
      </c>
      <c r="BP1244" s="52">
        <f t="shared" si="352"/>
        <v>0</v>
      </c>
      <c r="BQ1244" s="53">
        <f t="shared" si="353"/>
        <v>0</v>
      </c>
    </row>
    <row r="1245" spans="1:73">
      <c r="A1245" s="41">
        <v>1306</v>
      </c>
      <c r="B1245" s="42">
        <v>46043</v>
      </c>
      <c r="C1245" s="48" t="s">
        <v>91</v>
      </c>
      <c r="D1245" s="43" t="str">
        <f t="shared" si="334"/>
        <v>IG</v>
      </c>
      <c r="E1245" s="44" t="s">
        <v>131</v>
      </c>
      <c r="F1245" s="44" t="s">
        <v>132</v>
      </c>
      <c r="G1245" s="45" t="s">
        <v>126</v>
      </c>
      <c r="H1245" s="45" t="s">
        <v>133</v>
      </c>
      <c r="I1245" s="45"/>
      <c r="J1245" s="5">
        <v>100299.14</v>
      </c>
      <c r="K1245" s="46" t="str">
        <f>VLOOKUP(J1245,'[1]Item List (3)'!A$1:B$110000,2,FALSE)</f>
        <v>IR. 9913 C</v>
      </c>
      <c r="L1245" s="5">
        <v>251204016</v>
      </c>
      <c r="M1245" s="15" t="str">
        <f t="shared" si="333"/>
        <v>IR</v>
      </c>
      <c r="N1245" s="15">
        <v>23</v>
      </c>
      <c r="O1245" s="47">
        <f t="shared" si="338"/>
        <v>156.52173913043478</v>
      </c>
      <c r="P1245" s="15">
        <v>1</v>
      </c>
      <c r="Q1245" s="15">
        <v>550</v>
      </c>
      <c r="R1245" s="15">
        <v>36</v>
      </c>
      <c r="S1245" s="15">
        <v>125</v>
      </c>
      <c r="T1245" s="15"/>
      <c r="U1245" s="48">
        <f t="shared" si="354"/>
        <v>675</v>
      </c>
      <c r="V1245" s="15">
        <v>400</v>
      </c>
      <c r="W1245" s="15"/>
      <c r="X1245" s="15"/>
      <c r="Y1245" s="15"/>
      <c r="Z1245" s="15">
        <v>10</v>
      </c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>
        <v>30</v>
      </c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>
        <v>10</v>
      </c>
      <c r="BA1245" s="15"/>
      <c r="BB1245" s="15"/>
      <c r="BC1245" s="15">
        <v>30</v>
      </c>
      <c r="BD1245" s="15"/>
      <c r="BE1245" s="15"/>
      <c r="BF1245" s="15"/>
      <c r="BG1245" s="48">
        <f t="shared" si="344"/>
        <v>480</v>
      </c>
      <c r="BH1245" s="49">
        <f t="shared" si="345"/>
        <v>8</v>
      </c>
      <c r="BI1245" s="50">
        <f t="shared" si="346"/>
        <v>6.666666666666667</v>
      </c>
      <c r="BJ1245" s="50">
        <f t="shared" si="347"/>
        <v>83.333333333333343</v>
      </c>
      <c r="BK1245" s="51">
        <f t="shared" si="348"/>
        <v>64.6875</v>
      </c>
      <c r="BL1245" s="51">
        <f t="shared" si="349"/>
        <v>76.148148148148152</v>
      </c>
      <c r="BM1245" s="51">
        <f t="shared" ref="BM1245:BM1308" si="355">IFERROR((((BJ1245*BK1245*BL1245)/1000000)*100),0)</f>
        <v>41.048611111111114</v>
      </c>
      <c r="BN1245" s="52">
        <f t="shared" si="350"/>
        <v>0.5</v>
      </c>
      <c r="BO1245" s="52">
        <f t="shared" si="351"/>
        <v>1173.9130434782608</v>
      </c>
      <c r="BP1245" s="52">
        <f t="shared" si="352"/>
        <v>0.83333333333333326</v>
      </c>
      <c r="BQ1245" s="53">
        <f t="shared" si="353"/>
        <v>130.43478260869563</v>
      </c>
      <c r="BR1245" s="54">
        <v>1</v>
      </c>
    </row>
    <row r="1246" spans="1:73">
      <c r="A1246" s="41">
        <v>1307</v>
      </c>
      <c r="B1246" s="42">
        <v>46043</v>
      </c>
      <c r="C1246" s="48" t="s">
        <v>97</v>
      </c>
      <c r="D1246" s="43" t="str">
        <f t="shared" si="334"/>
        <v>IG</v>
      </c>
      <c r="E1246" s="44" t="s">
        <v>131</v>
      </c>
      <c r="F1246" s="44" t="s">
        <v>132</v>
      </c>
      <c r="G1246" s="45" t="s">
        <v>133</v>
      </c>
      <c r="H1246" s="45"/>
      <c r="I1246" s="45"/>
      <c r="J1246" s="5">
        <v>100299.14</v>
      </c>
      <c r="K1246" s="46" t="str">
        <f>VLOOKUP(J1246,'[1]Item List (3)'!A$1:B$110000,2,FALSE)</f>
        <v>IR. 9913 C</v>
      </c>
      <c r="L1246" s="5">
        <v>251128013</v>
      </c>
      <c r="M1246" s="15" t="str">
        <f t="shared" si="333"/>
        <v>IR</v>
      </c>
      <c r="N1246" s="15">
        <v>23</v>
      </c>
      <c r="O1246" s="47">
        <f t="shared" si="338"/>
        <v>156.52173913043478</v>
      </c>
      <c r="P1246" s="15">
        <v>1</v>
      </c>
      <c r="Q1246" s="15">
        <v>110</v>
      </c>
      <c r="R1246" s="15">
        <v>36</v>
      </c>
      <c r="S1246" s="15"/>
      <c r="T1246" s="15"/>
      <c r="U1246" s="48">
        <f t="shared" si="354"/>
        <v>110</v>
      </c>
      <c r="V1246" s="15">
        <v>450</v>
      </c>
      <c r="W1246" s="15"/>
      <c r="X1246" s="15"/>
      <c r="Y1246" s="15"/>
      <c r="Z1246" s="15"/>
      <c r="AA1246" s="15"/>
      <c r="AB1246" s="15"/>
      <c r="AC1246" s="15">
        <v>15</v>
      </c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>
        <v>15</v>
      </c>
      <c r="BA1246" s="15"/>
      <c r="BB1246" s="15"/>
      <c r="BC1246" s="15"/>
      <c r="BD1246" s="15"/>
      <c r="BE1246" s="15"/>
      <c r="BF1246" s="15"/>
      <c r="BG1246" s="48">
        <f t="shared" si="344"/>
        <v>480</v>
      </c>
      <c r="BH1246" s="49">
        <f t="shared" si="345"/>
        <v>8</v>
      </c>
      <c r="BI1246" s="50">
        <f t="shared" si="346"/>
        <v>7.5</v>
      </c>
      <c r="BJ1246" s="50">
        <f t="shared" si="347"/>
        <v>93.75</v>
      </c>
      <c r="BK1246" s="51">
        <f t="shared" si="348"/>
        <v>9.3703703703703702</v>
      </c>
      <c r="BL1246" s="51">
        <f t="shared" si="349"/>
        <v>67.272727272727266</v>
      </c>
      <c r="BM1246" s="51">
        <f t="shared" si="355"/>
        <v>5.9097222222222214</v>
      </c>
      <c r="BN1246" s="52">
        <f t="shared" si="350"/>
        <v>0</v>
      </c>
      <c r="BO1246" s="52">
        <f t="shared" si="351"/>
        <v>1252.1739130434783</v>
      </c>
      <c r="BP1246" s="52">
        <f t="shared" si="352"/>
        <v>0.5</v>
      </c>
      <c r="BQ1246" s="53">
        <f t="shared" si="353"/>
        <v>78.260869565217391</v>
      </c>
    </row>
    <row r="1247" spans="1:73">
      <c r="A1247" s="41">
        <v>1308</v>
      </c>
      <c r="B1247" s="42">
        <v>46043</v>
      </c>
      <c r="C1247" s="48" t="s">
        <v>91</v>
      </c>
      <c r="D1247" s="43" t="str">
        <f t="shared" si="334"/>
        <v>IG</v>
      </c>
      <c r="E1247" s="44" t="s">
        <v>135</v>
      </c>
      <c r="F1247" s="44" t="s">
        <v>132</v>
      </c>
      <c r="G1247" s="45" t="s">
        <v>186</v>
      </c>
      <c r="H1247" s="45"/>
      <c r="I1247" s="45"/>
      <c r="J1247" s="5">
        <v>104249</v>
      </c>
      <c r="K1247" s="46" t="str">
        <f>VLOOKUP(J1247,'[1]Item List (3)'!A$1:B$110000,2,FALSE)</f>
        <v>IW. BDA-4003</v>
      </c>
      <c r="L1247" s="5">
        <v>251207009</v>
      </c>
      <c r="M1247" s="15" t="str">
        <f t="shared" si="333"/>
        <v>IR</v>
      </c>
      <c r="N1247" s="15">
        <v>23</v>
      </c>
      <c r="O1247" s="47">
        <f t="shared" si="338"/>
        <v>156.52173913043478</v>
      </c>
      <c r="P1247" s="15">
        <v>1</v>
      </c>
      <c r="Q1247" s="15">
        <v>903</v>
      </c>
      <c r="R1247" s="15"/>
      <c r="S1247" s="15">
        <v>30</v>
      </c>
      <c r="T1247" s="15"/>
      <c r="U1247" s="48">
        <f t="shared" si="354"/>
        <v>933</v>
      </c>
      <c r="V1247" s="15">
        <v>390</v>
      </c>
      <c r="W1247" s="15"/>
      <c r="X1247" s="15"/>
      <c r="Y1247" s="15"/>
      <c r="Z1247" s="15"/>
      <c r="AA1247" s="15"/>
      <c r="AB1247" s="15"/>
      <c r="AC1247" s="15">
        <v>20</v>
      </c>
      <c r="AD1247" s="15"/>
      <c r="AE1247" s="15">
        <v>20</v>
      </c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>
        <v>30</v>
      </c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>
        <v>10</v>
      </c>
      <c r="BA1247" s="15"/>
      <c r="BB1247" s="15"/>
      <c r="BC1247" s="15">
        <v>15</v>
      </c>
      <c r="BD1247" s="15"/>
      <c r="BE1247" s="15">
        <v>5</v>
      </c>
      <c r="BF1247" s="15"/>
      <c r="BG1247" s="48">
        <f t="shared" si="344"/>
        <v>490</v>
      </c>
      <c r="BH1247" s="49">
        <f t="shared" si="345"/>
        <v>8.1666666666666661</v>
      </c>
      <c r="BI1247" s="50">
        <f t="shared" si="346"/>
        <v>6.4999999999999991</v>
      </c>
      <c r="BJ1247" s="50">
        <f t="shared" si="347"/>
        <v>79.591836734693871</v>
      </c>
      <c r="BK1247" s="51">
        <f t="shared" si="348"/>
        <v>91.705128205128219</v>
      </c>
      <c r="BL1247" s="51">
        <f t="shared" si="349"/>
        <v>96.784565916398719</v>
      </c>
      <c r="BM1247" s="51">
        <f t="shared" si="355"/>
        <v>70.642857142857153</v>
      </c>
      <c r="BN1247" s="52">
        <f t="shared" si="350"/>
        <v>0.58333333333333337</v>
      </c>
      <c r="BO1247" s="52">
        <f t="shared" si="351"/>
        <v>1186.9565217391305</v>
      </c>
      <c r="BP1247" s="52">
        <f t="shared" si="352"/>
        <v>1.0833333333333335</v>
      </c>
      <c r="BQ1247" s="53">
        <f t="shared" si="353"/>
        <v>169.56521739130437</v>
      </c>
      <c r="BR1247" s="54">
        <v>1</v>
      </c>
      <c r="BT1247" s="54">
        <v>1</v>
      </c>
      <c r="BU1247" s="55">
        <v>1</v>
      </c>
    </row>
    <row r="1248" spans="1:73">
      <c r="A1248" s="41">
        <v>1309</v>
      </c>
      <c r="B1248" s="42">
        <v>46043</v>
      </c>
      <c r="C1248" s="48" t="s">
        <v>97</v>
      </c>
      <c r="D1248" s="43" t="str">
        <f t="shared" si="334"/>
        <v>IG</v>
      </c>
      <c r="E1248" s="44" t="s">
        <v>135</v>
      </c>
      <c r="F1248" s="44" t="s">
        <v>132</v>
      </c>
      <c r="G1248" s="45" t="s">
        <v>152</v>
      </c>
      <c r="H1248" s="45"/>
      <c r="I1248" s="45"/>
      <c r="J1248" s="5">
        <v>104249</v>
      </c>
      <c r="K1248" s="46" t="str">
        <f>VLOOKUP(J1248,'[1]Item List (3)'!A$1:B$110000,2,FALSE)</f>
        <v>IW. BDA-4003</v>
      </c>
      <c r="L1248" s="5">
        <v>251207009</v>
      </c>
      <c r="M1248" s="15" t="str">
        <f t="shared" si="333"/>
        <v>IR</v>
      </c>
      <c r="N1248" s="15">
        <v>23</v>
      </c>
      <c r="O1248" s="47">
        <f t="shared" si="338"/>
        <v>156.52173913043478</v>
      </c>
      <c r="P1248" s="15">
        <v>1</v>
      </c>
      <c r="Q1248" s="15">
        <v>805</v>
      </c>
      <c r="R1248" s="15">
        <v>5</v>
      </c>
      <c r="S1248" s="15">
        <v>16</v>
      </c>
      <c r="T1248" s="15"/>
      <c r="U1248" s="48">
        <f t="shared" si="354"/>
        <v>821</v>
      </c>
      <c r="V1248" s="15">
        <v>340</v>
      </c>
      <c r="W1248" s="15"/>
      <c r="X1248" s="15">
        <v>45</v>
      </c>
      <c r="Y1248" s="15"/>
      <c r="Z1248" s="15"/>
      <c r="AA1248" s="15"/>
      <c r="AB1248" s="15"/>
      <c r="AC1248" s="15">
        <v>15</v>
      </c>
      <c r="AD1248" s="15"/>
      <c r="AE1248" s="15">
        <v>15</v>
      </c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>
        <v>30</v>
      </c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>
        <v>30</v>
      </c>
      <c r="BA1248" s="15"/>
      <c r="BB1248" s="15"/>
      <c r="BC1248" s="15"/>
      <c r="BD1248" s="15"/>
      <c r="BE1248" s="15">
        <v>5</v>
      </c>
      <c r="BF1248" s="15"/>
      <c r="BG1248" s="48">
        <f t="shared" si="344"/>
        <v>480</v>
      </c>
      <c r="BH1248" s="49">
        <f t="shared" si="345"/>
        <v>8</v>
      </c>
      <c r="BI1248" s="50">
        <f t="shared" si="346"/>
        <v>5.6666666666666661</v>
      </c>
      <c r="BJ1248" s="50">
        <f t="shared" si="347"/>
        <v>70.833333333333329</v>
      </c>
      <c r="BK1248" s="51">
        <f t="shared" si="348"/>
        <v>92.563725490196092</v>
      </c>
      <c r="BL1248" s="51">
        <f t="shared" si="349"/>
        <v>97.442143727162005</v>
      </c>
      <c r="BM1248" s="51">
        <f t="shared" si="355"/>
        <v>63.888888888888893</v>
      </c>
      <c r="BN1248" s="52">
        <f t="shared" si="350"/>
        <v>0.58333333333333337</v>
      </c>
      <c r="BO1248" s="52">
        <f t="shared" si="351"/>
        <v>1160.8695652173913</v>
      </c>
      <c r="BP1248" s="52">
        <f t="shared" si="352"/>
        <v>1.75</v>
      </c>
      <c r="BQ1248" s="53">
        <f t="shared" si="353"/>
        <v>273.91304347826087</v>
      </c>
    </row>
    <row r="1249" spans="1:73">
      <c r="A1249" s="41">
        <v>1310</v>
      </c>
      <c r="B1249" s="42">
        <v>46043</v>
      </c>
      <c r="C1249" s="48" t="s">
        <v>91</v>
      </c>
      <c r="D1249" s="43" t="str">
        <f t="shared" si="334"/>
        <v>IG</v>
      </c>
      <c r="E1249" s="44" t="s">
        <v>140</v>
      </c>
      <c r="F1249" s="44" t="s">
        <v>132</v>
      </c>
      <c r="G1249" s="45" t="s">
        <v>156</v>
      </c>
      <c r="H1249" s="45"/>
      <c r="I1249" s="45"/>
      <c r="J1249" s="5">
        <v>1526013.01</v>
      </c>
      <c r="K1249" s="46" t="e">
        <f>VLOOKUP(J1249,'[1]Item List (3)'!A$1:B$110000,2,FALSE)</f>
        <v>#N/A</v>
      </c>
      <c r="L1249" s="5">
        <v>251107005</v>
      </c>
      <c r="M1249" s="15" t="str">
        <f t="shared" si="333"/>
        <v>IR</v>
      </c>
      <c r="N1249" s="15">
        <v>35</v>
      </c>
      <c r="O1249" s="47">
        <f t="shared" si="338"/>
        <v>102.85714285714286</v>
      </c>
      <c r="P1249" s="15">
        <v>1</v>
      </c>
      <c r="Q1249" s="15">
        <v>334</v>
      </c>
      <c r="R1249" s="15">
        <v>5</v>
      </c>
      <c r="S1249" s="15"/>
      <c r="T1249" s="15"/>
      <c r="U1249" s="48">
        <f t="shared" si="354"/>
        <v>334</v>
      </c>
      <c r="V1249" s="15">
        <v>450</v>
      </c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>
        <v>20</v>
      </c>
      <c r="AQ1249" s="15"/>
      <c r="AR1249" s="15">
        <v>180</v>
      </c>
      <c r="AS1249" s="15"/>
      <c r="AT1249" s="15"/>
      <c r="AU1249" s="15"/>
      <c r="AV1249" s="15"/>
      <c r="AW1249" s="15"/>
      <c r="AX1249" s="15"/>
      <c r="AY1249" s="15"/>
      <c r="AZ1249" s="15">
        <v>10</v>
      </c>
      <c r="BA1249" s="15"/>
      <c r="BB1249" s="15"/>
      <c r="BC1249" s="15"/>
      <c r="BD1249" s="15"/>
      <c r="BE1249" s="15"/>
      <c r="BF1249" s="15"/>
      <c r="BG1249" s="48">
        <f t="shared" si="344"/>
        <v>660</v>
      </c>
      <c r="BH1249" s="49">
        <f t="shared" si="345"/>
        <v>11</v>
      </c>
      <c r="BI1249" s="50">
        <f t="shared" si="346"/>
        <v>7.5</v>
      </c>
      <c r="BJ1249" s="50">
        <f t="shared" si="347"/>
        <v>68.181818181818173</v>
      </c>
      <c r="BK1249" s="51">
        <f t="shared" si="348"/>
        <v>43.296296296296291</v>
      </c>
      <c r="BL1249" s="51">
        <f t="shared" si="349"/>
        <v>98.502994011976057</v>
      </c>
      <c r="BM1249" s="51">
        <f t="shared" si="355"/>
        <v>29.078282828282827</v>
      </c>
      <c r="BN1249" s="52">
        <f t="shared" si="350"/>
        <v>0.33333333333333331</v>
      </c>
      <c r="BO1249" s="52">
        <f t="shared" si="351"/>
        <v>1097.1428571428571</v>
      </c>
      <c r="BP1249" s="52">
        <f t="shared" si="352"/>
        <v>3.1666666666666665</v>
      </c>
      <c r="BQ1249" s="53">
        <f t="shared" si="353"/>
        <v>325.71428571428572</v>
      </c>
    </row>
    <row r="1250" spans="1:73">
      <c r="A1250" s="41">
        <v>1311</v>
      </c>
      <c r="B1250" s="42">
        <v>46043</v>
      </c>
      <c r="C1250" s="48" t="s">
        <v>97</v>
      </c>
      <c r="D1250" s="43" t="str">
        <f t="shared" si="334"/>
        <v>IG</v>
      </c>
      <c r="E1250" s="44" t="s">
        <v>140</v>
      </c>
      <c r="F1250" s="44" t="s">
        <v>132</v>
      </c>
      <c r="G1250" s="45" t="s">
        <v>185</v>
      </c>
      <c r="H1250" s="45"/>
      <c r="I1250" s="45"/>
      <c r="J1250" s="5">
        <v>1526013.01</v>
      </c>
      <c r="K1250" s="46" t="e">
        <f>VLOOKUP(J1250,'[1]Item List (3)'!A$1:B$110000,2,FALSE)</f>
        <v>#N/A</v>
      </c>
      <c r="L1250" s="5">
        <v>251107005</v>
      </c>
      <c r="M1250" s="15" t="str">
        <f t="shared" si="333"/>
        <v>IR</v>
      </c>
      <c r="N1250" s="15">
        <v>35</v>
      </c>
      <c r="O1250" s="47">
        <f t="shared" si="338"/>
        <v>102.85714285714286</v>
      </c>
      <c r="P1250" s="15">
        <v>1</v>
      </c>
      <c r="Q1250" s="15">
        <v>102</v>
      </c>
      <c r="R1250" s="15"/>
      <c r="S1250" s="15">
        <v>2</v>
      </c>
      <c r="T1250" s="15"/>
      <c r="U1250" s="48">
        <f t="shared" si="354"/>
        <v>104</v>
      </c>
      <c r="V1250" s="15">
        <v>455</v>
      </c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>
        <v>10</v>
      </c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>
        <v>15</v>
      </c>
      <c r="BA1250" s="15"/>
      <c r="BB1250" s="15"/>
      <c r="BC1250" s="15"/>
      <c r="BD1250" s="15"/>
      <c r="BE1250" s="15"/>
      <c r="BF1250" s="15"/>
      <c r="BG1250" s="48">
        <f t="shared" si="344"/>
        <v>480</v>
      </c>
      <c r="BH1250" s="49">
        <f t="shared" si="345"/>
        <v>8</v>
      </c>
      <c r="BI1250" s="50">
        <f t="shared" si="346"/>
        <v>7.583333333333333</v>
      </c>
      <c r="BJ1250" s="50">
        <f t="shared" si="347"/>
        <v>94.791666666666657</v>
      </c>
      <c r="BK1250" s="51">
        <f t="shared" si="348"/>
        <v>13.333333333333334</v>
      </c>
      <c r="BL1250" s="51">
        <f t="shared" si="349"/>
        <v>98.076923076923066</v>
      </c>
      <c r="BM1250" s="51">
        <f t="shared" si="355"/>
        <v>12.395833333333332</v>
      </c>
      <c r="BN1250" s="52">
        <f t="shared" si="350"/>
        <v>0.16666666666666666</v>
      </c>
      <c r="BO1250" s="52">
        <f t="shared" si="351"/>
        <v>805.71428571428567</v>
      </c>
      <c r="BP1250" s="52">
        <f t="shared" si="352"/>
        <v>0.25</v>
      </c>
      <c r="BQ1250" s="53">
        <f t="shared" si="353"/>
        <v>25.714285714285715</v>
      </c>
    </row>
    <row r="1251" spans="1:73">
      <c r="A1251" s="41">
        <v>1312</v>
      </c>
      <c r="B1251" s="42">
        <v>46043</v>
      </c>
      <c r="C1251" s="15" t="s">
        <v>91</v>
      </c>
      <c r="D1251" s="43" t="str">
        <f t="shared" si="334"/>
        <v>IG</v>
      </c>
      <c r="E1251" s="44" t="s">
        <v>143</v>
      </c>
      <c r="F1251" s="44"/>
      <c r="G1251" s="45"/>
      <c r="H1251" s="45"/>
      <c r="I1251" s="45"/>
      <c r="J1251" s="5"/>
      <c r="K1251" s="46" t="e">
        <f>VLOOKUP(J1251,'[1]Item List (3)'!A$1:B$110000,2,FALSE)</f>
        <v>#N/A</v>
      </c>
      <c r="L1251" s="5"/>
      <c r="M1251" s="15" t="str">
        <f t="shared" si="333"/>
        <v>IR</v>
      </c>
      <c r="N1251" s="15"/>
      <c r="O1251" s="47" t="str">
        <f t="shared" si="338"/>
        <v/>
      </c>
      <c r="P1251" s="15"/>
      <c r="Q1251" s="15"/>
      <c r="R1251" s="15"/>
      <c r="S1251" s="15"/>
      <c r="T1251" s="15"/>
      <c r="U1251" s="48">
        <f t="shared" si="354"/>
        <v>0</v>
      </c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48">
        <f t="shared" si="344"/>
        <v>0</v>
      </c>
      <c r="BH1251" s="49">
        <f t="shared" si="345"/>
        <v>0</v>
      </c>
      <c r="BI1251" s="50">
        <f t="shared" si="346"/>
        <v>0</v>
      </c>
      <c r="BJ1251" s="50">
        <f t="shared" si="347"/>
        <v>0</v>
      </c>
      <c r="BK1251" s="51">
        <f t="shared" si="348"/>
        <v>0</v>
      </c>
      <c r="BL1251" s="51">
        <f t="shared" si="349"/>
        <v>0</v>
      </c>
      <c r="BM1251" s="51">
        <f t="shared" si="355"/>
        <v>0</v>
      </c>
      <c r="BN1251" s="52">
        <f t="shared" si="350"/>
        <v>0</v>
      </c>
      <c r="BO1251" s="52">
        <f t="shared" si="351"/>
        <v>0</v>
      </c>
      <c r="BP1251" s="52">
        <f t="shared" si="352"/>
        <v>0</v>
      </c>
      <c r="BQ1251" s="53">
        <f t="shared" si="353"/>
        <v>0</v>
      </c>
    </row>
    <row r="1252" spans="1:73">
      <c r="A1252" s="41">
        <v>1313</v>
      </c>
      <c r="B1252" s="42">
        <v>46043</v>
      </c>
      <c r="C1252" s="48" t="s">
        <v>97</v>
      </c>
      <c r="D1252" s="43" t="str">
        <f t="shared" si="334"/>
        <v>IG</v>
      </c>
      <c r="E1252" s="44" t="s">
        <v>143</v>
      </c>
      <c r="F1252" s="44"/>
      <c r="G1252" s="45"/>
      <c r="H1252" s="45"/>
      <c r="I1252" s="45"/>
      <c r="J1252" s="5"/>
      <c r="K1252" s="46" t="e">
        <f>VLOOKUP(J1252,'[1]Item List (3)'!A$1:B$110000,2,FALSE)</f>
        <v>#N/A</v>
      </c>
      <c r="L1252" s="5"/>
      <c r="M1252" s="15" t="str">
        <f t="shared" si="333"/>
        <v>IR</v>
      </c>
      <c r="N1252" s="15"/>
      <c r="O1252" s="47" t="str">
        <f t="shared" si="338"/>
        <v/>
      </c>
      <c r="P1252" s="15"/>
      <c r="Q1252" s="15"/>
      <c r="R1252" s="15"/>
      <c r="S1252" s="15"/>
      <c r="T1252" s="15"/>
      <c r="U1252" s="48">
        <f t="shared" si="354"/>
        <v>0</v>
      </c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48">
        <f t="shared" si="344"/>
        <v>0</v>
      </c>
      <c r="BH1252" s="49">
        <f t="shared" si="345"/>
        <v>0</v>
      </c>
      <c r="BI1252" s="50">
        <f t="shared" si="346"/>
        <v>0</v>
      </c>
      <c r="BJ1252" s="50">
        <f t="shared" si="347"/>
        <v>0</v>
      </c>
      <c r="BK1252" s="51">
        <f t="shared" si="348"/>
        <v>0</v>
      </c>
      <c r="BL1252" s="51">
        <f t="shared" si="349"/>
        <v>0</v>
      </c>
      <c r="BM1252" s="51">
        <f t="shared" si="355"/>
        <v>0</v>
      </c>
      <c r="BN1252" s="52">
        <f t="shared" si="350"/>
        <v>0</v>
      </c>
      <c r="BO1252" s="52">
        <f t="shared" si="351"/>
        <v>0</v>
      </c>
      <c r="BP1252" s="52">
        <f t="shared" si="352"/>
        <v>0</v>
      </c>
      <c r="BQ1252" s="53">
        <f t="shared" si="353"/>
        <v>0</v>
      </c>
    </row>
    <row r="1253" spans="1:73">
      <c r="A1253" s="41">
        <v>1314</v>
      </c>
      <c r="B1253" s="42">
        <v>46043</v>
      </c>
      <c r="C1253" s="48" t="s">
        <v>91</v>
      </c>
      <c r="D1253" s="43" t="str">
        <f t="shared" si="334"/>
        <v>IG</v>
      </c>
      <c r="E1253" s="44" t="s">
        <v>144</v>
      </c>
      <c r="F1253" s="44" t="s">
        <v>122</v>
      </c>
      <c r="G1253" s="45" t="s">
        <v>127</v>
      </c>
      <c r="H1253" s="45"/>
      <c r="I1253" s="45"/>
      <c r="J1253" s="5">
        <v>208557.1</v>
      </c>
      <c r="K1253" s="46" t="str">
        <f>VLOOKUP(J1253,'[1]Item List (3)'!A$1:B$110000,2,FALSE)</f>
        <v>OR 22211 SPL</v>
      </c>
      <c r="L1253" s="5">
        <v>250928012</v>
      </c>
      <c r="M1253" s="15" t="str">
        <f t="shared" si="333"/>
        <v>OR</v>
      </c>
      <c r="N1253" s="15">
        <v>60</v>
      </c>
      <c r="O1253" s="47">
        <f t="shared" si="338"/>
        <v>60</v>
      </c>
      <c r="P1253" s="15">
        <v>1</v>
      </c>
      <c r="Q1253" s="15">
        <v>256</v>
      </c>
      <c r="R1253" s="15">
        <v>13</v>
      </c>
      <c r="S1253" s="15"/>
      <c r="T1253" s="15"/>
      <c r="U1253" s="48">
        <f t="shared" si="354"/>
        <v>256</v>
      </c>
      <c r="V1253" s="15">
        <v>320</v>
      </c>
      <c r="W1253" s="15"/>
      <c r="X1253" s="15"/>
      <c r="Y1253" s="15"/>
      <c r="Z1253" s="15">
        <v>10</v>
      </c>
      <c r="AA1253" s="15"/>
      <c r="AB1253" s="15">
        <v>120</v>
      </c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>
        <v>20</v>
      </c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>
        <v>10</v>
      </c>
      <c r="BA1253" s="15"/>
      <c r="BB1253" s="15"/>
      <c r="BC1253" s="15"/>
      <c r="BD1253" s="15"/>
      <c r="BE1253" s="15"/>
      <c r="BF1253" s="15"/>
      <c r="BG1253" s="48">
        <f t="shared" si="344"/>
        <v>480</v>
      </c>
      <c r="BH1253" s="49">
        <f t="shared" si="345"/>
        <v>8</v>
      </c>
      <c r="BI1253" s="50">
        <f t="shared" si="346"/>
        <v>5.3333333333333339</v>
      </c>
      <c r="BJ1253" s="50">
        <f t="shared" si="347"/>
        <v>66.666666666666671</v>
      </c>
      <c r="BK1253" s="51">
        <f t="shared" si="348"/>
        <v>79.999999999999986</v>
      </c>
      <c r="BL1253" s="51">
        <f t="shared" si="349"/>
        <v>94.921875</v>
      </c>
      <c r="BM1253" s="51">
        <f t="shared" si="355"/>
        <v>50.625</v>
      </c>
      <c r="BN1253" s="52">
        <f t="shared" si="350"/>
        <v>0.33333333333333331</v>
      </c>
      <c r="BO1253" s="52">
        <f t="shared" si="351"/>
        <v>460</v>
      </c>
      <c r="BP1253" s="52">
        <f t="shared" si="352"/>
        <v>2.333333333333333</v>
      </c>
      <c r="BQ1253" s="53">
        <f t="shared" si="353"/>
        <v>139.99999999999997</v>
      </c>
    </row>
    <row r="1254" spans="1:73">
      <c r="A1254" s="41">
        <v>1315</v>
      </c>
      <c r="B1254" s="42">
        <v>46043</v>
      </c>
      <c r="C1254" s="48" t="s">
        <v>97</v>
      </c>
      <c r="D1254" s="43" t="str">
        <f t="shared" si="334"/>
        <v>IG</v>
      </c>
      <c r="E1254" s="44" t="s">
        <v>144</v>
      </c>
      <c r="F1254" s="44" t="s">
        <v>122</v>
      </c>
      <c r="G1254" s="45" t="s">
        <v>145</v>
      </c>
      <c r="H1254" s="45"/>
      <c r="I1254" s="45"/>
      <c r="J1254" s="5">
        <v>208557.1</v>
      </c>
      <c r="K1254" s="46" t="str">
        <f>VLOOKUP(J1254,'[1]Item List (3)'!A$1:B$110000,2,FALSE)</f>
        <v>OR 22211 SPL</v>
      </c>
      <c r="L1254" s="5">
        <v>250928012</v>
      </c>
      <c r="M1254" s="15" t="str">
        <f t="shared" si="333"/>
        <v>OR</v>
      </c>
      <c r="N1254" s="15">
        <v>60</v>
      </c>
      <c r="O1254" s="47">
        <f t="shared" si="338"/>
        <v>60</v>
      </c>
      <c r="P1254" s="15">
        <v>1</v>
      </c>
      <c r="Q1254" s="15">
        <v>305</v>
      </c>
      <c r="R1254" s="15">
        <v>4</v>
      </c>
      <c r="S1254" s="15"/>
      <c r="T1254" s="15"/>
      <c r="U1254" s="48">
        <f t="shared" si="354"/>
        <v>305</v>
      </c>
      <c r="V1254" s="15">
        <v>365</v>
      </c>
      <c r="W1254" s="15"/>
      <c r="X1254" s="15"/>
      <c r="Y1254" s="15"/>
      <c r="Z1254" s="15"/>
      <c r="AA1254" s="15"/>
      <c r="AB1254" s="15">
        <v>65</v>
      </c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>
        <v>20</v>
      </c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>
        <v>30</v>
      </c>
      <c r="BA1254" s="15"/>
      <c r="BB1254" s="15"/>
      <c r="BC1254" s="15"/>
      <c r="BD1254" s="15"/>
      <c r="BE1254" s="15"/>
      <c r="BF1254" s="15"/>
      <c r="BG1254" s="48">
        <f t="shared" si="344"/>
        <v>480</v>
      </c>
      <c r="BH1254" s="49">
        <f t="shared" si="345"/>
        <v>8</v>
      </c>
      <c r="BI1254" s="50">
        <f t="shared" si="346"/>
        <v>6.083333333333333</v>
      </c>
      <c r="BJ1254" s="50">
        <f t="shared" si="347"/>
        <v>76.041666666666657</v>
      </c>
      <c r="BK1254" s="51">
        <f t="shared" si="348"/>
        <v>83.561643835616437</v>
      </c>
      <c r="BL1254" s="51">
        <f t="shared" si="349"/>
        <v>98.688524590163937</v>
      </c>
      <c r="BM1254" s="51">
        <f t="shared" si="355"/>
        <v>62.708333333333321</v>
      </c>
      <c r="BN1254" s="52">
        <f t="shared" si="350"/>
        <v>0.33333333333333331</v>
      </c>
      <c r="BO1254" s="52">
        <f t="shared" si="351"/>
        <v>460</v>
      </c>
      <c r="BP1254" s="52">
        <f t="shared" si="352"/>
        <v>1.5833333333333335</v>
      </c>
      <c r="BQ1254" s="53">
        <f t="shared" si="353"/>
        <v>95.000000000000014</v>
      </c>
    </row>
    <row r="1255" spans="1:73">
      <c r="A1255" s="41">
        <v>1316</v>
      </c>
      <c r="B1255" s="42">
        <v>46043</v>
      </c>
      <c r="C1255" s="48" t="s">
        <v>91</v>
      </c>
      <c r="D1255" s="43" t="str">
        <f t="shared" si="334"/>
        <v>IG</v>
      </c>
      <c r="E1255" s="44" t="s">
        <v>146</v>
      </c>
      <c r="F1255" s="44" t="s">
        <v>122</v>
      </c>
      <c r="G1255" s="45" t="s">
        <v>151</v>
      </c>
      <c r="H1255" s="45"/>
      <c r="I1255" s="45"/>
      <c r="J1255" s="5">
        <v>208247</v>
      </c>
      <c r="K1255" s="46" t="str">
        <f>VLOOKUP(J1255,'[1]Item List (3)'!A$1:B$110000,2,FALSE)</f>
        <v>OR.209 YY2</v>
      </c>
      <c r="L1255" s="5">
        <v>251221003</v>
      </c>
      <c r="M1255" s="15" t="str">
        <f t="shared" si="333"/>
        <v>OR</v>
      </c>
      <c r="N1255" s="15">
        <v>20</v>
      </c>
      <c r="O1255" s="47">
        <f t="shared" si="338"/>
        <v>180</v>
      </c>
      <c r="P1255" s="15">
        <v>1</v>
      </c>
      <c r="Q1255" s="15">
        <f>1178+6</f>
        <v>1184</v>
      </c>
      <c r="R1255" s="15">
        <v>8</v>
      </c>
      <c r="S1255" s="15"/>
      <c r="T1255" s="15"/>
      <c r="U1255" s="48">
        <f t="shared" si="354"/>
        <v>1184</v>
      </c>
      <c r="V1255" s="15">
        <v>430</v>
      </c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>
        <v>40</v>
      </c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>
        <v>10</v>
      </c>
      <c r="BA1255" s="15"/>
      <c r="BB1255" s="15"/>
      <c r="BC1255" s="15"/>
      <c r="BD1255" s="15"/>
      <c r="BE1255" s="15"/>
      <c r="BF1255" s="15"/>
      <c r="BG1255" s="48">
        <f t="shared" si="344"/>
        <v>480</v>
      </c>
      <c r="BH1255" s="49">
        <f t="shared" si="345"/>
        <v>8</v>
      </c>
      <c r="BI1255" s="50">
        <f t="shared" si="346"/>
        <v>7.166666666666667</v>
      </c>
      <c r="BJ1255" s="50">
        <f t="shared" si="347"/>
        <v>89.583333333333343</v>
      </c>
      <c r="BK1255" s="51">
        <f t="shared" si="348"/>
        <v>91.782945736434101</v>
      </c>
      <c r="BL1255" s="51">
        <f t="shared" si="349"/>
        <v>99.324324324324323</v>
      </c>
      <c r="BM1255" s="51">
        <f t="shared" si="355"/>
        <v>81.666666666666671</v>
      </c>
      <c r="BN1255" s="52">
        <f t="shared" si="350"/>
        <v>0.66666666666666663</v>
      </c>
      <c r="BO1255" s="52">
        <f t="shared" si="351"/>
        <v>1320</v>
      </c>
      <c r="BP1255" s="52">
        <f t="shared" si="352"/>
        <v>0.16666666666666674</v>
      </c>
      <c r="BQ1255" s="53">
        <f t="shared" si="353"/>
        <v>30.000000000000011</v>
      </c>
      <c r="BR1255" s="54">
        <v>1</v>
      </c>
    </row>
    <row r="1256" spans="1:73">
      <c r="A1256" s="41">
        <v>1317</v>
      </c>
      <c r="B1256" s="42">
        <v>46043</v>
      </c>
      <c r="C1256" s="48" t="s">
        <v>97</v>
      </c>
      <c r="D1256" s="43" t="str">
        <f t="shared" si="334"/>
        <v>IG</v>
      </c>
      <c r="E1256" s="44" t="s">
        <v>146</v>
      </c>
      <c r="F1256" s="44" t="s">
        <v>122</v>
      </c>
      <c r="G1256" s="45" t="s">
        <v>142</v>
      </c>
      <c r="H1256" s="45"/>
      <c r="I1256" s="45"/>
      <c r="J1256" s="5">
        <v>208247</v>
      </c>
      <c r="K1256" s="46" t="str">
        <f>VLOOKUP(J1256,'[1]Item List (3)'!A$1:B$110000,2,FALSE)</f>
        <v>OR.209 YY2</v>
      </c>
      <c r="L1256" s="5">
        <v>251221003</v>
      </c>
      <c r="M1256" s="15" t="str">
        <f t="shared" si="333"/>
        <v>OR</v>
      </c>
      <c r="N1256" s="15">
        <v>20</v>
      </c>
      <c r="O1256" s="47">
        <f t="shared" si="338"/>
        <v>180</v>
      </c>
      <c r="P1256" s="15">
        <v>1</v>
      </c>
      <c r="Q1256" s="15">
        <f>1160+40</f>
        <v>1200</v>
      </c>
      <c r="R1256" s="15">
        <v>6</v>
      </c>
      <c r="S1256" s="15">
        <v>1</v>
      </c>
      <c r="T1256" s="15"/>
      <c r="U1256" s="48">
        <f t="shared" si="354"/>
        <v>1201</v>
      </c>
      <c r="V1256" s="15">
        <v>425</v>
      </c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>
        <v>20</v>
      </c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>
        <v>30</v>
      </c>
      <c r="BA1256" s="15"/>
      <c r="BB1256" s="15"/>
      <c r="BC1256" s="15"/>
      <c r="BD1256" s="15"/>
      <c r="BE1256" s="15">
        <v>5</v>
      </c>
      <c r="BF1256" s="15"/>
      <c r="BG1256" s="48">
        <f t="shared" si="344"/>
        <v>480</v>
      </c>
      <c r="BH1256" s="49">
        <f t="shared" si="345"/>
        <v>8</v>
      </c>
      <c r="BI1256" s="50">
        <f t="shared" si="346"/>
        <v>7.083333333333333</v>
      </c>
      <c r="BJ1256" s="50">
        <f t="shared" si="347"/>
        <v>88.541666666666657</v>
      </c>
      <c r="BK1256" s="51">
        <f t="shared" si="348"/>
        <v>94.196078431372555</v>
      </c>
      <c r="BL1256" s="51">
        <f t="shared" si="349"/>
        <v>99.417152373022475</v>
      </c>
      <c r="BM1256" s="51">
        <f t="shared" si="355"/>
        <v>82.916666666666657</v>
      </c>
      <c r="BN1256" s="52">
        <f t="shared" si="350"/>
        <v>0.41666666666666669</v>
      </c>
      <c r="BO1256" s="52">
        <f t="shared" si="351"/>
        <v>1365</v>
      </c>
      <c r="BP1256" s="52">
        <f t="shared" si="352"/>
        <v>0.49999999999999994</v>
      </c>
      <c r="BQ1256" s="53">
        <f t="shared" si="353"/>
        <v>89.999999999999986</v>
      </c>
    </row>
    <row r="1257" spans="1:73">
      <c r="A1257" s="41">
        <v>1318</v>
      </c>
      <c r="B1257" s="42">
        <v>46043</v>
      </c>
      <c r="C1257" s="48" t="s">
        <v>91</v>
      </c>
      <c r="D1257" s="43" t="str">
        <f t="shared" si="334"/>
        <v>IG</v>
      </c>
      <c r="E1257" s="44" t="s">
        <v>147</v>
      </c>
      <c r="F1257" s="44" t="s">
        <v>132</v>
      </c>
      <c r="G1257" s="45" t="s">
        <v>178</v>
      </c>
      <c r="H1257" s="45" t="s">
        <v>134</v>
      </c>
      <c r="I1257" s="45"/>
      <c r="J1257" s="5">
        <v>104247</v>
      </c>
      <c r="K1257" s="46" t="str">
        <f>VLOOKUP(J1257,'[1]Item List (3)'!A$1:B$110000,2,FALSE)</f>
        <v>IR.209</v>
      </c>
      <c r="L1257" s="5">
        <v>251221001</v>
      </c>
      <c r="M1257" s="15" t="str">
        <f t="shared" si="333"/>
        <v>IR</v>
      </c>
      <c r="N1257" s="15">
        <v>25</v>
      </c>
      <c r="O1257" s="47">
        <f t="shared" si="338"/>
        <v>144</v>
      </c>
      <c r="P1257" s="15">
        <v>1</v>
      </c>
      <c r="Q1257" s="15">
        <v>823</v>
      </c>
      <c r="R1257" s="15">
        <v>25</v>
      </c>
      <c r="S1257" s="15">
        <v>3</v>
      </c>
      <c r="T1257" s="15">
        <v>6</v>
      </c>
      <c r="U1257" s="48">
        <f t="shared" si="354"/>
        <v>832</v>
      </c>
      <c r="V1257" s="15">
        <v>415</v>
      </c>
      <c r="W1257" s="15"/>
      <c r="X1257" s="15"/>
      <c r="Y1257" s="15"/>
      <c r="Z1257" s="15">
        <v>10</v>
      </c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>
        <v>30</v>
      </c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>
        <v>10</v>
      </c>
      <c r="BA1257" s="15"/>
      <c r="BB1257" s="15"/>
      <c r="BC1257" s="15">
        <v>10</v>
      </c>
      <c r="BD1257" s="15"/>
      <c r="BE1257" s="15">
        <v>5</v>
      </c>
      <c r="BF1257" s="15"/>
      <c r="BG1257" s="48">
        <f t="shared" si="344"/>
        <v>480</v>
      </c>
      <c r="BH1257" s="49">
        <f t="shared" si="345"/>
        <v>8</v>
      </c>
      <c r="BI1257" s="50">
        <f t="shared" si="346"/>
        <v>6.916666666666667</v>
      </c>
      <c r="BJ1257" s="50">
        <f t="shared" si="347"/>
        <v>86.458333333333343</v>
      </c>
      <c r="BK1257" s="51">
        <f t="shared" si="348"/>
        <v>83.53413654618474</v>
      </c>
      <c r="BL1257" s="51">
        <f t="shared" si="349"/>
        <v>95.913461538461547</v>
      </c>
      <c r="BM1257" s="51">
        <f t="shared" si="355"/>
        <v>69.270833333333343</v>
      </c>
      <c r="BN1257" s="52">
        <f t="shared" si="350"/>
        <v>0.58333333333333337</v>
      </c>
      <c r="BO1257" s="52">
        <f t="shared" si="351"/>
        <v>1068</v>
      </c>
      <c r="BP1257" s="52">
        <f t="shared" si="352"/>
        <v>0.49999999999999989</v>
      </c>
      <c r="BQ1257" s="53">
        <f t="shared" si="353"/>
        <v>71.999999999999986</v>
      </c>
      <c r="BR1257" s="54">
        <v>1</v>
      </c>
      <c r="BT1257" s="54">
        <v>1</v>
      </c>
      <c r="BU1257" s="55">
        <v>1</v>
      </c>
    </row>
    <row r="1258" spans="1:73">
      <c r="A1258" s="41">
        <v>1319</v>
      </c>
      <c r="B1258" s="42">
        <v>46043</v>
      </c>
      <c r="C1258" s="48" t="s">
        <v>97</v>
      </c>
      <c r="D1258" s="43" t="str">
        <f t="shared" si="334"/>
        <v>IG</v>
      </c>
      <c r="E1258" s="44" t="s">
        <v>147</v>
      </c>
      <c r="F1258" s="44" t="s">
        <v>132</v>
      </c>
      <c r="G1258" s="45" t="s">
        <v>127</v>
      </c>
      <c r="H1258" s="45"/>
      <c r="I1258" s="45"/>
      <c r="J1258" s="5">
        <v>104247</v>
      </c>
      <c r="K1258" s="46" t="str">
        <f>VLOOKUP(J1258,'[1]Item List (3)'!A$1:B$110000,2,FALSE)</f>
        <v>IR.209</v>
      </c>
      <c r="L1258" s="5">
        <v>251221001</v>
      </c>
      <c r="M1258" s="15" t="str">
        <f t="shared" si="333"/>
        <v>IR</v>
      </c>
      <c r="N1258" s="15">
        <v>25</v>
      </c>
      <c r="O1258" s="47">
        <f t="shared" si="338"/>
        <v>144</v>
      </c>
      <c r="P1258" s="15">
        <v>1</v>
      </c>
      <c r="Q1258" s="15">
        <v>178</v>
      </c>
      <c r="R1258" s="15">
        <v>9</v>
      </c>
      <c r="S1258" s="15">
        <v>1</v>
      </c>
      <c r="T1258" s="15"/>
      <c r="U1258" s="48">
        <f t="shared" si="354"/>
        <v>179</v>
      </c>
      <c r="V1258" s="15">
        <v>85</v>
      </c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>
        <v>10</v>
      </c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>
        <v>15</v>
      </c>
      <c r="BA1258" s="15"/>
      <c r="BB1258" s="15"/>
      <c r="BC1258" s="15"/>
      <c r="BD1258" s="15"/>
      <c r="BE1258" s="15"/>
      <c r="BF1258" s="15"/>
      <c r="BG1258" s="48">
        <f t="shared" si="344"/>
        <v>110</v>
      </c>
      <c r="BH1258" s="49">
        <f t="shared" si="345"/>
        <v>1.8333333333333333</v>
      </c>
      <c r="BI1258" s="50">
        <f t="shared" si="346"/>
        <v>1.4166666666666665</v>
      </c>
      <c r="BJ1258" s="50">
        <f t="shared" si="347"/>
        <v>77.272727272727266</v>
      </c>
      <c r="BK1258" s="51">
        <f t="shared" si="348"/>
        <v>87.745098039215691</v>
      </c>
      <c r="BL1258" s="51">
        <f t="shared" si="349"/>
        <v>94.413407821229043</v>
      </c>
      <c r="BM1258" s="51">
        <f t="shared" si="355"/>
        <v>64.015151515151501</v>
      </c>
      <c r="BN1258" s="52">
        <f t="shared" si="350"/>
        <v>0.16666666666666666</v>
      </c>
      <c r="BO1258" s="52">
        <f t="shared" si="351"/>
        <v>239.99999999999997</v>
      </c>
      <c r="BP1258" s="52">
        <f t="shared" si="352"/>
        <v>0.25</v>
      </c>
      <c r="BQ1258" s="53">
        <f t="shared" si="353"/>
        <v>36</v>
      </c>
    </row>
    <row r="1259" spans="1:73">
      <c r="A1259" s="41">
        <v>1320</v>
      </c>
      <c r="B1259" s="42">
        <v>46043</v>
      </c>
      <c r="C1259" s="48" t="s">
        <v>91</v>
      </c>
      <c r="D1259" s="43" t="str">
        <f t="shared" si="334"/>
        <v>IG</v>
      </c>
      <c r="E1259" s="44" t="s">
        <v>150</v>
      </c>
      <c r="F1259" s="44"/>
      <c r="G1259" s="45"/>
      <c r="H1259" s="45"/>
      <c r="I1259" s="45"/>
      <c r="J1259" s="5"/>
      <c r="K1259" s="46" t="e">
        <f>VLOOKUP(J1259,'[1]Item List (3)'!A$1:B$110000,2,FALSE)</f>
        <v>#N/A</v>
      </c>
      <c r="L1259" s="5"/>
      <c r="M1259" s="15" t="str">
        <f t="shared" si="333"/>
        <v>IR</v>
      </c>
      <c r="N1259" s="15"/>
      <c r="O1259" s="47" t="str">
        <f t="shared" si="338"/>
        <v/>
      </c>
      <c r="P1259" s="15"/>
      <c r="Q1259" s="15"/>
      <c r="R1259" s="15"/>
      <c r="S1259" s="15"/>
      <c r="T1259" s="15"/>
      <c r="U1259" s="48">
        <f t="shared" si="354"/>
        <v>0</v>
      </c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48">
        <f t="shared" si="344"/>
        <v>0</v>
      </c>
      <c r="BH1259" s="49">
        <f t="shared" si="345"/>
        <v>0</v>
      </c>
      <c r="BI1259" s="50">
        <f t="shared" si="346"/>
        <v>0</v>
      </c>
      <c r="BJ1259" s="50">
        <f t="shared" si="347"/>
        <v>0</v>
      </c>
      <c r="BK1259" s="51">
        <f t="shared" si="348"/>
        <v>0</v>
      </c>
      <c r="BL1259" s="51">
        <f t="shared" si="349"/>
        <v>0</v>
      </c>
      <c r="BM1259" s="51">
        <f t="shared" si="355"/>
        <v>0</v>
      </c>
      <c r="BN1259" s="52">
        <f t="shared" si="350"/>
        <v>0</v>
      </c>
      <c r="BO1259" s="52">
        <f t="shared" si="351"/>
        <v>0</v>
      </c>
      <c r="BP1259" s="52">
        <f t="shared" si="352"/>
        <v>0</v>
      </c>
      <c r="BQ1259" s="53">
        <f t="shared" si="353"/>
        <v>0</v>
      </c>
    </row>
    <row r="1260" spans="1:73">
      <c r="A1260" s="41">
        <v>1321</v>
      </c>
      <c r="B1260" s="42">
        <v>46043</v>
      </c>
      <c r="C1260" s="48" t="s">
        <v>97</v>
      </c>
      <c r="D1260" s="43" t="str">
        <f t="shared" si="334"/>
        <v>IG</v>
      </c>
      <c r="E1260" s="44" t="s">
        <v>150</v>
      </c>
      <c r="F1260" s="44" t="s">
        <v>122</v>
      </c>
      <c r="G1260" s="45" t="s">
        <v>152</v>
      </c>
      <c r="H1260" s="45"/>
      <c r="I1260" s="45"/>
      <c r="J1260" s="5">
        <v>200497.11</v>
      </c>
      <c r="K1260" s="46" t="str">
        <f>VLOOKUP(J1260,'[1]Item List (3)'!A$1:B$110000,2,FALSE)</f>
        <v>OR.MNA6718G</v>
      </c>
      <c r="L1260" s="5">
        <v>251229002</v>
      </c>
      <c r="M1260" s="15" t="str">
        <f t="shared" si="333"/>
        <v>OR</v>
      </c>
      <c r="N1260" s="15">
        <v>30</v>
      </c>
      <c r="O1260" s="47">
        <f t="shared" si="338"/>
        <v>120</v>
      </c>
      <c r="P1260" s="15">
        <v>1</v>
      </c>
      <c r="Q1260" s="15">
        <f>281+632</f>
        <v>913</v>
      </c>
      <c r="R1260" s="15">
        <f>3+14</f>
        <v>17</v>
      </c>
      <c r="S1260" s="15">
        <v>4</v>
      </c>
      <c r="T1260" s="15">
        <v>12</v>
      </c>
      <c r="U1260" s="48">
        <f t="shared" si="354"/>
        <v>929</v>
      </c>
      <c r="V1260" s="15">
        <v>520</v>
      </c>
      <c r="W1260" s="15"/>
      <c r="X1260" s="15"/>
      <c r="Y1260" s="15"/>
      <c r="Z1260" s="15"/>
      <c r="AA1260" s="15"/>
      <c r="AB1260" s="15"/>
      <c r="AC1260" s="15"/>
      <c r="AD1260" s="15"/>
      <c r="AE1260" s="15">
        <v>5</v>
      </c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>
        <v>10</v>
      </c>
      <c r="AQ1260" s="15"/>
      <c r="AR1260" s="15">
        <v>30</v>
      </c>
      <c r="AS1260" s="15"/>
      <c r="AT1260" s="15"/>
      <c r="AU1260" s="15"/>
      <c r="AV1260" s="15"/>
      <c r="AW1260" s="15"/>
      <c r="AX1260" s="15"/>
      <c r="AY1260" s="15"/>
      <c r="AZ1260" s="15">
        <v>15</v>
      </c>
      <c r="BA1260" s="15"/>
      <c r="BB1260" s="15"/>
      <c r="BC1260" s="15"/>
      <c r="BD1260" s="15"/>
      <c r="BE1260" s="15">
        <v>10</v>
      </c>
      <c r="BF1260" s="15"/>
      <c r="BG1260" s="48">
        <f t="shared" si="344"/>
        <v>590</v>
      </c>
      <c r="BH1260" s="49">
        <f t="shared" si="345"/>
        <v>9.8333333333333339</v>
      </c>
      <c r="BI1260" s="50">
        <f t="shared" si="346"/>
        <v>8.6666666666666679</v>
      </c>
      <c r="BJ1260" s="50">
        <f t="shared" si="347"/>
        <v>88.13559322033899</v>
      </c>
      <c r="BK1260" s="51">
        <f t="shared" si="348"/>
        <v>89.326923076923066</v>
      </c>
      <c r="BL1260" s="51">
        <f t="shared" si="349"/>
        <v>96.447793326157154</v>
      </c>
      <c r="BM1260" s="51">
        <f t="shared" si="355"/>
        <v>75.932203389830505</v>
      </c>
      <c r="BN1260" s="52">
        <f t="shared" si="350"/>
        <v>0.33333333333333331</v>
      </c>
      <c r="BO1260" s="52">
        <f t="shared" si="351"/>
        <v>1140</v>
      </c>
      <c r="BP1260" s="52">
        <f t="shared" si="352"/>
        <v>0.83333333333333348</v>
      </c>
      <c r="BQ1260" s="53">
        <f t="shared" si="353"/>
        <v>100.00000000000001</v>
      </c>
    </row>
    <row r="1261" spans="1:73">
      <c r="A1261" s="41">
        <v>1322</v>
      </c>
      <c r="B1261" s="42">
        <v>46043</v>
      </c>
      <c r="C1261" s="48" t="s">
        <v>91</v>
      </c>
      <c r="D1261" s="43" t="str">
        <f t="shared" si="334"/>
        <v>IG</v>
      </c>
      <c r="E1261" s="44" t="s">
        <v>153</v>
      </c>
      <c r="F1261" s="44" t="s">
        <v>132</v>
      </c>
      <c r="G1261" s="45" t="s">
        <v>137</v>
      </c>
      <c r="H1261" s="45"/>
      <c r="I1261" s="45"/>
      <c r="J1261" s="5">
        <v>104738</v>
      </c>
      <c r="K1261" s="46" t="str">
        <f>VLOOKUP(J1261,'[1]Item List (3)'!A$1:B$110000,2,FALSE)</f>
        <v>IR.IR 20X28.6X16</v>
      </c>
      <c r="L1261" s="5">
        <v>251221006</v>
      </c>
      <c r="M1261" s="15" t="str">
        <f t="shared" si="333"/>
        <v>IR</v>
      </c>
      <c r="N1261" s="15">
        <v>30</v>
      </c>
      <c r="O1261" s="47">
        <f t="shared" si="338"/>
        <v>120</v>
      </c>
      <c r="P1261" s="15">
        <v>1</v>
      </c>
      <c r="Q1261" s="15">
        <v>644</v>
      </c>
      <c r="R1261" s="15">
        <v>23</v>
      </c>
      <c r="S1261" s="15">
        <v>12</v>
      </c>
      <c r="T1261" s="15"/>
      <c r="U1261" s="48">
        <f t="shared" si="354"/>
        <v>656</v>
      </c>
      <c r="V1261" s="15">
        <v>370</v>
      </c>
      <c r="W1261" s="15"/>
      <c r="X1261" s="15"/>
      <c r="Y1261" s="15"/>
      <c r="Z1261" s="15">
        <v>10</v>
      </c>
      <c r="AA1261" s="15"/>
      <c r="AB1261" s="15"/>
      <c r="AC1261" s="15">
        <v>15</v>
      </c>
      <c r="AD1261" s="15"/>
      <c r="AE1261" s="15">
        <v>20</v>
      </c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>
        <v>40</v>
      </c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>
        <v>10</v>
      </c>
      <c r="BA1261" s="15"/>
      <c r="BB1261" s="15"/>
      <c r="BC1261" s="15">
        <v>10</v>
      </c>
      <c r="BD1261" s="15"/>
      <c r="BE1261" s="15">
        <v>5</v>
      </c>
      <c r="BF1261" s="15"/>
      <c r="BG1261" s="48">
        <f t="shared" si="344"/>
        <v>480</v>
      </c>
      <c r="BH1261" s="49">
        <f t="shared" si="345"/>
        <v>8</v>
      </c>
      <c r="BI1261" s="50">
        <f t="shared" si="346"/>
        <v>6.166666666666667</v>
      </c>
      <c r="BJ1261" s="50">
        <f t="shared" si="347"/>
        <v>77.083333333333343</v>
      </c>
      <c r="BK1261" s="51">
        <f t="shared" si="348"/>
        <v>88.64864864864866</v>
      </c>
      <c r="BL1261" s="51">
        <f t="shared" si="349"/>
        <v>94.66463414634147</v>
      </c>
      <c r="BM1261" s="51">
        <f t="shared" si="355"/>
        <v>64.687500000000014</v>
      </c>
      <c r="BN1261" s="52">
        <f t="shared" si="350"/>
        <v>0.75</v>
      </c>
      <c r="BO1261" s="52">
        <f t="shared" si="351"/>
        <v>870</v>
      </c>
      <c r="BP1261" s="52">
        <f t="shared" si="352"/>
        <v>1.0833333333333333</v>
      </c>
      <c r="BQ1261" s="53">
        <f t="shared" si="353"/>
        <v>129.99999999999997</v>
      </c>
      <c r="BR1261" s="54">
        <v>1</v>
      </c>
    </row>
    <row r="1262" spans="1:73">
      <c r="A1262" s="41">
        <v>1323</v>
      </c>
      <c r="B1262" s="42">
        <v>46043</v>
      </c>
      <c r="C1262" s="48" t="s">
        <v>97</v>
      </c>
      <c r="D1262" s="43" t="str">
        <f t="shared" si="334"/>
        <v>IG</v>
      </c>
      <c r="E1262" s="44" t="s">
        <v>153</v>
      </c>
      <c r="F1262" s="44" t="s">
        <v>132</v>
      </c>
      <c r="G1262" s="45" t="s">
        <v>149</v>
      </c>
      <c r="H1262" s="45"/>
      <c r="I1262" s="45"/>
      <c r="J1262" s="5">
        <v>104738</v>
      </c>
      <c r="K1262" s="46" t="str">
        <f>VLOOKUP(J1262,'[1]Item List (3)'!A$1:B$110000,2,FALSE)</f>
        <v>IR.IR 20X28.6X16</v>
      </c>
      <c r="L1262" s="5">
        <v>251221006</v>
      </c>
      <c r="M1262" s="15" t="str">
        <f t="shared" si="333"/>
        <v>IR</v>
      </c>
      <c r="N1262" s="15">
        <v>30</v>
      </c>
      <c r="O1262" s="47">
        <f t="shared" si="338"/>
        <v>120</v>
      </c>
      <c r="P1262" s="15">
        <v>1</v>
      </c>
      <c r="Q1262" s="15">
        <v>687</v>
      </c>
      <c r="R1262" s="15">
        <v>6</v>
      </c>
      <c r="S1262" s="15">
        <v>3</v>
      </c>
      <c r="T1262" s="15"/>
      <c r="U1262" s="48">
        <f t="shared" si="354"/>
        <v>690</v>
      </c>
      <c r="V1262" s="15">
        <v>385</v>
      </c>
      <c r="W1262" s="15"/>
      <c r="X1262" s="15"/>
      <c r="Y1262" s="15">
        <v>15</v>
      </c>
      <c r="Z1262" s="15"/>
      <c r="AA1262" s="15"/>
      <c r="AB1262" s="15"/>
      <c r="AC1262" s="15"/>
      <c r="AD1262" s="15"/>
      <c r="AE1262" s="15"/>
      <c r="AF1262" s="15">
        <v>10</v>
      </c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>
        <v>40</v>
      </c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>
        <v>30</v>
      </c>
      <c r="BA1262" s="15"/>
      <c r="BB1262" s="15"/>
      <c r="BC1262" s="15"/>
      <c r="BD1262" s="15"/>
      <c r="BE1262" s="15"/>
      <c r="BF1262" s="15"/>
      <c r="BG1262" s="48">
        <f t="shared" si="344"/>
        <v>480</v>
      </c>
      <c r="BH1262" s="49">
        <f t="shared" si="345"/>
        <v>8</v>
      </c>
      <c r="BI1262" s="50">
        <f t="shared" si="346"/>
        <v>6.416666666666667</v>
      </c>
      <c r="BJ1262" s="50">
        <f t="shared" si="347"/>
        <v>80.208333333333343</v>
      </c>
      <c r="BK1262" s="51">
        <f t="shared" si="348"/>
        <v>89.610389610389603</v>
      </c>
      <c r="BL1262" s="51">
        <f t="shared" si="349"/>
        <v>98.695652173913047</v>
      </c>
      <c r="BM1262" s="51">
        <f t="shared" si="355"/>
        <v>70.9375</v>
      </c>
      <c r="BN1262" s="52">
        <f t="shared" si="350"/>
        <v>0.66666666666666663</v>
      </c>
      <c r="BO1262" s="52">
        <f t="shared" si="351"/>
        <v>880</v>
      </c>
      <c r="BP1262" s="52">
        <f t="shared" si="352"/>
        <v>0.91666666666666663</v>
      </c>
      <c r="BQ1262" s="53">
        <f t="shared" si="353"/>
        <v>110</v>
      </c>
      <c r="BR1262" s="54">
        <v>1</v>
      </c>
      <c r="BT1262" s="54">
        <v>1</v>
      </c>
      <c r="BU1262" s="55">
        <v>1</v>
      </c>
    </row>
    <row r="1263" spans="1:73">
      <c r="A1263" s="41">
        <v>1324</v>
      </c>
      <c r="B1263" s="42">
        <v>46043</v>
      </c>
      <c r="C1263" s="48" t="s">
        <v>91</v>
      </c>
      <c r="D1263" s="43" t="str">
        <f t="shared" si="334"/>
        <v>IG</v>
      </c>
      <c r="E1263" s="44" t="s">
        <v>155</v>
      </c>
      <c r="F1263" s="44" t="s">
        <v>132</v>
      </c>
      <c r="G1263" s="45" t="s">
        <v>138</v>
      </c>
      <c r="H1263" s="45"/>
      <c r="I1263" s="45"/>
      <c r="J1263" s="5">
        <v>104609.02</v>
      </c>
      <c r="K1263" s="46" t="str">
        <f>VLOOKUP(J1263,'[1]Item List (3)'!A$1:B$110000,2,FALSE)</f>
        <v>N.IR 311</v>
      </c>
      <c r="L1263" s="5">
        <v>251219016</v>
      </c>
      <c r="M1263" s="15" t="str">
        <f t="shared" ref="M1263:M1326" si="356">IF((LEFT(J1263))="2",$L$1,$J$1)</f>
        <v>IR</v>
      </c>
      <c r="N1263" s="15">
        <v>35</v>
      </c>
      <c r="O1263" s="47">
        <f t="shared" si="338"/>
        <v>102.85714285714286</v>
      </c>
      <c r="P1263" s="15">
        <v>1</v>
      </c>
      <c r="Q1263" s="15">
        <v>119</v>
      </c>
      <c r="R1263" s="15">
        <v>33</v>
      </c>
      <c r="S1263" s="15">
        <v>7</v>
      </c>
      <c r="T1263" s="15">
        <v>1</v>
      </c>
      <c r="U1263" s="48">
        <f t="shared" si="354"/>
        <v>127</v>
      </c>
      <c r="V1263" s="15">
        <v>420</v>
      </c>
      <c r="W1263" s="15"/>
      <c r="X1263" s="15"/>
      <c r="Y1263" s="15"/>
      <c r="Z1263" s="15">
        <v>10</v>
      </c>
      <c r="AA1263" s="15"/>
      <c r="AB1263" s="15"/>
      <c r="AC1263" s="15">
        <v>20</v>
      </c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>
        <v>30</v>
      </c>
      <c r="BD1263" s="15"/>
      <c r="BE1263" s="15"/>
      <c r="BF1263" s="15"/>
      <c r="BG1263" s="48">
        <f t="shared" si="344"/>
        <v>480</v>
      </c>
      <c r="BH1263" s="49">
        <f t="shared" si="345"/>
        <v>8</v>
      </c>
      <c r="BI1263" s="50">
        <f t="shared" si="346"/>
        <v>7</v>
      </c>
      <c r="BJ1263" s="50">
        <f t="shared" si="347"/>
        <v>87.5</v>
      </c>
      <c r="BK1263" s="51">
        <f t="shared" si="348"/>
        <v>17.638888888888889</v>
      </c>
      <c r="BL1263" s="51">
        <f t="shared" si="349"/>
        <v>67.716535433070874</v>
      </c>
      <c r="BM1263" s="51">
        <f t="shared" si="355"/>
        <v>10.451388888888891</v>
      </c>
      <c r="BN1263" s="52">
        <f t="shared" si="350"/>
        <v>0</v>
      </c>
      <c r="BO1263" s="52">
        <f t="shared" si="351"/>
        <v>822.85714285714289</v>
      </c>
      <c r="BP1263" s="52">
        <f t="shared" si="352"/>
        <v>1</v>
      </c>
      <c r="BQ1263" s="53">
        <f t="shared" si="353"/>
        <v>102.85714285714286</v>
      </c>
    </row>
    <row r="1264" spans="1:73">
      <c r="A1264" s="41">
        <v>1325</v>
      </c>
      <c r="B1264" s="42">
        <v>46043</v>
      </c>
      <c r="C1264" s="48" t="s">
        <v>97</v>
      </c>
      <c r="D1264" s="43" t="str">
        <f t="shared" si="334"/>
        <v>IG</v>
      </c>
      <c r="E1264" s="44" t="s">
        <v>155</v>
      </c>
      <c r="F1264" s="44"/>
      <c r="G1264" s="45"/>
      <c r="H1264" s="45"/>
      <c r="I1264" s="45"/>
      <c r="J1264" s="5"/>
      <c r="K1264" s="46" t="e">
        <f>VLOOKUP(J1264,'[1]Item List (3)'!A$1:B$110000,2,FALSE)</f>
        <v>#N/A</v>
      </c>
      <c r="L1264" s="5"/>
      <c r="M1264" s="15" t="str">
        <f t="shared" si="356"/>
        <v>IR</v>
      </c>
      <c r="N1264" s="15"/>
      <c r="O1264" s="47" t="str">
        <f t="shared" si="338"/>
        <v/>
      </c>
      <c r="P1264" s="15"/>
      <c r="Q1264" s="15"/>
      <c r="R1264" s="15"/>
      <c r="S1264" s="15"/>
      <c r="T1264" s="15"/>
      <c r="U1264" s="48">
        <f t="shared" si="354"/>
        <v>0</v>
      </c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48">
        <f t="shared" si="344"/>
        <v>0</v>
      </c>
      <c r="BH1264" s="49">
        <f t="shared" si="345"/>
        <v>0</v>
      </c>
      <c r="BI1264" s="50">
        <f t="shared" si="346"/>
        <v>0</v>
      </c>
      <c r="BJ1264" s="50">
        <f t="shared" si="347"/>
        <v>0</v>
      </c>
      <c r="BK1264" s="51">
        <f t="shared" si="348"/>
        <v>0</v>
      </c>
      <c r="BL1264" s="51">
        <f t="shared" si="349"/>
        <v>0</v>
      </c>
      <c r="BM1264" s="51">
        <f t="shared" si="355"/>
        <v>0</v>
      </c>
      <c r="BN1264" s="52">
        <f t="shared" si="350"/>
        <v>0</v>
      </c>
      <c r="BO1264" s="52">
        <f t="shared" si="351"/>
        <v>0</v>
      </c>
      <c r="BP1264" s="52">
        <f t="shared" si="352"/>
        <v>0</v>
      </c>
      <c r="BQ1264" s="53">
        <f t="shared" si="353"/>
        <v>0</v>
      </c>
    </row>
    <row r="1265" spans="1:69">
      <c r="A1265" s="41">
        <v>1326</v>
      </c>
      <c r="B1265" s="42">
        <v>46043</v>
      </c>
      <c r="C1265" s="48" t="s">
        <v>91</v>
      </c>
      <c r="D1265" s="43" t="str">
        <f t="shared" si="334"/>
        <v>IG</v>
      </c>
      <c r="E1265" s="44" t="s">
        <v>158</v>
      </c>
      <c r="F1265" s="44" t="s">
        <v>122</v>
      </c>
      <c r="G1265" s="45" t="s">
        <v>107</v>
      </c>
      <c r="H1265" s="45"/>
      <c r="I1265" s="45"/>
      <c r="J1265" s="5">
        <v>208281</v>
      </c>
      <c r="K1265" s="46" t="str">
        <f>VLOOKUP(J1265,'[1]Item List (3)'!A$1:B$110000,2,FALSE)</f>
        <v>D.OR 14536</v>
      </c>
      <c r="L1265" s="5">
        <v>251225006</v>
      </c>
      <c r="M1265" s="15" t="str">
        <f t="shared" si="356"/>
        <v>OR</v>
      </c>
      <c r="N1265" s="15">
        <v>65</v>
      </c>
      <c r="O1265" s="47">
        <f t="shared" si="338"/>
        <v>55.384615384615387</v>
      </c>
      <c r="P1265" s="15">
        <v>1</v>
      </c>
      <c r="Q1265" s="15">
        <f>152+34</f>
        <v>186</v>
      </c>
      <c r="R1265" s="15">
        <v>32</v>
      </c>
      <c r="S1265" s="15"/>
      <c r="T1265" s="15"/>
      <c r="U1265" s="48">
        <f t="shared" si="354"/>
        <v>186</v>
      </c>
      <c r="V1265" s="15">
        <v>310</v>
      </c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>
        <v>35</v>
      </c>
      <c r="AQ1265" s="15"/>
      <c r="AR1265" s="15">
        <v>135</v>
      </c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48">
        <f t="shared" si="344"/>
        <v>480</v>
      </c>
      <c r="BH1265" s="49">
        <f t="shared" si="345"/>
        <v>8</v>
      </c>
      <c r="BI1265" s="50">
        <f t="shared" si="346"/>
        <v>5.1666666666666661</v>
      </c>
      <c r="BJ1265" s="50">
        <f t="shared" si="347"/>
        <v>64.583333333333329</v>
      </c>
      <c r="BK1265" s="51">
        <f t="shared" si="348"/>
        <v>65.000000000000014</v>
      </c>
      <c r="BL1265" s="51">
        <f t="shared" si="349"/>
        <v>82.795698924731184</v>
      </c>
      <c r="BM1265" s="51">
        <f t="shared" si="355"/>
        <v>34.75694444444445</v>
      </c>
      <c r="BN1265" s="52">
        <f t="shared" si="350"/>
        <v>0.58333333333333337</v>
      </c>
      <c r="BO1265" s="52">
        <f t="shared" si="351"/>
        <v>410.76923076923077</v>
      </c>
      <c r="BP1265" s="52">
        <f t="shared" si="352"/>
        <v>2.25</v>
      </c>
      <c r="BQ1265" s="53">
        <f t="shared" si="353"/>
        <v>124.61538461538461</v>
      </c>
    </row>
    <row r="1266" spans="1:69">
      <c r="A1266" s="41">
        <v>1327</v>
      </c>
      <c r="B1266" s="42">
        <v>46043</v>
      </c>
      <c r="C1266" s="48" t="s">
        <v>97</v>
      </c>
      <c r="D1266" s="43" t="str">
        <f t="shared" si="334"/>
        <v>IG</v>
      </c>
      <c r="E1266" s="44" t="s">
        <v>158</v>
      </c>
      <c r="F1266" s="44" t="s">
        <v>122</v>
      </c>
      <c r="G1266" s="45" t="s">
        <v>107</v>
      </c>
      <c r="H1266" s="45"/>
      <c r="I1266" s="45"/>
      <c r="J1266" s="5">
        <v>208281</v>
      </c>
      <c r="K1266" s="46" t="str">
        <f>VLOOKUP(J1266,'[1]Item List (3)'!A$1:B$110000,2,FALSE)</f>
        <v>D.OR 14536</v>
      </c>
      <c r="L1266" s="5">
        <v>251225006</v>
      </c>
      <c r="M1266" s="15" t="str">
        <f t="shared" si="356"/>
        <v>OR</v>
      </c>
      <c r="N1266" s="15">
        <v>65</v>
      </c>
      <c r="O1266" s="47">
        <f t="shared" si="338"/>
        <v>55.384615384615387</v>
      </c>
      <c r="P1266" s="15">
        <v>1</v>
      </c>
      <c r="Q1266" s="15">
        <f>34+14</f>
        <v>48</v>
      </c>
      <c r="R1266" s="15">
        <v>16</v>
      </c>
      <c r="S1266" s="15"/>
      <c r="T1266" s="15"/>
      <c r="U1266" s="48">
        <f t="shared" si="354"/>
        <v>48</v>
      </c>
      <c r="V1266" s="15">
        <v>90</v>
      </c>
      <c r="W1266" s="15"/>
      <c r="X1266" s="15">
        <v>15</v>
      </c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>
        <v>300</v>
      </c>
      <c r="AS1266" s="15"/>
      <c r="AT1266" s="15"/>
      <c r="AU1266" s="15"/>
      <c r="AV1266" s="15"/>
      <c r="AW1266" s="15"/>
      <c r="AX1266" s="15">
        <v>60</v>
      </c>
      <c r="AY1266" s="15"/>
      <c r="AZ1266" s="15">
        <v>15</v>
      </c>
      <c r="BA1266" s="15"/>
      <c r="BB1266" s="15"/>
      <c r="BC1266" s="15"/>
      <c r="BD1266" s="15"/>
      <c r="BE1266" s="15"/>
      <c r="BF1266" s="15"/>
      <c r="BG1266" s="48">
        <f t="shared" si="344"/>
        <v>480</v>
      </c>
      <c r="BH1266" s="49">
        <f t="shared" si="345"/>
        <v>8</v>
      </c>
      <c r="BI1266" s="50">
        <f t="shared" si="346"/>
        <v>1.5</v>
      </c>
      <c r="BJ1266" s="50">
        <f t="shared" si="347"/>
        <v>18.75</v>
      </c>
      <c r="BK1266" s="51">
        <f t="shared" si="348"/>
        <v>57.777777777777771</v>
      </c>
      <c r="BL1266" s="51">
        <f t="shared" si="349"/>
        <v>66.666666666666657</v>
      </c>
      <c r="BM1266" s="51">
        <f t="shared" si="355"/>
        <v>7.2222222222222205</v>
      </c>
      <c r="BN1266" s="52">
        <f t="shared" si="350"/>
        <v>0</v>
      </c>
      <c r="BO1266" s="52">
        <f t="shared" si="351"/>
        <v>443.07692307692309</v>
      </c>
      <c r="BP1266" s="52">
        <f t="shared" si="352"/>
        <v>6.5</v>
      </c>
      <c r="BQ1266" s="53">
        <f t="shared" si="353"/>
        <v>360</v>
      </c>
    </row>
    <row r="1267" spans="1:69">
      <c r="A1267" s="41">
        <v>1328</v>
      </c>
      <c r="B1267" s="42">
        <v>46043</v>
      </c>
      <c r="C1267" s="48" t="s">
        <v>91</v>
      </c>
      <c r="D1267" s="43" t="str">
        <f t="shared" si="334"/>
        <v>IG</v>
      </c>
      <c r="E1267" s="44" t="s">
        <v>159</v>
      </c>
      <c r="F1267" s="44" t="s">
        <v>122</v>
      </c>
      <c r="G1267" s="45" t="s">
        <v>123</v>
      </c>
      <c r="H1267" s="45"/>
      <c r="I1267" s="45"/>
      <c r="J1267" s="5">
        <v>104247</v>
      </c>
      <c r="K1267" s="46" t="str">
        <f>VLOOKUP(J1267,'[1]Item List (3)'!A$1:B$110000,2,FALSE)</f>
        <v>IR.209</v>
      </c>
      <c r="L1267" s="5">
        <v>251221002</v>
      </c>
      <c r="M1267" s="15" t="str">
        <f t="shared" si="356"/>
        <v>IR</v>
      </c>
      <c r="N1267" s="15">
        <v>30</v>
      </c>
      <c r="O1267" s="47">
        <f t="shared" si="338"/>
        <v>120</v>
      </c>
      <c r="P1267" s="15">
        <v>1</v>
      </c>
      <c r="Q1267" s="15">
        <v>656</v>
      </c>
      <c r="R1267" s="15">
        <v>54</v>
      </c>
      <c r="S1267" s="15"/>
      <c r="T1267" s="15">
        <v>11</v>
      </c>
      <c r="U1267" s="48">
        <f t="shared" si="354"/>
        <v>667</v>
      </c>
      <c r="V1267" s="15">
        <v>450</v>
      </c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>
        <v>20</v>
      </c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>
        <v>10</v>
      </c>
      <c r="BA1267" s="15"/>
      <c r="BB1267" s="15"/>
      <c r="BC1267" s="15"/>
      <c r="BD1267" s="15"/>
      <c r="BE1267" s="15"/>
      <c r="BF1267" s="15"/>
      <c r="BG1267" s="48">
        <f t="shared" si="344"/>
        <v>480</v>
      </c>
      <c r="BH1267" s="49">
        <f t="shared" si="345"/>
        <v>8</v>
      </c>
      <c r="BI1267" s="50">
        <f t="shared" si="346"/>
        <v>7.5</v>
      </c>
      <c r="BJ1267" s="50">
        <f t="shared" si="347"/>
        <v>93.75</v>
      </c>
      <c r="BK1267" s="51">
        <f t="shared" si="348"/>
        <v>74.111111111111114</v>
      </c>
      <c r="BL1267" s="51">
        <f t="shared" si="349"/>
        <v>90.254872563718138</v>
      </c>
      <c r="BM1267" s="51">
        <f t="shared" si="355"/>
        <v>62.708333333333336</v>
      </c>
      <c r="BN1267" s="52">
        <f t="shared" si="350"/>
        <v>0.33333333333333331</v>
      </c>
      <c r="BO1267" s="52">
        <f t="shared" si="351"/>
        <v>920</v>
      </c>
      <c r="BP1267" s="52">
        <f t="shared" si="352"/>
        <v>0.16666666666666669</v>
      </c>
      <c r="BQ1267" s="53">
        <f t="shared" si="353"/>
        <v>20.000000000000004</v>
      </c>
    </row>
    <row r="1268" spans="1:69">
      <c r="A1268" s="41">
        <v>1329</v>
      </c>
      <c r="B1268" s="42">
        <v>46043</v>
      </c>
      <c r="C1268" s="48" t="s">
        <v>97</v>
      </c>
      <c r="D1268" s="43" t="str">
        <f t="shared" si="334"/>
        <v>IG</v>
      </c>
      <c r="E1268" s="44" t="s">
        <v>159</v>
      </c>
      <c r="F1268" s="44" t="s">
        <v>122</v>
      </c>
      <c r="G1268" s="45" t="s">
        <v>123</v>
      </c>
      <c r="H1268" s="45"/>
      <c r="I1268" s="45"/>
      <c r="J1268" s="5">
        <v>104247</v>
      </c>
      <c r="K1268" s="46" t="str">
        <f>VLOOKUP(J1268,'[1]Item List (3)'!A$1:B$110000,2,FALSE)</f>
        <v>IR.209</v>
      </c>
      <c r="L1268" s="5">
        <v>251221002</v>
      </c>
      <c r="M1268" s="15" t="str">
        <f t="shared" si="356"/>
        <v>IR</v>
      </c>
      <c r="N1268" s="15">
        <v>30</v>
      </c>
      <c r="O1268" s="47">
        <f t="shared" si="338"/>
        <v>120</v>
      </c>
      <c r="P1268" s="15">
        <v>1</v>
      </c>
      <c r="Q1268" s="15">
        <v>170</v>
      </c>
      <c r="R1268" s="15">
        <v>25</v>
      </c>
      <c r="S1268" s="15">
        <v>2</v>
      </c>
      <c r="T1268" s="15">
        <v>8</v>
      </c>
      <c r="U1268" s="48">
        <f t="shared" si="354"/>
        <v>180</v>
      </c>
      <c r="V1268" s="15">
        <v>180</v>
      </c>
      <c r="W1268" s="15"/>
      <c r="X1268" s="15">
        <v>30</v>
      </c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>
        <v>240</v>
      </c>
      <c r="AS1268" s="15"/>
      <c r="AT1268" s="15"/>
      <c r="AU1268" s="15"/>
      <c r="AV1268" s="15"/>
      <c r="AW1268" s="15"/>
      <c r="AX1268" s="15"/>
      <c r="AY1268" s="15"/>
      <c r="AZ1268" s="15">
        <v>30</v>
      </c>
      <c r="BA1268" s="15"/>
      <c r="BB1268" s="15"/>
      <c r="BC1268" s="15"/>
      <c r="BD1268" s="15"/>
      <c r="BE1268" s="15"/>
      <c r="BF1268" s="15"/>
      <c r="BG1268" s="48">
        <f t="shared" si="344"/>
        <v>480</v>
      </c>
      <c r="BH1268" s="49">
        <f t="shared" si="345"/>
        <v>8</v>
      </c>
      <c r="BI1268" s="50">
        <f t="shared" si="346"/>
        <v>3</v>
      </c>
      <c r="BJ1268" s="50">
        <f t="shared" si="347"/>
        <v>37.5</v>
      </c>
      <c r="BK1268" s="51">
        <f t="shared" si="348"/>
        <v>50</v>
      </c>
      <c r="BL1268" s="51">
        <f t="shared" si="349"/>
        <v>80.555555555555557</v>
      </c>
      <c r="BM1268" s="51">
        <f t="shared" si="355"/>
        <v>15.104166666666666</v>
      </c>
      <c r="BN1268" s="52">
        <f t="shared" si="350"/>
        <v>0</v>
      </c>
      <c r="BO1268" s="52">
        <f t="shared" si="351"/>
        <v>960</v>
      </c>
      <c r="BP1268" s="52">
        <f t="shared" si="352"/>
        <v>5</v>
      </c>
      <c r="BQ1268" s="53">
        <f t="shared" si="353"/>
        <v>600</v>
      </c>
    </row>
    <row r="1269" spans="1:69">
      <c r="A1269" s="41">
        <v>1330</v>
      </c>
      <c r="B1269" s="42">
        <v>46043</v>
      </c>
      <c r="C1269" s="48" t="s">
        <v>91</v>
      </c>
      <c r="D1269" s="43" t="str">
        <f t="shared" si="334"/>
        <v>HO</v>
      </c>
      <c r="E1269" s="44" t="s">
        <v>160</v>
      </c>
      <c r="F1269" s="44" t="s">
        <v>161</v>
      </c>
      <c r="G1269" s="45" t="s">
        <v>103</v>
      </c>
      <c r="H1269" s="45"/>
      <c r="I1269" s="45"/>
      <c r="J1269" s="5">
        <v>100261</v>
      </c>
      <c r="K1269" s="46" t="str">
        <f>VLOOKUP(J1269,'[1]Item List (3)'!A$1:B$110000,2,FALSE)</f>
        <v>IR. 211 YY4</v>
      </c>
      <c r="L1269" s="5">
        <v>251216004</v>
      </c>
      <c r="M1269" s="15" t="str">
        <f t="shared" si="356"/>
        <v>IR</v>
      </c>
      <c r="N1269" s="15">
        <v>45</v>
      </c>
      <c r="O1269" s="47">
        <f t="shared" si="338"/>
        <v>80</v>
      </c>
      <c r="P1269" s="15">
        <v>1</v>
      </c>
      <c r="Q1269" s="15">
        <v>194</v>
      </c>
      <c r="R1269" s="15"/>
      <c r="S1269" s="15"/>
      <c r="T1269" s="15"/>
      <c r="U1269" s="48">
        <f t="shared" si="354"/>
        <v>194</v>
      </c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48">
        <f t="shared" si="344"/>
        <v>0</v>
      </c>
      <c r="BH1269" s="49">
        <f t="shared" si="345"/>
        <v>0</v>
      </c>
      <c r="BI1269" s="50">
        <f t="shared" si="346"/>
        <v>0</v>
      </c>
      <c r="BJ1269" s="50">
        <f t="shared" si="347"/>
        <v>0</v>
      </c>
      <c r="BK1269" s="51">
        <f t="shared" si="348"/>
        <v>0</v>
      </c>
      <c r="BL1269" s="51">
        <f t="shared" si="349"/>
        <v>100</v>
      </c>
      <c r="BM1269" s="51">
        <f t="shared" si="355"/>
        <v>0</v>
      </c>
      <c r="BN1269" s="52">
        <f t="shared" si="350"/>
        <v>0</v>
      </c>
      <c r="BO1269" s="52">
        <f t="shared" si="351"/>
        <v>0</v>
      </c>
      <c r="BP1269" s="52">
        <f t="shared" si="352"/>
        <v>0</v>
      </c>
      <c r="BQ1269" s="53">
        <f t="shared" si="353"/>
        <v>0</v>
      </c>
    </row>
    <row r="1270" spans="1:69">
      <c r="A1270" s="41">
        <v>1331</v>
      </c>
      <c r="B1270" s="42">
        <v>46043</v>
      </c>
      <c r="C1270" s="48" t="s">
        <v>97</v>
      </c>
      <c r="D1270" s="43" t="str">
        <f t="shared" si="334"/>
        <v>HO</v>
      </c>
      <c r="E1270" s="44" t="s">
        <v>160</v>
      </c>
      <c r="F1270" s="44" t="s">
        <v>161</v>
      </c>
      <c r="G1270" s="45" t="s">
        <v>151</v>
      </c>
      <c r="H1270" s="45"/>
      <c r="I1270" s="45"/>
      <c r="J1270" s="5">
        <v>100261</v>
      </c>
      <c r="K1270" s="46" t="str">
        <f>VLOOKUP(J1270,'[1]Item List (3)'!A$1:B$110000,2,FALSE)</f>
        <v>IR. 211 YY4</v>
      </c>
      <c r="L1270" s="5">
        <v>251216004</v>
      </c>
      <c r="M1270" s="15" t="str">
        <f t="shared" si="356"/>
        <v>IR</v>
      </c>
      <c r="N1270" s="15">
        <v>45</v>
      </c>
      <c r="O1270" s="47">
        <f t="shared" si="338"/>
        <v>80</v>
      </c>
      <c r="P1270" s="15">
        <v>1</v>
      </c>
      <c r="Q1270" s="15">
        <v>181</v>
      </c>
      <c r="R1270" s="15"/>
      <c r="S1270" s="15"/>
      <c r="T1270" s="15"/>
      <c r="U1270" s="48">
        <f t="shared" si="354"/>
        <v>181</v>
      </c>
      <c r="V1270" s="15">
        <v>165</v>
      </c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>
        <v>300</v>
      </c>
      <c r="AS1270" s="15"/>
      <c r="AT1270" s="15"/>
      <c r="AU1270" s="15"/>
      <c r="AV1270" s="15"/>
      <c r="AW1270" s="15"/>
      <c r="AX1270" s="15"/>
      <c r="AY1270" s="15"/>
      <c r="AZ1270" s="15">
        <v>15</v>
      </c>
      <c r="BA1270" s="15"/>
      <c r="BB1270" s="15"/>
      <c r="BC1270" s="15"/>
      <c r="BD1270" s="15"/>
      <c r="BE1270" s="15"/>
      <c r="BF1270" s="15"/>
      <c r="BG1270" s="48">
        <f t="shared" si="344"/>
        <v>480</v>
      </c>
      <c r="BH1270" s="49">
        <f t="shared" si="345"/>
        <v>8</v>
      </c>
      <c r="BI1270" s="50">
        <f t="shared" si="346"/>
        <v>2.75</v>
      </c>
      <c r="BJ1270" s="50">
        <f t="shared" si="347"/>
        <v>34.375</v>
      </c>
      <c r="BK1270" s="51">
        <f t="shared" si="348"/>
        <v>82.27272727272728</v>
      </c>
      <c r="BL1270" s="51">
        <f t="shared" si="349"/>
        <v>100</v>
      </c>
      <c r="BM1270" s="51">
        <f t="shared" si="355"/>
        <v>28.281250000000007</v>
      </c>
      <c r="BN1270" s="52">
        <f t="shared" si="350"/>
        <v>0</v>
      </c>
      <c r="BO1270" s="52">
        <f t="shared" si="351"/>
        <v>640</v>
      </c>
      <c r="BP1270" s="52">
        <f t="shared" si="352"/>
        <v>5.25</v>
      </c>
      <c r="BQ1270" s="53">
        <f t="shared" si="353"/>
        <v>420</v>
      </c>
    </row>
    <row r="1271" spans="1:69">
      <c r="A1271" s="41">
        <v>1332</v>
      </c>
      <c r="B1271" s="42">
        <v>46043</v>
      </c>
      <c r="C1271" s="48" t="s">
        <v>91</v>
      </c>
      <c r="D1271" s="43" t="str">
        <f t="shared" si="334"/>
        <v>HO</v>
      </c>
      <c r="E1271" s="44" t="s">
        <v>164</v>
      </c>
      <c r="F1271" s="44"/>
      <c r="G1271" s="45"/>
      <c r="H1271" s="45"/>
      <c r="I1271" s="45"/>
      <c r="J1271" s="5"/>
      <c r="K1271" s="46" t="e">
        <f>VLOOKUP(J1271,'[1]Item List (3)'!A$1:B$110000,2,FALSE)</f>
        <v>#N/A</v>
      </c>
      <c r="L1271" s="5"/>
      <c r="M1271" s="15" t="str">
        <f t="shared" si="356"/>
        <v>IR</v>
      </c>
      <c r="N1271" s="15"/>
      <c r="O1271" s="47" t="str">
        <f t="shared" si="338"/>
        <v/>
      </c>
      <c r="P1271" s="15"/>
      <c r="Q1271" s="15"/>
      <c r="R1271" s="15"/>
      <c r="S1271" s="15"/>
      <c r="T1271" s="15"/>
      <c r="U1271" s="48">
        <f t="shared" si="354"/>
        <v>0</v>
      </c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48">
        <f t="shared" si="344"/>
        <v>0</v>
      </c>
      <c r="BH1271" s="49">
        <f t="shared" si="345"/>
        <v>0</v>
      </c>
      <c r="BI1271" s="50">
        <f t="shared" si="346"/>
        <v>0</v>
      </c>
      <c r="BJ1271" s="50">
        <f t="shared" si="347"/>
        <v>0</v>
      </c>
      <c r="BK1271" s="51">
        <f t="shared" si="348"/>
        <v>0</v>
      </c>
      <c r="BL1271" s="51">
        <f t="shared" si="349"/>
        <v>0</v>
      </c>
      <c r="BM1271" s="51">
        <f t="shared" si="355"/>
        <v>0</v>
      </c>
      <c r="BN1271" s="52">
        <f t="shared" si="350"/>
        <v>0</v>
      </c>
      <c r="BO1271" s="52">
        <f t="shared" si="351"/>
        <v>0</v>
      </c>
      <c r="BP1271" s="52">
        <f t="shared" si="352"/>
        <v>0</v>
      </c>
      <c r="BQ1271" s="53">
        <f t="shared" si="353"/>
        <v>0</v>
      </c>
    </row>
    <row r="1272" spans="1:69">
      <c r="A1272" s="41">
        <v>1333</v>
      </c>
      <c r="B1272" s="42">
        <v>46043</v>
      </c>
      <c r="C1272" s="48" t="s">
        <v>97</v>
      </c>
      <c r="D1272" s="43" t="str">
        <f t="shared" si="334"/>
        <v>HO</v>
      </c>
      <c r="E1272" s="44" t="s">
        <v>164</v>
      </c>
      <c r="F1272" s="44"/>
      <c r="G1272" s="45"/>
      <c r="H1272" s="45"/>
      <c r="I1272" s="45"/>
      <c r="J1272" s="5"/>
      <c r="K1272" s="46" t="e">
        <f>VLOOKUP(J1272,'[1]Item List (3)'!A$1:B$110000,2,FALSE)</f>
        <v>#N/A</v>
      </c>
      <c r="L1272" s="5"/>
      <c r="M1272" s="15" t="str">
        <f t="shared" si="356"/>
        <v>IR</v>
      </c>
      <c r="N1272" s="15"/>
      <c r="O1272" s="47" t="str">
        <f t="shared" si="338"/>
        <v/>
      </c>
      <c r="P1272" s="15"/>
      <c r="Q1272" s="15"/>
      <c r="R1272" s="15"/>
      <c r="S1272" s="15"/>
      <c r="T1272" s="15"/>
      <c r="U1272" s="48">
        <f t="shared" si="354"/>
        <v>0</v>
      </c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48">
        <f t="shared" si="344"/>
        <v>0</v>
      </c>
      <c r="BH1272" s="49">
        <f t="shared" si="345"/>
        <v>0</v>
      </c>
      <c r="BI1272" s="50">
        <f t="shared" si="346"/>
        <v>0</v>
      </c>
      <c r="BJ1272" s="50">
        <f t="shared" si="347"/>
        <v>0</v>
      </c>
      <c r="BK1272" s="51">
        <f t="shared" si="348"/>
        <v>0</v>
      </c>
      <c r="BL1272" s="51">
        <f t="shared" si="349"/>
        <v>0</v>
      </c>
      <c r="BM1272" s="51">
        <f t="shared" si="355"/>
        <v>0</v>
      </c>
      <c r="BN1272" s="52">
        <f t="shared" si="350"/>
        <v>0</v>
      </c>
      <c r="BO1272" s="52">
        <f t="shared" si="351"/>
        <v>0</v>
      </c>
      <c r="BP1272" s="52">
        <f t="shared" si="352"/>
        <v>0</v>
      </c>
      <c r="BQ1272" s="53">
        <f t="shared" si="353"/>
        <v>0</v>
      </c>
    </row>
    <row r="1273" spans="1:69">
      <c r="A1273" s="41">
        <v>1334</v>
      </c>
      <c r="B1273" s="42">
        <v>46043</v>
      </c>
      <c r="C1273" s="48" t="s">
        <v>91</v>
      </c>
      <c r="D1273" s="43" t="str">
        <f t="shared" si="334"/>
        <v>HO</v>
      </c>
      <c r="E1273" s="44" t="s">
        <v>166</v>
      </c>
      <c r="F1273" s="44"/>
      <c r="G1273" s="45"/>
      <c r="H1273" s="45"/>
      <c r="I1273" s="45"/>
      <c r="J1273" s="5"/>
      <c r="K1273" s="46" t="e">
        <f>VLOOKUP(J1273,'[1]Item List (3)'!A$1:B$110000,2,FALSE)</f>
        <v>#N/A</v>
      </c>
      <c r="L1273" s="5"/>
      <c r="M1273" s="15" t="str">
        <f t="shared" si="356"/>
        <v>IR</v>
      </c>
      <c r="N1273" s="15"/>
      <c r="O1273" s="47" t="str">
        <f t="shared" si="338"/>
        <v/>
      </c>
      <c r="P1273" s="15"/>
      <c r="Q1273" s="15"/>
      <c r="R1273" s="15"/>
      <c r="S1273" s="15"/>
      <c r="T1273" s="15"/>
      <c r="U1273" s="48">
        <f t="shared" si="354"/>
        <v>0</v>
      </c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48">
        <f t="shared" si="344"/>
        <v>0</v>
      </c>
      <c r="BH1273" s="49">
        <f t="shared" si="345"/>
        <v>0</v>
      </c>
      <c r="BI1273" s="50">
        <f t="shared" si="346"/>
        <v>0</v>
      </c>
      <c r="BJ1273" s="50">
        <f t="shared" si="347"/>
        <v>0</v>
      </c>
      <c r="BK1273" s="51">
        <f t="shared" si="348"/>
        <v>0</v>
      </c>
      <c r="BL1273" s="51">
        <f t="shared" si="349"/>
        <v>0</v>
      </c>
      <c r="BM1273" s="51">
        <f t="shared" si="355"/>
        <v>0</v>
      </c>
      <c r="BN1273" s="52">
        <f t="shared" si="350"/>
        <v>0</v>
      </c>
      <c r="BO1273" s="52">
        <f t="shared" si="351"/>
        <v>0</v>
      </c>
      <c r="BP1273" s="52">
        <f t="shared" si="352"/>
        <v>0</v>
      </c>
      <c r="BQ1273" s="53">
        <f t="shared" si="353"/>
        <v>0</v>
      </c>
    </row>
    <row r="1274" spans="1:69">
      <c r="A1274" s="41">
        <v>1335</v>
      </c>
      <c r="B1274" s="42">
        <v>46043</v>
      </c>
      <c r="C1274" s="48" t="s">
        <v>97</v>
      </c>
      <c r="D1274" s="43" t="str">
        <f t="shared" ref="D1274:D1337" si="357">LEFT(E1274,2)</f>
        <v>HO</v>
      </c>
      <c r="E1274" s="44" t="s">
        <v>166</v>
      </c>
      <c r="F1274" s="44" t="s">
        <v>161</v>
      </c>
      <c r="G1274" s="45" t="s">
        <v>157</v>
      </c>
      <c r="H1274" s="45" t="s">
        <v>168</v>
      </c>
      <c r="I1274" s="45"/>
      <c r="J1274" s="5">
        <v>208249</v>
      </c>
      <c r="K1274" s="46" t="str">
        <f>VLOOKUP(J1274,'[1]Item List (3)'!A$1:B$110000,2,FALSE)</f>
        <v>OW-BDA-4003</v>
      </c>
      <c r="L1274" s="5">
        <v>251005010</v>
      </c>
      <c r="M1274" s="15" t="str">
        <f t="shared" si="356"/>
        <v>OR</v>
      </c>
      <c r="N1274" s="15">
        <v>25</v>
      </c>
      <c r="O1274" s="47">
        <f t="shared" si="338"/>
        <v>144</v>
      </c>
      <c r="P1274" s="15">
        <v>1</v>
      </c>
      <c r="Q1274" s="15">
        <v>1300</v>
      </c>
      <c r="R1274" s="15"/>
      <c r="S1274" s="15"/>
      <c r="T1274" s="15"/>
      <c r="U1274" s="48">
        <f t="shared" si="354"/>
        <v>1300</v>
      </c>
      <c r="V1274" s="15">
        <v>570</v>
      </c>
      <c r="W1274" s="15"/>
      <c r="X1274" s="15">
        <v>120</v>
      </c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>
        <v>45</v>
      </c>
      <c r="AQ1274" s="15"/>
      <c r="AR1274" s="15">
        <v>180</v>
      </c>
      <c r="AS1274" s="15"/>
      <c r="AT1274" s="15"/>
      <c r="AU1274" s="15"/>
      <c r="AV1274" s="15"/>
      <c r="AW1274" s="15"/>
      <c r="AX1274" s="15"/>
      <c r="AY1274" s="15"/>
      <c r="AZ1274" s="15">
        <v>15</v>
      </c>
      <c r="BA1274" s="15"/>
      <c r="BB1274" s="15"/>
      <c r="BC1274" s="15"/>
      <c r="BD1274" s="15"/>
      <c r="BE1274" s="15"/>
      <c r="BF1274" s="15"/>
      <c r="BG1274" s="48">
        <f t="shared" si="344"/>
        <v>930</v>
      </c>
      <c r="BH1274" s="49">
        <f t="shared" si="345"/>
        <v>15.5</v>
      </c>
      <c r="BI1274" s="50">
        <f t="shared" si="346"/>
        <v>9.5</v>
      </c>
      <c r="BJ1274" s="50">
        <f t="shared" si="347"/>
        <v>61.29032258064516</v>
      </c>
      <c r="BK1274" s="51">
        <f t="shared" si="348"/>
        <v>95.029239766081872</v>
      </c>
      <c r="BL1274" s="51">
        <f t="shared" si="349"/>
        <v>100</v>
      </c>
      <c r="BM1274" s="51">
        <f t="shared" si="355"/>
        <v>58.243727598566309</v>
      </c>
      <c r="BN1274" s="52">
        <f t="shared" si="350"/>
        <v>0.75</v>
      </c>
      <c r="BO1274" s="52">
        <f t="shared" si="351"/>
        <v>2124</v>
      </c>
      <c r="BP1274" s="52">
        <f t="shared" si="352"/>
        <v>5.25</v>
      </c>
      <c r="BQ1274" s="53">
        <f t="shared" si="353"/>
        <v>756</v>
      </c>
    </row>
    <row r="1275" spans="1:69">
      <c r="A1275" s="41">
        <v>1336</v>
      </c>
      <c r="B1275" s="42">
        <v>46043</v>
      </c>
      <c r="C1275" s="48" t="s">
        <v>91</v>
      </c>
      <c r="D1275" s="43" t="str">
        <f t="shared" si="357"/>
        <v>HO</v>
      </c>
      <c r="E1275" s="44" t="s">
        <v>169</v>
      </c>
      <c r="F1275" s="44" t="s">
        <v>161</v>
      </c>
      <c r="G1275" s="45" t="s">
        <v>165</v>
      </c>
      <c r="H1275" s="45"/>
      <c r="I1275" s="45"/>
      <c r="J1275" s="5">
        <v>100299.14</v>
      </c>
      <c r="K1275" s="46" t="str">
        <f>VLOOKUP(J1275,'[1]Item List (3)'!A$1:B$110000,2,FALSE)</f>
        <v>IR. 9913 C</v>
      </c>
      <c r="L1275" s="5">
        <v>251204016</v>
      </c>
      <c r="M1275" s="15" t="str">
        <f t="shared" si="356"/>
        <v>IR</v>
      </c>
      <c r="N1275" s="15">
        <v>15</v>
      </c>
      <c r="O1275" s="47">
        <f t="shared" si="338"/>
        <v>240</v>
      </c>
      <c r="P1275" s="15">
        <v>1</v>
      </c>
      <c r="Q1275" s="15">
        <v>1765</v>
      </c>
      <c r="R1275" s="15"/>
      <c r="S1275" s="15"/>
      <c r="T1275" s="15"/>
      <c r="U1275" s="48">
        <f t="shared" si="354"/>
        <v>1765</v>
      </c>
      <c r="V1275" s="15">
        <v>450</v>
      </c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>
        <v>30</v>
      </c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48">
        <f t="shared" si="344"/>
        <v>480</v>
      </c>
      <c r="BH1275" s="49">
        <f t="shared" si="345"/>
        <v>8</v>
      </c>
      <c r="BI1275" s="50">
        <f t="shared" si="346"/>
        <v>7.5</v>
      </c>
      <c r="BJ1275" s="50">
        <f t="shared" si="347"/>
        <v>93.75</v>
      </c>
      <c r="BK1275" s="51">
        <f t="shared" si="348"/>
        <v>98.055555555555557</v>
      </c>
      <c r="BL1275" s="51">
        <f t="shared" si="349"/>
        <v>100</v>
      </c>
      <c r="BM1275" s="51">
        <f t="shared" si="355"/>
        <v>91.927083333333343</v>
      </c>
      <c r="BN1275" s="52">
        <f t="shared" si="350"/>
        <v>0.5</v>
      </c>
      <c r="BO1275" s="52">
        <f t="shared" si="351"/>
        <v>1800</v>
      </c>
      <c r="BP1275" s="52">
        <f t="shared" si="352"/>
        <v>0</v>
      </c>
      <c r="BQ1275" s="53">
        <f t="shared" si="353"/>
        <v>0</v>
      </c>
    </row>
    <row r="1276" spans="1:69">
      <c r="A1276" s="41">
        <v>1337</v>
      </c>
      <c r="B1276" s="42">
        <v>46043</v>
      </c>
      <c r="C1276" s="48" t="s">
        <v>97</v>
      </c>
      <c r="D1276" s="43" t="str">
        <f t="shared" si="357"/>
        <v>HO</v>
      </c>
      <c r="E1276" s="44" t="s">
        <v>169</v>
      </c>
      <c r="F1276" s="44" t="s">
        <v>161</v>
      </c>
      <c r="G1276" s="45" t="s">
        <v>104</v>
      </c>
      <c r="H1276" s="45"/>
      <c r="I1276" s="45"/>
      <c r="J1276" s="5">
        <v>100299.14</v>
      </c>
      <c r="K1276" s="46" t="str">
        <f>VLOOKUP(J1276,'[1]Item List (3)'!A$1:B$110000,2,FALSE)</f>
        <v>IR. 9913 C</v>
      </c>
      <c r="L1276" s="5">
        <v>251204016</v>
      </c>
      <c r="M1276" s="15" t="str">
        <f t="shared" si="356"/>
        <v>IR</v>
      </c>
      <c r="N1276" s="15">
        <v>15</v>
      </c>
      <c r="O1276" s="47">
        <f t="shared" si="338"/>
        <v>240</v>
      </c>
      <c r="P1276" s="15">
        <v>1</v>
      </c>
      <c r="Q1276" s="15">
        <v>1645</v>
      </c>
      <c r="R1276" s="15"/>
      <c r="S1276" s="15"/>
      <c r="T1276" s="15"/>
      <c r="U1276" s="48">
        <f t="shared" si="354"/>
        <v>1645</v>
      </c>
      <c r="V1276" s="15">
        <v>420</v>
      </c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>
        <v>30</v>
      </c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>
        <v>30</v>
      </c>
      <c r="BA1276" s="15"/>
      <c r="BB1276" s="15"/>
      <c r="BC1276" s="15"/>
      <c r="BD1276" s="15"/>
      <c r="BE1276" s="15"/>
      <c r="BF1276" s="15"/>
      <c r="BG1276" s="48">
        <f t="shared" ref="BG1276:BG1339" si="358">SUM(V1276:BF1276)</f>
        <v>480</v>
      </c>
      <c r="BH1276" s="49">
        <f t="shared" si="345"/>
        <v>8</v>
      </c>
      <c r="BI1276" s="50">
        <f t="shared" si="346"/>
        <v>7</v>
      </c>
      <c r="BJ1276" s="50">
        <f t="shared" si="347"/>
        <v>87.5</v>
      </c>
      <c r="BK1276" s="51">
        <f t="shared" si="348"/>
        <v>97.916666666666657</v>
      </c>
      <c r="BL1276" s="51">
        <f t="shared" si="349"/>
        <v>100</v>
      </c>
      <c r="BM1276" s="51">
        <f t="shared" si="355"/>
        <v>85.677083333333329</v>
      </c>
      <c r="BN1276" s="52">
        <f t="shared" si="350"/>
        <v>0.5</v>
      </c>
      <c r="BO1276" s="52">
        <f t="shared" si="351"/>
        <v>1800</v>
      </c>
      <c r="BP1276" s="52">
        <f t="shared" si="352"/>
        <v>0.5</v>
      </c>
      <c r="BQ1276" s="53">
        <f t="shared" si="353"/>
        <v>120</v>
      </c>
    </row>
    <row r="1277" spans="1:69">
      <c r="A1277" s="41">
        <v>1338</v>
      </c>
      <c r="B1277" s="42">
        <v>46043</v>
      </c>
      <c r="C1277" s="48" t="s">
        <v>91</v>
      </c>
      <c r="D1277" s="43" t="str">
        <f t="shared" si="357"/>
        <v>HO</v>
      </c>
      <c r="E1277" s="44" t="s">
        <v>172</v>
      </c>
      <c r="F1277" s="44" t="s">
        <v>161</v>
      </c>
      <c r="G1277" s="45" t="s">
        <v>173</v>
      </c>
      <c r="H1277" s="45"/>
      <c r="I1277" s="45"/>
      <c r="J1277" s="5">
        <v>208281</v>
      </c>
      <c r="K1277" s="46" t="str">
        <f>VLOOKUP(J1277,'[1]Item List (3)'!A$1:B$110000,2,FALSE)</f>
        <v>D.OR 14536</v>
      </c>
      <c r="L1277" s="5">
        <v>251225006</v>
      </c>
      <c r="M1277" s="15" t="str">
        <f t="shared" si="356"/>
        <v>OR</v>
      </c>
      <c r="N1277" s="15">
        <v>25</v>
      </c>
      <c r="O1277" s="47">
        <f t="shared" si="338"/>
        <v>144</v>
      </c>
      <c r="P1277" s="15">
        <v>1</v>
      </c>
      <c r="Q1277" s="15">
        <v>402</v>
      </c>
      <c r="R1277" s="15"/>
      <c r="S1277" s="15"/>
      <c r="T1277" s="15"/>
      <c r="U1277" s="48">
        <f t="shared" si="354"/>
        <v>402</v>
      </c>
      <c r="V1277" s="15">
        <v>205</v>
      </c>
      <c r="W1277" s="15"/>
      <c r="X1277" s="15">
        <v>265</v>
      </c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>
        <v>10</v>
      </c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>
        <v>10</v>
      </c>
      <c r="BA1277" s="15"/>
      <c r="BB1277" s="15"/>
      <c r="BC1277" s="15"/>
      <c r="BD1277" s="15"/>
      <c r="BE1277" s="15"/>
      <c r="BF1277" s="15"/>
      <c r="BG1277" s="48">
        <f t="shared" si="358"/>
        <v>490</v>
      </c>
      <c r="BH1277" s="49">
        <f t="shared" si="345"/>
        <v>8.1666666666666661</v>
      </c>
      <c r="BI1277" s="50">
        <f t="shared" si="346"/>
        <v>3.4166666666666661</v>
      </c>
      <c r="BJ1277" s="50">
        <f t="shared" si="347"/>
        <v>41.836734693877546</v>
      </c>
      <c r="BK1277" s="51">
        <f t="shared" si="348"/>
        <v>81.707317073170742</v>
      </c>
      <c r="BL1277" s="51">
        <f t="shared" si="349"/>
        <v>100</v>
      </c>
      <c r="BM1277" s="51">
        <f t="shared" si="355"/>
        <v>34.183673469387756</v>
      </c>
      <c r="BN1277" s="52">
        <f t="shared" si="350"/>
        <v>0.16666666666666666</v>
      </c>
      <c r="BO1277" s="52">
        <f t="shared" si="351"/>
        <v>1151.9999999999998</v>
      </c>
      <c r="BP1277" s="52">
        <f t="shared" si="352"/>
        <v>4.583333333333333</v>
      </c>
      <c r="BQ1277" s="53">
        <f t="shared" si="353"/>
        <v>660</v>
      </c>
    </row>
    <row r="1278" spans="1:69">
      <c r="A1278" s="41">
        <v>1339</v>
      </c>
      <c r="B1278" s="42">
        <v>46043</v>
      </c>
      <c r="C1278" s="48" t="s">
        <v>97</v>
      </c>
      <c r="D1278" s="43" t="str">
        <f t="shared" si="357"/>
        <v>HO</v>
      </c>
      <c r="E1278" s="44" t="s">
        <v>172</v>
      </c>
      <c r="F1278" s="44" t="s">
        <v>161</v>
      </c>
      <c r="G1278" s="45" t="s">
        <v>173</v>
      </c>
      <c r="H1278" s="45"/>
      <c r="I1278" s="45"/>
      <c r="J1278" s="5">
        <v>208281</v>
      </c>
      <c r="K1278" s="46" t="str">
        <f>VLOOKUP(J1278,'[1]Item List (3)'!A$1:B$110000,2,FALSE)</f>
        <v>D.OR 14536</v>
      </c>
      <c r="L1278" s="5">
        <v>251225006</v>
      </c>
      <c r="M1278" s="15" t="str">
        <f t="shared" si="356"/>
        <v>OR</v>
      </c>
      <c r="N1278" s="15">
        <v>25</v>
      </c>
      <c r="O1278" s="47">
        <f t="shared" si="338"/>
        <v>144</v>
      </c>
      <c r="P1278" s="15">
        <v>1</v>
      </c>
      <c r="Q1278" s="15">
        <v>108</v>
      </c>
      <c r="R1278" s="15"/>
      <c r="S1278" s="15"/>
      <c r="T1278" s="15"/>
      <c r="U1278" s="48">
        <f t="shared" si="354"/>
        <v>108</v>
      </c>
      <c r="V1278" s="15">
        <v>420</v>
      </c>
      <c r="W1278" s="15"/>
      <c r="X1278" s="15">
        <v>60</v>
      </c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48">
        <f t="shared" si="358"/>
        <v>480</v>
      </c>
      <c r="BH1278" s="49">
        <f t="shared" si="345"/>
        <v>8</v>
      </c>
      <c r="BI1278" s="50">
        <f t="shared" si="346"/>
        <v>7</v>
      </c>
      <c r="BJ1278" s="50">
        <f t="shared" si="347"/>
        <v>87.5</v>
      </c>
      <c r="BK1278" s="51">
        <f t="shared" si="348"/>
        <v>10.714285714285714</v>
      </c>
      <c r="BL1278" s="51">
        <f t="shared" si="349"/>
        <v>100</v>
      </c>
      <c r="BM1278" s="51">
        <f t="shared" si="355"/>
        <v>9.3749999999999982</v>
      </c>
      <c r="BN1278" s="52">
        <f t="shared" si="350"/>
        <v>0</v>
      </c>
      <c r="BO1278" s="52">
        <f t="shared" si="351"/>
        <v>1152</v>
      </c>
      <c r="BP1278" s="52">
        <f t="shared" si="352"/>
        <v>1</v>
      </c>
      <c r="BQ1278" s="53">
        <f t="shared" si="353"/>
        <v>144</v>
      </c>
    </row>
    <row r="1279" spans="1:69">
      <c r="A1279" s="41">
        <v>1340</v>
      </c>
      <c r="B1279" s="42">
        <v>46043</v>
      </c>
      <c r="C1279" s="48" t="s">
        <v>91</v>
      </c>
      <c r="D1279" s="43" t="str">
        <f t="shared" si="357"/>
        <v>HO</v>
      </c>
      <c r="E1279" s="44" t="s">
        <v>175</v>
      </c>
      <c r="F1279" s="44"/>
      <c r="G1279" s="45"/>
      <c r="H1279" s="45"/>
      <c r="I1279" s="45"/>
      <c r="J1279" s="5"/>
      <c r="K1279" s="46" t="e">
        <f>VLOOKUP(J1279,'[1]Item List (3)'!A$1:B$110000,2,FALSE)</f>
        <v>#N/A</v>
      </c>
      <c r="L1279" s="5"/>
      <c r="M1279" s="15" t="str">
        <f t="shared" si="356"/>
        <v>IR</v>
      </c>
      <c r="N1279" s="15"/>
      <c r="O1279" s="47" t="str">
        <f t="shared" si="338"/>
        <v/>
      </c>
      <c r="P1279" s="15"/>
      <c r="Q1279" s="15"/>
      <c r="R1279" s="15"/>
      <c r="S1279" s="15"/>
      <c r="T1279" s="15"/>
      <c r="U1279" s="48">
        <f t="shared" si="354"/>
        <v>0</v>
      </c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>
        <v>480</v>
      </c>
      <c r="BG1279" s="48">
        <f t="shared" si="358"/>
        <v>480</v>
      </c>
      <c r="BH1279" s="49">
        <f t="shared" si="345"/>
        <v>8</v>
      </c>
      <c r="BI1279" s="50">
        <f t="shared" si="346"/>
        <v>0</v>
      </c>
      <c r="BJ1279" s="50">
        <f t="shared" si="347"/>
        <v>0</v>
      </c>
      <c r="BK1279" s="51">
        <f t="shared" si="348"/>
        <v>0</v>
      </c>
      <c r="BL1279" s="51">
        <f t="shared" si="349"/>
        <v>0</v>
      </c>
      <c r="BM1279" s="51">
        <f t="shared" si="355"/>
        <v>0</v>
      </c>
      <c r="BN1279" s="52">
        <f t="shared" si="350"/>
        <v>8</v>
      </c>
      <c r="BO1279" s="52">
        <f t="shared" si="351"/>
        <v>0</v>
      </c>
      <c r="BP1279" s="52">
        <f t="shared" si="352"/>
        <v>0</v>
      </c>
      <c r="BQ1279" s="53">
        <f t="shared" si="353"/>
        <v>0</v>
      </c>
    </row>
    <row r="1280" spans="1:69">
      <c r="A1280" s="41">
        <v>1341</v>
      </c>
      <c r="B1280" s="42">
        <v>46043</v>
      </c>
      <c r="C1280" s="48" t="s">
        <v>97</v>
      </c>
      <c r="D1280" s="43" t="str">
        <f t="shared" si="357"/>
        <v>HO</v>
      </c>
      <c r="E1280" s="44" t="s">
        <v>175</v>
      </c>
      <c r="F1280" s="44"/>
      <c r="G1280" s="45"/>
      <c r="H1280" s="45"/>
      <c r="I1280" s="45"/>
      <c r="J1280" s="5"/>
      <c r="K1280" s="46" t="e">
        <f>VLOOKUP(J1280,'[1]Item List (3)'!A$1:B$110000,2,FALSE)</f>
        <v>#N/A</v>
      </c>
      <c r="L1280" s="5"/>
      <c r="M1280" s="15" t="str">
        <f t="shared" si="356"/>
        <v>IR</v>
      </c>
      <c r="N1280" s="15"/>
      <c r="O1280" s="47" t="str">
        <f t="shared" si="338"/>
        <v/>
      </c>
      <c r="P1280" s="15"/>
      <c r="Q1280" s="15"/>
      <c r="R1280" s="15"/>
      <c r="S1280" s="15"/>
      <c r="T1280" s="15"/>
      <c r="U1280" s="48">
        <f t="shared" si="354"/>
        <v>0</v>
      </c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>
        <v>480</v>
      </c>
      <c r="BG1280" s="48">
        <f t="shared" si="358"/>
        <v>480</v>
      </c>
      <c r="BH1280" s="49">
        <f t="shared" si="345"/>
        <v>8</v>
      </c>
      <c r="BI1280" s="50">
        <f t="shared" si="346"/>
        <v>0</v>
      </c>
      <c r="BJ1280" s="50">
        <f t="shared" si="347"/>
        <v>0</v>
      </c>
      <c r="BK1280" s="51">
        <f t="shared" si="348"/>
        <v>0</v>
      </c>
      <c r="BL1280" s="51">
        <f t="shared" si="349"/>
        <v>0</v>
      </c>
      <c r="BM1280" s="51">
        <f t="shared" si="355"/>
        <v>0</v>
      </c>
      <c r="BN1280" s="52">
        <f t="shared" si="350"/>
        <v>8</v>
      </c>
      <c r="BO1280" s="52">
        <f t="shared" si="351"/>
        <v>0</v>
      </c>
      <c r="BP1280" s="52">
        <f t="shared" si="352"/>
        <v>0</v>
      </c>
      <c r="BQ1280" s="53">
        <f t="shared" si="353"/>
        <v>0</v>
      </c>
    </row>
    <row r="1281" spans="1:69">
      <c r="A1281" s="41">
        <v>1342</v>
      </c>
      <c r="B1281" s="42">
        <v>46043</v>
      </c>
      <c r="C1281" s="48" t="s">
        <v>91</v>
      </c>
      <c r="D1281" s="43" t="str">
        <f t="shared" si="357"/>
        <v>HO</v>
      </c>
      <c r="E1281" s="44" t="s">
        <v>176</v>
      </c>
      <c r="F1281" s="44"/>
      <c r="G1281" s="45"/>
      <c r="H1281" s="45"/>
      <c r="I1281" s="45"/>
      <c r="J1281" s="5"/>
      <c r="K1281" s="46" t="e">
        <f>VLOOKUP(J1281,'[1]Item List (3)'!A$1:B$110000,2,FALSE)</f>
        <v>#N/A</v>
      </c>
      <c r="L1281" s="5"/>
      <c r="M1281" s="15" t="str">
        <f t="shared" si="356"/>
        <v>IR</v>
      </c>
      <c r="N1281" s="15"/>
      <c r="O1281" s="47" t="str">
        <f t="shared" si="338"/>
        <v/>
      </c>
      <c r="P1281" s="15"/>
      <c r="Q1281" s="15"/>
      <c r="R1281" s="15"/>
      <c r="S1281" s="15"/>
      <c r="T1281" s="15"/>
      <c r="U1281" s="48">
        <f t="shared" si="354"/>
        <v>0</v>
      </c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>
        <v>480</v>
      </c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48">
        <f t="shared" si="358"/>
        <v>480</v>
      </c>
      <c r="BH1281" s="49">
        <f t="shared" si="345"/>
        <v>8</v>
      </c>
      <c r="BI1281" s="50">
        <f t="shared" si="346"/>
        <v>0</v>
      </c>
      <c r="BJ1281" s="50">
        <f t="shared" si="347"/>
        <v>0</v>
      </c>
      <c r="BK1281" s="51">
        <f t="shared" si="348"/>
        <v>0</v>
      </c>
      <c r="BL1281" s="51">
        <f t="shared" si="349"/>
        <v>0</v>
      </c>
      <c r="BM1281" s="51">
        <f t="shared" si="355"/>
        <v>0</v>
      </c>
      <c r="BN1281" s="52">
        <f t="shared" si="350"/>
        <v>0</v>
      </c>
      <c r="BO1281" s="52">
        <f t="shared" si="351"/>
        <v>0</v>
      </c>
      <c r="BP1281" s="52">
        <f t="shared" si="352"/>
        <v>8</v>
      </c>
      <c r="BQ1281" s="53">
        <f t="shared" si="353"/>
        <v>0</v>
      </c>
    </row>
    <row r="1282" spans="1:69">
      <c r="A1282" s="41">
        <v>1343</v>
      </c>
      <c r="B1282" s="42">
        <v>46043</v>
      </c>
      <c r="C1282" s="48" t="s">
        <v>97</v>
      </c>
      <c r="D1282" s="43" t="str">
        <f t="shared" si="357"/>
        <v>HO</v>
      </c>
      <c r="E1282" s="44" t="s">
        <v>176</v>
      </c>
      <c r="F1282" s="44" t="s">
        <v>161</v>
      </c>
      <c r="G1282" s="45" t="s">
        <v>118</v>
      </c>
      <c r="H1282" s="45"/>
      <c r="I1282" s="45"/>
      <c r="J1282" s="5">
        <v>200497.11</v>
      </c>
      <c r="K1282" s="46" t="str">
        <f>VLOOKUP(J1282,'[1]Item List (3)'!A$1:B$110000,2,FALSE)</f>
        <v>OR.MNA6718G</v>
      </c>
      <c r="L1282" s="5">
        <v>251229002</v>
      </c>
      <c r="M1282" s="15" t="str">
        <f t="shared" si="356"/>
        <v>OR</v>
      </c>
      <c r="N1282" s="15">
        <v>15</v>
      </c>
      <c r="O1282" s="47">
        <f t="shared" si="338"/>
        <v>240</v>
      </c>
      <c r="P1282" s="15">
        <v>1</v>
      </c>
      <c r="Q1282" s="15">
        <v>940</v>
      </c>
      <c r="R1282" s="15"/>
      <c r="S1282" s="15"/>
      <c r="T1282" s="15"/>
      <c r="U1282" s="48">
        <f t="shared" si="354"/>
        <v>940</v>
      </c>
      <c r="V1282" s="15">
        <v>270</v>
      </c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>
        <v>180</v>
      </c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>
        <v>30</v>
      </c>
      <c r="BD1282" s="15"/>
      <c r="BE1282" s="15"/>
      <c r="BF1282" s="15"/>
      <c r="BG1282" s="48">
        <f t="shared" si="358"/>
        <v>480</v>
      </c>
      <c r="BH1282" s="49">
        <f t="shared" si="345"/>
        <v>8</v>
      </c>
      <c r="BI1282" s="50">
        <f t="shared" si="346"/>
        <v>4.5</v>
      </c>
      <c r="BJ1282" s="50">
        <f t="shared" si="347"/>
        <v>56.25</v>
      </c>
      <c r="BK1282" s="51">
        <f t="shared" si="348"/>
        <v>87.037037037037038</v>
      </c>
      <c r="BL1282" s="51">
        <f t="shared" si="349"/>
        <v>100</v>
      </c>
      <c r="BM1282" s="51">
        <f t="shared" si="355"/>
        <v>48.958333333333329</v>
      </c>
      <c r="BN1282" s="52">
        <f t="shared" si="350"/>
        <v>0</v>
      </c>
      <c r="BO1282" s="52">
        <f t="shared" si="351"/>
        <v>1920</v>
      </c>
      <c r="BP1282" s="52">
        <f t="shared" si="352"/>
        <v>3.5</v>
      </c>
      <c r="BQ1282" s="53">
        <f t="shared" si="353"/>
        <v>840</v>
      </c>
    </row>
    <row r="1283" spans="1:69">
      <c r="A1283" s="41">
        <v>1344</v>
      </c>
      <c r="B1283" s="42">
        <v>46043</v>
      </c>
      <c r="C1283" s="48" t="s">
        <v>91</v>
      </c>
      <c r="D1283" s="43" t="str">
        <f t="shared" si="357"/>
        <v>HO</v>
      </c>
      <c r="E1283" s="44" t="s">
        <v>177</v>
      </c>
      <c r="F1283" s="44" t="s">
        <v>161</v>
      </c>
      <c r="G1283" s="45" t="s">
        <v>103</v>
      </c>
      <c r="H1283" s="45" t="s">
        <v>163</v>
      </c>
      <c r="I1283" s="45"/>
      <c r="J1283" s="5">
        <v>104247</v>
      </c>
      <c r="K1283" s="46" t="str">
        <f>VLOOKUP(J1283,'[1]Item List (3)'!A$1:B$110000,2,FALSE)</f>
        <v>IR.209</v>
      </c>
      <c r="L1283" s="5">
        <v>251221001</v>
      </c>
      <c r="M1283" s="15" t="str">
        <f t="shared" si="356"/>
        <v>IR</v>
      </c>
      <c r="N1283" s="15">
        <v>20</v>
      </c>
      <c r="O1283" s="47">
        <f t="shared" si="338"/>
        <v>180</v>
      </c>
      <c r="P1283" s="15">
        <v>1</v>
      </c>
      <c r="Q1283" s="15">
        <v>1040</v>
      </c>
      <c r="R1283" s="15"/>
      <c r="S1283" s="15"/>
      <c r="T1283" s="15"/>
      <c r="U1283" s="48">
        <f t="shared" si="354"/>
        <v>1040</v>
      </c>
      <c r="V1283" s="15">
        <v>375</v>
      </c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>
        <v>30</v>
      </c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>
        <v>65</v>
      </c>
      <c r="BD1283" s="15"/>
      <c r="BE1283" s="15">
        <v>10</v>
      </c>
      <c r="BF1283" s="15"/>
      <c r="BG1283" s="48">
        <f t="shared" si="358"/>
        <v>480</v>
      </c>
      <c r="BH1283" s="49">
        <f t="shared" si="345"/>
        <v>8</v>
      </c>
      <c r="BI1283" s="50">
        <f t="shared" si="346"/>
        <v>6.25</v>
      </c>
      <c r="BJ1283" s="50">
        <f t="shared" si="347"/>
        <v>78.125</v>
      </c>
      <c r="BK1283" s="51">
        <f t="shared" si="348"/>
        <v>92.444444444444443</v>
      </c>
      <c r="BL1283" s="51">
        <f t="shared" si="349"/>
        <v>100</v>
      </c>
      <c r="BM1283" s="51">
        <f t="shared" si="355"/>
        <v>72.222222222222214</v>
      </c>
      <c r="BN1283" s="52">
        <f t="shared" si="350"/>
        <v>0.66666666666666663</v>
      </c>
      <c r="BO1283" s="52">
        <f t="shared" si="351"/>
        <v>1320</v>
      </c>
      <c r="BP1283" s="52">
        <f t="shared" si="352"/>
        <v>1.0833333333333335</v>
      </c>
      <c r="BQ1283" s="53">
        <f t="shared" si="353"/>
        <v>195.00000000000003</v>
      </c>
    </row>
    <row r="1284" spans="1:69">
      <c r="A1284" s="41">
        <v>1345</v>
      </c>
      <c r="B1284" s="42">
        <v>46043</v>
      </c>
      <c r="C1284" s="48" t="s">
        <v>97</v>
      </c>
      <c r="D1284" s="43" t="str">
        <f t="shared" si="357"/>
        <v>HO</v>
      </c>
      <c r="E1284" s="44" t="s">
        <v>177</v>
      </c>
      <c r="F1284" s="44" t="s">
        <v>161</v>
      </c>
      <c r="G1284" s="45" t="s">
        <v>186</v>
      </c>
      <c r="H1284" s="45"/>
      <c r="I1284" s="45"/>
      <c r="J1284" s="5">
        <v>104247</v>
      </c>
      <c r="K1284" s="46" t="str">
        <f>VLOOKUP(J1284,'[1]Item List (3)'!A$1:B$110000,2,FALSE)</f>
        <v>IR.209</v>
      </c>
      <c r="L1284" s="5">
        <v>251221002</v>
      </c>
      <c r="M1284" s="15" t="str">
        <f t="shared" si="356"/>
        <v>IR</v>
      </c>
      <c r="N1284" s="15">
        <v>20</v>
      </c>
      <c r="O1284" s="47">
        <f t="shared" ref="O1284:O1347" si="359">IFERROR(3600/N1284,"")</f>
        <v>180</v>
      </c>
      <c r="P1284" s="15">
        <v>1</v>
      </c>
      <c r="Q1284" s="15">
        <v>1074</v>
      </c>
      <c r="R1284" s="15"/>
      <c r="S1284" s="15"/>
      <c r="T1284" s="15"/>
      <c r="U1284" s="48">
        <f t="shared" si="354"/>
        <v>1074</v>
      </c>
      <c r="V1284" s="15">
        <v>385</v>
      </c>
      <c r="W1284" s="15"/>
      <c r="X1284" s="15">
        <v>20</v>
      </c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>
        <v>10</v>
      </c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>
        <v>30</v>
      </c>
      <c r="BA1284" s="15"/>
      <c r="BB1284" s="15"/>
      <c r="BC1284" s="15">
        <v>30</v>
      </c>
      <c r="BD1284" s="15"/>
      <c r="BE1284" s="15">
        <v>5</v>
      </c>
      <c r="BF1284" s="15"/>
      <c r="BG1284" s="48">
        <f t="shared" si="358"/>
        <v>480</v>
      </c>
      <c r="BH1284" s="49">
        <f t="shared" si="345"/>
        <v>8</v>
      </c>
      <c r="BI1284" s="50">
        <f t="shared" si="346"/>
        <v>6.416666666666667</v>
      </c>
      <c r="BJ1284" s="50">
        <f t="shared" si="347"/>
        <v>80.208333333333343</v>
      </c>
      <c r="BK1284" s="51">
        <f t="shared" si="348"/>
        <v>92.987012987012989</v>
      </c>
      <c r="BL1284" s="51">
        <f t="shared" si="349"/>
        <v>100</v>
      </c>
      <c r="BM1284" s="51">
        <f t="shared" si="355"/>
        <v>74.583333333333329</v>
      </c>
      <c r="BN1284" s="52">
        <f t="shared" si="350"/>
        <v>0.25</v>
      </c>
      <c r="BO1284" s="52">
        <f t="shared" si="351"/>
        <v>1395</v>
      </c>
      <c r="BP1284" s="52">
        <f t="shared" si="352"/>
        <v>1.3333333333333333</v>
      </c>
      <c r="BQ1284" s="53">
        <f t="shared" si="353"/>
        <v>240</v>
      </c>
    </row>
    <row r="1285" spans="1:69">
      <c r="A1285" s="41">
        <v>1346</v>
      </c>
      <c r="B1285" s="42">
        <v>46043</v>
      </c>
      <c r="C1285" s="48" t="s">
        <v>91</v>
      </c>
      <c r="D1285" s="43" t="str">
        <f t="shared" si="357"/>
        <v>HO</v>
      </c>
      <c r="E1285" s="44" t="s">
        <v>179</v>
      </c>
      <c r="F1285" s="44" t="s">
        <v>161</v>
      </c>
      <c r="G1285" s="45" t="s">
        <v>163</v>
      </c>
      <c r="H1285" s="45"/>
      <c r="I1285" s="45"/>
      <c r="J1285" s="5">
        <v>208247</v>
      </c>
      <c r="K1285" s="46" t="str">
        <f>VLOOKUP(J1285,'[1]Item List (3)'!A$1:B$110000,2,FALSE)</f>
        <v>OR.209 YY2</v>
      </c>
      <c r="L1285" s="5">
        <v>251221003</v>
      </c>
      <c r="M1285" s="15" t="str">
        <f t="shared" si="356"/>
        <v>OR</v>
      </c>
      <c r="N1285" s="15">
        <v>20</v>
      </c>
      <c r="O1285" s="47">
        <f t="shared" si="359"/>
        <v>180</v>
      </c>
      <c r="P1285" s="15">
        <v>1</v>
      </c>
      <c r="Q1285" s="15">
        <v>614</v>
      </c>
      <c r="R1285" s="15"/>
      <c r="S1285" s="15"/>
      <c r="T1285" s="15"/>
      <c r="U1285" s="48">
        <f t="shared" si="354"/>
        <v>614</v>
      </c>
      <c r="V1285" s="15">
        <v>220</v>
      </c>
      <c r="W1285" s="15"/>
      <c r="X1285" s="15">
        <v>240</v>
      </c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>
        <v>10</v>
      </c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>
        <v>10</v>
      </c>
      <c r="BA1285" s="15"/>
      <c r="BB1285" s="15"/>
      <c r="BC1285" s="15"/>
      <c r="BD1285" s="15"/>
      <c r="BE1285" s="15"/>
      <c r="BF1285" s="15"/>
      <c r="BG1285" s="48">
        <f t="shared" si="358"/>
        <v>480</v>
      </c>
      <c r="BH1285" s="49">
        <f t="shared" si="345"/>
        <v>8</v>
      </c>
      <c r="BI1285" s="50">
        <f t="shared" si="346"/>
        <v>3.666666666666667</v>
      </c>
      <c r="BJ1285" s="50">
        <f t="shared" si="347"/>
        <v>45.833333333333336</v>
      </c>
      <c r="BK1285" s="51">
        <f t="shared" si="348"/>
        <v>93.030303030303017</v>
      </c>
      <c r="BL1285" s="51">
        <f t="shared" si="349"/>
        <v>100</v>
      </c>
      <c r="BM1285" s="51">
        <f t="shared" si="355"/>
        <v>42.638888888888886</v>
      </c>
      <c r="BN1285" s="52">
        <f t="shared" si="350"/>
        <v>0.16666666666666666</v>
      </c>
      <c r="BO1285" s="52">
        <f t="shared" si="351"/>
        <v>1410</v>
      </c>
      <c r="BP1285" s="52">
        <f t="shared" si="352"/>
        <v>4.1666666666666661</v>
      </c>
      <c r="BQ1285" s="53">
        <f t="shared" si="353"/>
        <v>749.99999999999989</v>
      </c>
    </row>
    <row r="1286" spans="1:69">
      <c r="A1286" s="41">
        <v>1347</v>
      </c>
      <c r="B1286" s="42">
        <v>46043</v>
      </c>
      <c r="C1286" s="48" t="s">
        <v>97</v>
      </c>
      <c r="D1286" s="43" t="str">
        <f t="shared" si="357"/>
        <v>HO</v>
      </c>
      <c r="E1286" s="44" t="s">
        <v>179</v>
      </c>
      <c r="F1286" s="44" t="s">
        <v>161</v>
      </c>
      <c r="G1286" s="45" t="s">
        <v>186</v>
      </c>
      <c r="H1286" s="45"/>
      <c r="I1286" s="45"/>
      <c r="J1286" s="5">
        <v>208247</v>
      </c>
      <c r="K1286" s="46" t="str">
        <f>VLOOKUP(J1286,'[1]Item List (3)'!A$1:B$110000,2,FALSE)</f>
        <v>OR.209 YY2</v>
      </c>
      <c r="L1286" s="5">
        <v>251221003</v>
      </c>
      <c r="M1286" s="15" t="str">
        <f t="shared" si="356"/>
        <v>OR</v>
      </c>
      <c r="N1286" s="15">
        <v>20</v>
      </c>
      <c r="O1286" s="47">
        <f t="shared" si="359"/>
        <v>180</v>
      </c>
      <c r="P1286" s="15">
        <v>1</v>
      </c>
      <c r="Q1286" s="15">
        <v>1050</v>
      </c>
      <c r="R1286" s="15"/>
      <c r="S1286" s="15"/>
      <c r="T1286" s="15"/>
      <c r="U1286" s="48">
        <f t="shared" si="354"/>
        <v>1050</v>
      </c>
      <c r="V1286" s="15">
        <v>375</v>
      </c>
      <c r="W1286" s="15"/>
      <c r="X1286" s="15">
        <v>60</v>
      </c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>
        <v>10</v>
      </c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>
        <v>30</v>
      </c>
      <c r="BA1286" s="15"/>
      <c r="BB1286" s="15"/>
      <c r="BC1286" s="15"/>
      <c r="BD1286" s="15"/>
      <c r="BE1286" s="15">
        <v>5</v>
      </c>
      <c r="BF1286" s="15"/>
      <c r="BG1286" s="48">
        <f t="shared" si="358"/>
        <v>480</v>
      </c>
      <c r="BH1286" s="49">
        <f t="shared" si="345"/>
        <v>8</v>
      </c>
      <c r="BI1286" s="50">
        <f t="shared" si="346"/>
        <v>6.25</v>
      </c>
      <c r="BJ1286" s="50">
        <f t="shared" si="347"/>
        <v>78.125</v>
      </c>
      <c r="BK1286" s="51">
        <f t="shared" si="348"/>
        <v>93.333333333333329</v>
      </c>
      <c r="BL1286" s="51">
        <f t="shared" si="349"/>
        <v>100</v>
      </c>
      <c r="BM1286" s="51">
        <f t="shared" si="355"/>
        <v>72.916666666666657</v>
      </c>
      <c r="BN1286" s="52">
        <f t="shared" si="350"/>
        <v>0.25</v>
      </c>
      <c r="BO1286" s="52">
        <f t="shared" si="351"/>
        <v>1395</v>
      </c>
      <c r="BP1286" s="52">
        <f t="shared" si="352"/>
        <v>1.5</v>
      </c>
      <c r="BQ1286" s="53">
        <f t="shared" si="353"/>
        <v>270</v>
      </c>
    </row>
    <row r="1287" spans="1:69">
      <c r="A1287" s="41">
        <v>1348</v>
      </c>
      <c r="B1287" s="42">
        <v>46044</v>
      </c>
      <c r="C1287" s="48" t="s">
        <v>91</v>
      </c>
      <c r="D1287" s="43" t="str">
        <f t="shared" si="357"/>
        <v>FG</v>
      </c>
      <c r="E1287" s="44" t="s">
        <v>93</v>
      </c>
      <c r="F1287" s="44" t="s">
        <v>92</v>
      </c>
      <c r="G1287" s="45" t="s">
        <v>94</v>
      </c>
      <c r="H1287" s="45" t="s">
        <v>95</v>
      </c>
      <c r="I1287" s="45"/>
      <c r="J1287" s="5">
        <v>208246</v>
      </c>
      <c r="K1287" s="46" t="str">
        <f>VLOOKUP(J1287,'[1]Item List (3)'!A$1:B$110000,2,FALSE)</f>
        <v>OR. 208 YY2</v>
      </c>
      <c r="L1287" s="5">
        <v>251223005</v>
      </c>
      <c r="M1287" s="15" t="str">
        <f t="shared" si="356"/>
        <v>OR</v>
      </c>
      <c r="N1287" s="15"/>
      <c r="O1287" s="47" t="str">
        <f t="shared" si="359"/>
        <v/>
      </c>
      <c r="P1287" s="15">
        <v>2</v>
      </c>
      <c r="Q1287" s="15">
        <v>2000</v>
      </c>
      <c r="R1287" s="15"/>
      <c r="S1287" s="15"/>
      <c r="T1287" s="15"/>
      <c r="U1287" s="48">
        <f t="shared" si="354"/>
        <v>2000</v>
      </c>
      <c r="V1287" s="15">
        <v>180</v>
      </c>
      <c r="W1287" s="15"/>
      <c r="X1287" s="15"/>
      <c r="Y1287" s="15">
        <v>30</v>
      </c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>
        <v>60</v>
      </c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48">
        <f t="shared" si="358"/>
        <v>270</v>
      </c>
      <c r="BH1287" s="49">
        <f t="shared" si="345"/>
        <v>4.5</v>
      </c>
      <c r="BI1287" s="50">
        <f t="shared" si="346"/>
        <v>3</v>
      </c>
      <c r="BJ1287" s="50">
        <f t="shared" si="347"/>
        <v>66.666666666666657</v>
      </c>
      <c r="BK1287" s="51">
        <f t="shared" si="348"/>
        <v>0</v>
      </c>
      <c r="BL1287" s="51">
        <f t="shared" si="349"/>
        <v>100</v>
      </c>
      <c r="BM1287" s="51">
        <f t="shared" si="355"/>
        <v>0</v>
      </c>
      <c r="BN1287" s="52">
        <f t="shared" si="350"/>
        <v>0</v>
      </c>
      <c r="BO1287" s="52">
        <f t="shared" si="351"/>
        <v>0</v>
      </c>
      <c r="BP1287" s="52">
        <f t="shared" si="352"/>
        <v>1.5</v>
      </c>
      <c r="BQ1287" s="53">
        <f t="shared" si="353"/>
        <v>0</v>
      </c>
    </row>
    <row r="1288" spans="1:69">
      <c r="A1288" s="41">
        <v>1349</v>
      </c>
      <c r="B1288" s="42">
        <v>46044</v>
      </c>
      <c r="C1288" s="48" t="s">
        <v>91</v>
      </c>
      <c r="D1288" s="43" t="str">
        <f t="shared" si="357"/>
        <v>FG</v>
      </c>
      <c r="E1288" s="44" t="s">
        <v>93</v>
      </c>
      <c r="F1288" s="44" t="s">
        <v>92</v>
      </c>
      <c r="G1288" s="45" t="s">
        <v>94</v>
      </c>
      <c r="H1288" s="45" t="s">
        <v>95</v>
      </c>
      <c r="I1288" s="45"/>
      <c r="J1288" s="5">
        <v>200827.1</v>
      </c>
      <c r="K1288" s="46" t="str">
        <f>VLOOKUP(J1288,'[1]Item List (3)'!A$1:B$110000,2,FALSE)</f>
        <v>MNA.OR 4020</v>
      </c>
      <c r="L1288" s="5">
        <v>251204004</v>
      </c>
      <c r="M1288" s="15" t="str">
        <f t="shared" si="356"/>
        <v>OR</v>
      </c>
      <c r="N1288" s="15"/>
      <c r="O1288" s="47" t="str">
        <f t="shared" si="359"/>
        <v/>
      </c>
      <c r="P1288" s="15">
        <v>1</v>
      </c>
      <c r="Q1288" s="15">
        <v>2500</v>
      </c>
      <c r="R1288" s="15"/>
      <c r="S1288" s="15"/>
      <c r="T1288" s="15"/>
      <c r="U1288" s="48">
        <f t="shared" si="354"/>
        <v>2500</v>
      </c>
      <c r="V1288" s="15">
        <v>90</v>
      </c>
      <c r="W1288" s="15">
        <v>120</v>
      </c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48">
        <f t="shared" si="358"/>
        <v>210</v>
      </c>
      <c r="BH1288" s="49">
        <f t="shared" si="345"/>
        <v>3.5</v>
      </c>
      <c r="BI1288" s="50">
        <f t="shared" si="346"/>
        <v>1.5</v>
      </c>
      <c r="BJ1288" s="50">
        <f t="shared" si="347"/>
        <v>42.857142857142854</v>
      </c>
      <c r="BK1288" s="51">
        <f t="shared" si="348"/>
        <v>0</v>
      </c>
      <c r="BL1288" s="51">
        <f t="shared" si="349"/>
        <v>100</v>
      </c>
      <c r="BM1288" s="51">
        <f t="shared" si="355"/>
        <v>0</v>
      </c>
      <c r="BN1288" s="52">
        <f t="shared" si="350"/>
        <v>2</v>
      </c>
      <c r="BO1288" s="52">
        <f t="shared" si="351"/>
        <v>0</v>
      </c>
      <c r="BP1288" s="52">
        <f t="shared" si="352"/>
        <v>0</v>
      </c>
      <c r="BQ1288" s="53">
        <f t="shared" si="353"/>
        <v>0</v>
      </c>
    </row>
    <row r="1289" spans="1:69">
      <c r="A1289" s="41">
        <v>1350</v>
      </c>
      <c r="B1289" s="42">
        <v>46044</v>
      </c>
      <c r="C1289" s="48" t="s">
        <v>97</v>
      </c>
      <c r="D1289" s="43" t="str">
        <f t="shared" si="357"/>
        <v>FG</v>
      </c>
      <c r="E1289" s="44" t="s">
        <v>93</v>
      </c>
      <c r="F1289" s="44" t="s">
        <v>92</v>
      </c>
      <c r="G1289" s="45" t="s">
        <v>181</v>
      </c>
      <c r="H1289" s="45" t="s">
        <v>157</v>
      </c>
      <c r="I1289" s="45"/>
      <c r="J1289" s="5">
        <v>200827.1</v>
      </c>
      <c r="K1289" s="46" t="str">
        <f>VLOOKUP(J1289,'[1]Item List (3)'!A$1:B$110000,2,FALSE)</f>
        <v>MNA.OR 4020</v>
      </c>
      <c r="L1289" s="5">
        <v>251204004</v>
      </c>
      <c r="M1289" s="15" t="str">
        <f t="shared" si="356"/>
        <v>OR</v>
      </c>
      <c r="N1289" s="15"/>
      <c r="O1289" s="47" t="str">
        <f t="shared" si="359"/>
        <v/>
      </c>
      <c r="P1289" s="15">
        <v>1</v>
      </c>
      <c r="Q1289" s="15">
        <v>4800</v>
      </c>
      <c r="R1289" s="15"/>
      <c r="S1289" s="15"/>
      <c r="T1289" s="15"/>
      <c r="U1289" s="48">
        <f t="shared" si="354"/>
        <v>4800</v>
      </c>
      <c r="V1289" s="15">
        <v>240</v>
      </c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>
        <v>240</v>
      </c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48">
        <f t="shared" si="358"/>
        <v>480</v>
      </c>
      <c r="BH1289" s="49">
        <f t="shared" si="345"/>
        <v>8</v>
      </c>
      <c r="BI1289" s="50">
        <f t="shared" si="346"/>
        <v>4</v>
      </c>
      <c r="BJ1289" s="50">
        <f t="shared" si="347"/>
        <v>50</v>
      </c>
      <c r="BK1289" s="51">
        <f t="shared" si="348"/>
        <v>0</v>
      </c>
      <c r="BL1289" s="51">
        <f t="shared" si="349"/>
        <v>100</v>
      </c>
      <c r="BM1289" s="51">
        <f t="shared" si="355"/>
        <v>0</v>
      </c>
      <c r="BN1289" s="52">
        <f t="shared" si="350"/>
        <v>0</v>
      </c>
      <c r="BO1289" s="52">
        <f t="shared" si="351"/>
        <v>0</v>
      </c>
      <c r="BP1289" s="52">
        <f t="shared" si="352"/>
        <v>4</v>
      </c>
      <c r="BQ1289" s="53">
        <f t="shared" si="353"/>
        <v>0</v>
      </c>
    </row>
    <row r="1290" spans="1:69">
      <c r="A1290" s="41">
        <v>1351</v>
      </c>
      <c r="B1290" s="42">
        <v>46044</v>
      </c>
      <c r="C1290" s="48" t="s">
        <v>91</v>
      </c>
      <c r="D1290" s="43" t="str">
        <f t="shared" si="357"/>
        <v>FG</v>
      </c>
      <c r="E1290" s="44" t="s">
        <v>100</v>
      </c>
      <c r="F1290" s="44" t="s">
        <v>96</v>
      </c>
      <c r="G1290" s="45" t="s">
        <v>101</v>
      </c>
      <c r="H1290" s="45" t="s">
        <v>102</v>
      </c>
      <c r="I1290" s="45"/>
      <c r="J1290" s="5">
        <v>104299</v>
      </c>
      <c r="K1290" s="46" t="str">
        <f>VLOOKUP(J1290,'[1]Item List (3)'!A$1:B$110000,2,FALSE)</f>
        <v>IR.9916</v>
      </c>
      <c r="L1290" s="5">
        <v>260104006</v>
      </c>
      <c r="M1290" s="15" t="str">
        <f t="shared" si="356"/>
        <v>IR</v>
      </c>
      <c r="N1290" s="15"/>
      <c r="O1290" s="47" t="str">
        <f t="shared" si="359"/>
        <v/>
      </c>
      <c r="P1290" s="15">
        <v>1</v>
      </c>
      <c r="Q1290" s="15">
        <v>3000</v>
      </c>
      <c r="R1290" s="15"/>
      <c r="S1290" s="15"/>
      <c r="T1290" s="15"/>
      <c r="U1290" s="48">
        <f t="shared" si="354"/>
        <v>3000</v>
      </c>
      <c r="V1290" s="15">
        <v>120</v>
      </c>
      <c r="W1290" s="15">
        <v>60</v>
      </c>
      <c r="X1290" s="15">
        <v>240</v>
      </c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>
        <v>60</v>
      </c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48">
        <f t="shared" si="358"/>
        <v>480</v>
      </c>
      <c r="BH1290" s="49">
        <f t="shared" si="345"/>
        <v>8</v>
      </c>
      <c r="BI1290" s="50">
        <f t="shared" si="346"/>
        <v>2</v>
      </c>
      <c r="BJ1290" s="50">
        <f t="shared" si="347"/>
        <v>25</v>
      </c>
      <c r="BK1290" s="51">
        <f t="shared" si="348"/>
        <v>0</v>
      </c>
      <c r="BL1290" s="51">
        <f t="shared" si="349"/>
        <v>100</v>
      </c>
      <c r="BM1290" s="51">
        <f t="shared" si="355"/>
        <v>0</v>
      </c>
      <c r="BN1290" s="52">
        <f t="shared" si="350"/>
        <v>1</v>
      </c>
      <c r="BO1290" s="52">
        <f t="shared" si="351"/>
        <v>0</v>
      </c>
      <c r="BP1290" s="52">
        <f t="shared" si="352"/>
        <v>5</v>
      </c>
      <c r="BQ1290" s="53">
        <f t="shared" si="353"/>
        <v>0</v>
      </c>
    </row>
    <row r="1291" spans="1:69">
      <c r="A1291" s="41">
        <v>1352</v>
      </c>
      <c r="B1291" s="42">
        <v>46044</v>
      </c>
      <c r="C1291" s="48" t="s">
        <v>97</v>
      </c>
      <c r="D1291" s="43" t="str">
        <f t="shared" si="357"/>
        <v>FG</v>
      </c>
      <c r="E1291" s="44" t="s">
        <v>100</v>
      </c>
      <c r="F1291" s="44" t="s">
        <v>92</v>
      </c>
      <c r="G1291" s="45" t="s">
        <v>98</v>
      </c>
      <c r="H1291" s="45" t="s">
        <v>99</v>
      </c>
      <c r="I1291" s="45"/>
      <c r="J1291" s="5">
        <v>104299</v>
      </c>
      <c r="K1291" s="46" t="str">
        <f>VLOOKUP(J1291,'[1]Item List (3)'!A$1:B$110000,2,FALSE)</f>
        <v>IR.9916</v>
      </c>
      <c r="L1291" s="5">
        <v>260104006</v>
      </c>
      <c r="M1291" s="15" t="str">
        <f t="shared" si="356"/>
        <v>IR</v>
      </c>
      <c r="N1291" s="15"/>
      <c r="O1291" s="47" t="str">
        <f t="shared" si="359"/>
        <v/>
      </c>
      <c r="P1291" s="15">
        <v>1</v>
      </c>
      <c r="Q1291" s="15">
        <v>2200</v>
      </c>
      <c r="R1291" s="15"/>
      <c r="S1291" s="15"/>
      <c r="T1291" s="15"/>
      <c r="U1291" s="48">
        <f t="shared" si="354"/>
        <v>2200</v>
      </c>
      <c r="V1291" s="15">
        <v>210</v>
      </c>
      <c r="W1291" s="15"/>
      <c r="X1291" s="15">
        <v>150</v>
      </c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>
        <v>120</v>
      </c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48">
        <f t="shared" si="358"/>
        <v>480</v>
      </c>
      <c r="BH1291" s="49">
        <f t="shared" si="345"/>
        <v>8</v>
      </c>
      <c r="BI1291" s="50">
        <f t="shared" si="346"/>
        <v>3.5</v>
      </c>
      <c r="BJ1291" s="50">
        <f t="shared" si="347"/>
        <v>43.75</v>
      </c>
      <c r="BK1291" s="51">
        <f t="shared" si="348"/>
        <v>0</v>
      </c>
      <c r="BL1291" s="51">
        <f t="shared" si="349"/>
        <v>100</v>
      </c>
      <c r="BM1291" s="51">
        <f t="shared" si="355"/>
        <v>0</v>
      </c>
      <c r="BN1291" s="52">
        <f t="shared" si="350"/>
        <v>0</v>
      </c>
      <c r="BO1291" s="52">
        <f t="shared" si="351"/>
        <v>0</v>
      </c>
      <c r="BP1291" s="52">
        <f t="shared" si="352"/>
        <v>4.5</v>
      </c>
      <c r="BQ1291" s="53">
        <f t="shared" si="353"/>
        <v>0</v>
      </c>
    </row>
    <row r="1292" spans="1:69">
      <c r="A1292" s="41">
        <v>1353</v>
      </c>
      <c r="B1292" s="42">
        <v>46044</v>
      </c>
      <c r="C1292" s="48" t="s">
        <v>91</v>
      </c>
      <c r="D1292" s="43" t="str">
        <f t="shared" si="357"/>
        <v>CG</v>
      </c>
      <c r="E1292" s="44" t="s">
        <v>105</v>
      </c>
      <c r="F1292" s="44"/>
      <c r="G1292" s="45"/>
      <c r="H1292" s="45"/>
      <c r="I1292" s="45"/>
      <c r="J1292" s="5"/>
      <c r="K1292" s="46" t="e">
        <f>VLOOKUP(J1292,'[1]Item List (3)'!A$1:B$110000,2,FALSE)</f>
        <v>#N/A</v>
      </c>
      <c r="L1292" s="5"/>
      <c r="M1292" s="15" t="str">
        <f t="shared" si="356"/>
        <v>IR</v>
      </c>
      <c r="N1292" s="15"/>
      <c r="O1292" s="47" t="str">
        <f t="shared" si="359"/>
        <v/>
      </c>
      <c r="P1292" s="15"/>
      <c r="Q1292" s="15"/>
      <c r="R1292" s="15"/>
      <c r="S1292" s="15"/>
      <c r="T1292" s="15"/>
      <c r="U1292" s="48">
        <f t="shared" si="354"/>
        <v>0</v>
      </c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>
        <v>480</v>
      </c>
      <c r="BG1292" s="48">
        <f t="shared" si="358"/>
        <v>480</v>
      </c>
      <c r="BH1292" s="49">
        <f t="shared" si="345"/>
        <v>8</v>
      </c>
      <c r="BI1292" s="50">
        <f t="shared" si="346"/>
        <v>0</v>
      </c>
      <c r="BJ1292" s="50">
        <f t="shared" si="347"/>
        <v>0</v>
      </c>
      <c r="BK1292" s="51">
        <f t="shared" si="348"/>
        <v>0</v>
      </c>
      <c r="BL1292" s="51">
        <f t="shared" si="349"/>
        <v>0</v>
      </c>
      <c r="BM1292" s="51">
        <f t="shared" si="355"/>
        <v>0</v>
      </c>
      <c r="BN1292" s="52">
        <f t="shared" si="350"/>
        <v>8</v>
      </c>
      <c r="BO1292" s="52">
        <f t="shared" si="351"/>
        <v>0</v>
      </c>
      <c r="BP1292" s="52">
        <f t="shared" si="352"/>
        <v>0</v>
      </c>
      <c r="BQ1292" s="53">
        <f t="shared" si="353"/>
        <v>0</v>
      </c>
    </row>
    <row r="1293" spans="1:69">
      <c r="A1293" s="41">
        <v>1354</v>
      </c>
      <c r="B1293" s="42">
        <v>46044</v>
      </c>
      <c r="C1293" s="48" t="s">
        <v>97</v>
      </c>
      <c r="D1293" s="43" t="str">
        <f t="shared" si="357"/>
        <v>CG</v>
      </c>
      <c r="E1293" s="44" t="s">
        <v>105</v>
      </c>
      <c r="F1293" s="44"/>
      <c r="G1293" s="45"/>
      <c r="H1293" s="45"/>
      <c r="I1293" s="45"/>
      <c r="J1293" s="5"/>
      <c r="K1293" s="46" t="e">
        <f>VLOOKUP(J1293,'[1]Item List (3)'!A$1:B$110000,2,FALSE)</f>
        <v>#N/A</v>
      </c>
      <c r="L1293" s="5"/>
      <c r="M1293" s="15" t="str">
        <f t="shared" si="356"/>
        <v>IR</v>
      </c>
      <c r="N1293" s="15"/>
      <c r="O1293" s="47" t="str">
        <f t="shared" si="359"/>
        <v/>
      </c>
      <c r="P1293" s="15"/>
      <c r="Q1293" s="15"/>
      <c r="R1293" s="15"/>
      <c r="S1293" s="15"/>
      <c r="T1293" s="15"/>
      <c r="U1293" s="48">
        <f t="shared" si="354"/>
        <v>0</v>
      </c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>
        <v>480</v>
      </c>
      <c r="BG1293" s="48">
        <f t="shared" si="358"/>
        <v>480</v>
      </c>
      <c r="BH1293" s="49">
        <f t="shared" si="345"/>
        <v>8</v>
      </c>
      <c r="BI1293" s="50">
        <f t="shared" si="346"/>
        <v>0</v>
      </c>
      <c r="BJ1293" s="50">
        <f t="shared" si="347"/>
        <v>0</v>
      </c>
      <c r="BK1293" s="51">
        <f t="shared" si="348"/>
        <v>0</v>
      </c>
      <c r="BL1293" s="51">
        <f t="shared" si="349"/>
        <v>0</v>
      </c>
      <c r="BM1293" s="51">
        <f t="shared" si="355"/>
        <v>0</v>
      </c>
      <c r="BN1293" s="52">
        <f t="shared" si="350"/>
        <v>8</v>
      </c>
      <c r="BO1293" s="52">
        <f t="shared" si="351"/>
        <v>0</v>
      </c>
      <c r="BP1293" s="52">
        <f t="shared" si="352"/>
        <v>0</v>
      </c>
      <c r="BQ1293" s="53">
        <f t="shared" si="353"/>
        <v>0</v>
      </c>
    </row>
    <row r="1294" spans="1:69">
      <c r="A1294" s="41">
        <v>1355</v>
      </c>
      <c r="B1294" s="42">
        <v>46044</v>
      </c>
      <c r="C1294" s="48" t="s">
        <v>91</v>
      </c>
      <c r="D1294" s="43" t="str">
        <f t="shared" si="357"/>
        <v>CG</v>
      </c>
      <c r="E1294" s="44" t="s">
        <v>108</v>
      </c>
      <c r="F1294" s="44"/>
      <c r="G1294" s="45"/>
      <c r="H1294" s="45"/>
      <c r="I1294" s="45"/>
      <c r="J1294" s="5"/>
      <c r="K1294" s="46" t="e">
        <f>VLOOKUP(J1294,'[1]Item List (3)'!A$1:B$110000,2,FALSE)</f>
        <v>#N/A</v>
      </c>
      <c r="L1294" s="5"/>
      <c r="M1294" s="15" t="str">
        <f t="shared" si="356"/>
        <v>IR</v>
      </c>
      <c r="N1294" s="15"/>
      <c r="O1294" s="47" t="str">
        <f t="shared" si="359"/>
        <v/>
      </c>
      <c r="P1294" s="15"/>
      <c r="Q1294" s="15"/>
      <c r="R1294" s="15"/>
      <c r="S1294" s="15"/>
      <c r="T1294" s="15"/>
      <c r="U1294" s="48">
        <f t="shared" si="354"/>
        <v>0</v>
      </c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>
        <v>480</v>
      </c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48">
        <f t="shared" si="358"/>
        <v>480</v>
      </c>
      <c r="BH1294" s="49">
        <f t="shared" si="345"/>
        <v>8</v>
      </c>
      <c r="BI1294" s="50">
        <f t="shared" si="346"/>
        <v>0</v>
      </c>
      <c r="BJ1294" s="50">
        <f t="shared" si="347"/>
        <v>0</v>
      </c>
      <c r="BK1294" s="51">
        <f t="shared" si="348"/>
        <v>0</v>
      </c>
      <c r="BL1294" s="51">
        <f t="shared" si="349"/>
        <v>0</v>
      </c>
      <c r="BM1294" s="51">
        <f t="shared" si="355"/>
        <v>0</v>
      </c>
      <c r="BN1294" s="52">
        <f t="shared" si="350"/>
        <v>0</v>
      </c>
      <c r="BO1294" s="52">
        <f t="shared" si="351"/>
        <v>0</v>
      </c>
      <c r="BP1294" s="52">
        <f t="shared" si="352"/>
        <v>8</v>
      </c>
      <c r="BQ1294" s="53">
        <f t="shared" si="353"/>
        <v>0</v>
      </c>
    </row>
    <row r="1295" spans="1:69">
      <c r="A1295" s="41">
        <v>1356</v>
      </c>
      <c r="B1295" s="42">
        <v>46044</v>
      </c>
      <c r="C1295" s="48" t="s">
        <v>97</v>
      </c>
      <c r="D1295" s="43" t="str">
        <f t="shared" si="357"/>
        <v>CG</v>
      </c>
      <c r="E1295" s="44" t="s">
        <v>108</v>
      </c>
      <c r="F1295" s="44" t="s">
        <v>111</v>
      </c>
      <c r="G1295" s="45" t="s">
        <v>112</v>
      </c>
      <c r="H1295" s="45" t="s">
        <v>113</v>
      </c>
      <c r="I1295" s="45" t="s">
        <v>114</v>
      </c>
      <c r="J1295" s="5">
        <v>208246</v>
      </c>
      <c r="K1295" s="46" t="str">
        <f>VLOOKUP(J1295,'[1]Item List (3)'!A$1:B$110000,2,FALSE)</f>
        <v>OR. 208 YY2</v>
      </c>
      <c r="L1295" s="5">
        <v>251223005</v>
      </c>
      <c r="M1295" s="15" t="str">
        <f t="shared" si="356"/>
        <v>OR</v>
      </c>
      <c r="N1295" s="15"/>
      <c r="O1295" s="47" t="str">
        <f t="shared" si="359"/>
        <v/>
      </c>
      <c r="P1295" s="15">
        <v>2</v>
      </c>
      <c r="Q1295" s="15">
        <v>2101</v>
      </c>
      <c r="R1295" s="15"/>
      <c r="S1295" s="15"/>
      <c r="T1295" s="15"/>
      <c r="U1295" s="48">
        <f t="shared" si="354"/>
        <v>2101</v>
      </c>
      <c r="V1295" s="15">
        <v>120</v>
      </c>
      <c r="W1295" s="15"/>
      <c r="X1295" s="15">
        <v>30</v>
      </c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>
        <v>90</v>
      </c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48">
        <f t="shared" si="358"/>
        <v>240</v>
      </c>
      <c r="BH1295" s="49">
        <f t="shared" si="345"/>
        <v>4</v>
      </c>
      <c r="BI1295" s="50">
        <f t="shared" si="346"/>
        <v>2</v>
      </c>
      <c r="BJ1295" s="50">
        <f t="shared" si="347"/>
        <v>50</v>
      </c>
      <c r="BK1295" s="51">
        <f t="shared" si="348"/>
        <v>0</v>
      </c>
      <c r="BL1295" s="51">
        <f t="shared" si="349"/>
        <v>100</v>
      </c>
      <c r="BM1295" s="51">
        <f t="shared" si="355"/>
        <v>0</v>
      </c>
      <c r="BN1295" s="52">
        <f t="shared" si="350"/>
        <v>0</v>
      </c>
      <c r="BO1295" s="52">
        <f t="shared" si="351"/>
        <v>0</v>
      </c>
      <c r="BP1295" s="52">
        <f t="shared" si="352"/>
        <v>2</v>
      </c>
      <c r="BQ1295" s="53">
        <f t="shared" si="353"/>
        <v>0</v>
      </c>
    </row>
    <row r="1296" spans="1:69">
      <c r="A1296" s="41">
        <v>1357</v>
      </c>
      <c r="B1296" s="42">
        <v>46044</v>
      </c>
      <c r="C1296" s="48" t="s">
        <v>97</v>
      </c>
      <c r="D1296" s="43" t="str">
        <f t="shared" si="357"/>
        <v>CG</v>
      </c>
      <c r="E1296" s="44" t="s">
        <v>108</v>
      </c>
      <c r="F1296" s="44" t="s">
        <v>111</v>
      </c>
      <c r="G1296" s="45" t="s">
        <v>112</v>
      </c>
      <c r="H1296" s="45" t="s">
        <v>113</v>
      </c>
      <c r="I1296" s="45" t="s">
        <v>114</v>
      </c>
      <c r="J1296" s="5">
        <v>208246</v>
      </c>
      <c r="K1296" s="46" t="str">
        <f>VLOOKUP(J1296,'[1]Item List (3)'!A$1:B$110000,2,FALSE)</f>
        <v>OR. 208 YY2</v>
      </c>
      <c r="L1296" s="5">
        <v>251223005</v>
      </c>
      <c r="M1296" s="15" t="str">
        <f t="shared" si="356"/>
        <v>OR</v>
      </c>
      <c r="N1296" s="15"/>
      <c r="O1296" s="47" t="str">
        <f t="shared" si="359"/>
        <v/>
      </c>
      <c r="P1296" s="15">
        <v>1</v>
      </c>
      <c r="Q1296" s="15">
        <v>3761</v>
      </c>
      <c r="R1296" s="15"/>
      <c r="S1296" s="15"/>
      <c r="T1296" s="15"/>
      <c r="U1296" s="48">
        <f t="shared" si="354"/>
        <v>3761</v>
      </c>
      <c r="V1296" s="15">
        <v>120</v>
      </c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48">
        <f t="shared" si="358"/>
        <v>120</v>
      </c>
      <c r="BH1296" s="49">
        <f t="shared" si="345"/>
        <v>2</v>
      </c>
      <c r="BI1296" s="50">
        <f t="shared" si="346"/>
        <v>2</v>
      </c>
      <c r="BJ1296" s="50">
        <f t="shared" si="347"/>
        <v>100</v>
      </c>
      <c r="BK1296" s="51">
        <f t="shared" si="348"/>
        <v>0</v>
      </c>
      <c r="BL1296" s="51">
        <f t="shared" si="349"/>
        <v>100</v>
      </c>
      <c r="BM1296" s="51">
        <f t="shared" si="355"/>
        <v>0</v>
      </c>
      <c r="BN1296" s="52">
        <f t="shared" si="350"/>
        <v>0</v>
      </c>
      <c r="BO1296" s="52">
        <f t="shared" si="351"/>
        <v>0</v>
      </c>
      <c r="BP1296" s="52">
        <f t="shared" si="352"/>
        <v>0</v>
      </c>
      <c r="BQ1296" s="53">
        <f t="shared" si="353"/>
        <v>0</v>
      </c>
    </row>
    <row r="1297" spans="1:69">
      <c r="A1297" s="41">
        <v>1358</v>
      </c>
      <c r="B1297" s="42">
        <v>46044</v>
      </c>
      <c r="C1297" s="48" t="s">
        <v>97</v>
      </c>
      <c r="D1297" s="43" t="str">
        <f t="shared" si="357"/>
        <v>CG</v>
      </c>
      <c r="E1297" s="44" t="s">
        <v>108</v>
      </c>
      <c r="F1297" s="44" t="s">
        <v>120</v>
      </c>
      <c r="G1297" s="45" t="s">
        <v>112</v>
      </c>
      <c r="H1297" s="45" t="s">
        <v>113</v>
      </c>
      <c r="I1297" s="45" t="s">
        <v>114</v>
      </c>
      <c r="J1297" s="5">
        <v>208246</v>
      </c>
      <c r="K1297" s="46" t="str">
        <f>VLOOKUP(J1297,'[1]Item List (3)'!A$1:B$110000,2,FALSE)</f>
        <v>OR. 208 YY2</v>
      </c>
      <c r="L1297" s="5">
        <v>251223005</v>
      </c>
      <c r="M1297" s="15" t="str">
        <f t="shared" si="356"/>
        <v>OR</v>
      </c>
      <c r="N1297" s="15"/>
      <c r="O1297" s="47" t="str">
        <f t="shared" si="359"/>
        <v/>
      </c>
      <c r="P1297" s="15">
        <v>1</v>
      </c>
      <c r="Q1297" s="15">
        <v>1982</v>
      </c>
      <c r="R1297" s="15"/>
      <c r="S1297" s="15"/>
      <c r="T1297" s="15"/>
      <c r="U1297" s="48">
        <f t="shared" si="354"/>
        <v>1982</v>
      </c>
      <c r="V1297" s="15">
        <v>120</v>
      </c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48">
        <f t="shared" si="358"/>
        <v>120</v>
      </c>
      <c r="BH1297" s="49">
        <f t="shared" ref="BH1297:BH1360" si="360">BG1297/60</f>
        <v>2</v>
      </c>
      <c r="BI1297" s="50">
        <f t="shared" ref="BI1297:BI1360" si="361">IFERROR(BH1297-SUM(W1297:BF1297)/60,0)</f>
        <v>2</v>
      </c>
      <c r="BJ1297" s="50">
        <f t="shared" ref="BJ1297:BJ1360" si="362">IFERROR(BI1297/BH1297*100,0)</f>
        <v>100</v>
      </c>
      <c r="BK1297" s="51">
        <f t="shared" ref="BK1297:BK1360" si="363">IFERROR(((U1297*N1297)/(BI1297*3600)*100),0)</f>
        <v>0</v>
      </c>
      <c r="BL1297" s="51">
        <f t="shared" ref="BL1297:BL1360" si="364">IFERROR(((U1297-(R1297+S1297+T1297))/U1297*100),0)</f>
        <v>100</v>
      </c>
      <c r="BM1297" s="51">
        <f t="shared" si="355"/>
        <v>0</v>
      </c>
      <c r="BN1297" s="52">
        <f t="shared" ref="BN1297:BN1360" si="365">(W1297+AP1297+BE1297+BF1297)/60</f>
        <v>0</v>
      </c>
      <c r="BO1297" s="52">
        <f t="shared" ref="BO1297:BO1360" si="366">IFERROR(((BH1297-BN1297)*3600)/N1297,0)</f>
        <v>0</v>
      </c>
      <c r="BP1297" s="52">
        <f t="shared" ref="BP1297:BP1360" si="367">IFERROR(SUM(W1297:BF1297)/60-BN1297,0)</f>
        <v>0</v>
      </c>
      <c r="BQ1297" s="53">
        <f t="shared" ref="BQ1297:BQ1360" si="368">IFERROR(BP1297*3600/N1297,0)</f>
        <v>0</v>
      </c>
    </row>
    <row r="1298" spans="1:69">
      <c r="A1298" s="41">
        <v>1359</v>
      </c>
      <c r="B1298" s="42">
        <v>46044</v>
      </c>
      <c r="C1298" s="48" t="s">
        <v>91</v>
      </c>
      <c r="D1298" s="43" t="str">
        <f t="shared" si="357"/>
        <v>CG</v>
      </c>
      <c r="E1298" s="44" t="s">
        <v>115</v>
      </c>
      <c r="F1298" s="44" t="s">
        <v>106</v>
      </c>
      <c r="G1298" s="45" t="s">
        <v>117</v>
      </c>
      <c r="H1298" s="45" t="s">
        <v>118</v>
      </c>
      <c r="I1298" s="45" t="s">
        <v>110</v>
      </c>
      <c r="J1298" s="5">
        <v>200609.2</v>
      </c>
      <c r="K1298" s="46" t="str">
        <f>VLOOKUP(J1298,'[1]Item List (3)'!A$1:B$110000,2,FALSE)</f>
        <v>NF.OR 311</v>
      </c>
      <c r="L1298" s="5">
        <v>251219017</v>
      </c>
      <c r="M1298" s="15" t="str">
        <f t="shared" si="356"/>
        <v>OR</v>
      </c>
      <c r="N1298" s="15"/>
      <c r="O1298" s="47" t="str">
        <f t="shared" si="359"/>
        <v/>
      </c>
      <c r="P1298" s="15">
        <v>7</v>
      </c>
      <c r="Q1298" s="15">
        <v>507</v>
      </c>
      <c r="R1298" s="15"/>
      <c r="S1298" s="15"/>
      <c r="T1298" s="15"/>
      <c r="U1298" s="48">
        <f t="shared" si="354"/>
        <v>507</v>
      </c>
      <c r="V1298" s="15">
        <v>210</v>
      </c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>
        <v>120</v>
      </c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48">
        <f t="shared" si="358"/>
        <v>330</v>
      </c>
      <c r="BH1298" s="49">
        <f t="shared" si="360"/>
        <v>5.5</v>
      </c>
      <c r="BI1298" s="50">
        <f t="shared" si="361"/>
        <v>3.5</v>
      </c>
      <c r="BJ1298" s="50">
        <f t="shared" si="362"/>
        <v>63.636363636363633</v>
      </c>
      <c r="BK1298" s="51">
        <f t="shared" si="363"/>
        <v>0</v>
      </c>
      <c r="BL1298" s="51">
        <f t="shared" si="364"/>
        <v>100</v>
      </c>
      <c r="BM1298" s="51">
        <f t="shared" si="355"/>
        <v>0</v>
      </c>
      <c r="BN1298" s="52">
        <f t="shared" si="365"/>
        <v>0</v>
      </c>
      <c r="BO1298" s="52">
        <f t="shared" si="366"/>
        <v>0</v>
      </c>
      <c r="BP1298" s="52">
        <f t="shared" si="367"/>
        <v>2</v>
      </c>
      <c r="BQ1298" s="53">
        <f t="shared" si="368"/>
        <v>0</v>
      </c>
    </row>
    <row r="1299" spans="1:69">
      <c r="A1299" s="41">
        <v>1360</v>
      </c>
      <c r="B1299" s="42">
        <v>46044</v>
      </c>
      <c r="C1299" s="48" t="s">
        <v>91</v>
      </c>
      <c r="D1299" s="43" t="str">
        <f t="shared" si="357"/>
        <v>CG</v>
      </c>
      <c r="E1299" s="44" t="s">
        <v>115</v>
      </c>
      <c r="F1299" s="44" t="s">
        <v>111</v>
      </c>
      <c r="G1299" s="45" t="s">
        <v>117</v>
      </c>
      <c r="H1299" s="45" t="s">
        <v>118</v>
      </c>
      <c r="I1299" s="45" t="s">
        <v>110</v>
      </c>
      <c r="J1299" s="5">
        <v>208281</v>
      </c>
      <c r="K1299" s="46" t="str">
        <f>VLOOKUP(J1299,'[1]Item List (3)'!A$1:B$110000,2,FALSE)</f>
        <v>D.OR 14536</v>
      </c>
      <c r="L1299" s="5"/>
      <c r="M1299" s="15" t="str">
        <f t="shared" si="356"/>
        <v>OR</v>
      </c>
      <c r="N1299" s="15"/>
      <c r="O1299" s="47" t="str">
        <f t="shared" si="359"/>
        <v/>
      </c>
      <c r="P1299" s="15">
        <v>1</v>
      </c>
      <c r="Q1299" s="15">
        <v>721</v>
      </c>
      <c r="R1299" s="15"/>
      <c r="S1299" s="15"/>
      <c r="T1299" s="15"/>
      <c r="U1299" s="48">
        <f t="shared" si="354"/>
        <v>721</v>
      </c>
      <c r="V1299" s="15">
        <v>60</v>
      </c>
      <c r="W1299" s="15">
        <v>90</v>
      </c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48">
        <f t="shared" si="358"/>
        <v>150</v>
      </c>
      <c r="BH1299" s="49">
        <f t="shared" si="360"/>
        <v>2.5</v>
      </c>
      <c r="BI1299" s="50">
        <f t="shared" si="361"/>
        <v>1</v>
      </c>
      <c r="BJ1299" s="50">
        <f t="shared" si="362"/>
        <v>40</v>
      </c>
      <c r="BK1299" s="51">
        <f t="shared" si="363"/>
        <v>0</v>
      </c>
      <c r="BL1299" s="51">
        <f t="shared" si="364"/>
        <v>100</v>
      </c>
      <c r="BM1299" s="51">
        <f t="shared" si="355"/>
        <v>0</v>
      </c>
      <c r="BN1299" s="52">
        <f t="shared" si="365"/>
        <v>1.5</v>
      </c>
      <c r="BO1299" s="52">
        <f t="shared" si="366"/>
        <v>0</v>
      </c>
      <c r="BP1299" s="52">
        <f t="shared" si="367"/>
        <v>0</v>
      </c>
      <c r="BQ1299" s="53">
        <f t="shared" si="368"/>
        <v>0</v>
      </c>
    </row>
    <row r="1300" spans="1:69">
      <c r="A1300" s="41">
        <v>1361</v>
      </c>
      <c r="B1300" s="42">
        <v>46044</v>
      </c>
      <c r="C1300" s="48" t="s">
        <v>97</v>
      </c>
      <c r="D1300" s="43" t="str">
        <f t="shared" si="357"/>
        <v>CG</v>
      </c>
      <c r="E1300" s="44" t="s">
        <v>115</v>
      </c>
      <c r="F1300" s="44" t="s">
        <v>106</v>
      </c>
      <c r="G1300" s="45" t="s">
        <v>181</v>
      </c>
      <c r="H1300" s="45" t="s">
        <v>118</v>
      </c>
      <c r="I1300" s="45" t="s">
        <v>157</v>
      </c>
      <c r="J1300" s="5">
        <v>208281</v>
      </c>
      <c r="K1300" s="46" t="str">
        <f>VLOOKUP(J1300,'[1]Item List (3)'!A$1:B$110000,2,FALSE)</f>
        <v>D.OR 14536</v>
      </c>
      <c r="L1300" s="5">
        <v>251225006</v>
      </c>
      <c r="M1300" s="15" t="str">
        <f t="shared" si="356"/>
        <v>OR</v>
      </c>
      <c r="N1300" s="15"/>
      <c r="O1300" s="47" t="str">
        <f t="shared" si="359"/>
        <v/>
      </c>
      <c r="P1300" s="15">
        <v>6</v>
      </c>
      <c r="Q1300" s="15">
        <v>721</v>
      </c>
      <c r="R1300" s="15"/>
      <c r="S1300" s="15"/>
      <c r="T1300" s="15"/>
      <c r="U1300" s="48">
        <f t="shared" si="354"/>
        <v>721</v>
      </c>
      <c r="V1300" s="15">
        <v>120</v>
      </c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>
        <v>60</v>
      </c>
      <c r="AR1300" s="15">
        <v>240</v>
      </c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48">
        <f t="shared" si="358"/>
        <v>420</v>
      </c>
      <c r="BH1300" s="49">
        <f t="shared" si="360"/>
        <v>7</v>
      </c>
      <c r="BI1300" s="50">
        <f t="shared" si="361"/>
        <v>2</v>
      </c>
      <c r="BJ1300" s="50">
        <f t="shared" si="362"/>
        <v>28.571428571428569</v>
      </c>
      <c r="BK1300" s="51">
        <f t="shared" si="363"/>
        <v>0</v>
      </c>
      <c r="BL1300" s="51">
        <f t="shared" si="364"/>
        <v>100</v>
      </c>
      <c r="BM1300" s="51">
        <f t="shared" si="355"/>
        <v>0</v>
      </c>
      <c r="BN1300" s="52">
        <f t="shared" si="365"/>
        <v>0</v>
      </c>
      <c r="BO1300" s="52">
        <f t="shared" si="366"/>
        <v>0</v>
      </c>
      <c r="BP1300" s="52">
        <f t="shared" si="367"/>
        <v>5</v>
      </c>
      <c r="BQ1300" s="53">
        <f t="shared" si="368"/>
        <v>0</v>
      </c>
    </row>
    <row r="1301" spans="1:69">
      <c r="A1301" s="41">
        <v>1362</v>
      </c>
      <c r="B1301" s="42">
        <v>46044</v>
      </c>
      <c r="C1301" s="48" t="s">
        <v>97</v>
      </c>
      <c r="D1301" s="43" t="str">
        <f t="shared" si="357"/>
        <v>CG</v>
      </c>
      <c r="E1301" s="44" t="s">
        <v>115</v>
      </c>
      <c r="F1301" s="44" t="s">
        <v>116</v>
      </c>
      <c r="G1301" s="45" t="s">
        <v>181</v>
      </c>
      <c r="H1301" s="45" t="s">
        <v>118</v>
      </c>
      <c r="I1301" s="45" t="s">
        <v>157</v>
      </c>
      <c r="J1301" s="5">
        <v>208281</v>
      </c>
      <c r="K1301" s="46" t="str">
        <f>VLOOKUP(J1301,'[1]Item List (3)'!A$1:B$110000,2,FALSE)</f>
        <v>D.OR 14536</v>
      </c>
      <c r="L1301" s="5">
        <v>251225006</v>
      </c>
      <c r="M1301" s="15" t="str">
        <f t="shared" si="356"/>
        <v>OR</v>
      </c>
      <c r="N1301" s="15"/>
      <c r="O1301" s="47" t="str">
        <f t="shared" si="359"/>
        <v/>
      </c>
      <c r="P1301" s="15">
        <v>1</v>
      </c>
      <c r="Q1301" s="15">
        <v>134</v>
      </c>
      <c r="R1301" s="15"/>
      <c r="S1301" s="15"/>
      <c r="T1301" s="15"/>
      <c r="U1301" s="48">
        <f t="shared" si="354"/>
        <v>134</v>
      </c>
      <c r="V1301" s="15">
        <v>60</v>
      </c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48">
        <f t="shared" si="358"/>
        <v>60</v>
      </c>
      <c r="BH1301" s="49">
        <f t="shared" si="360"/>
        <v>1</v>
      </c>
      <c r="BI1301" s="50">
        <f t="shared" si="361"/>
        <v>1</v>
      </c>
      <c r="BJ1301" s="50">
        <f t="shared" si="362"/>
        <v>100</v>
      </c>
      <c r="BK1301" s="51">
        <f t="shared" si="363"/>
        <v>0</v>
      </c>
      <c r="BL1301" s="51">
        <f t="shared" si="364"/>
        <v>100</v>
      </c>
      <c r="BM1301" s="51">
        <f t="shared" si="355"/>
        <v>0</v>
      </c>
      <c r="BN1301" s="52">
        <f t="shared" si="365"/>
        <v>0</v>
      </c>
      <c r="BO1301" s="52">
        <f t="shared" si="366"/>
        <v>0</v>
      </c>
      <c r="BP1301" s="52">
        <f t="shared" si="367"/>
        <v>0</v>
      </c>
      <c r="BQ1301" s="53">
        <f t="shared" si="368"/>
        <v>0</v>
      </c>
    </row>
    <row r="1302" spans="1:69">
      <c r="A1302" s="41">
        <v>1363</v>
      </c>
      <c r="B1302" s="42">
        <v>46044</v>
      </c>
      <c r="C1302" s="48" t="s">
        <v>91</v>
      </c>
      <c r="D1302" s="43" t="str">
        <f t="shared" si="357"/>
        <v>CG</v>
      </c>
      <c r="E1302" s="44" t="s">
        <v>188</v>
      </c>
      <c r="F1302" s="44"/>
      <c r="G1302" s="45"/>
      <c r="H1302" s="45"/>
      <c r="I1302" s="45"/>
      <c r="J1302" s="5"/>
      <c r="K1302" s="46" t="e">
        <f>VLOOKUP(J1302,'[1]Item List (3)'!A$1:B$110000,2,FALSE)</f>
        <v>#N/A</v>
      </c>
      <c r="L1302" s="5"/>
      <c r="M1302" s="15" t="str">
        <f t="shared" si="356"/>
        <v>IR</v>
      </c>
      <c r="N1302" s="15"/>
      <c r="O1302" s="47" t="str">
        <f t="shared" si="359"/>
        <v/>
      </c>
      <c r="P1302" s="15"/>
      <c r="Q1302" s="15"/>
      <c r="R1302" s="15"/>
      <c r="S1302" s="15"/>
      <c r="T1302" s="15"/>
      <c r="U1302" s="48">
        <f t="shared" ref="U1302:U1365" si="369">Q1302+S1302+T1302</f>
        <v>0</v>
      </c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48">
        <f t="shared" si="358"/>
        <v>0</v>
      </c>
      <c r="BH1302" s="49">
        <f t="shared" si="360"/>
        <v>0</v>
      </c>
      <c r="BI1302" s="50">
        <f t="shared" si="361"/>
        <v>0</v>
      </c>
      <c r="BJ1302" s="50">
        <f t="shared" si="362"/>
        <v>0</v>
      </c>
      <c r="BK1302" s="51">
        <f t="shared" si="363"/>
        <v>0</v>
      </c>
      <c r="BL1302" s="51">
        <f t="shared" si="364"/>
        <v>0</v>
      </c>
      <c r="BM1302" s="51">
        <f t="shared" si="355"/>
        <v>0</v>
      </c>
      <c r="BN1302" s="52">
        <f t="shared" si="365"/>
        <v>0</v>
      </c>
      <c r="BO1302" s="52">
        <f t="shared" si="366"/>
        <v>0</v>
      </c>
      <c r="BP1302" s="52">
        <f t="shared" si="367"/>
        <v>0</v>
      </c>
      <c r="BQ1302" s="53">
        <f t="shared" si="368"/>
        <v>0</v>
      </c>
    </row>
    <row r="1303" spans="1:69">
      <c r="A1303" s="41">
        <v>1364</v>
      </c>
      <c r="B1303" s="42">
        <v>46044</v>
      </c>
      <c r="C1303" s="48" t="s">
        <v>97</v>
      </c>
      <c r="D1303" s="43" t="str">
        <f t="shared" si="357"/>
        <v>CG</v>
      </c>
      <c r="E1303" s="44" t="s">
        <v>188</v>
      </c>
      <c r="F1303" s="44"/>
      <c r="G1303" s="45"/>
      <c r="H1303" s="45"/>
      <c r="I1303" s="45"/>
      <c r="J1303" s="5"/>
      <c r="K1303" s="46" t="e">
        <f>VLOOKUP(J1303,'[1]Item List (3)'!A$1:B$110000,2,FALSE)</f>
        <v>#N/A</v>
      </c>
      <c r="L1303" s="5"/>
      <c r="M1303" s="15" t="str">
        <f t="shared" si="356"/>
        <v>IR</v>
      </c>
      <c r="N1303" s="15"/>
      <c r="O1303" s="47" t="str">
        <f t="shared" si="359"/>
        <v/>
      </c>
      <c r="P1303" s="15"/>
      <c r="Q1303" s="15"/>
      <c r="R1303" s="15"/>
      <c r="S1303" s="15"/>
      <c r="T1303" s="15"/>
      <c r="U1303" s="48">
        <f t="shared" si="369"/>
        <v>0</v>
      </c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48">
        <f t="shared" si="358"/>
        <v>0</v>
      </c>
      <c r="BH1303" s="49">
        <f t="shared" si="360"/>
        <v>0</v>
      </c>
      <c r="BI1303" s="50">
        <f t="shared" si="361"/>
        <v>0</v>
      </c>
      <c r="BJ1303" s="50">
        <f t="shared" si="362"/>
        <v>0</v>
      </c>
      <c r="BK1303" s="51">
        <f t="shared" si="363"/>
        <v>0</v>
      </c>
      <c r="BL1303" s="51">
        <f t="shared" si="364"/>
        <v>0</v>
      </c>
      <c r="BM1303" s="51">
        <f t="shared" si="355"/>
        <v>0</v>
      </c>
      <c r="BN1303" s="52">
        <f t="shared" si="365"/>
        <v>0</v>
      </c>
      <c r="BO1303" s="52">
        <f t="shared" si="366"/>
        <v>0</v>
      </c>
      <c r="BP1303" s="52">
        <f t="shared" si="367"/>
        <v>0</v>
      </c>
      <c r="BQ1303" s="53">
        <f t="shared" si="368"/>
        <v>0</v>
      </c>
    </row>
    <row r="1304" spans="1:69">
      <c r="A1304" s="41">
        <v>1365</v>
      </c>
      <c r="B1304" s="42">
        <v>46044</v>
      </c>
      <c r="C1304" s="48" t="s">
        <v>91</v>
      </c>
      <c r="D1304" s="43" t="str">
        <f t="shared" si="357"/>
        <v>EG</v>
      </c>
      <c r="E1304" s="44" t="s">
        <v>121</v>
      </c>
      <c r="F1304" s="44" t="s">
        <v>122</v>
      </c>
      <c r="G1304" s="45" t="s">
        <v>156</v>
      </c>
      <c r="H1304" s="45"/>
      <c r="I1304" s="45"/>
      <c r="J1304" s="5">
        <v>104609.02</v>
      </c>
      <c r="K1304" s="46" t="str">
        <f>VLOOKUP(J1304,'[1]Item List (3)'!A$1:B$110000,2,FALSE)</f>
        <v>N.IR 311</v>
      </c>
      <c r="L1304" s="5">
        <v>2512219016</v>
      </c>
      <c r="M1304" s="15" t="str">
        <f t="shared" si="356"/>
        <v>IR</v>
      </c>
      <c r="N1304" s="15">
        <v>45</v>
      </c>
      <c r="O1304" s="47">
        <f t="shared" si="359"/>
        <v>80</v>
      </c>
      <c r="P1304" s="15">
        <v>1</v>
      </c>
      <c r="Q1304" s="15">
        <v>550</v>
      </c>
      <c r="R1304" s="15"/>
      <c r="S1304" s="15">
        <v>2</v>
      </c>
      <c r="T1304" s="15"/>
      <c r="U1304" s="48">
        <f t="shared" si="369"/>
        <v>552</v>
      </c>
      <c r="V1304" s="15">
        <v>475</v>
      </c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>
        <v>5</v>
      </c>
      <c r="BF1304" s="15"/>
      <c r="BG1304" s="48">
        <f t="shared" si="358"/>
        <v>480</v>
      </c>
      <c r="BH1304" s="49">
        <f t="shared" si="360"/>
        <v>8</v>
      </c>
      <c r="BI1304" s="50">
        <f t="shared" si="361"/>
        <v>7.916666666666667</v>
      </c>
      <c r="BJ1304" s="50">
        <f t="shared" si="362"/>
        <v>98.958333333333343</v>
      </c>
      <c r="BK1304" s="51">
        <f t="shared" si="363"/>
        <v>87.157894736842096</v>
      </c>
      <c r="BL1304" s="51">
        <f t="shared" si="364"/>
        <v>99.637681159420282</v>
      </c>
      <c r="BM1304" s="51">
        <f t="shared" si="355"/>
        <v>85.937499999999986</v>
      </c>
      <c r="BN1304" s="52">
        <f t="shared" si="365"/>
        <v>8.3333333333333329E-2</v>
      </c>
      <c r="BO1304" s="52">
        <f t="shared" si="366"/>
        <v>633.33333333333337</v>
      </c>
      <c r="BP1304" s="52">
        <f t="shared" si="367"/>
        <v>0</v>
      </c>
      <c r="BQ1304" s="53">
        <f t="shared" si="368"/>
        <v>0</v>
      </c>
    </row>
    <row r="1305" spans="1:69">
      <c r="A1305" s="41">
        <v>1366</v>
      </c>
      <c r="B1305" s="42">
        <v>46044</v>
      </c>
      <c r="C1305" s="48" t="s">
        <v>97</v>
      </c>
      <c r="D1305" s="43" t="str">
        <f t="shared" si="357"/>
        <v>EG</v>
      </c>
      <c r="E1305" s="44" t="s">
        <v>121</v>
      </c>
      <c r="F1305" s="44" t="s">
        <v>122</v>
      </c>
      <c r="G1305" s="45" t="s">
        <v>195</v>
      </c>
      <c r="H1305" s="45"/>
      <c r="I1305" s="45"/>
      <c r="J1305" s="5">
        <v>104609.02</v>
      </c>
      <c r="K1305" s="46" t="str">
        <f>VLOOKUP(J1305,'[1]Item List (3)'!A$1:B$110000,2,FALSE)</f>
        <v>N.IR 311</v>
      </c>
      <c r="L1305" s="5">
        <v>251229016</v>
      </c>
      <c r="M1305" s="15" t="str">
        <f t="shared" si="356"/>
        <v>IR</v>
      </c>
      <c r="N1305" s="15">
        <v>45</v>
      </c>
      <c r="O1305" s="47">
        <f t="shared" si="359"/>
        <v>80</v>
      </c>
      <c r="P1305" s="15">
        <v>1</v>
      </c>
      <c r="Q1305" s="15">
        <v>235</v>
      </c>
      <c r="R1305" s="15">
        <v>2</v>
      </c>
      <c r="S1305" s="15"/>
      <c r="T1305" s="15"/>
      <c r="U1305" s="48">
        <f t="shared" si="369"/>
        <v>235</v>
      </c>
      <c r="V1305" s="15">
        <v>205</v>
      </c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>
        <v>270</v>
      </c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>
        <v>5</v>
      </c>
      <c r="BF1305" s="15"/>
      <c r="BG1305" s="48">
        <f t="shared" si="358"/>
        <v>480</v>
      </c>
      <c r="BH1305" s="49">
        <f t="shared" si="360"/>
        <v>8</v>
      </c>
      <c r="BI1305" s="50">
        <f t="shared" si="361"/>
        <v>3.416666666666667</v>
      </c>
      <c r="BJ1305" s="50">
        <f t="shared" si="362"/>
        <v>42.708333333333336</v>
      </c>
      <c r="BK1305" s="51">
        <f t="shared" si="363"/>
        <v>85.975609756097555</v>
      </c>
      <c r="BL1305" s="51">
        <f t="shared" si="364"/>
        <v>99.148936170212764</v>
      </c>
      <c r="BM1305" s="51">
        <f t="shared" si="355"/>
        <v>36.40625</v>
      </c>
      <c r="BN1305" s="52">
        <f t="shared" si="365"/>
        <v>8.3333333333333329E-2</v>
      </c>
      <c r="BO1305" s="52">
        <f t="shared" si="366"/>
        <v>633.33333333333337</v>
      </c>
      <c r="BP1305" s="52">
        <f t="shared" si="367"/>
        <v>4.5</v>
      </c>
      <c r="BQ1305" s="53">
        <f t="shared" si="368"/>
        <v>360</v>
      </c>
    </row>
    <row r="1306" spans="1:69">
      <c r="A1306" s="41">
        <v>1367</v>
      </c>
      <c r="B1306" s="42">
        <v>46044</v>
      </c>
      <c r="C1306" s="48" t="s">
        <v>91</v>
      </c>
      <c r="D1306" s="43" t="str">
        <f t="shared" si="357"/>
        <v>EG</v>
      </c>
      <c r="E1306" s="44" t="s">
        <v>125</v>
      </c>
      <c r="F1306" s="44"/>
      <c r="G1306" s="45"/>
      <c r="H1306" s="45"/>
      <c r="I1306" s="45"/>
      <c r="J1306" s="5"/>
      <c r="K1306" s="46" t="e">
        <f>VLOOKUP(J1306,'[1]Item List (3)'!A$1:B$110000,2,FALSE)</f>
        <v>#N/A</v>
      </c>
      <c r="L1306" s="5"/>
      <c r="M1306" s="15" t="str">
        <f t="shared" si="356"/>
        <v>IR</v>
      </c>
      <c r="N1306" s="15"/>
      <c r="O1306" s="47" t="str">
        <f t="shared" si="359"/>
        <v/>
      </c>
      <c r="P1306" s="15"/>
      <c r="Q1306" s="15"/>
      <c r="R1306" s="15"/>
      <c r="S1306" s="15"/>
      <c r="T1306" s="15"/>
      <c r="U1306" s="48">
        <f t="shared" si="369"/>
        <v>0</v>
      </c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>
        <v>480</v>
      </c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48">
        <f t="shared" si="358"/>
        <v>480</v>
      </c>
      <c r="BH1306" s="49">
        <f t="shared" si="360"/>
        <v>8</v>
      </c>
      <c r="BI1306" s="50">
        <f t="shared" si="361"/>
        <v>0</v>
      </c>
      <c r="BJ1306" s="50">
        <f t="shared" si="362"/>
        <v>0</v>
      </c>
      <c r="BK1306" s="51">
        <f t="shared" si="363"/>
        <v>0</v>
      </c>
      <c r="BL1306" s="51">
        <f t="shared" si="364"/>
        <v>0</v>
      </c>
      <c r="BM1306" s="51">
        <f t="shared" si="355"/>
        <v>0</v>
      </c>
      <c r="BN1306" s="52">
        <f t="shared" si="365"/>
        <v>0</v>
      </c>
      <c r="BO1306" s="52">
        <f t="shared" si="366"/>
        <v>0</v>
      </c>
      <c r="BP1306" s="52">
        <f t="shared" si="367"/>
        <v>8</v>
      </c>
      <c r="BQ1306" s="53">
        <f t="shared" si="368"/>
        <v>0</v>
      </c>
    </row>
    <row r="1307" spans="1:69">
      <c r="A1307" s="41">
        <v>1368</v>
      </c>
      <c r="B1307" s="42">
        <v>46044</v>
      </c>
      <c r="C1307" s="48" t="s">
        <v>97</v>
      </c>
      <c r="D1307" s="43" t="str">
        <f t="shared" si="357"/>
        <v>EG</v>
      </c>
      <c r="E1307" s="44" t="s">
        <v>125</v>
      </c>
      <c r="F1307" s="44"/>
      <c r="G1307" s="45"/>
      <c r="H1307" s="45"/>
      <c r="I1307" s="45"/>
      <c r="J1307" s="5"/>
      <c r="K1307" s="46" t="e">
        <f>VLOOKUP(J1307,'[1]Item List (3)'!A$1:B$110000,2,FALSE)</f>
        <v>#N/A</v>
      </c>
      <c r="L1307" s="5"/>
      <c r="M1307" s="15" t="str">
        <f t="shared" si="356"/>
        <v>IR</v>
      </c>
      <c r="N1307" s="15"/>
      <c r="O1307" s="47" t="str">
        <f t="shared" si="359"/>
        <v/>
      </c>
      <c r="P1307" s="15"/>
      <c r="Q1307" s="15"/>
      <c r="R1307" s="15"/>
      <c r="S1307" s="15"/>
      <c r="T1307" s="15"/>
      <c r="U1307" s="48">
        <f t="shared" si="369"/>
        <v>0</v>
      </c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>
        <v>480</v>
      </c>
      <c r="BG1307" s="48">
        <f t="shared" si="358"/>
        <v>480</v>
      </c>
      <c r="BH1307" s="49">
        <f t="shared" si="360"/>
        <v>8</v>
      </c>
      <c r="BI1307" s="50">
        <f t="shared" si="361"/>
        <v>0</v>
      </c>
      <c r="BJ1307" s="50">
        <f t="shared" si="362"/>
        <v>0</v>
      </c>
      <c r="BK1307" s="51">
        <f t="shared" si="363"/>
        <v>0</v>
      </c>
      <c r="BL1307" s="51">
        <f t="shared" si="364"/>
        <v>0</v>
      </c>
      <c r="BM1307" s="51">
        <f t="shared" si="355"/>
        <v>0</v>
      </c>
      <c r="BN1307" s="52">
        <f t="shared" si="365"/>
        <v>8</v>
      </c>
      <c r="BO1307" s="52">
        <f t="shared" si="366"/>
        <v>0</v>
      </c>
      <c r="BP1307" s="52">
        <f t="shared" si="367"/>
        <v>0</v>
      </c>
      <c r="BQ1307" s="53">
        <f t="shared" si="368"/>
        <v>0</v>
      </c>
    </row>
    <row r="1308" spans="1:69">
      <c r="A1308" s="41">
        <v>1369</v>
      </c>
      <c r="B1308" s="42">
        <v>46044</v>
      </c>
      <c r="C1308" s="48" t="s">
        <v>91</v>
      </c>
      <c r="D1308" s="43" t="str">
        <f t="shared" si="357"/>
        <v>EG</v>
      </c>
      <c r="E1308" s="44" t="s">
        <v>128</v>
      </c>
      <c r="F1308" s="44" t="s">
        <v>183</v>
      </c>
      <c r="G1308" s="45" t="s">
        <v>123</v>
      </c>
      <c r="H1308" s="45"/>
      <c r="I1308" s="45"/>
      <c r="J1308" s="5">
        <v>208040.4</v>
      </c>
      <c r="K1308" s="46" t="str">
        <f>VLOOKUP(J1308,'[1]Item List (3)'!A$1:B$110000,2,FALSE)</f>
        <v>BR.OR 3222 LMW</v>
      </c>
      <c r="L1308" s="5">
        <v>250928004</v>
      </c>
      <c r="M1308" s="15" t="str">
        <f t="shared" si="356"/>
        <v>OR</v>
      </c>
      <c r="N1308" s="15">
        <v>40</v>
      </c>
      <c r="O1308" s="47">
        <f t="shared" si="359"/>
        <v>90</v>
      </c>
      <c r="P1308" s="15">
        <v>1</v>
      </c>
      <c r="Q1308" s="15">
        <v>501</v>
      </c>
      <c r="R1308" s="15">
        <v>14</v>
      </c>
      <c r="S1308" s="15">
        <v>12</v>
      </c>
      <c r="T1308" s="15"/>
      <c r="U1308" s="48">
        <f t="shared" si="369"/>
        <v>513</v>
      </c>
      <c r="V1308" s="15">
        <v>390</v>
      </c>
      <c r="W1308" s="15"/>
      <c r="X1308" s="15">
        <v>30</v>
      </c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>
        <v>60</v>
      </c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48">
        <f t="shared" si="358"/>
        <v>480</v>
      </c>
      <c r="BH1308" s="49">
        <f t="shared" si="360"/>
        <v>8</v>
      </c>
      <c r="BI1308" s="50">
        <f t="shared" si="361"/>
        <v>6.5</v>
      </c>
      <c r="BJ1308" s="50">
        <f t="shared" si="362"/>
        <v>81.25</v>
      </c>
      <c r="BK1308" s="51">
        <f t="shared" si="363"/>
        <v>87.692307692307693</v>
      </c>
      <c r="BL1308" s="51">
        <f t="shared" si="364"/>
        <v>94.931773879142298</v>
      </c>
      <c r="BM1308" s="51">
        <f t="shared" si="355"/>
        <v>67.638888888888886</v>
      </c>
      <c r="BN1308" s="52">
        <f t="shared" si="365"/>
        <v>0</v>
      </c>
      <c r="BO1308" s="52">
        <f t="shared" si="366"/>
        <v>720</v>
      </c>
      <c r="BP1308" s="52">
        <f t="shared" si="367"/>
        <v>1.5</v>
      </c>
      <c r="BQ1308" s="53">
        <f t="shared" si="368"/>
        <v>135</v>
      </c>
    </row>
    <row r="1309" spans="1:69">
      <c r="A1309" s="41">
        <v>1370</v>
      </c>
      <c r="B1309" s="42">
        <v>46044</v>
      </c>
      <c r="C1309" s="15" t="s">
        <v>97</v>
      </c>
      <c r="D1309" s="43" t="str">
        <f t="shared" si="357"/>
        <v>EG</v>
      </c>
      <c r="E1309" s="44" t="s">
        <v>128</v>
      </c>
      <c r="F1309" s="44"/>
      <c r="G1309" s="45"/>
      <c r="H1309" s="45"/>
      <c r="I1309" s="45"/>
      <c r="J1309" s="5"/>
      <c r="K1309" s="46" t="e">
        <f>VLOOKUP(J1309,'[1]Item List (3)'!A$1:B$110000,2,FALSE)</f>
        <v>#N/A</v>
      </c>
      <c r="L1309" s="5"/>
      <c r="M1309" s="15" t="str">
        <f t="shared" si="356"/>
        <v>IR</v>
      </c>
      <c r="N1309" s="15"/>
      <c r="O1309" s="47" t="str">
        <f t="shared" si="359"/>
        <v/>
      </c>
      <c r="P1309" s="15"/>
      <c r="Q1309" s="15"/>
      <c r="R1309" s="15"/>
      <c r="S1309" s="15"/>
      <c r="T1309" s="15"/>
      <c r="U1309" s="48">
        <f t="shared" si="369"/>
        <v>0</v>
      </c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>
        <v>480</v>
      </c>
      <c r="BG1309" s="48">
        <f t="shared" si="358"/>
        <v>480</v>
      </c>
      <c r="BH1309" s="49">
        <f t="shared" si="360"/>
        <v>8</v>
      </c>
      <c r="BI1309" s="50">
        <f t="shared" si="361"/>
        <v>0</v>
      </c>
      <c r="BJ1309" s="50">
        <f t="shared" si="362"/>
        <v>0</v>
      </c>
      <c r="BK1309" s="51">
        <f t="shared" si="363"/>
        <v>0</v>
      </c>
      <c r="BL1309" s="51">
        <f t="shared" si="364"/>
        <v>0</v>
      </c>
      <c r="BM1309" s="51">
        <f t="shared" ref="BM1309:BM1372" si="370">IFERROR((((BJ1309*BK1309*BL1309)/1000000)*100),0)</f>
        <v>0</v>
      </c>
      <c r="BN1309" s="52">
        <f t="shared" si="365"/>
        <v>8</v>
      </c>
      <c r="BO1309" s="52">
        <f t="shared" si="366"/>
        <v>0</v>
      </c>
      <c r="BP1309" s="52">
        <f t="shared" si="367"/>
        <v>0</v>
      </c>
      <c r="BQ1309" s="53">
        <f t="shared" si="368"/>
        <v>0</v>
      </c>
    </row>
    <row r="1310" spans="1:69">
      <c r="A1310" s="41">
        <v>1371</v>
      </c>
      <c r="B1310" s="42">
        <v>46044</v>
      </c>
      <c r="C1310" s="15" t="s">
        <v>91</v>
      </c>
      <c r="D1310" s="43" t="str">
        <f t="shared" si="357"/>
        <v>EG</v>
      </c>
      <c r="E1310" s="44" t="s">
        <v>129</v>
      </c>
      <c r="F1310" s="44"/>
      <c r="G1310" s="45"/>
      <c r="H1310" s="45"/>
      <c r="I1310" s="45"/>
      <c r="J1310" s="5"/>
      <c r="K1310" s="46" t="e">
        <f>VLOOKUP(J1310,'[1]Item List (3)'!A$1:B$110000,2,FALSE)</f>
        <v>#N/A</v>
      </c>
      <c r="L1310" s="5"/>
      <c r="M1310" s="15" t="str">
        <f t="shared" si="356"/>
        <v>IR</v>
      </c>
      <c r="N1310" s="15"/>
      <c r="O1310" s="47" t="str">
        <f t="shared" si="359"/>
        <v/>
      </c>
      <c r="P1310" s="15"/>
      <c r="Q1310" s="15"/>
      <c r="R1310" s="15"/>
      <c r="S1310" s="15"/>
      <c r="T1310" s="15"/>
      <c r="U1310" s="48">
        <f t="shared" si="369"/>
        <v>0</v>
      </c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>
        <v>480</v>
      </c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48">
        <f t="shared" si="358"/>
        <v>480</v>
      </c>
      <c r="BH1310" s="49">
        <f t="shared" si="360"/>
        <v>8</v>
      </c>
      <c r="BI1310" s="50">
        <f t="shared" si="361"/>
        <v>0</v>
      </c>
      <c r="BJ1310" s="50">
        <f t="shared" si="362"/>
        <v>0</v>
      </c>
      <c r="BK1310" s="51">
        <f t="shared" si="363"/>
        <v>0</v>
      </c>
      <c r="BL1310" s="51">
        <f t="shared" si="364"/>
        <v>0</v>
      </c>
      <c r="BM1310" s="51">
        <f t="shared" si="370"/>
        <v>0</v>
      </c>
      <c r="BN1310" s="52">
        <f t="shared" si="365"/>
        <v>0</v>
      </c>
      <c r="BO1310" s="52">
        <f t="shared" si="366"/>
        <v>0</v>
      </c>
      <c r="BP1310" s="52">
        <f t="shared" si="367"/>
        <v>8</v>
      </c>
      <c r="BQ1310" s="53">
        <f t="shared" si="368"/>
        <v>0</v>
      </c>
    </row>
    <row r="1311" spans="1:69">
      <c r="A1311" s="41">
        <v>1372</v>
      </c>
      <c r="B1311" s="42">
        <v>46044</v>
      </c>
      <c r="C1311" s="15" t="s">
        <v>97</v>
      </c>
      <c r="D1311" s="43" t="str">
        <f t="shared" si="357"/>
        <v>EG</v>
      </c>
      <c r="E1311" s="44" t="s">
        <v>129</v>
      </c>
      <c r="F1311" s="44" t="s">
        <v>122</v>
      </c>
      <c r="G1311" s="45" t="s">
        <v>127</v>
      </c>
      <c r="H1311" s="45" t="s">
        <v>107</v>
      </c>
      <c r="I1311" s="45" t="s">
        <v>124</v>
      </c>
      <c r="J1311" s="5">
        <v>104564</v>
      </c>
      <c r="K1311" s="46" t="str">
        <f>VLOOKUP(J1311,'[1]Item List (3)'!A$1:B$110000,2,FALSE)</f>
        <v>IR 21309</v>
      </c>
      <c r="L1311" s="5">
        <v>251223013</v>
      </c>
      <c r="M1311" s="15" t="str">
        <f t="shared" si="356"/>
        <v>IR</v>
      </c>
      <c r="N1311" s="15">
        <v>30</v>
      </c>
      <c r="O1311" s="47">
        <f t="shared" si="359"/>
        <v>120</v>
      </c>
      <c r="P1311" s="15">
        <v>1</v>
      </c>
      <c r="Q1311" s="15">
        <v>1266</v>
      </c>
      <c r="R1311" s="15">
        <v>14</v>
      </c>
      <c r="S1311" s="15">
        <v>1</v>
      </c>
      <c r="T1311" s="15"/>
      <c r="U1311" s="48">
        <f t="shared" si="369"/>
        <v>1267</v>
      </c>
      <c r="V1311" s="15">
        <v>680</v>
      </c>
      <c r="W1311" s="15"/>
      <c r="X1311" s="15">
        <v>130</v>
      </c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>
        <v>90</v>
      </c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48">
        <f t="shared" si="358"/>
        <v>900</v>
      </c>
      <c r="BH1311" s="49">
        <f t="shared" si="360"/>
        <v>15</v>
      </c>
      <c r="BI1311" s="50">
        <f t="shared" si="361"/>
        <v>11.333333333333334</v>
      </c>
      <c r="BJ1311" s="50">
        <f t="shared" si="362"/>
        <v>75.555555555555571</v>
      </c>
      <c r="BK1311" s="51">
        <f t="shared" si="363"/>
        <v>93.161764705882348</v>
      </c>
      <c r="BL1311" s="51">
        <f t="shared" si="364"/>
        <v>98.816101026045772</v>
      </c>
      <c r="BM1311" s="51">
        <f t="shared" si="370"/>
        <v>69.555555555555557</v>
      </c>
      <c r="BN1311" s="52">
        <f t="shared" si="365"/>
        <v>0</v>
      </c>
      <c r="BO1311" s="52">
        <f t="shared" si="366"/>
        <v>1800</v>
      </c>
      <c r="BP1311" s="52">
        <f t="shared" si="367"/>
        <v>3.6666666666666665</v>
      </c>
      <c r="BQ1311" s="53">
        <f t="shared" si="368"/>
        <v>440</v>
      </c>
    </row>
    <row r="1312" spans="1:69">
      <c r="A1312" s="41">
        <v>1373</v>
      </c>
      <c r="B1312" s="42">
        <v>46044</v>
      </c>
      <c r="C1312" s="15" t="s">
        <v>91</v>
      </c>
      <c r="D1312" s="43" t="str">
        <f t="shared" si="357"/>
        <v>EG</v>
      </c>
      <c r="E1312" s="44" t="s">
        <v>130</v>
      </c>
      <c r="F1312" s="44" t="s">
        <v>122</v>
      </c>
      <c r="G1312" s="45" t="s">
        <v>162</v>
      </c>
      <c r="H1312" s="45"/>
      <c r="I1312" s="45"/>
      <c r="J1312" s="5">
        <v>104281</v>
      </c>
      <c r="K1312" s="46" t="str">
        <f>VLOOKUP(J1312,'[1]Item List (3)'!A$1:B$110000,2,FALSE)</f>
        <v>D.IR 14536</v>
      </c>
      <c r="L1312" s="5">
        <v>251223015</v>
      </c>
      <c r="M1312" s="15" t="str">
        <f t="shared" si="356"/>
        <v>IR</v>
      </c>
      <c r="N1312" s="15">
        <v>45</v>
      </c>
      <c r="O1312" s="47">
        <f t="shared" si="359"/>
        <v>80</v>
      </c>
      <c r="P1312" s="15">
        <v>1</v>
      </c>
      <c r="Q1312" s="15">
        <v>430</v>
      </c>
      <c r="R1312" s="15">
        <v>8</v>
      </c>
      <c r="S1312" s="15"/>
      <c r="T1312" s="15"/>
      <c r="U1312" s="48">
        <f t="shared" si="369"/>
        <v>430</v>
      </c>
      <c r="V1312" s="15">
        <v>405</v>
      </c>
      <c r="W1312" s="15"/>
      <c r="X1312" s="15">
        <v>15</v>
      </c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>
        <v>60</v>
      </c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48">
        <f t="shared" si="358"/>
        <v>480</v>
      </c>
      <c r="BH1312" s="49">
        <f t="shared" si="360"/>
        <v>8</v>
      </c>
      <c r="BI1312" s="50">
        <f t="shared" si="361"/>
        <v>6.75</v>
      </c>
      <c r="BJ1312" s="50">
        <f t="shared" si="362"/>
        <v>84.375</v>
      </c>
      <c r="BK1312" s="51">
        <f t="shared" si="363"/>
        <v>79.629629629629633</v>
      </c>
      <c r="BL1312" s="51">
        <f t="shared" si="364"/>
        <v>98.139534883720927</v>
      </c>
      <c r="BM1312" s="51">
        <f t="shared" si="370"/>
        <v>65.9375</v>
      </c>
      <c r="BN1312" s="52">
        <f t="shared" si="365"/>
        <v>0</v>
      </c>
      <c r="BO1312" s="52">
        <f t="shared" si="366"/>
        <v>640</v>
      </c>
      <c r="BP1312" s="52">
        <f t="shared" si="367"/>
        <v>1.25</v>
      </c>
      <c r="BQ1312" s="53">
        <f t="shared" si="368"/>
        <v>100</v>
      </c>
    </row>
    <row r="1313" spans="1:74">
      <c r="A1313" s="41">
        <v>1374</v>
      </c>
      <c r="B1313" s="42">
        <v>46044</v>
      </c>
      <c r="C1313" s="15" t="s">
        <v>97</v>
      </c>
      <c r="D1313" s="43" t="str">
        <f t="shared" si="357"/>
        <v>EG</v>
      </c>
      <c r="E1313" s="44" t="s">
        <v>130</v>
      </c>
      <c r="F1313" s="44" t="s">
        <v>122</v>
      </c>
      <c r="G1313" s="45" t="s">
        <v>123</v>
      </c>
      <c r="H1313" s="45"/>
      <c r="I1313" s="45"/>
      <c r="J1313" s="5">
        <v>104281</v>
      </c>
      <c r="K1313" s="46" t="str">
        <f>VLOOKUP(J1313,'[1]Item List (3)'!A$1:B$110000,2,FALSE)</f>
        <v>D.IR 14536</v>
      </c>
      <c r="L1313" s="5">
        <v>251223015</v>
      </c>
      <c r="M1313" s="15" t="str">
        <f t="shared" si="356"/>
        <v>IR</v>
      </c>
      <c r="N1313" s="15">
        <v>45</v>
      </c>
      <c r="O1313" s="47">
        <f t="shared" si="359"/>
        <v>80</v>
      </c>
      <c r="P1313" s="15">
        <v>1</v>
      </c>
      <c r="Q1313" s="15">
        <v>100</v>
      </c>
      <c r="R1313" s="15"/>
      <c r="S1313" s="15"/>
      <c r="T1313" s="15"/>
      <c r="U1313" s="48">
        <f t="shared" si="369"/>
        <v>100</v>
      </c>
      <c r="V1313" s="15">
        <v>120</v>
      </c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>
        <v>360</v>
      </c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48">
        <f t="shared" si="358"/>
        <v>480</v>
      </c>
      <c r="BH1313" s="49">
        <f t="shared" si="360"/>
        <v>8</v>
      </c>
      <c r="BI1313" s="50">
        <f t="shared" si="361"/>
        <v>2</v>
      </c>
      <c r="BJ1313" s="50">
        <f t="shared" si="362"/>
        <v>25</v>
      </c>
      <c r="BK1313" s="51">
        <f t="shared" si="363"/>
        <v>62.5</v>
      </c>
      <c r="BL1313" s="51">
        <f t="shared" si="364"/>
        <v>100</v>
      </c>
      <c r="BM1313" s="51">
        <f t="shared" si="370"/>
        <v>15.625</v>
      </c>
      <c r="BN1313" s="52">
        <f t="shared" si="365"/>
        <v>0</v>
      </c>
      <c r="BO1313" s="52">
        <f t="shared" si="366"/>
        <v>640</v>
      </c>
      <c r="BP1313" s="52">
        <f t="shared" si="367"/>
        <v>6</v>
      </c>
      <c r="BQ1313" s="53">
        <f t="shared" si="368"/>
        <v>480</v>
      </c>
    </row>
    <row r="1314" spans="1:74">
      <c r="A1314" s="41">
        <v>1375</v>
      </c>
      <c r="B1314" s="42">
        <v>46044</v>
      </c>
      <c r="C1314" s="15" t="s">
        <v>91</v>
      </c>
      <c r="D1314" s="43" t="str">
        <f t="shared" si="357"/>
        <v>IG</v>
      </c>
      <c r="E1314" s="44" t="s">
        <v>131</v>
      </c>
      <c r="F1314" s="44" t="s">
        <v>184</v>
      </c>
      <c r="G1314" s="45" t="s">
        <v>138</v>
      </c>
      <c r="H1314" s="45"/>
      <c r="I1314" s="45"/>
      <c r="J1314" s="5">
        <v>100299.14</v>
      </c>
      <c r="K1314" s="46" t="str">
        <f>VLOOKUP(J1314,'[1]Item List (3)'!A$1:B$110000,2,FALSE)</f>
        <v>IR. 9913 C</v>
      </c>
      <c r="L1314" s="5">
        <v>251005007</v>
      </c>
      <c r="M1314" s="15" t="str">
        <f t="shared" si="356"/>
        <v>IR</v>
      </c>
      <c r="N1314" s="15">
        <v>23</v>
      </c>
      <c r="O1314" s="47">
        <f t="shared" si="359"/>
        <v>156.52173913043478</v>
      </c>
      <c r="P1314" s="15">
        <v>1</v>
      </c>
      <c r="Q1314" s="15">
        <v>231</v>
      </c>
      <c r="R1314" s="15"/>
      <c r="S1314" s="15">
        <v>87</v>
      </c>
      <c r="T1314" s="15"/>
      <c r="U1314" s="48">
        <f t="shared" si="369"/>
        <v>318</v>
      </c>
      <c r="V1314" s="15">
        <v>180</v>
      </c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>
        <v>60</v>
      </c>
      <c r="BD1314" s="15"/>
      <c r="BE1314" s="15"/>
      <c r="BF1314" s="15"/>
      <c r="BG1314" s="48">
        <f t="shared" si="358"/>
        <v>240</v>
      </c>
      <c r="BH1314" s="49">
        <f t="shared" si="360"/>
        <v>4</v>
      </c>
      <c r="BI1314" s="50">
        <f t="shared" si="361"/>
        <v>3</v>
      </c>
      <c r="BJ1314" s="50">
        <f t="shared" si="362"/>
        <v>75</v>
      </c>
      <c r="BK1314" s="51">
        <f t="shared" si="363"/>
        <v>67.722222222222214</v>
      </c>
      <c r="BL1314" s="51">
        <f t="shared" si="364"/>
        <v>72.641509433962256</v>
      </c>
      <c r="BM1314" s="51">
        <f t="shared" si="370"/>
        <v>36.895833333333329</v>
      </c>
      <c r="BN1314" s="52">
        <f t="shared" si="365"/>
        <v>0</v>
      </c>
      <c r="BO1314" s="52">
        <f t="shared" si="366"/>
        <v>626.08695652173913</v>
      </c>
      <c r="BP1314" s="52">
        <f t="shared" si="367"/>
        <v>1</v>
      </c>
      <c r="BQ1314" s="53">
        <f t="shared" si="368"/>
        <v>156.52173913043478</v>
      </c>
    </row>
    <row r="1315" spans="1:74">
      <c r="A1315" s="41">
        <v>1376</v>
      </c>
      <c r="B1315" s="42">
        <v>46044</v>
      </c>
      <c r="C1315" s="15" t="s">
        <v>91</v>
      </c>
      <c r="D1315" s="43" t="str">
        <f t="shared" si="357"/>
        <v>IG</v>
      </c>
      <c r="E1315" s="44" t="s">
        <v>131</v>
      </c>
      <c r="F1315" s="44"/>
      <c r="G1315" s="45" t="s">
        <v>138</v>
      </c>
      <c r="H1315" s="45"/>
      <c r="I1315" s="45"/>
      <c r="J1315" s="5">
        <v>104299</v>
      </c>
      <c r="K1315" s="46" t="str">
        <f>VLOOKUP(J1315,'[1]Item List (3)'!A$1:B$110000,2,FALSE)</f>
        <v>IR.9916</v>
      </c>
      <c r="L1315" s="5"/>
      <c r="M1315" s="15" t="str">
        <f t="shared" si="356"/>
        <v>IR</v>
      </c>
      <c r="N1315" s="15"/>
      <c r="O1315" s="47" t="str">
        <f t="shared" si="359"/>
        <v/>
      </c>
      <c r="P1315" s="15"/>
      <c r="Q1315" s="15"/>
      <c r="R1315" s="15"/>
      <c r="S1315" s="15"/>
      <c r="T1315" s="15"/>
      <c r="U1315" s="48">
        <f t="shared" si="369"/>
        <v>0</v>
      </c>
      <c r="V1315" s="15"/>
      <c r="W1315" s="15">
        <v>180</v>
      </c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>
        <v>60</v>
      </c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48">
        <f t="shared" si="358"/>
        <v>240</v>
      </c>
      <c r="BH1315" s="49">
        <f t="shared" si="360"/>
        <v>4</v>
      </c>
      <c r="BI1315" s="50">
        <f t="shared" si="361"/>
        <v>0</v>
      </c>
      <c r="BJ1315" s="50">
        <f t="shared" si="362"/>
        <v>0</v>
      </c>
      <c r="BK1315" s="51">
        <f t="shared" si="363"/>
        <v>0</v>
      </c>
      <c r="BL1315" s="51">
        <f t="shared" si="364"/>
        <v>0</v>
      </c>
      <c r="BM1315" s="51">
        <f t="shared" si="370"/>
        <v>0</v>
      </c>
      <c r="BN1315" s="52">
        <f t="shared" si="365"/>
        <v>3</v>
      </c>
      <c r="BO1315" s="52">
        <f t="shared" si="366"/>
        <v>0</v>
      </c>
      <c r="BP1315" s="52">
        <f t="shared" si="367"/>
        <v>1</v>
      </c>
      <c r="BQ1315" s="53">
        <f t="shared" si="368"/>
        <v>0</v>
      </c>
    </row>
    <row r="1316" spans="1:74">
      <c r="A1316" s="41">
        <v>1377</v>
      </c>
      <c r="B1316" s="42">
        <v>46044</v>
      </c>
      <c r="C1316" s="15" t="s">
        <v>97</v>
      </c>
      <c r="D1316" s="43" t="str">
        <f t="shared" si="357"/>
        <v>IG</v>
      </c>
      <c r="E1316" s="44" t="s">
        <v>131</v>
      </c>
      <c r="F1316" s="44"/>
      <c r="G1316" s="45"/>
      <c r="H1316" s="45"/>
      <c r="I1316" s="45"/>
      <c r="J1316" s="5"/>
      <c r="K1316" s="46" t="e">
        <f>VLOOKUP(J1316,'[1]Item List (3)'!A$1:B$110000,2,FALSE)</f>
        <v>#N/A</v>
      </c>
      <c r="L1316" s="5"/>
      <c r="M1316" s="15" t="str">
        <f t="shared" si="356"/>
        <v>IR</v>
      </c>
      <c r="N1316" s="15"/>
      <c r="O1316" s="47" t="str">
        <f t="shared" si="359"/>
        <v/>
      </c>
      <c r="P1316" s="15"/>
      <c r="Q1316" s="15"/>
      <c r="R1316" s="15"/>
      <c r="S1316" s="15"/>
      <c r="T1316" s="15"/>
      <c r="U1316" s="48">
        <f t="shared" si="369"/>
        <v>0</v>
      </c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>
        <v>480</v>
      </c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48">
        <f t="shared" si="358"/>
        <v>480</v>
      </c>
      <c r="BH1316" s="49">
        <f t="shared" si="360"/>
        <v>8</v>
      </c>
      <c r="BI1316" s="50">
        <f t="shared" si="361"/>
        <v>0</v>
      </c>
      <c r="BJ1316" s="50">
        <f t="shared" si="362"/>
        <v>0</v>
      </c>
      <c r="BK1316" s="51">
        <f t="shared" si="363"/>
        <v>0</v>
      </c>
      <c r="BL1316" s="51">
        <f t="shared" si="364"/>
        <v>0</v>
      </c>
      <c r="BM1316" s="51">
        <f t="shared" si="370"/>
        <v>0</v>
      </c>
      <c r="BN1316" s="52">
        <f t="shared" si="365"/>
        <v>0</v>
      </c>
      <c r="BO1316" s="52">
        <f t="shared" si="366"/>
        <v>0</v>
      </c>
      <c r="BP1316" s="52">
        <f t="shared" si="367"/>
        <v>8</v>
      </c>
      <c r="BQ1316" s="53">
        <f t="shared" si="368"/>
        <v>0</v>
      </c>
    </row>
    <row r="1317" spans="1:74">
      <c r="A1317" s="41">
        <v>1378</v>
      </c>
      <c r="B1317" s="42">
        <v>46044</v>
      </c>
      <c r="C1317" s="15" t="s">
        <v>91</v>
      </c>
      <c r="D1317" s="43" t="str">
        <f t="shared" si="357"/>
        <v>IG</v>
      </c>
      <c r="E1317" s="44" t="s">
        <v>135</v>
      </c>
      <c r="F1317" s="44" t="s">
        <v>132</v>
      </c>
      <c r="G1317" s="45" t="s">
        <v>141</v>
      </c>
      <c r="H1317" s="45"/>
      <c r="I1317" s="45"/>
      <c r="J1317" s="5">
        <v>104249</v>
      </c>
      <c r="K1317" s="46" t="str">
        <f>VLOOKUP(J1317,'[1]Item List (3)'!A$1:B$110000,2,FALSE)</f>
        <v>IW. BDA-4003</v>
      </c>
      <c r="L1317" s="5">
        <v>251207009</v>
      </c>
      <c r="M1317" s="15" t="str">
        <f t="shared" si="356"/>
        <v>IR</v>
      </c>
      <c r="N1317" s="15">
        <v>23</v>
      </c>
      <c r="O1317" s="47">
        <f t="shared" si="359"/>
        <v>156.52173913043478</v>
      </c>
      <c r="P1317" s="15">
        <v>1</v>
      </c>
      <c r="Q1317" s="15">
        <v>780</v>
      </c>
      <c r="R1317" s="15"/>
      <c r="S1317" s="15">
        <v>15</v>
      </c>
      <c r="T1317" s="15"/>
      <c r="U1317" s="48">
        <f t="shared" si="369"/>
        <v>795</v>
      </c>
      <c r="V1317" s="15">
        <v>320</v>
      </c>
      <c r="W1317" s="15"/>
      <c r="X1317" s="15"/>
      <c r="Y1317" s="15"/>
      <c r="Z1317" s="15"/>
      <c r="AA1317" s="15"/>
      <c r="AB1317" s="15"/>
      <c r="AC1317" s="15">
        <v>120</v>
      </c>
      <c r="AD1317" s="15"/>
      <c r="AE1317" s="15">
        <v>10</v>
      </c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>
        <v>30</v>
      </c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48">
        <f t="shared" si="358"/>
        <v>480</v>
      </c>
      <c r="BH1317" s="49">
        <f t="shared" si="360"/>
        <v>8</v>
      </c>
      <c r="BI1317" s="50">
        <f t="shared" si="361"/>
        <v>5.3333333333333339</v>
      </c>
      <c r="BJ1317" s="50">
        <f t="shared" si="362"/>
        <v>66.666666666666671</v>
      </c>
      <c r="BK1317" s="51">
        <f t="shared" si="363"/>
        <v>95.234374999999986</v>
      </c>
      <c r="BL1317" s="51">
        <f t="shared" si="364"/>
        <v>98.113207547169807</v>
      </c>
      <c r="BM1317" s="51">
        <f t="shared" si="370"/>
        <v>62.291666666666664</v>
      </c>
      <c r="BN1317" s="52">
        <f t="shared" si="365"/>
        <v>0.5</v>
      </c>
      <c r="BO1317" s="52">
        <f t="shared" si="366"/>
        <v>1173.9130434782608</v>
      </c>
      <c r="BP1317" s="52">
        <f t="shared" si="367"/>
        <v>2.1666666666666665</v>
      </c>
      <c r="BQ1317" s="53">
        <f t="shared" si="368"/>
        <v>339.13043478260863</v>
      </c>
      <c r="BR1317" s="54">
        <v>2</v>
      </c>
      <c r="BT1317" s="54">
        <v>1</v>
      </c>
      <c r="BU1317" s="55">
        <v>1</v>
      </c>
    </row>
    <row r="1318" spans="1:74">
      <c r="A1318" s="41">
        <v>1379</v>
      </c>
      <c r="B1318" s="42">
        <v>46044</v>
      </c>
      <c r="C1318" s="15" t="s">
        <v>97</v>
      </c>
      <c r="D1318" s="43" t="str">
        <f t="shared" si="357"/>
        <v>IG</v>
      </c>
      <c r="E1318" s="44" t="s">
        <v>135</v>
      </c>
      <c r="F1318" s="44" t="s">
        <v>132</v>
      </c>
      <c r="G1318" s="45" t="s">
        <v>152</v>
      </c>
      <c r="H1318" s="45"/>
      <c r="I1318" s="45"/>
      <c r="J1318" s="5">
        <v>104249</v>
      </c>
      <c r="K1318" s="46" t="str">
        <f>VLOOKUP(J1318,'[1]Item List (3)'!A$1:B$110000,2,FALSE)</f>
        <v>IW. BDA-4003</v>
      </c>
      <c r="L1318" s="5">
        <v>251207009</v>
      </c>
      <c r="M1318" s="15" t="str">
        <f t="shared" si="356"/>
        <v>IR</v>
      </c>
      <c r="N1318" s="15">
        <v>23</v>
      </c>
      <c r="O1318" s="47">
        <f t="shared" si="359"/>
        <v>156.52173913043478</v>
      </c>
      <c r="P1318" s="15">
        <v>1</v>
      </c>
      <c r="Q1318" s="15">
        <v>460</v>
      </c>
      <c r="R1318" s="15"/>
      <c r="S1318" s="15">
        <v>11</v>
      </c>
      <c r="T1318" s="15"/>
      <c r="U1318" s="48">
        <f t="shared" si="369"/>
        <v>471</v>
      </c>
      <c r="V1318" s="15">
        <v>250</v>
      </c>
      <c r="W1318" s="15"/>
      <c r="X1318" s="15">
        <v>180</v>
      </c>
      <c r="Y1318" s="15"/>
      <c r="Z1318" s="15"/>
      <c r="AA1318" s="15"/>
      <c r="AB1318" s="15"/>
      <c r="AC1318" s="15"/>
      <c r="AD1318" s="15"/>
      <c r="AE1318" s="15">
        <v>5</v>
      </c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>
        <v>10</v>
      </c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>
        <v>30</v>
      </c>
      <c r="BD1318" s="15"/>
      <c r="BE1318" s="15">
        <v>5</v>
      </c>
      <c r="BF1318" s="15"/>
      <c r="BG1318" s="48">
        <f t="shared" si="358"/>
        <v>480</v>
      </c>
      <c r="BH1318" s="49">
        <f t="shared" si="360"/>
        <v>8</v>
      </c>
      <c r="BI1318" s="50">
        <f t="shared" si="361"/>
        <v>4.1666666666666661</v>
      </c>
      <c r="BJ1318" s="50">
        <f t="shared" si="362"/>
        <v>52.083333333333329</v>
      </c>
      <c r="BK1318" s="51">
        <f t="shared" si="363"/>
        <v>72.220000000000013</v>
      </c>
      <c r="BL1318" s="51">
        <f t="shared" si="364"/>
        <v>97.664543524416132</v>
      </c>
      <c r="BM1318" s="51">
        <f t="shared" si="370"/>
        <v>36.736111111111114</v>
      </c>
      <c r="BN1318" s="52">
        <f t="shared" si="365"/>
        <v>0.25</v>
      </c>
      <c r="BO1318" s="52">
        <f t="shared" si="366"/>
        <v>1213.0434782608695</v>
      </c>
      <c r="BP1318" s="52">
        <f t="shared" si="367"/>
        <v>3.5833333333333335</v>
      </c>
      <c r="BQ1318" s="53">
        <f t="shared" si="368"/>
        <v>560.86956521739125</v>
      </c>
    </row>
    <row r="1319" spans="1:74">
      <c r="A1319" s="41">
        <v>1380</v>
      </c>
      <c r="B1319" s="42">
        <v>46044</v>
      </c>
      <c r="C1319" s="15" t="s">
        <v>91</v>
      </c>
      <c r="D1319" s="43" t="str">
        <f t="shared" si="357"/>
        <v>IG</v>
      </c>
      <c r="E1319" s="44" t="s">
        <v>140</v>
      </c>
      <c r="F1319" s="44"/>
      <c r="G1319" s="45"/>
      <c r="H1319" s="45"/>
      <c r="I1319" s="45"/>
      <c r="J1319" s="5"/>
      <c r="K1319" s="46" t="e">
        <f>VLOOKUP(J1319,'[1]Item List (3)'!A$1:B$110000,2,FALSE)</f>
        <v>#N/A</v>
      </c>
      <c r="L1319" s="5"/>
      <c r="M1319" s="15" t="str">
        <f t="shared" si="356"/>
        <v>IR</v>
      </c>
      <c r="N1319" s="15"/>
      <c r="O1319" s="47" t="str">
        <f t="shared" si="359"/>
        <v/>
      </c>
      <c r="P1319" s="15"/>
      <c r="Q1319" s="15"/>
      <c r="R1319" s="15"/>
      <c r="S1319" s="15"/>
      <c r="T1319" s="15"/>
      <c r="U1319" s="48">
        <f t="shared" si="369"/>
        <v>0</v>
      </c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>
        <v>480</v>
      </c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48">
        <f t="shared" si="358"/>
        <v>480</v>
      </c>
      <c r="BH1319" s="49">
        <f t="shared" si="360"/>
        <v>8</v>
      </c>
      <c r="BI1319" s="50">
        <f t="shared" si="361"/>
        <v>0</v>
      </c>
      <c r="BJ1319" s="50">
        <f t="shared" si="362"/>
        <v>0</v>
      </c>
      <c r="BK1319" s="51">
        <f t="shared" si="363"/>
        <v>0</v>
      </c>
      <c r="BL1319" s="51">
        <f t="shared" si="364"/>
        <v>0</v>
      </c>
      <c r="BM1319" s="51">
        <f t="shared" si="370"/>
        <v>0</v>
      </c>
      <c r="BN1319" s="52">
        <f t="shared" si="365"/>
        <v>0</v>
      </c>
      <c r="BO1319" s="52">
        <f t="shared" si="366"/>
        <v>0</v>
      </c>
      <c r="BP1319" s="52">
        <f t="shared" si="367"/>
        <v>8</v>
      </c>
      <c r="BQ1319" s="53">
        <f t="shared" si="368"/>
        <v>0</v>
      </c>
    </row>
    <row r="1320" spans="1:74">
      <c r="A1320" s="41">
        <v>1381</v>
      </c>
      <c r="B1320" s="42">
        <v>46044</v>
      </c>
      <c r="C1320" s="15" t="s">
        <v>97</v>
      </c>
      <c r="D1320" s="43" t="str">
        <f t="shared" si="357"/>
        <v>IG</v>
      </c>
      <c r="E1320" s="44" t="s">
        <v>140</v>
      </c>
      <c r="F1320" s="44" t="s">
        <v>132</v>
      </c>
      <c r="G1320" s="45" t="s">
        <v>195</v>
      </c>
      <c r="H1320" s="45"/>
      <c r="I1320" s="45"/>
      <c r="J1320" s="5">
        <v>104281</v>
      </c>
      <c r="K1320" s="46" t="str">
        <f>VLOOKUP(J1320,'[1]Item List (3)'!A$1:B$110000,2,FALSE)</f>
        <v>D.IR 14536</v>
      </c>
      <c r="L1320" s="5">
        <v>251223015</v>
      </c>
      <c r="M1320" s="15" t="str">
        <f t="shared" si="356"/>
        <v>IR</v>
      </c>
      <c r="N1320" s="15">
        <v>50</v>
      </c>
      <c r="O1320" s="47">
        <f t="shared" si="359"/>
        <v>72</v>
      </c>
      <c r="P1320" s="15">
        <v>1</v>
      </c>
      <c r="Q1320" s="15">
        <v>23</v>
      </c>
      <c r="R1320" s="15">
        <v>9</v>
      </c>
      <c r="S1320" s="15">
        <v>2</v>
      </c>
      <c r="T1320" s="15"/>
      <c r="U1320" s="48">
        <f t="shared" si="369"/>
        <v>25</v>
      </c>
      <c r="V1320" s="15">
        <v>50</v>
      </c>
      <c r="W1320" s="15">
        <v>150</v>
      </c>
      <c r="X1320" s="15"/>
      <c r="Y1320" s="15">
        <v>25</v>
      </c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>
        <v>255</v>
      </c>
      <c r="AY1320" s="15"/>
      <c r="AZ1320" s="15"/>
      <c r="BA1320" s="15"/>
      <c r="BB1320" s="15"/>
      <c r="BC1320" s="15"/>
      <c r="BD1320" s="15"/>
      <c r="BE1320" s="15"/>
      <c r="BF1320" s="15"/>
      <c r="BG1320" s="48">
        <f t="shared" si="358"/>
        <v>480</v>
      </c>
      <c r="BH1320" s="49">
        <f t="shared" si="360"/>
        <v>8</v>
      </c>
      <c r="BI1320" s="50">
        <f t="shared" si="361"/>
        <v>0.83333333333333304</v>
      </c>
      <c r="BJ1320" s="50">
        <f t="shared" si="362"/>
        <v>10.416666666666663</v>
      </c>
      <c r="BK1320" s="51">
        <f t="shared" si="363"/>
        <v>41.666666666666679</v>
      </c>
      <c r="BL1320" s="51">
        <f t="shared" si="364"/>
        <v>56.000000000000007</v>
      </c>
      <c r="BM1320" s="51">
        <f t="shared" si="370"/>
        <v>2.4305555555555558</v>
      </c>
      <c r="BN1320" s="52">
        <f t="shared" si="365"/>
        <v>2.5</v>
      </c>
      <c r="BO1320" s="52">
        <f t="shared" si="366"/>
        <v>396</v>
      </c>
      <c r="BP1320" s="52">
        <f t="shared" si="367"/>
        <v>4.666666666666667</v>
      </c>
      <c r="BQ1320" s="53">
        <f t="shared" si="368"/>
        <v>336</v>
      </c>
    </row>
    <row r="1321" spans="1:74">
      <c r="A1321" s="41">
        <v>1382</v>
      </c>
      <c r="B1321" s="42">
        <v>46044</v>
      </c>
      <c r="C1321" s="15" t="s">
        <v>91</v>
      </c>
      <c r="D1321" s="43" t="str">
        <f t="shared" si="357"/>
        <v>IG</v>
      </c>
      <c r="E1321" s="44" t="s">
        <v>143</v>
      </c>
      <c r="F1321" s="44"/>
      <c r="G1321" s="45"/>
      <c r="H1321" s="45"/>
      <c r="I1321" s="45"/>
      <c r="J1321" s="5"/>
      <c r="K1321" s="46" t="e">
        <f>VLOOKUP(J1321,'[1]Item List (3)'!A$1:B$110000,2,FALSE)</f>
        <v>#N/A</v>
      </c>
      <c r="L1321" s="5"/>
      <c r="M1321" s="15" t="str">
        <f t="shared" si="356"/>
        <v>IR</v>
      </c>
      <c r="N1321" s="15"/>
      <c r="O1321" s="47" t="str">
        <f t="shared" si="359"/>
        <v/>
      </c>
      <c r="P1321" s="15"/>
      <c r="Q1321" s="15"/>
      <c r="R1321" s="15"/>
      <c r="S1321" s="15"/>
      <c r="T1321" s="15"/>
      <c r="U1321" s="48">
        <f t="shared" si="369"/>
        <v>0</v>
      </c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>
        <v>480</v>
      </c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48">
        <f t="shared" si="358"/>
        <v>480</v>
      </c>
      <c r="BH1321" s="49">
        <f t="shared" si="360"/>
        <v>8</v>
      </c>
      <c r="BI1321" s="50">
        <f t="shared" si="361"/>
        <v>0</v>
      </c>
      <c r="BJ1321" s="50">
        <f t="shared" si="362"/>
        <v>0</v>
      </c>
      <c r="BK1321" s="51">
        <f t="shared" si="363"/>
        <v>0</v>
      </c>
      <c r="BL1321" s="51">
        <f t="shared" si="364"/>
        <v>0</v>
      </c>
      <c r="BM1321" s="51">
        <f t="shared" si="370"/>
        <v>0</v>
      </c>
      <c r="BN1321" s="52">
        <f t="shared" si="365"/>
        <v>0</v>
      </c>
      <c r="BO1321" s="52">
        <f t="shared" si="366"/>
        <v>0</v>
      </c>
      <c r="BP1321" s="52">
        <f t="shared" si="367"/>
        <v>8</v>
      </c>
      <c r="BQ1321" s="53">
        <f t="shared" si="368"/>
        <v>0</v>
      </c>
    </row>
    <row r="1322" spans="1:74">
      <c r="A1322" s="41">
        <v>1383</v>
      </c>
      <c r="B1322" s="42">
        <v>46044</v>
      </c>
      <c r="C1322" s="15" t="s">
        <v>97</v>
      </c>
      <c r="D1322" s="43" t="str">
        <f t="shared" si="357"/>
        <v>IG</v>
      </c>
      <c r="E1322" s="44" t="s">
        <v>143</v>
      </c>
      <c r="F1322" s="44"/>
      <c r="G1322" s="45"/>
      <c r="H1322" s="45"/>
      <c r="I1322" s="45"/>
      <c r="J1322" s="5"/>
      <c r="K1322" s="46" t="e">
        <f>VLOOKUP(J1322,'[1]Item List (3)'!A$1:B$110000,2,FALSE)</f>
        <v>#N/A</v>
      </c>
      <c r="L1322" s="5"/>
      <c r="M1322" s="15" t="str">
        <f t="shared" si="356"/>
        <v>IR</v>
      </c>
      <c r="N1322" s="15"/>
      <c r="O1322" s="47" t="str">
        <f t="shared" si="359"/>
        <v/>
      </c>
      <c r="P1322" s="15"/>
      <c r="Q1322" s="15"/>
      <c r="R1322" s="15"/>
      <c r="S1322" s="15"/>
      <c r="T1322" s="15"/>
      <c r="U1322" s="48">
        <f t="shared" si="369"/>
        <v>0</v>
      </c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>
        <v>480</v>
      </c>
      <c r="BG1322" s="48">
        <f t="shared" si="358"/>
        <v>480</v>
      </c>
      <c r="BH1322" s="49">
        <f t="shared" si="360"/>
        <v>8</v>
      </c>
      <c r="BI1322" s="50">
        <f t="shared" si="361"/>
        <v>0</v>
      </c>
      <c r="BJ1322" s="50">
        <f t="shared" si="362"/>
        <v>0</v>
      </c>
      <c r="BK1322" s="51">
        <f t="shared" si="363"/>
        <v>0</v>
      </c>
      <c r="BL1322" s="51">
        <f t="shared" si="364"/>
        <v>0</v>
      </c>
      <c r="BM1322" s="51">
        <f t="shared" si="370"/>
        <v>0</v>
      </c>
      <c r="BN1322" s="52">
        <f t="shared" si="365"/>
        <v>8</v>
      </c>
      <c r="BO1322" s="52">
        <f t="shared" si="366"/>
        <v>0</v>
      </c>
      <c r="BP1322" s="52">
        <f t="shared" si="367"/>
        <v>0</v>
      </c>
      <c r="BQ1322" s="53">
        <f t="shared" si="368"/>
        <v>0</v>
      </c>
    </row>
    <row r="1323" spans="1:74">
      <c r="A1323" s="41">
        <v>1384</v>
      </c>
      <c r="B1323" s="42">
        <v>46044</v>
      </c>
      <c r="C1323" s="15" t="s">
        <v>91</v>
      </c>
      <c r="D1323" s="43" t="str">
        <f t="shared" si="357"/>
        <v>IG</v>
      </c>
      <c r="E1323" s="44" t="s">
        <v>144</v>
      </c>
      <c r="F1323" s="44" t="s">
        <v>132</v>
      </c>
      <c r="G1323" s="45" t="s">
        <v>127</v>
      </c>
      <c r="H1323" s="45"/>
      <c r="I1323" s="45"/>
      <c r="J1323" s="5">
        <v>208557.1</v>
      </c>
      <c r="K1323" s="46" t="str">
        <f>VLOOKUP(J1323,'[1]Item List (3)'!A$1:B$110000,2,FALSE)</f>
        <v>OR 22211 SPL</v>
      </c>
      <c r="L1323" s="5">
        <v>250928012</v>
      </c>
      <c r="M1323" s="15" t="str">
        <f t="shared" si="356"/>
        <v>OR</v>
      </c>
      <c r="N1323" s="15">
        <v>60</v>
      </c>
      <c r="O1323" s="47">
        <f t="shared" si="359"/>
        <v>60</v>
      </c>
      <c r="P1323" s="15">
        <v>1</v>
      </c>
      <c r="Q1323" s="15">
        <v>325</v>
      </c>
      <c r="R1323" s="15">
        <v>8</v>
      </c>
      <c r="S1323" s="15"/>
      <c r="T1323" s="15"/>
      <c r="U1323" s="48">
        <f t="shared" si="369"/>
        <v>325</v>
      </c>
      <c r="V1323" s="15">
        <v>395</v>
      </c>
      <c r="W1323" s="15"/>
      <c r="X1323" s="15"/>
      <c r="Y1323" s="15"/>
      <c r="Z1323" s="15"/>
      <c r="AA1323" s="15"/>
      <c r="AB1323" s="15">
        <v>65</v>
      </c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>
        <v>20</v>
      </c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48">
        <f t="shared" si="358"/>
        <v>480</v>
      </c>
      <c r="BH1323" s="49">
        <f t="shared" si="360"/>
        <v>8</v>
      </c>
      <c r="BI1323" s="50">
        <f t="shared" si="361"/>
        <v>6.583333333333333</v>
      </c>
      <c r="BJ1323" s="50">
        <f t="shared" si="362"/>
        <v>82.291666666666657</v>
      </c>
      <c r="BK1323" s="51">
        <f t="shared" si="363"/>
        <v>82.278481012658233</v>
      </c>
      <c r="BL1323" s="51">
        <f t="shared" si="364"/>
        <v>97.538461538461547</v>
      </c>
      <c r="BM1323" s="51">
        <f t="shared" si="370"/>
        <v>66.041666666666671</v>
      </c>
      <c r="BN1323" s="52">
        <f t="shared" si="365"/>
        <v>0.33333333333333331</v>
      </c>
      <c r="BO1323" s="52">
        <f t="shared" si="366"/>
        <v>460</v>
      </c>
      <c r="BP1323" s="52">
        <f t="shared" si="367"/>
        <v>1.0833333333333335</v>
      </c>
      <c r="BQ1323" s="53">
        <f t="shared" si="368"/>
        <v>65.000000000000014</v>
      </c>
      <c r="BV1323" s="54">
        <v>8</v>
      </c>
    </row>
    <row r="1324" spans="1:74">
      <c r="A1324" s="41">
        <v>1385</v>
      </c>
      <c r="B1324" s="42">
        <v>46044</v>
      </c>
      <c r="C1324" s="15" t="s">
        <v>97</v>
      </c>
      <c r="D1324" s="43" t="str">
        <f t="shared" si="357"/>
        <v>IG</v>
      </c>
      <c r="E1324" s="44" t="s">
        <v>144</v>
      </c>
      <c r="F1324" s="44" t="s">
        <v>132</v>
      </c>
      <c r="G1324" s="45" t="s">
        <v>145</v>
      </c>
      <c r="H1324" s="45"/>
      <c r="I1324" s="45"/>
      <c r="J1324" s="5">
        <v>208557.1</v>
      </c>
      <c r="K1324" s="46" t="str">
        <f>VLOOKUP(J1324,'[1]Item List (3)'!A$1:B$110000,2,FALSE)</f>
        <v>OR 22211 SPL</v>
      </c>
      <c r="L1324" s="5">
        <v>250928012</v>
      </c>
      <c r="M1324" s="15" t="str">
        <f t="shared" si="356"/>
        <v>OR</v>
      </c>
      <c r="N1324" s="15">
        <v>60</v>
      </c>
      <c r="O1324" s="47">
        <f t="shared" si="359"/>
        <v>60</v>
      </c>
      <c r="P1324" s="15">
        <v>1</v>
      </c>
      <c r="Q1324" s="15">
        <v>306</v>
      </c>
      <c r="R1324" s="15">
        <v>4</v>
      </c>
      <c r="S1324" s="15"/>
      <c r="T1324" s="15"/>
      <c r="U1324" s="48">
        <f t="shared" si="369"/>
        <v>306</v>
      </c>
      <c r="V1324" s="15">
        <v>400</v>
      </c>
      <c r="W1324" s="15"/>
      <c r="X1324" s="15"/>
      <c r="Y1324" s="15"/>
      <c r="Z1324" s="15"/>
      <c r="AA1324" s="15"/>
      <c r="AB1324" s="15">
        <v>30</v>
      </c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>
        <v>20</v>
      </c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>
        <v>15</v>
      </c>
      <c r="BA1324" s="15"/>
      <c r="BB1324" s="15"/>
      <c r="BC1324" s="15"/>
      <c r="BD1324" s="15"/>
      <c r="BE1324" s="15">
        <v>15</v>
      </c>
      <c r="BF1324" s="15"/>
      <c r="BG1324" s="48">
        <f t="shared" si="358"/>
        <v>480</v>
      </c>
      <c r="BH1324" s="49">
        <f t="shared" si="360"/>
        <v>8</v>
      </c>
      <c r="BI1324" s="50">
        <f t="shared" si="361"/>
        <v>6.666666666666667</v>
      </c>
      <c r="BJ1324" s="50">
        <f t="shared" si="362"/>
        <v>83.333333333333343</v>
      </c>
      <c r="BK1324" s="51">
        <f t="shared" si="363"/>
        <v>76.5</v>
      </c>
      <c r="BL1324" s="51">
        <f t="shared" si="364"/>
        <v>98.692810457516345</v>
      </c>
      <c r="BM1324" s="51">
        <f t="shared" si="370"/>
        <v>62.916666666666679</v>
      </c>
      <c r="BN1324" s="52">
        <f t="shared" si="365"/>
        <v>0.58333333333333337</v>
      </c>
      <c r="BO1324" s="52">
        <f t="shared" si="366"/>
        <v>445</v>
      </c>
      <c r="BP1324" s="52">
        <f t="shared" si="367"/>
        <v>0.74999999999999989</v>
      </c>
      <c r="BQ1324" s="53">
        <f t="shared" si="368"/>
        <v>44.999999999999993</v>
      </c>
    </row>
    <row r="1325" spans="1:74">
      <c r="A1325" s="41">
        <v>1386</v>
      </c>
      <c r="B1325" s="42">
        <v>46044</v>
      </c>
      <c r="C1325" s="15" t="s">
        <v>91</v>
      </c>
      <c r="D1325" s="43" t="str">
        <f t="shared" si="357"/>
        <v>IG</v>
      </c>
      <c r="E1325" s="44" t="s">
        <v>146</v>
      </c>
      <c r="F1325" s="44" t="s">
        <v>132</v>
      </c>
      <c r="G1325" s="45" t="s">
        <v>151</v>
      </c>
      <c r="H1325" s="45"/>
      <c r="I1325" s="45"/>
      <c r="J1325" s="5">
        <v>208247</v>
      </c>
      <c r="K1325" s="46" t="str">
        <f>VLOOKUP(J1325,'[1]Item List (3)'!A$1:B$110000,2,FALSE)</f>
        <v>OR.209 YY2</v>
      </c>
      <c r="L1325" s="5">
        <v>251221003</v>
      </c>
      <c r="M1325" s="15" t="str">
        <f t="shared" si="356"/>
        <v>OR</v>
      </c>
      <c r="N1325" s="15">
        <v>20</v>
      </c>
      <c r="O1325" s="47">
        <f t="shared" si="359"/>
        <v>180</v>
      </c>
      <c r="P1325" s="15">
        <v>1</v>
      </c>
      <c r="Q1325" s="15">
        <v>1210</v>
      </c>
      <c r="R1325" s="15">
        <v>8</v>
      </c>
      <c r="S1325" s="15">
        <v>2</v>
      </c>
      <c r="T1325" s="15"/>
      <c r="U1325" s="48">
        <f t="shared" si="369"/>
        <v>1212</v>
      </c>
      <c r="V1325" s="15">
        <v>440</v>
      </c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>
        <v>40</v>
      </c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48">
        <f t="shared" si="358"/>
        <v>480</v>
      </c>
      <c r="BH1325" s="49">
        <f t="shared" si="360"/>
        <v>8</v>
      </c>
      <c r="BI1325" s="50">
        <f t="shared" si="361"/>
        <v>7.333333333333333</v>
      </c>
      <c r="BJ1325" s="50">
        <f t="shared" si="362"/>
        <v>91.666666666666657</v>
      </c>
      <c r="BK1325" s="51">
        <f t="shared" si="363"/>
        <v>91.818181818181827</v>
      </c>
      <c r="BL1325" s="51">
        <f t="shared" si="364"/>
        <v>99.17491749174917</v>
      </c>
      <c r="BM1325" s="51">
        <f t="shared" si="370"/>
        <v>83.472222222222214</v>
      </c>
      <c r="BN1325" s="52">
        <f t="shared" si="365"/>
        <v>0.66666666666666663</v>
      </c>
      <c r="BO1325" s="52">
        <f t="shared" si="366"/>
        <v>1320</v>
      </c>
      <c r="BP1325" s="52">
        <f t="shared" si="367"/>
        <v>0</v>
      </c>
      <c r="BQ1325" s="53">
        <f t="shared" si="368"/>
        <v>0</v>
      </c>
      <c r="BR1325" s="54">
        <v>1</v>
      </c>
    </row>
    <row r="1326" spans="1:74">
      <c r="A1326" s="41">
        <v>1387</v>
      </c>
      <c r="B1326" s="42">
        <v>46044</v>
      </c>
      <c r="C1326" s="15" t="s">
        <v>97</v>
      </c>
      <c r="D1326" s="43" t="str">
        <f t="shared" si="357"/>
        <v>IG</v>
      </c>
      <c r="E1326" s="44" t="s">
        <v>146</v>
      </c>
      <c r="F1326" s="44" t="s">
        <v>132</v>
      </c>
      <c r="G1326" s="45" t="s">
        <v>142</v>
      </c>
      <c r="H1326" s="45"/>
      <c r="I1326" s="45"/>
      <c r="J1326" s="5">
        <v>208247</v>
      </c>
      <c r="K1326" s="46" t="str">
        <f>VLOOKUP(J1326,'[1]Item List (3)'!A$1:B$110000,2,FALSE)</f>
        <v>OR.209 YY2</v>
      </c>
      <c r="L1326" s="5">
        <v>251221003</v>
      </c>
      <c r="M1326" s="15" t="str">
        <f t="shared" si="356"/>
        <v>OR</v>
      </c>
      <c r="N1326" s="15">
        <v>20</v>
      </c>
      <c r="O1326" s="47">
        <f t="shared" si="359"/>
        <v>180</v>
      </c>
      <c r="P1326" s="15">
        <v>1</v>
      </c>
      <c r="Q1326" s="15">
        <v>382</v>
      </c>
      <c r="R1326" s="15">
        <v>8</v>
      </c>
      <c r="S1326" s="15"/>
      <c r="T1326" s="15"/>
      <c r="U1326" s="48">
        <f t="shared" si="369"/>
        <v>382</v>
      </c>
      <c r="V1326" s="15">
        <v>145</v>
      </c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>
        <v>20</v>
      </c>
      <c r="AQ1326" s="15"/>
      <c r="AR1326" s="15">
        <v>300</v>
      </c>
      <c r="AS1326" s="15"/>
      <c r="AT1326" s="15"/>
      <c r="AU1326" s="15"/>
      <c r="AV1326" s="15"/>
      <c r="AW1326" s="15"/>
      <c r="AX1326" s="15"/>
      <c r="AY1326" s="15"/>
      <c r="AZ1326" s="15">
        <v>15</v>
      </c>
      <c r="BA1326" s="15"/>
      <c r="BB1326" s="15"/>
      <c r="BC1326" s="15"/>
      <c r="BD1326" s="15"/>
      <c r="BE1326" s="15"/>
      <c r="BF1326" s="15"/>
      <c r="BG1326" s="48">
        <f t="shared" si="358"/>
        <v>480</v>
      </c>
      <c r="BH1326" s="49">
        <f t="shared" si="360"/>
        <v>8</v>
      </c>
      <c r="BI1326" s="50">
        <f t="shared" si="361"/>
        <v>2.416666666666667</v>
      </c>
      <c r="BJ1326" s="50">
        <f t="shared" si="362"/>
        <v>30.208333333333336</v>
      </c>
      <c r="BK1326" s="51">
        <f t="shared" si="363"/>
        <v>87.816091954022966</v>
      </c>
      <c r="BL1326" s="51">
        <f t="shared" si="364"/>
        <v>97.905759162303667</v>
      </c>
      <c r="BM1326" s="51">
        <f t="shared" si="370"/>
        <v>25.972222222222218</v>
      </c>
      <c r="BN1326" s="52">
        <f t="shared" si="365"/>
        <v>0.33333333333333331</v>
      </c>
      <c r="BO1326" s="52">
        <f t="shared" si="366"/>
        <v>1380</v>
      </c>
      <c r="BP1326" s="52">
        <f t="shared" si="367"/>
        <v>5.25</v>
      </c>
      <c r="BQ1326" s="53">
        <f t="shared" si="368"/>
        <v>945</v>
      </c>
    </row>
    <row r="1327" spans="1:74">
      <c r="A1327" s="41">
        <v>1388</v>
      </c>
      <c r="B1327" s="42">
        <v>46044</v>
      </c>
      <c r="C1327" s="15" t="s">
        <v>91</v>
      </c>
      <c r="D1327" s="43" t="str">
        <f t="shared" si="357"/>
        <v>IG</v>
      </c>
      <c r="E1327" s="44" t="s">
        <v>147</v>
      </c>
      <c r="F1327" s="44" t="s">
        <v>132</v>
      </c>
      <c r="G1327" s="45" t="s">
        <v>133</v>
      </c>
      <c r="H1327" s="45" t="s">
        <v>134</v>
      </c>
      <c r="I1327" s="45"/>
      <c r="J1327" s="5">
        <v>104247</v>
      </c>
      <c r="K1327" s="46" t="str">
        <f>VLOOKUP(J1327,'[1]Item List (3)'!A$1:B$110000,2,FALSE)</f>
        <v>IR.209</v>
      </c>
      <c r="L1327" s="5">
        <v>251221001</v>
      </c>
      <c r="M1327" s="15" t="str">
        <f t="shared" ref="M1327:M1390" si="371">IF((LEFT(J1327))="2",$L$1,$J$1)</f>
        <v>IR</v>
      </c>
      <c r="N1327" s="15">
        <v>25</v>
      </c>
      <c r="O1327" s="47">
        <f t="shared" si="359"/>
        <v>144</v>
      </c>
      <c r="P1327" s="15">
        <v>1</v>
      </c>
      <c r="Q1327" s="15">
        <v>423</v>
      </c>
      <c r="R1327" s="15">
        <v>3</v>
      </c>
      <c r="S1327" s="15">
        <v>7</v>
      </c>
      <c r="T1327" s="15">
        <v>1</v>
      </c>
      <c r="U1327" s="48">
        <f t="shared" si="369"/>
        <v>431</v>
      </c>
      <c r="V1327" s="15">
        <v>380</v>
      </c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>
        <v>10</v>
      </c>
      <c r="BD1327" s="15"/>
      <c r="BE1327" s="15"/>
      <c r="BF1327" s="15"/>
      <c r="BG1327" s="48">
        <f t="shared" si="358"/>
        <v>390</v>
      </c>
      <c r="BH1327" s="49">
        <f t="shared" si="360"/>
        <v>6.5</v>
      </c>
      <c r="BI1327" s="50">
        <f t="shared" si="361"/>
        <v>6.333333333333333</v>
      </c>
      <c r="BJ1327" s="50">
        <f t="shared" si="362"/>
        <v>97.435897435897431</v>
      </c>
      <c r="BK1327" s="51">
        <f t="shared" si="363"/>
        <v>47.258771929824562</v>
      </c>
      <c r="BL1327" s="51">
        <f t="shared" si="364"/>
        <v>97.447795823665899</v>
      </c>
      <c r="BM1327" s="51">
        <f t="shared" si="370"/>
        <v>44.871794871794876</v>
      </c>
      <c r="BN1327" s="52">
        <f t="shared" si="365"/>
        <v>0</v>
      </c>
      <c r="BO1327" s="52">
        <f t="shared" si="366"/>
        <v>936</v>
      </c>
      <c r="BP1327" s="52">
        <f t="shared" si="367"/>
        <v>0.16666666666666666</v>
      </c>
      <c r="BQ1327" s="53">
        <f t="shared" si="368"/>
        <v>24</v>
      </c>
      <c r="BR1327" s="54">
        <v>2</v>
      </c>
    </row>
    <row r="1328" spans="1:74">
      <c r="A1328" s="41">
        <v>1389</v>
      </c>
      <c r="B1328" s="42">
        <v>46044</v>
      </c>
      <c r="C1328" s="15" t="s">
        <v>91</v>
      </c>
      <c r="D1328" s="43" t="str">
        <f t="shared" si="357"/>
        <v>IG</v>
      </c>
      <c r="E1328" s="44" t="s">
        <v>147</v>
      </c>
      <c r="F1328" s="44" t="s">
        <v>132</v>
      </c>
      <c r="G1328" s="45" t="s">
        <v>133</v>
      </c>
      <c r="H1328" s="45" t="s">
        <v>134</v>
      </c>
      <c r="I1328" s="45"/>
      <c r="J1328" s="5">
        <v>104564</v>
      </c>
      <c r="K1328" s="46" t="str">
        <f>VLOOKUP(J1328,'[1]Item List (3)'!A$1:B$110000,2,FALSE)</f>
        <v>IR 21309</v>
      </c>
      <c r="L1328" s="5"/>
      <c r="M1328" s="15" t="str">
        <f t="shared" si="371"/>
        <v>IR</v>
      </c>
      <c r="N1328" s="15"/>
      <c r="O1328" s="47" t="str">
        <f t="shared" si="359"/>
        <v/>
      </c>
      <c r="P1328" s="15"/>
      <c r="Q1328" s="15"/>
      <c r="R1328" s="15"/>
      <c r="S1328" s="15"/>
      <c r="T1328" s="15"/>
      <c r="U1328" s="48">
        <f t="shared" si="369"/>
        <v>0</v>
      </c>
      <c r="V1328" s="15"/>
      <c r="W1328" s="15">
        <v>90</v>
      </c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48">
        <f t="shared" si="358"/>
        <v>90</v>
      </c>
      <c r="BH1328" s="49">
        <f t="shared" si="360"/>
        <v>1.5</v>
      </c>
      <c r="BI1328" s="50">
        <f t="shared" si="361"/>
        <v>0</v>
      </c>
      <c r="BJ1328" s="50">
        <f t="shared" si="362"/>
        <v>0</v>
      </c>
      <c r="BK1328" s="51">
        <f t="shared" si="363"/>
        <v>0</v>
      </c>
      <c r="BL1328" s="51">
        <f t="shared" si="364"/>
        <v>0</v>
      </c>
      <c r="BM1328" s="51">
        <f t="shared" si="370"/>
        <v>0</v>
      </c>
      <c r="BN1328" s="52">
        <f t="shared" si="365"/>
        <v>1.5</v>
      </c>
      <c r="BO1328" s="52">
        <f t="shared" si="366"/>
        <v>0</v>
      </c>
      <c r="BP1328" s="52">
        <f t="shared" si="367"/>
        <v>0</v>
      </c>
      <c r="BQ1328" s="53">
        <f t="shared" si="368"/>
        <v>0</v>
      </c>
    </row>
    <row r="1329" spans="1:70">
      <c r="A1329" s="41">
        <v>1390</v>
      </c>
      <c r="B1329" s="42">
        <v>46044</v>
      </c>
      <c r="C1329" s="15" t="s">
        <v>97</v>
      </c>
      <c r="D1329" s="43" t="str">
        <f t="shared" si="357"/>
        <v>IG</v>
      </c>
      <c r="E1329" s="44" t="s">
        <v>147</v>
      </c>
      <c r="F1329" s="44" t="s">
        <v>132</v>
      </c>
      <c r="G1329" s="45" t="s">
        <v>134</v>
      </c>
      <c r="H1329" s="45" t="s">
        <v>142</v>
      </c>
      <c r="I1329" s="45" t="s">
        <v>139</v>
      </c>
      <c r="J1329" s="5">
        <v>104564</v>
      </c>
      <c r="K1329" s="46" t="str">
        <f>VLOOKUP(J1329,'[1]Item List (3)'!A$1:B$110000,2,FALSE)</f>
        <v>IR 21309</v>
      </c>
      <c r="L1329" s="5">
        <v>251220013</v>
      </c>
      <c r="M1329" s="15" t="str">
        <f t="shared" si="371"/>
        <v>IR</v>
      </c>
      <c r="N1329" s="15">
        <v>45</v>
      </c>
      <c r="O1329" s="47">
        <f t="shared" si="359"/>
        <v>80</v>
      </c>
      <c r="P1329" s="15">
        <v>1</v>
      </c>
      <c r="Q1329" s="15">
        <v>545</v>
      </c>
      <c r="R1329" s="15">
        <v>30</v>
      </c>
      <c r="S1329" s="15">
        <v>12</v>
      </c>
      <c r="T1329" s="15"/>
      <c r="U1329" s="48">
        <f t="shared" si="369"/>
        <v>557</v>
      </c>
      <c r="V1329" s="15">
        <v>595</v>
      </c>
      <c r="W1329" s="15">
        <v>90</v>
      </c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>
        <v>60</v>
      </c>
      <c r="AO1329" s="15"/>
      <c r="AP1329" s="15">
        <v>10</v>
      </c>
      <c r="AQ1329" s="15"/>
      <c r="AR1329" s="15">
        <v>120</v>
      </c>
      <c r="AS1329" s="15"/>
      <c r="AT1329" s="15"/>
      <c r="AU1329" s="15"/>
      <c r="AV1329" s="15"/>
      <c r="AW1329" s="15"/>
      <c r="AX1329" s="15"/>
      <c r="AY1329" s="15"/>
      <c r="AZ1329" s="15">
        <v>15</v>
      </c>
      <c r="BA1329" s="15"/>
      <c r="BB1329" s="15"/>
      <c r="BC1329" s="15">
        <v>10</v>
      </c>
      <c r="BD1329" s="15"/>
      <c r="BE1329" s="15"/>
      <c r="BF1329" s="15"/>
      <c r="BG1329" s="48">
        <f t="shared" si="358"/>
        <v>900</v>
      </c>
      <c r="BH1329" s="49">
        <f t="shared" si="360"/>
        <v>15</v>
      </c>
      <c r="BI1329" s="50">
        <f t="shared" si="361"/>
        <v>9.9166666666666679</v>
      </c>
      <c r="BJ1329" s="50">
        <f t="shared" si="362"/>
        <v>66.111111111111114</v>
      </c>
      <c r="BK1329" s="51">
        <f t="shared" si="363"/>
        <v>70.210084033613427</v>
      </c>
      <c r="BL1329" s="51">
        <f t="shared" si="364"/>
        <v>92.459605026929978</v>
      </c>
      <c r="BM1329" s="51">
        <f t="shared" si="370"/>
        <v>42.916666666666657</v>
      </c>
      <c r="BN1329" s="52">
        <f t="shared" si="365"/>
        <v>1.6666666666666667</v>
      </c>
      <c r="BO1329" s="52">
        <f t="shared" si="366"/>
        <v>1066.6666666666667</v>
      </c>
      <c r="BP1329" s="52">
        <f t="shared" si="367"/>
        <v>3.4166666666666661</v>
      </c>
      <c r="BQ1329" s="53">
        <f t="shared" si="368"/>
        <v>273.33333333333331</v>
      </c>
    </row>
    <row r="1330" spans="1:70">
      <c r="A1330" s="41">
        <v>1391</v>
      </c>
      <c r="B1330" s="42">
        <v>46044</v>
      </c>
      <c r="C1330" s="15" t="s">
        <v>91</v>
      </c>
      <c r="D1330" s="43" t="str">
        <f t="shared" si="357"/>
        <v>IG</v>
      </c>
      <c r="E1330" s="44" t="s">
        <v>150</v>
      </c>
      <c r="F1330" s="44" t="s">
        <v>132</v>
      </c>
      <c r="G1330" s="45" t="s">
        <v>137</v>
      </c>
      <c r="H1330" s="45"/>
      <c r="I1330" s="45"/>
      <c r="J1330" s="5">
        <v>200497.11</v>
      </c>
      <c r="K1330" s="46" t="str">
        <f>VLOOKUP(J1330,'[1]Item List (3)'!A$1:B$110000,2,FALSE)</f>
        <v>OR.MNA6718G</v>
      </c>
      <c r="L1330" s="5">
        <v>251229002</v>
      </c>
      <c r="M1330" s="15" t="str">
        <f t="shared" si="371"/>
        <v>OR</v>
      </c>
      <c r="N1330" s="15">
        <v>30</v>
      </c>
      <c r="O1330" s="47">
        <f t="shared" si="359"/>
        <v>120</v>
      </c>
      <c r="P1330" s="15">
        <v>1</v>
      </c>
      <c r="Q1330" s="15">
        <v>134</v>
      </c>
      <c r="R1330" s="15"/>
      <c r="S1330" s="15">
        <v>5</v>
      </c>
      <c r="T1330" s="15"/>
      <c r="U1330" s="48">
        <f t="shared" si="369"/>
        <v>139</v>
      </c>
      <c r="V1330" s="15">
        <v>110</v>
      </c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>
        <v>60</v>
      </c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>
        <v>10</v>
      </c>
      <c r="BD1330" s="15"/>
      <c r="BE1330" s="15"/>
      <c r="BF1330" s="15"/>
      <c r="BG1330" s="48">
        <f t="shared" si="358"/>
        <v>180</v>
      </c>
      <c r="BH1330" s="49">
        <f t="shared" si="360"/>
        <v>3</v>
      </c>
      <c r="BI1330" s="50">
        <f t="shared" si="361"/>
        <v>1.8333333333333333</v>
      </c>
      <c r="BJ1330" s="50">
        <f t="shared" si="362"/>
        <v>61.111111111111107</v>
      </c>
      <c r="BK1330" s="51">
        <f t="shared" si="363"/>
        <v>63.181818181818187</v>
      </c>
      <c r="BL1330" s="51">
        <f t="shared" si="364"/>
        <v>96.402877697841731</v>
      </c>
      <c r="BM1330" s="51">
        <f t="shared" si="370"/>
        <v>37.222222222222221</v>
      </c>
      <c r="BN1330" s="52">
        <f t="shared" si="365"/>
        <v>0</v>
      </c>
      <c r="BO1330" s="52">
        <f t="shared" si="366"/>
        <v>360</v>
      </c>
      <c r="BP1330" s="52">
        <f t="shared" si="367"/>
        <v>1.1666666666666667</v>
      </c>
      <c r="BQ1330" s="53">
        <f t="shared" si="368"/>
        <v>140</v>
      </c>
    </row>
    <row r="1331" spans="1:70">
      <c r="A1331" s="41">
        <v>1392</v>
      </c>
      <c r="B1331" s="42">
        <v>46044</v>
      </c>
      <c r="C1331" s="15" t="s">
        <v>97</v>
      </c>
      <c r="D1331" s="43" t="str">
        <f t="shared" si="357"/>
        <v>IG</v>
      </c>
      <c r="E1331" s="44" t="s">
        <v>150</v>
      </c>
      <c r="F1331" s="44"/>
      <c r="G1331" s="45" t="s">
        <v>137</v>
      </c>
      <c r="H1331" s="45"/>
      <c r="I1331" s="45"/>
      <c r="J1331" s="5">
        <v>200827.1</v>
      </c>
      <c r="K1331" s="46" t="str">
        <f>VLOOKUP(J1331,'[1]Item List (3)'!A$1:B$110000,2,FALSE)</f>
        <v>MNA.OR 4020</v>
      </c>
      <c r="L1331" s="5"/>
      <c r="M1331" s="15" t="str">
        <f t="shared" si="371"/>
        <v>OR</v>
      </c>
      <c r="N1331" s="15"/>
      <c r="O1331" s="47" t="str">
        <f t="shared" si="359"/>
        <v/>
      </c>
      <c r="P1331" s="15"/>
      <c r="Q1331" s="15"/>
      <c r="R1331" s="15"/>
      <c r="S1331" s="15"/>
      <c r="T1331" s="15"/>
      <c r="U1331" s="48">
        <f t="shared" si="369"/>
        <v>0</v>
      </c>
      <c r="V1331" s="15"/>
      <c r="W1331" s="15">
        <v>240</v>
      </c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>
        <v>60</v>
      </c>
      <c r="BD1331" s="15"/>
      <c r="BE1331" s="15"/>
      <c r="BF1331" s="15"/>
      <c r="BG1331" s="48">
        <f t="shared" si="358"/>
        <v>300</v>
      </c>
      <c r="BH1331" s="49">
        <f t="shared" si="360"/>
        <v>5</v>
      </c>
      <c r="BI1331" s="50">
        <f t="shared" si="361"/>
        <v>0</v>
      </c>
      <c r="BJ1331" s="50">
        <f t="shared" si="362"/>
        <v>0</v>
      </c>
      <c r="BK1331" s="51">
        <f t="shared" si="363"/>
        <v>0</v>
      </c>
      <c r="BL1331" s="51">
        <f t="shared" si="364"/>
        <v>0</v>
      </c>
      <c r="BM1331" s="51">
        <f t="shared" si="370"/>
        <v>0</v>
      </c>
      <c r="BN1331" s="52">
        <f t="shared" si="365"/>
        <v>4</v>
      </c>
      <c r="BO1331" s="52">
        <f t="shared" si="366"/>
        <v>0</v>
      </c>
      <c r="BP1331" s="52">
        <f t="shared" si="367"/>
        <v>1</v>
      </c>
      <c r="BQ1331" s="53">
        <f t="shared" si="368"/>
        <v>0</v>
      </c>
    </row>
    <row r="1332" spans="1:70">
      <c r="A1332" s="41">
        <v>1393</v>
      </c>
      <c r="B1332" s="42">
        <v>46044</v>
      </c>
      <c r="C1332" s="15" t="s">
        <v>97</v>
      </c>
      <c r="D1332" s="43" t="str">
        <f t="shared" si="357"/>
        <v>IG</v>
      </c>
      <c r="E1332" s="44" t="s">
        <v>150</v>
      </c>
      <c r="F1332" s="44"/>
      <c r="G1332" s="45"/>
      <c r="H1332" s="45"/>
      <c r="I1332" s="45"/>
      <c r="J1332" s="5"/>
      <c r="K1332" s="46" t="e">
        <f>VLOOKUP(J1332,'[1]Item List (3)'!A$1:B$110000,2,FALSE)</f>
        <v>#N/A</v>
      </c>
      <c r="L1332" s="5"/>
      <c r="M1332" s="15" t="str">
        <f t="shared" si="371"/>
        <v>IR</v>
      </c>
      <c r="N1332" s="15"/>
      <c r="O1332" s="47" t="str">
        <f t="shared" si="359"/>
        <v/>
      </c>
      <c r="P1332" s="15"/>
      <c r="Q1332" s="15"/>
      <c r="R1332" s="15"/>
      <c r="S1332" s="15"/>
      <c r="T1332" s="15"/>
      <c r="U1332" s="48">
        <f t="shared" si="369"/>
        <v>0</v>
      </c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>
        <v>480</v>
      </c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48">
        <f t="shared" si="358"/>
        <v>480</v>
      </c>
      <c r="BH1332" s="49">
        <f t="shared" si="360"/>
        <v>8</v>
      </c>
      <c r="BI1332" s="50">
        <f t="shared" si="361"/>
        <v>0</v>
      </c>
      <c r="BJ1332" s="50">
        <f t="shared" si="362"/>
        <v>0</v>
      </c>
      <c r="BK1332" s="51">
        <f t="shared" si="363"/>
        <v>0</v>
      </c>
      <c r="BL1332" s="51">
        <f t="shared" si="364"/>
        <v>0</v>
      </c>
      <c r="BM1332" s="51">
        <f t="shared" si="370"/>
        <v>0</v>
      </c>
      <c r="BN1332" s="52">
        <f t="shared" si="365"/>
        <v>0</v>
      </c>
      <c r="BO1332" s="52">
        <f t="shared" si="366"/>
        <v>0</v>
      </c>
      <c r="BP1332" s="52">
        <f t="shared" si="367"/>
        <v>8</v>
      </c>
      <c r="BQ1332" s="53">
        <f t="shared" si="368"/>
        <v>0</v>
      </c>
    </row>
    <row r="1333" spans="1:70">
      <c r="A1333" s="41">
        <v>1394</v>
      </c>
      <c r="B1333" s="42">
        <v>46044</v>
      </c>
      <c r="C1333" s="15" t="s">
        <v>91</v>
      </c>
      <c r="D1333" s="43" t="str">
        <f t="shared" si="357"/>
        <v>IG</v>
      </c>
      <c r="E1333" s="44" t="s">
        <v>153</v>
      </c>
      <c r="F1333" s="44" t="s">
        <v>132</v>
      </c>
      <c r="G1333" s="45" t="s">
        <v>178</v>
      </c>
      <c r="H1333" s="45"/>
      <c r="I1333" s="45"/>
      <c r="J1333" s="5">
        <v>104738</v>
      </c>
      <c r="K1333" s="46" t="str">
        <f>VLOOKUP(J1333,'[1]Item List (3)'!A$1:B$110000,2,FALSE)</f>
        <v>IR.IR 20X28.6X16</v>
      </c>
      <c r="L1333" s="5">
        <v>251221006</v>
      </c>
      <c r="M1333" s="15" t="str">
        <f t="shared" si="371"/>
        <v>IR</v>
      </c>
      <c r="N1333" s="15">
        <v>30</v>
      </c>
      <c r="O1333" s="47">
        <f t="shared" si="359"/>
        <v>120</v>
      </c>
      <c r="P1333" s="15">
        <v>1</v>
      </c>
      <c r="Q1333" s="15">
        <v>703</v>
      </c>
      <c r="R1333" s="15">
        <v>29</v>
      </c>
      <c r="S1333" s="15">
        <v>16</v>
      </c>
      <c r="T1333" s="15"/>
      <c r="U1333" s="48">
        <f t="shared" si="369"/>
        <v>719</v>
      </c>
      <c r="V1333" s="15">
        <v>420</v>
      </c>
      <c r="W1333" s="15"/>
      <c r="X1333" s="15"/>
      <c r="Y1333" s="15"/>
      <c r="Z1333" s="15"/>
      <c r="AA1333" s="15"/>
      <c r="AB1333" s="15"/>
      <c r="AC1333" s="15"/>
      <c r="AD1333" s="15"/>
      <c r="AE1333" s="15">
        <v>10</v>
      </c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>
        <v>50</v>
      </c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48">
        <f t="shared" si="358"/>
        <v>480</v>
      </c>
      <c r="BH1333" s="49">
        <f t="shared" si="360"/>
        <v>8</v>
      </c>
      <c r="BI1333" s="50">
        <f t="shared" si="361"/>
        <v>7</v>
      </c>
      <c r="BJ1333" s="50">
        <f t="shared" si="362"/>
        <v>87.5</v>
      </c>
      <c r="BK1333" s="51">
        <f t="shared" si="363"/>
        <v>85.595238095238088</v>
      </c>
      <c r="BL1333" s="51">
        <f t="shared" si="364"/>
        <v>93.741307371349095</v>
      </c>
      <c r="BM1333" s="51">
        <f t="shared" si="370"/>
        <v>70.208333333333329</v>
      </c>
      <c r="BN1333" s="52">
        <f t="shared" si="365"/>
        <v>0.83333333333333337</v>
      </c>
      <c r="BO1333" s="52">
        <f t="shared" si="366"/>
        <v>860</v>
      </c>
      <c r="BP1333" s="52">
        <f t="shared" si="367"/>
        <v>0.16666666666666663</v>
      </c>
      <c r="BQ1333" s="53">
        <f t="shared" si="368"/>
        <v>19.999999999999996</v>
      </c>
      <c r="BR1333" s="54">
        <v>2</v>
      </c>
    </row>
    <row r="1334" spans="1:70">
      <c r="A1334" s="41">
        <v>1395</v>
      </c>
      <c r="B1334" s="42">
        <v>46044</v>
      </c>
      <c r="C1334" s="15" t="s">
        <v>97</v>
      </c>
      <c r="D1334" s="43" t="str">
        <f t="shared" si="357"/>
        <v>IG</v>
      </c>
      <c r="E1334" s="44" t="s">
        <v>153</v>
      </c>
      <c r="F1334" s="44" t="s">
        <v>132</v>
      </c>
      <c r="G1334" s="45" t="s">
        <v>185</v>
      </c>
      <c r="H1334" s="45" t="s">
        <v>142</v>
      </c>
      <c r="I1334" s="45" t="s">
        <v>139</v>
      </c>
      <c r="J1334" s="5">
        <v>104738</v>
      </c>
      <c r="K1334" s="46" t="str">
        <f>VLOOKUP(J1334,'[1]Item List (3)'!A$1:B$110000,2,FALSE)</f>
        <v>IR.IR 20X28.6X16</v>
      </c>
      <c r="L1334" s="5">
        <v>251221006</v>
      </c>
      <c r="M1334" s="15" t="str">
        <f t="shared" si="371"/>
        <v>IR</v>
      </c>
      <c r="N1334" s="15">
        <v>30</v>
      </c>
      <c r="O1334" s="47">
        <f t="shared" si="359"/>
        <v>120</v>
      </c>
      <c r="P1334" s="15">
        <v>1</v>
      </c>
      <c r="Q1334" s="15">
        <v>697</v>
      </c>
      <c r="R1334" s="15">
        <v>51</v>
      </c>
      <c r="S1334" s="15">
        <v>35</v>
      </c>
      <c r="T1334" s="15">
        <v>2</v>
      </c>
      <c r="U1334" s="48">
        <f t="shared" si="369"/>
        <v>734</v>
      </c>
      <c r="V1334" s="15">
        <v>505</v>
      </c>
      <c r="W1334" s="15"/>
      <c r="X1334" s="15"/>
      <c r="Y1334" s="15"/>
      <c r="Z1334" s="15">
        <v>20</v>
      </c>
      <c r="AA1334" s="15"/>
      <c r="AB1334" s="15"/>
      <c r="AC1334" s="15"/>
      <c r="AD1334" s="15"/>
      <c r="AE1334" s="15">
        <v>5</v>
      </c>
      <c r="AF1334" s="15"/>
      <c r="AG1334" s="15"/>
      <c r="AH1334" s="15"/>
      <c r="AI1334" s="15"/>
      <c r="AJ1334" s="15"/>
      <c r="AK1334" s="15"/>
      <c r="AL1334" s="15"/>
      <c r="AM1334" s="15"/>
      <c r="AN1334" s="15">
        <v>15</v>
      </c>
      <c r="AO1334" s="15"/>
      <c r="AP1334" s="15">
        <v>40</v>
      </c>
      <c r="AQ1334" s="15"/>
      <c r="AR1334" s="15">
        <v>15</v>
      </c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48">
        <f t="shared" si="358"/>
        <v>600</v>
      </c>
      <c r="BH1334" s="49">
        <f t="shared" si="360"/>
        <v>10</v>
      </c>
      <c r="BI1334" s="50">
        <f t="shared" si="361"/>
        <v>8.4166666666666661</v>
      </c>
      <c r="BJ1334" s="50">
        <f t="shared" si="362"/>
        <v>84.166666666666657</v>
      </c>
      <c r="BK1334" s="51">
        <f t="shared" si="363"/>
        <v>72.673267326732685</v>
      </c>
      <c r="BL1334" s="51">
        <f t="shared" si="364"/>
        <v>88.010899182561303</v>
      </c>
      <c r="BM1334" s="51">
        <f t="shared" si="370"/>
        <v>53.833333333333336</v>
      </c>
      <c r="BN1334" s="52">
        <f t="shared" si="365"/>
        <v>0.66666666666666663</v>
      </c>
      <c r="BO1334" s="52">
        <f t="shared" si="366"/>
        <v>1120</v>
      </c>
      <c r="BP1334" s="52">
        <f t="shared" si="367"/>
        <v>0.91666666666666663</v>
      </c>
      <c r="BQ1334" s="53">
        <f t="shared" si="368"/>
        <v>110</v>
      </c>
    </row>
    <row r="1335" spans="1:70">
      <c r="A1335" s="41">
        <v>1396</v>
      </c>
      <c r="B1335" s="42">
        <v>46044</v>
      </c>
      <c r="C1335" s="15" t="s">
        <v>91</v>
      </c>
      <c r="D1335" s="43" t="str">
        <f t="shared" si="357"/>
        <v>IG</v>
      </c>
      <c r="E1335" s="44" t="s">
        <v>155</v>
      </c>
      <c r="F1335" s="44" t="s">
        <v>132</v>
      </c>
      <c r="G1335" s="45" t="s">
        <v>154</v>
      </c>
      <c r="H1335" s="45" t="s">
        <v>137</v>
      </c>
      <c r="I1335" s="45"/>
      <c r="J1335" s="5">
        <v>104609.02</v>
      </c>
      <c r="K1335" s="46" t="str">
        <f>VLOOKUP(J1335,'[1]Item List (3)'!A$1:B$110000,2,FALSE)</f>
        <v>N.IR 311</v>
      </c>
      <c r="L1335" s="5">
        <v>251219016</v>
      </c>
      <c r="M1335" s="15" t="str">
        <f t="shared" si="371"/>
        <v>IR</v>
      </c>
      <c r="N1335" s="15">
        <v>35</v>
      </c>
      <c r="O1335" s="47">
        <f t="shared" si="359"/>
        <v>102.85714285714286</v>
      </c>
      <c r="P1335" s="15">
        <v>1</v>
      </c>
      <c r="Q1335" s="15">
        <v>441</v>
      </c>
      <c r="R1335" s="15">
        <v>73</v>
      </c>
      <c r="S1335" s="15">
        <v>16</v>
      </c>
      <c r="T1335" s="15">
        <v>4</v>
      </c>
      <c r="U1335" s="48">
        <f t="shared" si="369"/>
        <v>461</v>
      </c>
      <c r="V1335" s="15">
        <v>385</v>
      </c>
      <c r="W1335" s="15"/>
      <c r="X1335" s="15"/>
      <c r="Y1335" s="15"/>
      <c r="Z1335" s="15"/>
      <c r="AA1335" s="15"/>
      <c r="AB1335" s="15"/>
      <c r="AC1335" s="15">
        <v>60</v>
      </c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>
        <v>20</v>
      </c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>
        <v>10</v>
      </c>
      <c r="BD1335" s="15"/>
      <c r="BE1335" s="15">
        <v>5</v>
      </c>
      <c r="BF1335" s="15"/>
      <c r="BG1335" s="48">
        <f t="shared" si="358"/>
        <v>480</v>
      </c>
      <c r="BH1335" s="49">
        <f t="shared" si="360"/>
        <v>8</v>
      </c>
      <c r="BI1335" s="50">
        <f t="shared" si="361"/>
        <v>6.416666666666667</v>
      </c>
      <c r="BJ1335" s="50">
        <f t="shared" si="362"/>
        <v>80.208333333333343</v>
      </c>
      <c r="BK1335" s="51">
        <f t="shared" si="363"/>
        <v>69.848484848484844</v>
      </c>
      <c r="BL1335" s="51">
        <f t="shared" si="364"/>
        <v>79.826464208242953</v>
      </c>
      <c r="BM1335" s="51">
        <f t="shared" si="370"/>
        <v>44.722222222222221</v>
      </c>
      <c r="BN1335" s="52">
        <f t="shared" si="365"/>
        <v>0.41666666666666669</v>
      </c>
      <c r="BO1335" s="52">
        <f t="shared" si="366"/>
        <v>780</v>
      </c>
      <c r="BP1335" s="52">
        <f t="shared" si="367"/>
        <v>1.1666666666666665</v>
      </c>
      <c r="BQ1335" s="53">
        <f t="shared" si="368"/>
        <v>119.99999999999997</v>
      </c>
      <c r="BR1335" s="54">
        <v>1</v>
      </c>
    </row>
    <row r="1336" spans="1:70">
      <c r="A1336" s="41">
        <v>1397</v>
      </c>
      <c r="B1336" s="42">
        <v>46044</v>
      </c>
      <c r="C1336" s="15" t="s">
        <v>97</v>
      </c>
      <c r="D1336" s="43" t="str">
        <f t="shared" si="357"/>
        <v>IG</v>
      </c>
      <c r="E1336" s="44" t="s">
        <v>155</v>
      </c>
      <c r="F1336" s="44" t="s">
        <v>132</v>
      </c>
      <c r="G1336" s="45" t="s">
        <v>149</v>
      </c>
      <c r="H1336" s="45" t="s">
        <v>134</v>
      </c>
      <c r="I1336" s="45" t="s">
        <v>152</v>
      </c>
      <c r="J1336" s="5">
        <v>104609.02</v>
      </c>
      <c r="K1336" s="46" t="str">
        <f>VLOOKUP(J1336,'[1]Item List (3)'!A$1:B$110000,2,FALSE)</f>
        <v>N.IR 311</v>
      </c>
      <c r="L1336" s="5">
        <v>251219016</v>
      </c>
      <c r="M1336" s="15" t="str">
        <f t="shared" si="371"/>
        <v>IR</v>
      </c>
      <c r="N1336" s="15">
        <v>35</v>
      </c>
      <c r="O1336" s="47">
        <f t="shared" si="359"/>
        <v>102.85714285714286</v>
      </c>
      <c r="P1336" s="15">
        <v>1</v>
      </c>
      <c r="Q1336" s="15">
        <v>199</v>
      </c>
      <c r="R1336" s="15">
        <v>38</v>
      </c>
      <c r="S1336" s="15">
        <v>9</v>
      </c>
      <c r="T1336" s="15">
        <v>13</v>
      </c>
      <c r="U1336" s="48">
        <f t="shared" si="369"/>
        <v>221</v>
      </c>
      <c r="V1336" s="15">
        <v>255</v>
      </c>
      <c r="W1336" s="15"/>
      <c r="X1336" s="15">
        <v>120</v>
      </c>
      <c r="Y1336" s="15"/>
      <c r="Z1336" s="15"/>
      <c r="AA1336" s="15"/>
      <c r="AB1336" s="15"/>
      <c r="AC1336" s="15">
        <v>90</v>
      </c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>
        <v>15</v>
      </c>
      <c r="BA1336" s="15"/>
      <c r="BB1336" s="15"/>
      <c r="BC1336" s="15"/>
      <c r="BD1336" s="15"/>
      <c r="BE1336" s="15"/>
      <c r="BF1336" s="15"/>
      <c r="BG1336" s="48">
        <f t="shared" si="358"/>
        <v>480</v>
      </c>
      <c r="BH1336" s="49">
        <f t="shared" si="360"/>
        <v>8</v>
      </c>
      <c r="BI1336" s="50">
        <f t="shared" si="361"/>
        <v>4.25</v>
      </c>
      <c r="BJ1336" s="50">
        <f t="shared" si="362"/>
        <v>53.125</v>
      </c>
      <c r="BK1336" s="51">
        <f t="shared" si="363"/>
        <v>50.555555555555557</v>
      </c>
      <c r="BL1336" s="51">
        <f t="shared" si="364"/>
        <v>72.850678733031671</v>
      </c>
      <c r="BM1336" s="51">
        <f t="shared" si="370"/>
        <v>19.565972222222221</v>
      </c>
      <c r="BN1336" s="52">
        <f t="shared" si="365"/>
        <v>0</v>
      </c>
      <c r="BO1336" s="52">
        <f t="shared" si="366"/>
        <v>822.85714285714289</v>
      </c>
      <c r="BP1336" s="52">
        <f t="shared" si="367"/>
        <v>3.75</v>
      </c>
      <c r="BQ1336" s="53">
        <f t="shared" si="368"/>
        <v>385.71428571428572</v>
      </c>
    </row>
    <row r="1337" spans="1:70">
      <c r="A1337" s="41">
        <v>1398</v>
      </c>
      <c r="B1337" s="42">
        <v>46044</v>
      </c>
      <c r="C1337" s="15" t="s">
        <v>91</v>
      </c>
      <c r="D1337" s="43" t="str">
        <f t="shared" si="357"/>
        <v>IG</v>
      </c>
      <c r="E1337" s="44" t="s">
        <v>158</v>
      </c>
      <c r="F1337" s="44"/>
      <c r="G1337" s="45"/>
      <c r="H1337" s="45"/>
      <c r="I1337" s="45"/>
      <c r="J1337" s="5"/>
      <c r="K1337" s="46" t="e">
        <f>VLOOKUP(J1337,'[1]Item List (3)'!A$1:B$110000,2,FALSE)</f>
        <v>#N/A</v>
      </c>
      <c r="L1337" s="5"/>
      <c r="M1337" s="15" t="str">
        <f t="shared" si="371"/>
        <v>IR</v>
      </c>
      <c r="N1337" s="15"/>
      <c r="O1337" s="47" t="str">
        <f t="shared" si="359"/>
        <v/>
      </c>
      <c r="P1337" s="15"/>
      <c r="Q1337" s="15"/>
      <c r="R1337" s="15"/>
      <c r="S1337" s="15"/>
      <c r="T1337" s="15"/>
      <c r="U1337" s="48">
        <f t="shared" si="369"/>
        <v>0</v>
      </c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>
        <v>480</v>
      </c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48">
        <f t="shared" si="358"/>
        <v>480</v>
      </c>
      <c r="BH1337" s="49">
        <f t="shared" si="360"/>
        <v>8</v>
      </c>
      <c r="BI1337" s="50">
        <f t="shared" si="361"/>
        <v>0</v>
      </c>
      <c r="BJ1337" s="50">
        <f t="shared" si="362"/>
        <v>0</v>
      </c>
      <c r="BK1337" s="51">
        <f t="shared" si="363"/>
        <v>0</v>
      </c>
      <c r="BL1337" s="51">
        <f t="shared" si="364"/>
        <v>0</v>
      </c>
      <c r="BM1337" s="51">
        <f t="shared" si="370"/>
        <v>0</v>
      </c>
      <c r="BN1337" s="52">
        <f t="shared" si="365"/>
        <v>0</v>
      </c>
      <c r="BO1337" s="52">
        <f t="shared" si="366"/>
        <v>0</v>
      </c>
      <c r="BP1337" s="52">
        <f t="shared" si="367"/>
        <v>8</v>
      </c>
      <c r="BQ1337" s="53">
        <f t="shared" si="368"/>
        <v>0</v>
      </c>
    </row>
    <row r="1338" spans="1:70">
      <c r="A1338" s="41">
        <v>1399</v>
      </c>
      <c r="B1338" s="42">
        <v>46044</v>
      </c>
      <c r="C1338" s="15" t="s">
        <v>97</v>
      </c>
      <c r="D1338" s="43" t="str">
        <f t="shared" ref="D1338:D1401" si="372">LEFT(E1338,2)</f>
        <v>IG</v>
      </c>
      <c r="E1338" s="44" t="s">
        <v>158</v>
      </c>
      <c r="F1338" s="44"/>
      <c r="G1338" s="45"/>
      <c r="H1338" s="45"/>
      <c r="I1338" s="45"/>
      <c r="J1338" s="5"/>
      <c r="K1338" s="46" t="e">
        <f>VLOOKUP(J1338,'[1]Item List (3)'!A$1:B$110000,2,FALSE)</f>
        <v>#N/A</v>
      </c>
      <c r="L1338" s="5"/>
      <c r="M1338" s="15" t="str">
        <f t="shared" si="371"/>
        <v>IR</v>
      </c>
      <c r="N1338" s="15"/>
      <c r="O1338" s="47" t="str">
        <f t="shared" si="359"/>
        <v/>
      </c>
      <c r="P1338" s="15"/>
      <c r="Q1338" s="15"/>
      <c r="R1338" s="15"/>
      <c r="S1338" s="15"/>
      <c r="T1338" s="15"/>
      <c r="U1338" s="48">
        <f t="shared" si="369"/>
        <v>0</v>
      </c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>
        <v>480</v>
      </c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48">
        <f t="shared" si="358"/>
        <v>480</v>
      </c>
      <c r="BH1338" s="49">
        <f t="shared" si="360"/>
        <v>8</v>
      </c>
      <c r="BI1338" s="50">
        <f t="shared" si="361"/>
        <v>0</v>
      </c>
      <c r="BJ1338" s="50">
        <f t="shared" si="362"/>
        <v>0</v>
      </c>
      <c r="BK1338" s="51">
        <f t="shared" si="363"/>
        <v>0</v>
      </c>
      <c r="BL1338" s="51">
        <f t="shared" si="364"/>
        <v>0</v>
      </c>
      <c r="BM1338" s="51">
        <f t="shared" si="370"/>
        <v>0</v>
      </c>
      <c r="BN1338" s="52">
        <f t="shared" si="365"/>
        <v>0</v>
      </c>
      <c r="BO1338" s="52">
        <f t="shared" si="366"/>
        <v>0</v>
      </c>
      <c r="BP1338" s="52">
        <f t="shared" si="367"/>
        <v>8</v>
      </c>
      <c r="BQ1338" s="53">
        <f t="shared" si="368"/>
        <v>0</v>
      </c>
    </row>
    <row r="1339" spans="1:70">
      <c r="A1339" s="41">
        <v>1400</v>
      </c>
      <c r="B1339" s="42">
        <v>46044</v>
      </c>
      <c r="C1339" s="15" t="s">
        <v>91</v>
      </c>
      <c r="D1339" s="43" t="str">
        <f t="shared" si="372"/>
        <v>IG</v>
      </c>
      <c r="E1339" s="44" t="s">
        <v>159</v>
      </c>
      <c r="F1339" s="44" t="s">
        <v>132</v>
      </c>
      <c r="G1339" s="45" t="s">
        <v>162</v>
      </c>
      <c r="H1339" s="45"/>
      <c r="I1339" s="45"/>
      <c r="J1339" s="5">
        <v>104247</v>
      </c>
      <c r="K1339" s="46" t="str">
        <f>VLOOKUP(J1339,'[1]Item List (3)'!A$1:B$110000,2,FALSE)</f>
        <v>IR.209</v>
      </c>
      <c r="L1339" s="5">
        <v>251221002</v>
      </c>
      <c r="M1339" s="15" t="str">
        <f t="shared" si="371"/>
        <v>IR</v>
      </c>
      <c r="N1339" s="15">
        <v>30</v>
      </c>
      <c r="O1339" s="47">
        <f t="shared" si="359"/>
        <v>120</v>
      </c>
      <c r="P1339" s="15">
        <v>1</v>
      </c>
      <c r="Q1339" s="15">
        <v>96</v>
      </c>
      <c r="R1339" s="15">
        <v>5</v>
      </c>
      <c r="S1339" s="15">
        <v>1</v>
      </c>
      <c r="T1339" s="15">
        <v>1</v>
      </c>
      <c r="U1339" s="48">
        <f t="shared" si="369"/>
        <v>98</v>
      </c>
      <c r="V1339" s="15">
        <v>40</v>
      </c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>
        <v>440</v>
      </c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48">
        <f t="shared" si="358"/>
        <v>480</v>
      </c>
      <c r="BH1339" s="49">
        <f t="shared" si="360"/>
        <v>8</v>
      </c>
      <c r="BI1339" s="50">
        <f t="shared" si="361"/>
        <v>0.66666666666666696</v>
      </c>
      <c r="BJ1339" s="50">
        <f t="shared" si="362"/>
        <v>8.3333333333333375</v>
      </c>
      <c r="BK1339" s="51">
        <f t="shared" si="363"/>
        <v>122.49999999999997</v>
      </c>
      <c r="BL1339" s="51">
        <f t="shared" si="364"/>
        <v>92.857142857142861</v>
      </c>
      <c r="BM1339" s="51">
        <f t="shared" si="370"/>
        <v>9.4791666666666696</v>
      </c>
      <c r="BN1339" s="52">
        <f t="shared" si="365"/>
        <v>0</v>
      </c>
      <c r="BO1339" s="52">
        <f t="shared" si="366"/>
        <v>960</v>
      </c>
      <c r="BP1339" s="52">
        <f t="shared" si="367"/>
        <v>7.333333333333333</v>
      </c>
      <c r="BQ1339" s="53">
        <f t="shared" si="368"/>
        <v>880</v>
      </c>
    </row>
    <row r="1340" spans="1:70">
      <c r="A1340" s="41">
        <v>1401</v>
      </c>
      <c r="B1340" s="42">
        <v>46044</v>
      </c>
      <c r="C1340" s="15" t="s">
        <v>97</v>
      </c>
      <c r="D1340" s="43" t="str">
        <f t="shared" si="372"/>
        <v>IG</v>
      </c>
      <c r="E1340" s="44" t="s">
        <v>159</v>
      </c>
      <c r="F1340" s="44"/>
      <c r="G1340" s="45"/>
      <c r="H1340" s="45"/>
      <c r="I1340" s="45"/>
      <c r="J1340" s="5"/>
      <c r="K1340" s="46" t="e">
        <f>VLOOKUP(J1340,'[1]Item List (3)'!A$1:B$110000,2,FALSE)</f>
        <v>#N/A</v>
      </c>
      <c r="L1340" s="5"/>
      <c r="M1340" s="15" t="str">
        <f t="shared" si="371"/>
        <v>IR</v>
      </c>
      <c r="N1340" s="15"/>
      <c r="O1340" s="47" t="str">
        <f t="shared" si="359"/>
        <v/>
      </c>
      <c r="P1340" s="15"/>
      <c r="Q1340" s="15"/>
      <c r="R1340" s="15"/>
      <c r="S1340" s="15"/>
      <c r="T1340" s="15"/>
      <c r="U1340" s="48">
        <f t="shared" si="369"/>
        <v>0</v>
      </c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>
        <v>480</v>
      </c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48">
        <f t="shared" ref="BG1340:BG1395" si="373">SUM(V1340:BF1340)</f>
        <v>480</v>
      </c>
      <c r="BH1340" s="49">
        <f t="shared" si="360"/>
        <v>8</v>
      </c>
      <c r="BI1340" s="50">
        <f t="shared" si="361"/>
        <v>0</v>
      </c>
      <c r="BJ1340" s="50">
        <f t="shared" si="362"/>
        <v>0</v>
      </c>
      <c r="BK1340" s="51">
        <f t="shared" si="363"/>
        <v>0</v>
      </c>
      <c r="BL1340" s="51">
        <f t="shared" si="364"/>
        <v>0</v>
      </c>
      <c r="BM1340" s="51">
        <f t="shared" si="370"/>
        <v>0</v>
      </c>
      <c r="BN1340" s="52">
        <f t="shared" si="365"/>
        <v>0</v>
      </c>
      <c r="BO1340" s="52">
        <f t="shared" si="366"/>
        <v>0</v>
      </c>
      <c r="BP1340" s="52">
        <f t="shared" si="367"/>
        <v>8</v>
      </c>
      <c r="BQ1340" s="53">
        <f t="shared" si="368"/>
        <v>0</v>
      </c>
    </row>
    <row r="1341" spans="1:70">
      <c r="A1341" s="41">
        <v>1402</v>
      </c>
      <c r="B1341" s="42">
        <v>46044</v>
      </c>
      <c r="C1341" s="15" t="s">
        <v>91</v>
      </c>
      <c r="D1341" s="43" t="str">
        <f t="shared" si="372"/>
        <v>HO</v>
      </c>
      <c r="E1341" s="44" t="s">
        <v>160</v>
      </c>
      <c r="F1341" s="44" t="s">
        <v>161</v>
      </c>
      <c r="G1341" s="45" t="s">
        <v>103</v>
      </c>
      <c r="H1341" s="45"/>
      <c r="I1341" s="45"/>
      <c r="J1341" s="5">
        <v>100261</v>
      </c>
      <c r="K1341" s="46" t="str">
        <f>VLOOKUP(J1341,'[1]Item List (3)'!A$1:B$110000,2,FALSE)</f>
        <v>IR. 211 YY4</v>
      </c>
      <c r="L1341" s="5">
        <v>251230007</v>
      </c>
      <c r="M1341" s="15" t="str">
        <f t="shared" si="371"/>
        <v>IR</v>
      </c>
      <c r="N1341" s="15">
        <v>45</v>
      </c>
      <c r="O1341" s="47">
        <f t="shared" si="359"/>
        <v>80</v>
      </c>
      <c r="P1341" s="15">
        <v>1</v>
      </c>
      <c r="Q1341" s="15">
        <v>579</v>
      </c>
      <c r="R1341" s="15"/>
      <c r="S1341" s="15"/>
      <c r="T1341" s="15"/>
      <c r="U1341" s="48">
        <f t="shared" si="369"/>
        <v>579</v>
      </c>
      <c r="V1341" s="15">
        <v>435</v>
      </c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>
        <v>45</v>
      </c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48">
        <f t="shared" si="373"/>
        <v>480</v>
      </c>
      <c r="BH1341" s="49">
        <f t="shared" si="360"/>
        <v>8</v>
      </c>
      <c r="BI1341" s="50">
        <f t="shared" si="361"/>
        <v>7.25</v>
      </c>
      <c r="BJ1341" s="50">
        <f t="shared" si="362"/>
        <v>90.625</v>
      </c>
      <c r="BK1341" s="51">
        <f t="shared" si="363"/>
        <v>99.827586206896555</v>
      </c>
      <c r="BL1341" s="51">
        <f t="shared" si="364"/>
        <v>100</v>
      </c>
      <c r="BM1341" s="51">
        <f t="shared" si="370"/>
        <v>90.46875</v>
      </c>
      <c r="BN1341" s="52">
        <f t="shared" si="365"/>
        <v>0.75</v>
      </c>
      <c r="BO1341" s="52">
        <f t="shared" si="366"/>
        <v>580</v>
      </c>
      <c r="BP1341" s="52">
        <f t="shared" si="367"/>
        <v>0</v>
      </c>
      <c r="BQ1341" s="53">
        <f t="shared" si="368"/>
        <v>0</v>
      </c>
    </row>
    <row r="1342" spans="1:70">
      <c r="A1342" s="41">
        <v>1403</v>
      </c>
      <c r="B1342" s="42">
        <v>46044</v>
      </c>
      <c r="C1342" s="15" t="s">
        <v>97</v>
      </c>
      <c r="D1342" s="43" t="str">
        <f t="shared" si="372"/>
        <v>HO</v>
      </c>
      <c r="E1342" s="44" t="s">
        <v>160</v>
      </c>
      <c r="F1342" s="44" t="s">
        <v>161</v>
      </c>
      <c r="G1342" s="45" t="s">
        <v>104</v>
      </c>
      <c r="H1342" s="45"/>
      <c r="I1342" s="45"/>
      <c r="J1342" s="5">
        <v>100261</v>
      </c>
      <c r="K1342" s="46" t="str">
        <f>VLOOKUP(J1342,'[1]Item List (3)'!A$1:B$110000,2,FALSE)</f>
        <v>IR. 211 YY4</v>
      </c>
      <c r="L1342" s="5">
        <v>251230007</v>
      </c>
      <c r="M1342" s="15" t="str">
        <f t="shared" si="371"/>
        <v>IR</v>
      </c>
      <c r="N1342" s="15">
        <v>45</v>
      </c>
      <c r="O1342" s="47">
        <f t="shared" si="359"/>
        <v>80</v>
      </c>
      <c r="P1342" s="15">
        <v>1</v>
      </c>
      <c r="Q1342" s="15">
        <v>386</v>
      </c>
      <c r="R1342" s="15"/>
      <c r="S1342" s="15"/>
      <c r="T1342" s="15"/>
      <c r="U1342" s="48">
        <f t="shared" si="369"/>
        <v>386</v>
      </c>
      <c r="V1342" s="15">
        <v>360</v>
      </c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>
        <v>45</v>
      </c>
      <c r="AQ1342" s="15"/>
      <c r="AR1342" s="15">
        <v>60</v>
      </c>
      <c r="AS1342" s="15"/>
      <c r="AT1342" s="15"/>
      <c r="AU1342" s="15"/>
      <c r="AV1342" s="15"/>
      <c r="AW1342" s="15"/>
      <c r="AX1342" s="15"/>
      <c r="AY1342" s="15"/>
      <c r="AZ1342" s="15">
        <v>15</v>
      </c>
      <c r="BA1342" s="15"/>
      <c r="BB1342" s="15"/>
      <c r="BC1342" s="15"/>
      <c r="BD1342" s="15"/>
      <c r="BE1342" s="15"/>
      <c r="BF1342" s="15"/>
      <c r="BG1342" s="48">
        <f t="shared" si="373"/>
        <v>480</v>
      </c>
      <c r="BH1342" s="49">
        <f t="shared" si="360"/>
        <v>8</v>
      </c>
      <c r="BI1342" s="50">
        <f t="shared" si="361"/>
        <v>6</v>
      </c>
      <c r="BJ1342" s="50">
        <f t="shared" si="362"/>
        <v>75</v>
      </c>
      <c r="BK1342" s="51">
        <f t="shared" si="363"/>
        <v>80.416666666666671</v>
      </c>
      <c r="BL1342" s="51">
        <f t="shared" si="364"/>
        <v>100</v>
      </c>
      <c r="BM1342" s="51">
        <f t="shared" si="370"/>
        <v>60.3125</v>
      </c>
      <c r="BN1342" s="52">
        <f t="shared" si="365"/>
        <v>0.75</v>
      </c>
      <c r="BO1342" s="52">
        <f t="shared" si="366"/>
        <v>580</v>
      </c>
      <c r="BP1342" s="52">
        <f t="shared" si="367"/>
        <v>1.25</v>
      </c>
      <c r="BQ1342" s="53">
        <f t="shared" si="368"/>
        <v>100</v>
      </c>
    </row>
    <row r="1343" spans="1:70">
      <c r="A1343" s="41">
        <v>1404</v>
      </c>
      <c r="B1343" s="42">
        <v>46044</v>
      </c>
      <c r="C1343" s="15" t="s">
        <v>91</v>
      </c>
      <c r="D1343" s="43" t="str">
        <f t="shared" si="372"/>
        <v>HO</v>
      </c>
      <c r="E1343" s="44" t="s">
        <v>164</v>
      </c>
      <c r="F1343" s="44" t="s">
        <v>161</v>
      </c>
      <c r="G1343" s="45" t="s">
        <v>165</v>
      </c>
      <c r="H1343" s="45"/>
      <c r="I1343" s="45"/>
      <c r="J1343" s="5">
        <v>208306.01</v>
      </c>
      <c r="K1343" s="46" t="str">
        <f>VLOOKUP(J1343,'[1]Item List (3)'!A$1:B$110000,2,FALSE)</f>
        <v>NA/RNA.OR 4906</v>
      </c>
      <c r="L1343" s="5">
        <v>251117009</v>
      </c>
      <c r="M1343" s="15" t="str">
        <f t="shared" si="371"/>
        <v>OR</v>
      </c>
      <c r="N1343" s="15">
        <v>20</v>
      </c>
      <c r="O1343" s="47">
        <f t="shared" si="359"/>
        <v>180</v>
      </c>
      <c r="P1343" s="15">
        <v>1</v>
      </c>
      <c r="Q1343" s="15">
        <v>354</v>
      </c>
      <c r="R1343" s="15"/>
      <c r="S1343" s="15"/>
      <c r="T1343" s="15"/>
      <c r="U1343" s="48">
        <f t="shared" si="369"/>
        <v>354</v>
      </c>
      <c r="V1343" s="15">
        <v>120</v>
      </c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>
        <v>155</v>
      </c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48">
        <f t="shared" si="373"/>
        <v>275</v>
      </c>
      <c r="BH1343" s="49">
        <f t="shared" si="360"/>
        <v>4.583333333333333</v>
      </c>
      <c r="BI1343" s="50">
        <f t="shared" si="361"/>
        <v>1.9999999999999996</v>
      </c>
      <c r="BJ1343" s="50">
        <f t="shared" si="362"/>
        <v>43.636363636363626</v>
      </c>
      <c r="BK1343" s="51">
        <f t="shared" si="363"/>
        <v>98.333333333333357</v>
      </c>
      <c r="BL1343" s="51">
        <f t="shared" si="364"/>
        <v>100</v>
      </c>
      <c r="BM1343" s="51">
        <f t="shared" si="370"/>
        <v>42.909090909090914</v>
      </c>
      <c r="BN1343" s="52">
        <f t="shared" si="365"/>
        <v>0</v>
      </c>
      <c r="BO1343" s="52">
        <f t="shared" si="366"/>
        <v>825</v>
      </c>
      <c r="BP1343" s="52">
        <f t="shared" si="367"/>
        <v>2.5833333333333335</v>
      </c>
      <c r="BQ1343" s="53">
        <f t="shared" si="368"/>
        <v>465</v>
      </c>
    </row>
    <row r="1344" spans="1:70">
      <c r="A1344" s="41">
        <v>1405</v>
      </c>
      <c r="B1344" s="42">
        <v>46044</v>
      </c>
      <c r="C1344" s="15" t="s">
        <v>91</v>
      </c>
      <c r="D1344" s="43" t="str">
        <f t="shared" si="372"/>
        <v>HO</v>
      </c>
      <c r="E1344" s="44" t="s">
        <v>164</v>
      </c>
      <c r="F1344" s="44" t="s">
        <v>161</v>
      </c>
      <c r="G1344" s="45" t="s">
        <v>165</v>
      </c>
      <c r="H1344" s="45"/>
      <c r="I1344" s="45"/>
      <c r="J1344" s="5">
        <v>208557.1</v>
      </c>
      <c r="K1344" s="46" t="str">
        <f>VLOOKUP(J1344,'[1]Item List (3)'!A$1:B$110000,2,FALSE)</f>
        <v>OR 22211 SPL</v>
      </c>
      <c r="L1344" s="5">
        <v>250928012</v>
      </c>
      <c r="M1344" s="15" t="str">
        <f t="shared" si="371"/>
        <v>OR</v>
      </c>
      <c r="N1344" s="15">
        <v>40</v>
      </c>
      <c r="O1344" s="47">
        <f t="shared" si="359"/>
        <v>90</v>
      </c>
      <c r="P1344" s="15">
        <v>1</v>
      </c>
      <c r="Q1344" s="15">
        <v>130</v>
      </c>
      <c r="R1344" s="15"/>
      <c r="S1344" s="15"/>
      <c r="T1344" s="15"/>
      <c r="U1344" s="48">
        <f t="shared" si="369"/>
        <v>130</v>
      </c>
      <c r="V1344" s="15">
        <v>115</v>
      </c>
      <c r="W1344" s="15">
        <v>60</v>
      </c>
      <c r="X1344" s="15">
        <v>30</v>
      </c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48">
        <f t="shared" si="373"/>
        <v>205</v>
      </c>
      <c r="BH1344" s="49">
        <f t="shared" si="360"/>
        <v>3.4166666666666665</v>
      </c>
      <c r="BI1344" s="50">
        <f t="shared" si="361"/>
        <v>1.9166666666666665</v>
      </c>
      <c r="BJ1344" s="50">
        <f t="shared" si="362"/>
        <v>56.097560975609753</v>
      </c>
      <c r="BK1344" s="51">
        <f t="shared" si="363"/>
        <v>75.362318840579718</v>
      </c>
      <c r="BL1344" s="51">
        <f t="shared" si="364"/>
        <v>100</v>
      </c>
      <c r="BM1344" s="51">
        <f t="shared" si="370"/>
        <v>42.276422764227647</v>
      </c>
      <c r="BN1344" s="52">
        <f t="shared" si="365"/>
        <v>1</v>
      </c>
      <c r="BO1344" s="52">
        <f t="shared" si="366"/>
        <v>217.5</v>
      </c>
      <c r="BP1344" s="52">
        <f t="shared" si="367"/>
        <v>0.5</v>
      </c>
      <c r="BQ1344" s="53">
        <f t="shared" si="368"/>
        <v>45</v>
      </c>
    </row>
    <row r="1345" spans="1:74">
      <c r="A1345" s="41">
        <v>1406</v>
      </c>
      <c r="B1345" s="42">
        <v>46044</v>
      </c>
      <c r="C1345" s="15" t="s">
        <v>97</v>
      </c>
      <c r="D1345" s="43" t="str">
        <f t="shared" si="372"/>
        <v>HO</v>
      </c>
      <c r="E1345" s="44" t="s">
        <v>164</v>
      </c>
      <c r="F1345" s="44" t="s">
        <v>161</v>
      </c>
      <c r="G1345" s="45" t="s">
        <v>165</v>
      </c>
      <c r="H1345" s="45"/>
      <c r="I1345" s="45"/>
      <c r="J1345" s="5">
        <v>208557.1</v>
      </c>
      <c r="K1345" s="46" t="str">
        <f>VLOOKUP(J1345,'[1]Item List (3)'!A$1:B$110000,2,FALSE)</f>
        <v>OR 22211 SPL</v>
      </c>
      <c r="L1345" s="5">
        <v>250928012</v>
      </c>
      <c r="M1345" s="15" t="str">
        <f t="shared" si="371"/>
        <v>OR</v>
      </c>
      <c r="N1345" s="15">
        <v>40</v>
      </c>
      <c r="O1345" s="47">
        <f t="shared" si="359"/>
        <v>90</v>
      </c>
      <c r="P1345" s="15">
        <v>1</v>
      </c>
      <c r="Q1345" s="15">
        <v>170</v>
      </c>
      <c r="R1345" s="15"/>
      <c r="S1345" s="15"/>
      <c r="T1345" s="15"/>
      <c r="U1345" s="48">
        <f t="shared" si="369"/>
        <v>170</v>
      </c>
      <c r="V1345" s="15">
        <v>120</v>
      </c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>
        <v>360</v>
      </c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48">
        <f t="shared" si="373"/>
        <v>480</v>
      </c>
      <c r="BH1345" s="49">
        <f t="shared" si="360"/>
        <v>8</v>
      </c>
      <c r="BI1345" s="50">
        <f t="shared" si="361"/>
        <v>2</v>
      </c>
      <c r="BJ1345" s="50">
        <f t="shared" si="362"/>
        <v>25</v>
      </c>
      <c r="BK1345" s="51">
        <f t="shared" si="363"/>
        <v>94.444444444444443</v>
      </c>
      <c r="BL1345" s="51">
        <f t="shared" si="364"/>
        <v>100</v>
      </c>
      <c r="BM1345" s="51">
        <f t="shared" si="370"/>
        <v>23.611111111111111</v>
      </c>
      <c r="BN1345" s="52">
        <f t="shared" si="365"/>
        <v>0</v>
      </c>
      <c r="BO1345" s="52">
        <f t="shared" si="366"/>
        <v>720</v>
      </c>
      <c r="BP1345" s="52">
        <f t="shared" si="367"/>
        <v>6</v>
      </c>
      <c r="BQ1345" s="53">
        <f t="shared" si="368"/>
        <v>540</v>
      </c>
    </row>
    <row r="1346" spans="1:74">
      <c r="A1346" s="41">
        <v>1407</v>
      </c>
      <c r="B1346" s="42">
        <v>46044</v>
      </c>
      <c r="C1346" s="15" t="s">
        <v>91</v>
      </c>
      <c r="D1346" s="43" t="str">
        <f t="shared" si="372"/>
        <v>HO</v>
      </c>
      <c r="E1346" s="44" t="s">
        <v>166</v>
      </c>
      <c r="F1346" s="44" t="s">
        <v>161</v>
      </c>
      <c r="G1346" s="45" t="s">
        <v>167</v>
      </c>
      <c r="H1346" s="45" t="s">
        <v>107</v>
      </c>
      <c r="I1346" s="45"/>
      <c r="J1346" s="5">
        <v>208249</v>
      </c>
      <c r="K1346" s="46" t="str">
        <f>VLOOKUP(J1346,'[1]Item List (3)'!A$1:B$110000,2,FALSE)</f>
        <v>OW-BDA-4003</v>
      </c>
      <c r="L1346" s="77">
        <v>251005010</v>
      </c>
      <c r="M1346" s="15" t="str">
        <f t="shared" si="371"/>
        <v>OR</v>
      </c>
      <c r="N1346" s="15">
        <v>25</v>
      </c>
      <c r="O1346" s="47">
        <f t="shared" si="359"/>
        <v>144</v>
      </c>
      <c r="P1346" s="15">
        <v>1</v>
      </c>
      <c r="Q1346" s="15">
        <v>919</v>
      </c>
      <c r="R1346" s="15"/>
      <c r="S1346" s="15"/>
      <c r="T1346" s="15"/>
      <c r="U1346" s="48">
        <f t="shared" si="369"/>
        <v>919</v>
      </c>
      <c r="V1346" s="15">
        <v>415</v>
      </c>
      <c r="W1346" s="15"/>
      <c r="X1346" s="15">
        <v>30</v>
      </c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>
        <v>45</v>
      </c>
      <c r="AQ1346" s="15"/>
      <c r="AR1346" s="15">
        <v>20</v>
      </c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48">
        <f t="shared" si="373"/>
        <v>510</v>
      </c>
      <c r="BH1346" s="49">
        <f t="shared" si="360"/>
        <v>8.5</v>
      </c>
      <c r="BI1346" s="50">
        <f t="shared" si="361"/>
        <v>6.916666666666667</v>
      </c>
      <c r="BJ1346" s="50">
        <f t="shared" si="362"/>
        <v>81.372549019607845</v>
      </c>
      <c r="BK1346" s="51">
        <f t="shared" si="363"/>
        <v>92.269076305220892</v>
      </c>
      <c r="BL1346" s="51">
        <f t="shared" si="364"/>
        <v>100</v>
      </c>
      <c r="BM1346" s="51">
        <f t="shared" si="370"/>
        <v>75.081699346405244</v>
      </c>
      <c r="BN1346" s="52">
        <f t="shared" si="365"/>
        <v>0.75</v>
      </c>
      <c r="BO1346" s="52">
        <f t="shared" si="366"/>
        <v>1116</v>
      </c>
      <c r="BP1346" s="52">
        <f t="shared" si="367"/>
        <v>0.83333333333333326</v>
      </c>
      <c r="BQ1346" s="53">
        <f t="shared" si="368"/>
        <v>119.99999999999999</v>
      </c>
    </row>
    <row r="1347" spans="1:74">
      <c r="A1347" s="41">
        <v>1408</v>
      </c>
      <c r="B1347" s="42">
        <v>46044</v>
      </c>
      <c r="C1347" s="15" t="s">
        <v>97</v>
      </c>
      <c r="D1347" s="43" t="str">
        <f t="shared" si="372"/>
        <v>HO</v>
      </c>
      <c r="E1347" s="44" t="s">
        <v>166</v>
      </c>
      <c r="F1347" s="44" t="s">
        <v>161</v>
      </c>
      <c r="G1347" s="45" t="s">
        <v>103</v>
      </c>
      <c r="H1347" s="45"/>
      <c r="I1347" s="45"/>
      <c r="J1347" s="5">
        <v>208249</v>
      </c>
      <c r="K1347" s="46" t="str">
        <f>VLOOKUP(J1347,'[1]Item List (3)'!A$1:B$110000,2,FALSE)</f>
        <v>OW-BDA-4003</v>
      </c>
      <c r="L1347" s="77">
        <v>251005010</v>
      </c>
      <c r="M1347" s="15" t="str">
        <f t="shared" si="371"/>
        <v>OR</v>
      </c>
      <c r="N1347" s="15">
        <v>25</v>
      </c>
      <c r="O1347" s="47">
        <f t="shared" si="359"/>
        <v>144</v>
      </c>
      <c r="P1347" s="15">
        <v>1</v>
      </c>
      <c r="Q1347" s="15">
        <v>960</v>
      </c>
      <c r="R1347" s="15"/>
      <c r="S1347" s="15"/>
      <c r="T1347" s="15"/>
      <c r="U1347" s="48">
        <f t="shared" si="369"/>
        <v>960</v>
      </c>
      <c r="V1347" s="15">
        <v>420</v>
      </c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>
        <v>45</v>
      </c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>
        <v>15</v>
      </c>
      <c r="BA1347" s="15"/>
      <c r="BB1347" s="15"/>
      <c r="BC1347" s="15"/>
      <c r="BD1347" s="15"/>
      <c r="BE1347" s="15"/>
      <c r="BF1347" s="15"/>
      <c r="BG1347" s="48">
        <f t="shared" si="373"/>
        <v>480</v>
      </c>
      <c r="BH1347" s="49">
        <f t="shared" si="360"/>
        <v>8</v>
      </c>
      <c r="BI1347" s="50">
        <f t="shared" si="361"/>
        <v>7</v>
      </c>
      <c r="BJ1347" s="50">
        <f t="shared" si="362"/>
        <v>87.5</v>
      </c>
      <c r="BK1347" s="51">
        <f t="shared" si="363"/>
        <v>95.238095238095227</v>
      </c>
      <c r="BL1347" s="51">
        <f t="shared" si="364"/>
        <v>100</v>
      </c>
      <c r="BM1347" s="51">
        <f t="shared" si="370"/>
        <v>83.333333333333329</v>
      </c>
      <c r="BN1347" s="52">
        <f t="shared" si="365"/>
        <v>0.75</v>
      </c>
      <c r="BO1347" s="52">
        <f t="shared" si="366"/>
        <v>1044</v>
      </c>
      <c r="BP1347" s="52">
        <f t="shared" si="367"/>
        <v>0.25</v>
      </c>
      <c r="BQ1347" s="53">
        <f t="shared" si="368"/>
        <v>36</v>
      </c>
    </row>
    <row r="1348" spans="1:74">
      <c r="A1348" s="41">
        <v>1409</v>
      </c>
      <c r="B1348" s="42">
        <v>46044</v>
      </c>
      <c r="C1348" s="15" t="s">
        <v>91</v>
      </c>
      <c r="D1348" s="43" t="str">
        <f t="shared" si="372"/>
        <v>HO</v>
      </c>
      <c r="E1348" s="44" t="s">
        <v>169</v>
      </c>
      <c r="F1348" s="44" t="s">
        <v>161</v>
      </c>
      <c r="G1348" s="45" t="s">
        <v>165</v>
      </c>
      <c r="H1348" s="45" t="s">
        <v>178</v>
      </c>
      <c r="I1348" s="45"/>
      <c r="J1348" s="5">
        <v>100299.14</v>
      </c>
      <c r="K1348" s="46" t="str">
        <f>VLOOKUP(J1348,'[1]Item List (3)'!A$1:B$110000,2,FALSE)</f>
        <v>IR. 9913 C</v>
      </c>
      <c r="L1348" s="77">
        <v>251204016</v>
      </c>
      <c r="M1348" s="15" t="str">
        <f t="shared" si="371"/>
        <v>IR</v>
      </c>
      <c r="N1348" s="15">
        <v>15</v>
      </c>
      <c r="O1348" s="47">
        <f t="shared" ref="O1348:O1411" si="374">IFERROR(3600/N1348,"")</f>
        <v>240</v>
      </c>
      <c r="P1348" s="15">
        <v>1</v>
      </c>
      <c r="Q1348" s="15">
        <v>1514</v>
      </c>
      <c r="R1348" s="15"/>
      <c r="S1348" s="15"/>
      <c r="T1348" s="15"/>
      <c r="U1348" s="48">
        <f t="shared" si="369"/>
        <v>1514</v>
      </c>
      <c r="V1348" s="15">
        <v>395</v>
      </c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>
        <v>30</v>
      </c>
      <c r="AQ1348" s="15"/>
      <c r="AR1348" s="15">
        <v>55</v>
      </c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48">
        <f t="shared" si="373"/>
        <v>480</v>
      </c>
      <c r="BH1348" s="49">
        <f t="shared" si="360"/>
        <v>8</v>
      </c>
      <c r="BI1348" s="50">
        <f t="shared" si="361"/>
        <v>6.583333333333333</v>
      </c>
      <c r="BJ1348" s="50">
        <f t="shared" si="362"/>
        <v>82.291666666666657</v>
      </c>
      <c r="BK1348" s="51">
        <f t="shared" si="363"/>
        <v>95.822784810126578</v>
      </c>
      <c r="BL1348" s="51">
        <f t="shared" si="364"/>
        <v>100</v>
      </c>
      <c r="BM1348" s="51">
        <f t="shared" si="370"/>
        <v>78.854166666666643</v>
      </c>
      <c r="BN1348" s="52">
        <f t="shared" si="365"/>
        <v>0.5</v>
      </c>
      <c r="BO1348" s="52">
        <f t="shared" si="366"/>
        <v>1800</v>
      </c>
      <c r="BP1348" s="52">
        <f t="shared" si="367"/>
        <v>0.91666666666666674</v>
      </c>
      <c r="BQ1348" s="53">
        <f t="shared" si="368"/>
        <v>220.00000000000003</v>
      </c>
    </row>
    <row r="1349" spans="1:74">
      <c r="A1349" s="41">
        <v>1410</v>
      </c>
      <c r="B1349" s="42">
        <v>46044</v>
      </c>
      <c r="C1349" s="15" t="s">
        <v>97</v>
      </c>
      <c r="D1349" s="43" t="str">
        <f t="shared" si="372"/>
        <v>HO</v>
      </c>
      <c r="E1349" s="44" t="s">
        <v>169</v>
      </c>
      <c r="F1349" s="44" t="s">
        <v>161</v>
      </c>
      <c r="G1349" s="45" t="s">
        <v>104</v>
      </c>
      <c r="H1349" s="45"/>
      <c r="I1349" s="45"/>
      <c r="J1349" s="5">
        <v>100299.14</v>
      </c>
      <c r="K1349" s="46" t="str">
        <f>VLOOKUP(J1349,'[1]Item List (3)'!A$1:B$110000,2,FALSE)</f>
        <v>IR. 9913 C</v>
      </c>
      <c r="L1349" s="77">
        <v>251204016</v>
      </c>
      <c r="M1349" s="15" t="str">
        <f t="shared" si="371"/>
        <v>IR</v>
      </c>
      <c r="N1349" s="15">
        <v>15</v>
      </c>
      <c r="O1349" s="47">
        <f t="shared" si="374"/>
        <v>240</v>
      </c>
      <c r="P1349" s="15">
        <v>1</v>
      </c>
      <c r="Q1349" s="15">
        <v>120</v>
      </c>
      <c r="R1349" s="15"/>
      <c r="S1349" s="15"/>
      <c r="T1349" s="15"/>
      <c r="U1349" s="48">
        <f t="shared" si="369"/>
        <v>120</v>
      </c>
      <c r="V1349" s="15">
        <v>50</v>
      </c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>
        <v>10</v>
      </c>
      <c r="AQ1349" s="15"/>
      <c r="AR1349" s="15">
        <v>420</v>
      </c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48">
        <f t="shared" si="373"/>
        <v>480</v>
      </c>
      <c r="BH1349" s="49">
        <f t="shared" si="360"/>
        <v>8</v>
      </c>
      <c r="BI1349" s="50">
        <f t="shared" si="361"/>
        <v>0.83333333333333304</v>
      </c>
      <c r="BJ1349" s="50">
        <f t="shared" si="362"/>
        <v>10.416666666666663</v>
      </c>
      <c r="BK1349" s="51">
        <f t="shared" si="363"/>
        <v>60.000000000000021</v>
      </c>
      <c r="BL1349" s="51">
        <f t="shared" si="364"/>
        <v>100</v>
      </c>
      <c r="BM1349" s="51">
        <f t="shared" si="370"/>
        <v>6.25</v>
      </c>
      <c r="BN1349" s="52">
        <f t="shared" si="365"/>
        <v>0.16666666666666666</v>
      </c>
      <c r="BO1349" s="52">
        <f t="shared" si="366"/>
        <v>1880</v>
      </c>
      <c r="BP1349" s="52">
        <f t="shared" si="367"/>
        <v>7</v>
      </c>
      <c r="BQ1349" s="53">
        <f t="shared" si="368"/>
        <v>1680</v>
      </c>
    </row>
    <row r="1350" spans="1:74">
      <c r="A1350" s="41">
        <v>1411</v>
      </c>
      <c r="B1350" s="42">
        <v>46044</v>
      </c>
      <c r="C1350" s="15" t="s">
        <v>91</v>
      </c>
      <c r="D1350" s="43" t="str">
        <f t="shared" si="372"/>
        <v>HO</v>
      </c>
      <c r="E1350" s="44" t="s">
        <v>172</v>
      </c>
      <c r="F1350" s="44" t="s">
        <v>161</v>
      </c>
      <c r="G1350" s="45" t="s">
        <v>173</v>
      </c>
      <c r="H1350" s="45"/>
      <c r="I1350" s="45"/>
      <c r="J1350" s="5">
        <v>208281</v>
      </c>
      <c r="K1350" s="46" t="str">
        <f>VLOOKUP(J1350,'[1]Item List (3)'!A$1:B$110000,2,FALSE)</f>
        <v>D.OR 14536</v>
      </c>
      <c r="L1350" s="77">
        <v>251225006</v>
      </c>
      <c r="M1350" s="15" t="str">
        <f t="shared" si="371"/>
        <v>OR</v>
      </c>
      <c r="N1350" s="15">
        <v>25</v>
      </c>
      <c r="O1350" s="47">
        <f t="shared" si="374"/>
        <v>144</v>
      </c>
      <c r="P1350" s="15">
        <v>1</v>
      </c>
      <c r="Q1350" s="15">
        <v>918</v>
      </c>
      <c r="R1350" s="15"/>
      <c r="S1350" s="15"/>
      <c r="T1350" s="15"/>
      <c r="U1350" s="48">
        <f t="shared" si="369"/>
        <v>918</v>
      </c>
      <c r="V1350" s="15">
        <v>460</v>
      </c>
      <c r="W1350" s="15"/>
      <c r="X1350" s="15">
        <v>30</v>
      </c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>
        <v>20</v>
      </c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48">
        <f t="shared" si="373"/>
        <v>510</v>
      </c>
      <c r="BH1350" s="49">
        <f t="shared" si="360"/>
        <v>8.5</v>
      </c>
      <c r="BI1350" s="50">
        <f t="shared" si="361"/>
        <v>7.666666666666667</v>
      </c>
      <c r="BJ1350" s="50">
        <f t="shared" si="362"/>
        <v>90.196078431372555</v>
      </c>
      <c r="BK1350" s="51">
        <f t="shared" si="363"/>
        <v>83.152173913043484</v>
      </c>
      <c r="BL1350" s="51">
        <f t="shared" si="364"/>
        <v>100</v>
      </c>
      <c r="BM1350" s="51">
        <f t="shared" si="370"/>
        <v>75.000000000000014</v>
      </c>
      <c r="BN1350" s="52">
        <f t="shared" si="365"/>
        <v>0.33333333333333331</v>
      </c>
      <c r="BO1350" s="52">
        <f t="shared" si="366"/>
        <v>1175.9999999999998</v>
      </c>
      <c r="BP1350" s="52">
        <f t="shared" si="367"/>
        <v>0.5</v>
      </c>
      <c r="BQ1350" s="53">
        <f t="shared" si="368"/>
        <v>72</v>
      </c>
    </row>
    <row r="1351" spans="1:74">
      <c r="A1351" s="41">
        <v>1412</v>
      </c>
      <c r="B1351" s="42">
        <v>46044</v>
      </c>
      <c r="C1351" s="15" t="s">
        <v>97</v>
      </c>
      <c r="D1351" s="43" t="str">
        <f t="shared" si="372"/>
        <v>HO</v>
      </c>
      <c r="E1351" s="44" t="s">
        <v>172</v>
      </c>
      <c r="F1351" s="44" t="s">
        <v>161</v>
      </c>
      <c r="G1351" s="45" t="s">
        <v>162</v>
      </c>
      <c r="H1351" s="45"/>
      <c r="I1351" s="45"/>
      <c r="J1351" s="5">
        <v>208281</v>
      </c>
      <c r="K1351" s="46" t="str">
        <f>VLOOKUP(J1351,'[1]Item List (3)'!A$1:B$110000,2,FALSE)</f>
        <v>D.OR 14536</v>
      </c>
      <c r="L1351" s="5">
        <v>251225006</v>
      </c>
      <c r="M1351" s="15" t="str">
        <f t="shared" si="371"/>
        <v>OR</v>
      </c>
      <c r="N1351" s="15">
        <v>25</v>
      </c>
      <c r="O1351" s="47">
        <f t="shared" si="374"/>
        <v>144</v>
      </c>
      <c r="P1351" s="15">
        <v>1</v>
      </c>
      <c r="Q1351" s="15">
        <v>216</v>
      </c>
      <c r="R1351" s="15"/>
      <c r="S1351" s="15"/>
      <c r="T1351" s="15"/>
      <c r="U1351" s="48">
        <f t="shared" si="369"/>
        <v>216</v>
      </c>
      <c r="V1351" s="15">
        <v>110</v>
      </c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>
        <v>10</v>
      </c>
      <c r="AQ1351" s="15"/>
      <c r="AR1351" s="15">
        <v>360</v>
      </c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48">
        <f t="shared" si="373"/>
        <v>480</v>
      </c>
      <c r="BH1351" s="49">
        <f t="shared" si="360"/>
        <v>8</v>
      </c>
      <c r="BI1351" s="50">
        <f t="shared" si="361"/>
        <v>1.833333333333333</v>
      </c>
      <c r="BJ1351" s="50">
        <f t="shared" si="362"/>
        <v>22.916666666666664</v>
      </c>
      <c r="BK1351" s="51">
        <f t="shared" si="363"/>
        <v>81.818181818181841</v>
      </c>
      <c r="BL1351" s="51">
        <f t="shared" si="364"/>
        <v>100</v>
      </c>
      <c r="BM1351" s="51">
        <f t="shared" si="370"/>
        <v>18.750000000000004</v>
      </c>
      <c r="BN1351" s="52">
        <f t="shared" si="365"/>
        <v>0.16666666666666666</v>
      </c>
      <c r="BO1351" s="52">
        <f t="shared" si="366"/>
        <v>1128</v>
      </c>
      <c r="BP1351" s="52">
        <f t="shared" si="367"/>
        <v>6</v>
      </c>
      <c r="BQ1351" s="53">
        <f t="shared" si="368"/>
        <v>864</v>
      </c>
    </row>
    <row r="1352" spans="1:74">
      <c r="A1352" s="41">
        <v>1413</v>
      </c>
      <c r="B1352" s="42">
        <v>46044</v>
      </c>
      <c r="C1352" s="15" t="s">
        <v>91</v>
      </c>
      <c r="D1352" s="43" t="str">
        <f t="shared" si="372"/>
        <v>HO</v>
      </c>
      <c r="E1352" s="44" t="s">
        <v>175</v>
      </c>
      <c r="F1352" s="44"/>
      <c r="G1352" s="45"/>
      <c r="H1352" s="45"/>
      <c r="I1352" s="45"/>
      <c r="J1352" s="5"/>
      <c r="K1352" s="46" t="e">
        <f>VLOOKUP(J1352,'[1]Item List (3)'!A$1:B$110000,2,FALSE)</f>
        <v>#N/A</v>
      </c>
      <c r="L1352" s="5"/>
      <c r="M1352" s="15" t="str">
        <f t="shared" si="371"/>
        <v>IR</v>
      </c>
      <c r="N1352" s="15"/>
      <c r="O1352" s="47" t="str">
        <f t="shared" si="374"/>
        <v/>
      </c>
      <c r="P1352" s="15"/>
      <c r="Q1352" s="15"/>
      <c r="R1352" s="15"/>
      <c r="S1352" s="15"/>
      <c r="T1352" s="15"/>
      <c r="U1352" s="48">
        <f t="shared" si="369"/>
        <v>0</v>
      </c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>
        <v>480</v>
      </c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48">
        <f t="shared" si="373"/>
        <v>480</v>
      </c>
      <c r="BH1352" s="49">
        <f t="shared" si="360"/>
        <v>8</v>
      </c>
      <c r="BI1352" s="50">
        <f t="shared" si="361"/>
        <v>0</v>
      </c>
      <c r="BJ1352" s="50">
        <f t="shared" si="362"/>
        <v>0</v>
      </c>
      <c r="BK1352" s="51">
        <f t="shared" si="363"/>
        <v>0</v>
      </c>
      <c r="BL1352" s="51">
        <f t="shared" si="364"/>
        <v>0</v>
      </c>
      <c r="BM1352" s="51">
        <f t="shared" si="370"/>
        <v>0</v>
      </c>
      <c r="BN1352" s="52">
        <f t="shared" si="365"/>
        <v>0</v>
      </c>
      <c r="BO1352" s="52">
        <f t="shared" si="366"/>
        <v>0</v>
      </c>
      <c r="BP1352" s="52">
        <f t="shared" si="367"/>
        <v>8</v>
      </c>
      <c r="BQ1352" s="53">
        <f t="shared" si="368"/>
        <v>0</v>
      </c>
    </row>
    <row r="1353" spans="1:74">
      <c r="A1353" s="41">
        <v>1414</v>
      </c>
      <c r="B1353" s="42">
        <v>46044</v>
      </c>
      <c r="C1353" s="15" t="s">
        <v>97</v>
      </c>
      <c r="D1353" s="43" t="str">
        <f t="shared" si="372"/>
        <v>HO</v>
      </c>
      <c r="E1353" s="44" t="s">
        <v>175</v>
      </c>
      <c r="F1353" s="44"/>
      <c r="G1353" s="45"/>
      <c r="H1353" s="45"/>
      <c r="I1353" s="45"/>
      <c r="J1353" s="5"/>
      <c r="K1353" s="46" t="e">
        <f>VLOOKUP(J1353,'[1]Item List (3)'!A$1:B$110000,2,FALSE)</f>
        <v>#N/A</v>
      </c>
      <c r="L1353" s="5"/>
      <c r="M1353" s="15" t="str">
        <f t="shared" si="371"/>
        <v>IR</v>
      </c>
      <c r="N1353" s="15"/>
      <c r="O1353" s="47" t="str">
        <f t="shared" si="374"/>
        <v/>
      </c>
      <c r="P1353" s="15"/>
      <c r="Q1353" s="15"/>
      <c r="R1353" s="15"/>
      <c r="S1353" s="15"/>
      <c r="T1353" s="15"/>
      <c r="U1353" s="48">
        <f t="shared" si="369"/>
        <v>0</v>
      </c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>
        <v>480</v>
      </c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48">
        <f t="shared" si="373"/>
        <v>480</v>
      </c>
      <c r="BH1353" s="49">
        <f t="shared" si="360"/>
        <v>8</v>
      </c>
      <c r="BI1353" s="50">
        <f t="shared" si="361"/>
        <v>0</v>
      </c>
      <c r="BJ1353" s="50">
        <f t="shared" si="362"/>
        <v>0</v>
      </c>
      <c r="BK1353" s="51">
        <f t="shared" si="363"/>
        <v>0</v>
      </c>
      <c r="BL1353" s="51">
        <f t="shared" si="364"/>
        <v>0</v>
      </c>
      <c r="BM1353" s="51">
        <f t="shared" si="370"/>
        <v>0</v>
      </c>
      <c r="BN1353" s="52">
        <f t="shared" si="365"/>
        <v>0</v>
      </c>
      <c r="BO1353" s="52">
        <f t="shared" si="366"/>
        <v>0</v>
      </c>
      <c r="BP1353" s="52">
        <f t="shared" si="367"/>
        <v>8</v>
      </c>
      <c r="BQ1353" s="53">
        <f t="shared" si="368"/>
        <v>0</v>
      </c>
    </row>
    <row r="1354" spans="1:74" customFormat="1" ht="15">
      <c r="A1354" s="41">
        <v>1415</v>
      </c>
      <c r="B1354" s="42">
        <v>46044</v>
      </c>
      <c r="C1354" s="15" t="s">
        <v>91</v>
      </c>
      <c r="D1354" s="43" t="str">
        <f t="shared" si="372"/>
        <v>HO</v>
      </c>
      <c r="E1354" s="44" t="s">
        <v>176</v>
      </c>
      <c r="F1354" s="44" t="s">
        <v>161</v>
      </c>
      <c r="G1354" s="45" t="s">
        <v>107</v>
      </c>
      <c r="H1354" s="45"/>
      <c r="I1354" s="45"/>
      <c r="J1354" s="5">
        <v>200497.11</v>
      </c>
      <c r="K1354" s="46" t="str">
        <f>VLOOKUP(J1354,'[1]Item List (3)'!A$1:B$110000,2,FALSE)</f>
        <v>OR.MNA6718G</v>
      </c>
      <c r="L1354" s="5">
        <v>251229002</v>
      </c>
      <c r="M1354" s="15" t="str">
        <f t="shared" si="371"/>
        <v>OR</v>
      </c>
      <c r="N1354" s="15">
        <v>15</v>
      </c>
      <c r="O1354" s="47">
        <f t="shared" si="374"/>
        <v>240</v>
      </c>
      <c r="P1354" s="15">
        <v>1</v>
      </c>
      <c r="Q1354" s="15">
        <v>1190</v>
      </c>
      <c r="R1354" s="15"/>
      <c r="S1354" s="15"/>
      <c r="T1354" s="15"/>
      <c r="U1354" s="48">
        <f t="shared" si="369"/>
        <v>1190</v>
      </c>
      <c r="V1354" s="15">
        <v>310</v>
      </c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>
        <v>20</v>
      </c>
      <c r="AQ1354" s="15"/>
      <c r="AR1354" s="15">
        <v>150</v>
      </c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48">
        <f t="shared" si="373"/>
        <v>480</v>
      </c>
      <c r="BH1354" s="49">
        <f t="shared" si="360"/>
        <v>8</v>
      </c>
      <c r="BI1354" s="50">
        <f t="shared" si="361"/>
        <v>5.1666666666666661</v>
      </c>
      <c r="BJ1354" s="50">
        <f t="shared" si="362"/>
        <v>64.583333333333329</v>
      </c>
      <c r="BK1354" s="51">
        <f t="shared" si="363"/>
        <v>95.967741935483886</v>
      </c>
      <c r="BL1354" s="51">
        <f t="shared" si="364"/>
        <v>100</v>
      </c>
      <c r="BM1354" s="51">
        <f t="shared" si="370"/>
        <v>61.979166666666671</v>
      </c>
      <c r="BN1354" s="52">
        <f t="shared" si="365"/>
        <v>0.33333333333333331</v>
      </c>
      <c r="BO1354" s="52">
        <f t="shared" si="366"/>
        <v>1840</v>
      </c>
      <c r="BP1354" s="52">
        <f t="shared" si="367"/>
        <v>2.5</v>
      </c>
      <c r="BQ1354" s="53">
        <f t="shared" si="368"/>
        <v>600</v>
      </c>
      <c r="BR1354" s="64"/>
      <c r="BS1354" s="64"/>
      <c r="BT1354" s="64"/>
      <c r="BU1354" s="65"/>
      <c r="BV1354" s="64"/>
    </row>
    <row r="1355" spans="1:74" customFormat="1" ht="15">
      <c r="A1355" s="41">
        <v>1416</v>
      </c>
      <c r="B1355" s="42">
        <v>46044</v>
      </c>
      <c r="C1355" s="15" t="s">
        <v>97</v>
      </c>
      <c r="D1355" s="43" t="str">
        <f t="shared" si="372"/>
        <v>HO</v>
      </c>
      <c r="E1355" s="44" t="s">
        <v>176</v>
      </c>
      <c r="F1355" s="44" t="s">
        <v>161</v>
      </c>
      <c r="G1355" s="45" t="s">
        <v>107</v>
      </c>
      <c r="H1355" s="45"/>
      <c r="I1355" s="45"/>
      <c r="J1355" s="5">
        <v>200497.11</v>
      </c>
      <c r="K1355" s="46" t="str">
        <f>VLOOKUP(J1355,'[1]Item List (3)'!A$1:B$110000,2,FALSE)</f>
        <v>OR.MNA6718G</v>
      </c>
      <c r="L1355" s="5">
        <v>251229002</v>
      </c>
      <c r="M1355" s="15" t="str">
        <f t="shared" si="371"/>
        <v>OR</v>
      </c>
      <c r="N1355" s="15">
        <v>15</v>
      </c>
      <c r="O1355" s="47">
        <f t="shared" si="374"/>
        <v>240</v>
      </c>
      <c r="P1355" s="15">
        <v>1</v>
      </c>
      <c r="Q1355" s="15">
        <v>580</v>
      </c>
      <c r="R1355" s="15"/>
      <c r="S1355" s="15"/>
      <c r="T1355" s="15"/>
      <c r="U1355" s="48">
        <f t="shared" si="369"/>
        <v>580</v>
      </c>
      <c r="V1355" s="15">
        <v>150</v>
      </c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>
        <v>315</v>
      </c>
      <c r="AS1355" s="15"/>
      <c r="AT1355" s="15"/>
      <c r="AU1355" s="15"/>
      <c r="AV1355" s="15"/>
      <c r="AW1355" s="15"/>
      <c r="AX1355" s="15"/>
      <c r="AY1355" s="15"/>
      <c r="AZ1355" s="15">
        <v>15</v>
      </c>
      <c r="BA1355" s="15"/>
      <c r="BB1355" s="15"/>
      <c r="BC1355" s="15"/>
      <c r="BD1355" s="15"/>
      <c r="BE1355" s="15"/>
      <c r="BF1355" s="15"/>
      <c r="BG1355" s="48">
        <f t="shared" si="373"/>
        <v>480</v>
      </c>
      <c r="BH1355" s="49">
        <f t="shared" si="360"/>
        <v>8</v>
      </c>
      <c r="BI1355" s="50">
        <f t="shared" si="361"/>
        <v>2.5</v>
      </c>
      <c r="BJ1355" s="50">
        <f t="shared" si="362"/>
        <v>31.25</v>
      </c>
      <c r="BK1355" s="51">
        <f t="shared" si="363"/>
        <v>96.666666666666671</v>
      </c>
      <c r="BL1355" s="51">
        <f t="shared" si="364"/>
        <v>100</v>
      </c>
      <c r="BM1355" s="51">
        <f t="shared" si="370"/>
        <v>30.208333333333336</v>
      </c>
      <c r="BN1355" s="52">
        <f t="shared" si="365"/>
        <v>0</v>
      </c>
      <c r="BO1355" s="52">
        <f t="shared" si="366"/>
        <v>1920</v>
      </c>
      <c r="BP1355" s="52">
        <f t="shared" si="367"/>
        <v>5.5</v>
      </c>
      <c r="BQ1355" s="53">
        <f t="shared" si="368"/>
        <v>1320</v>
      </c>
      <c r="BR1355" s="64"/>
      <c r="BS1355" s="64"/>
      <c r="BT1355" s="64"/>
      <c r="BU1355" s="65"/>
      <c r="BV1355" s="64"/>
    </row>
    <row r="1356" spans="1:74" customFormat="1" ht="15">
      <c r="A1356" s="41">
        <v>1417</v>
      </c>
      <c r="B1356" s="42">
        <v>46044</v>
      </c>
      <c r="C1356" s="15" t="s">
        <v>91</v>
      </c>
      <c r="D1356" s="43" t="str">
        <f t="shared" si="372"/>
        <v>HO</v>
      </c>
      <c r="E1356" s="44" t="s">
        <v>177</v>
      </c>
      <c r="F1356" s="44" t="s">
        <v>161</v>
      </c>
      <c r="G1356" s="45" t="s">
        <v>163</v>
      </c>
      <c r="H1356" s="45"/>
      <c r="I1356" s="45"/>
      <c r="J1356" s="5">
        <v>104247</v>
      </c>
      <c r="K1356" s="46" t="str">
        <f>VLOOKUP(J1356,'[1]Item List (3)'!A$1:B$110000,2,FALSE)</f>
        <v>IR.209</v>
      </c>
      <c r="L1356" s="5">
        <v>251221002</v>
      </c>
      <c r="M1356" s="15" t="str">
        <f t="shared" si="371"/>
        <v>IR</v>
      </c>
      <c r="N1356" s="15">
        <v>20</v>
      </c>
      <c r="O1356" s="47">
        <f t="shared" si="374"/>
        <v>180</v>
      </c>
      <c r="P1356" s="15">
        <v>1</v>
      </c>
      <c r="Q1356" s="15">
        <v>1284</v>
      </c>
      <c r="R1356" s="15"/>
      <c r="S1356" s="15"/>
      <c r="T1356" s="15"/>
      <c r="U1356" s="48">
        <f t="shared" si="369"/>
        <v>1284</v>
      </c>
      <c r="V1356" s="15">
        <v>450</v>
      </c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>
        <v>30</v>
      </c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48">
        <f t="shared" si="373"/>
        <v>480</v>
      </c>
      <c r="BH1356" s="49">
        <f t="shared" si="360"/>
        <v>8</v>
      </c>
      <c r="BI1356" s="50">
        <f t="shared" si="361"/>
        <v>7.5</v>
      </c>
      <c r="BJ1356" s="50">
        <f t="shared" si="362"/>
        <v>93.75</v>
      </c>
      <c r="BK1356" s="51">
        <f t="shared" si="363"/>
        <v>95.111111111111114</v>
      </c>
      <c r="BL1356" s="51">
        <f t="shared" si="364"/>
        <v>100</v>
      </c>
      <c r="BM1356" s="51">
        <f t="shared" si="370"/>
        <v>89.166666666666657</v>
      </c>
      <c r="BN1356" s="52">
        <f t="shared" si="365"/>
        <v>0.5</v>
      </c>
      <c r="BO1356" s="52">
        <f t="shared" si="366"/>
        <v>1350</v>
      </c>
      <c r="BP1356" s="52">
        <f t="shared" si="367"/>
        <v>0</v>
      </c>
      <c r="BQ1356" s="53">
        <f t="shared" si="368"/>
        <v>0</v>
      </c>
      <c r="BR1356" s="64"/>
      <c r="BS1356" s="64"/>
      <c r="BT1356" s="64"/>
      <c r="BU1356" s="65"/>
      <c r="BV1356" s="64"/>
    </row>
    <row r="1357" spans="1:74" customFormat="1" ht="15">
      <c r="A1357" s="41">
        <v>1418</v>
      </c>
      <c r="B1357" s="42">
        <v>46044</v>
      </c>
      <c r="C1357" s="15" t="s">
        <v>97</v>
      </c>
      <c r="D1357" s="43" t="str">
        <f t="shared" si="372"/>
        <v>HO</v>
      </c>
      <c r="E1357" s="44" t="s">
        <v>177</v>
      </c>
      <c r="F1357" s="44" t="s">
        <v>161</v>
      </c>
      <c r="G1357" s="45" t="s">
        <v>190</v>
      </c>
      <c r="H1357" s="45"/>
      <c r="I1357" s="45"/>
      <c r="J1357" s="5">
        <v>104247</v>
      </c>
      <c r="K1357" s="46" t="str">
        <f>VLOOKUP(J1357,'[1]Item List (3)'!A$1:B$110000,2,FALSE)</f>
        <v>IR.209</v>
      </c>
      <c r="L1357" s="5">
        <v>251221002</v>
      </c>
      <c r="M1357" s="15" t="str">
        <f t="shared" si="371"/>
        <v>IR</v>
      </c>
      <c r="N1357" s="15">
        <v>20</v>
      </c>
      <c r="O1357" s="47">
        <f t="shared" si="374"/>
        <v>180</v>
      </c>
      <c r="P1357" s="15">
        <v>1</v>
      </c>
      <c r="Q1357" s="15">
        <v>988</v>
      </c>
      <c r="R1357" s="15"/>
      <c r="S1357" s="15"/>
      <c r="T1357" s="15"/>
      <c r="U1357" s="48">
        <f t="shared" si="369"/>
        <v>988</v>
      </c>
      <c r="V1357" s="15">
        <v>355</v>
      </c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>
        <v>90</v>
      </c>
      <c r="AO1357" s="15"/>
      <c r="AP1357" s="15">
        <v>20</v>
      </c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>
        <v>15</v>
      </c>
      <c r="BA1357" s="15"/>
      <c r="BB1357" s="15"/>
      <c r="BC1357" s="15"/>
      <c r="BD1357" s="15"/>
      <c r="BE1357" s="15"/>
      <c r="BF1357" s="15"/>
      <c r="BG1357" s="48">
        <f t="shared" si="373"/>
        <v>480</v>
      </c>
      <c r="BH1357" s="49">
        <f t="shared" si="360"/>
        <v>8</v>
      </c>
      <c r="BI1357" s="50">
        <f t="shared" si="361"/>
        <v>5.9166666666666661</v>
      </c>
      <c r="BJ1357" s="50">
        <f t="shared" si="362"/>
        <v>73.958333333333329</v>
      </c>
      <c r="BK1357" s="51">
        <f t="shared" si="363"/>
        <v>92.769953051643199</v>
      </c>
      <c r="BL1357" s="51">
        <f t="shared" si="364"/>
        <v>100</v>
      </c>
      <c r="BM1357" s="51">
        <f t="shared" si="370"/>
        <v>68.611111111111114</v>
      </c>
      <c r="BN1357" s="52">
        <f t="shared" si="365"/>
        <v>0.33333333333333331</v>
      </c>
      <c r="BO1357" s="52">
        <f t="shared" si="366"/>
        <v>1380</v>
      </c>
      <c r="BP1357" s="52">
        <f t="shared" si="367"/>
        <v>1.7500000000000002</v>
      </c>
      <c r="BQ1357" s="53">
        <f t="shared" si="368"/>
        <v>315.00000000000006</v>
      </c>
      <c r="BR1357" s="64"/>
      <c r="BS1357" s="64"/>
      <c r="BT1357" s="64"/>
      <c r="BU1357" s="65"/>
      <c r="BV1357" s="64"/>
    </row>
    <row r="1358" spans="1:74">
      <c r="A1358" s="41">
        <v>1419</v>
      </c>
      <c r="B1358" s="42">
        <v>46044</v>
      </c>
      <c r="C1358" s="15" t="s">
        <v>91</v>
      </c>
      <c r="D1358" s="43" t="str">
        <f t="shared" si="372"/>
        <v>HO</v>
      </c>
      <c r="E1358" s="44" t="s">
        <v>179</v>
      </c>
      <c r="F1358" s="44" t="s">
        <v>161</v>
      </c>
      <c r="G1358" s="45" t="s">
        <v>163</v>
      </c>
      <c r="H1358" s="45"/>
      <c r="I1358" s="45"/>
      <c r="J1358" s="5">
        <v>208247</v>
      </c>
      <c r="K1358" s="46" t="str">
        <f>VLOOKUP(J1358,'[1]Item List (3)'!A$1:B$110000,2,FALSE)</f>
        <v>OR.209 YY2</v>
      </c>
      <c r="L1358" s="5">
        <v>251221003</v>
      </c>
      <c r="M1358" s="15" t="str">
        <f t="shared" si="371"/>
        <v>OR</v>
      </c>
      <c r="N1358" s="15">
        <v>20</v>
      </c>
      <c r="O1358" s="47">
        <f t="shared" si="374"/>
        <v>180</v>
      </c>
      <c r="P1358" s="15">
        <v>1</v>
      </c>
      <c r="Q1358" s="15">
        <v>1152</v>
      </c>
      <c r="R1358" s="15"/>
      <c r="S1358" s="15"/>
      <c r="T1358" s="15"/>
      <c r="U1358" s="48">
        <f t="shared" si="369"/>
        <v>1152</v>
      </c>
      <c r="V1358" s="15">
        <v>400</v>
      </c>
      <c r="W1358" s="15"/>
      <c r="X1358" s="15">
        <v>50</v>
      </c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>
        <v>30</v>
      </c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48">
        <f t="shared" si="373"/>
        <v>480</v>
      </c>
      <c r="BH1358" s="49">
        <f t="shared" si="360"/>
        <v>8</v>
      </c>
      <c r="BI1358" s="50">
        <f t="shared" si="361"/>
        <v>6.666666666666667</v>
      </c>
      <c r="BJ1358" s="50">
        <f t="shared" si="362"/>
        <v>83.333333333333343</v>
      </c>
      <c r="BK1358" s="51">
        <f t="shared" si="363"/>
        <v>96</v>
      </c>
      <c r="BL1358" s="51">
        <f t="shared" si="364"/>
        <v>100</v>
      </c>
      <c r="BM1358" s="51">
        <f t="shared" si="370"/>
        <v>80.000000000000014</v>
      </c>
      <c r="BN1358" s="52">
        <f t="shared" si="365"/>
        <v>0.5</v>
      </c>
      <c r="BO1358" s="52">
        <f t="shared" si="366"/>
        <v>1350</v>
      </c>
      <c r="BP1358" s="52">
        <f t="shared" si="367"/>
        <v>0.83333333333333326</v>
      </c>
      <c r="BQ1358" s="53">
        <f t="shared" si="368"/>
        <v>149.99999999999997</v>
      </c>
    </row>
    <row r="1359" spans="1:74">
      <c r="A1359" s="41">
        <v>1420</v>
      </c>
      <c r="B1359" s="42">
        <v>46044</v>
      </c>
      <c r="C1359" s="15" t="s">
        <v>97</v>
      </c>
      <c r="D1359" s="43" t="str">
        <f t="shared" si="372"/>
        <v>HO</v>
      </c>
      <c r="E1359" s="44" t="s">
        <v>179</v>
      </c>
      <c r="F1359" s="44" t="s">
        <v>161</v>
      </c>
      <c r="G1359" s="45" t="s">
        <v>190</v>
      </c>
      <c r="H1359" s="45"/>
      <c r="I1359" s="45"/>
      <c r="J1359" s="5">
        <v>208247</v>
      </c>
      <c r="K1359" s="46" t="str">
        <f>VLOOKUP(J1359,'[1]Item List (3)'!A$1:B$110000,2,FALSE)</f>
        <v>OR.209 YY2</v>
      </c>
      <c r="L1359" s="5">
        <v>251221003</v>
      </c>
      <c r="M1359" s="15" t="str">
        <f t="shared" si="371"/>
        <v>OR</v>
      </c>
      <c r="N1359" s="15">
        <v>20</v>
      </c>
      <c r="O1359" s="47">
        <f t="shared" si="374"/>
        <v>180</v>
      </c>
      <c r="P1359" s="15">
        <v>1</v>
      </c>
      <c r="Q1359" s="15">
        <v>1220</v>
      </c>
      <c r="R1359" s="15"/>
      <c r="S1359" s="15"/>
      <c r="T1359" s="15"/>
      <c r="U1359" s="48">
        <f t="shared" si="369"/>
        <v>1220</v>
      </c>
      <c r="V1359" s="15">
        <v>435</v>
      </c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>
        <v>30</v>
      </c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>
        <v>15</v>
      </c>
      <c r="BA1359" s="15"/>
      <c r="BB1359" s="15"/>
      <c r="BC1359" s="15"/>
      <c r="BD1359" s="15"/>
      <c r="BE1359" s="15"/>
      <c r="BF1359" s="15"/>
      <c r="BG1359" s="48">
        <f t="shared" si="373"/>
        <v>480</v>
      </c>
      <c r="BH1359" s="49">
        <f t="shared" si="360"/>
        <v>8</v>
      </c>
      <c r="BI1359" s="50">
        <f t="shared" si="361"/>
        <v>7.25</v>
      </c>
      <c r="BJ1359" s="50">
        <f t="shared" si="362"/>
        <v>90.625</v>
      </c>
      <c r="BK1359" s="51">
        <f t="shared" si="363"/>
        <v>93.486590038314176</v>
      </c>
      <c r="BL1359" s="51">
        <f t="shared" si="364"/>
        <v>100</v>
      </c>
      <c r="BM1359" s="51">
        <f t="shared" si="370"/>
        <v>84.722222222222214</v>
      </c>
      <c r="BN1359" s="52">
        <f t="shared" si="365"/>
        <v>0.5</v>
      </c>
      <c r="BO1359" s="52">
        <f t="shared" si="366"/>
        <v>1350</v>
      </c>
      <c r="BP1359" s="52">
        <f t="shared" si="367"/>
        <v>0.25</v>
      </c>
      <c r="BQ1359" s="53">
        <f t="shared" si="368"/>
        <v>45</v>
      </c>
    </row>
    <row r="1360" spans="1:74">
      <c r="A1360" s="41">
        <v>1421</v>
      </c>
      <c r="B1360" s="42">
        <v>46045</v>
      </c>
      <c r="C1360" s="15" t="s">
        <v>91</v>
      </c>
      <c r="D1360" s="43" t="str">
        <f t="shared" si="372"/>
        <v>FG</v>
      </c>
      <c r="E1360" s="44" t="s">
        <v>93</v>
      </c>
      <c r="F1360" s="44" t="s">
        <v>92</v>
      </c>
      <c r="G1360" s="45" t="s">
        <v>94</v>
      </c>
      <c r="H1360" s="45" t="s">
        <v>199</v>
      </c>
      <c r="I1360" s="45"/>
      <c r="J1360" s="5">
        <v>200827.1</v>
      </c>
      <c r="K1360" s="46" t="str">
        <f>VLOOKUP(J1360,'[1]Item List (3)'!A$1:B$110000,2,FALSE)</f>
        <v>MNA.OR 4020</v>
      </c>
      <c r="L1360" s="5">
        <v>251204004</v>
      </c>
      <c r="M1360" s="15" t="str">
        <f t="shared" si="371"/>
        <v>OR</v>
      </c>
      <c r="N1360" s="15"/>
      <c r="O1360" s="47" t="str">
        <f t="shared" si="374"/>
        <v/>
      </c>
      <c r="P1360" s="15">
        <v>1</v>
      </c>
      <c r="Q1360" s="15">
        <v>687</v>
      </c>
      <c r="R1360" s="15"/>
      <c r="S1360" s="15"/>
      <c r="T1360" s="15"/>
      <c r="U1360" s="48">
        <f t="shared" si="369"/>
        <v>687</v>
      </c>
      <c r="V1360" s="15">
        <v>60</v>
      </c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>
        <v>360</v>
      </c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48">
        <f t="shared" si="373"/>
        <v>420</v>
      </c>
      <c r="BH1360" s="49">
        <f t="shared" si="360"/>
        <v>7</v>
      </c>
      <c r="BI1360" s="50">
        <f t="shared" si="361"/>
        <v>1</v>
      </c>
      <c r="BJ1360" s="50">
        <f t="shared" si="362"/>
        <v>14.285714285714285</v>
      </c>
      <c r="BK1360" s="51">
        <f t="shared" si="363"/>
        <v>0</v>
      </c>
      <c r="BL1360" s="51">
        <f t="shared" si="364"/>
        <v>100</v>
      </c>
      <c r="BM1360" s="51">
        <f t="shared" si="370"/>
        <v>0</v>
      </c>
      <c r="BN1360" s="52">
        <f t="shared" si="365"/>
        <v>0</v>
      </c>
      <c r="BO1360" s="52">
        <f t="shared" si="366"/>
        <v>0</v>
      </c>
      <c r="BP1360" s="52">
        <f t="shared" si="367"/>
        <v>6</v>
      </c>
      <c r="BQ1360" s="53">
        <f t="shared" si="368"/>
        <v>0</v>
      </c>
    </row>
    <row r="1361" spans="1:69">
      <c r="A1361" s="41">
        <v>1422</v>
      </c>
      <c r="B1361" s="42">
        <v>46045</v>
      </c>
      <c r="C1361" s="15" t="s">
        <v>91</v>
      </c>
      <c r="D1361" s="43" t="str">
        <f t="shared" si="372"/>
        <v>FG</v>
      </c>
      <c r="E1361" s="44" t="s">
        <v>93</v>
      </c>
      <c r="F1361" s="44" t="s">
        <v>92</v>
      </c>
      <c r="G1361" s="45" t="s">
        <v>94</v>
      </c>
      <c r="H1361" s="45" t="s">
        <v>199</v>
      </c>
      <c r="I1361" s="45"/>
      <c r="J1361" s="5">
        <v>200827.1</v>
      </c>
      <c r="K1361" s="46" t="str">
        <f>VLOOKUP(J1361,'[1]Item List (3)'!A$1:B$110000,2,FALSE)</f>
        <v>MNA.OR 4020</v>
      </c>
      <c r="L1361" s="5">
        <v>251207016</v>
      </c>
      <c r="M1361" s="15" t="str">
        <f t="shared" si="371"/>
        <v>OR</v>
      </c>
      <c r="N1361" s="15"/>
      <c r="O1361" s="47" t="str">
        <f t="shared" si="374"/>
        <v/>
      </c>
      <c r="P1361" s="15">
        <v>1</v>
      </c>
      <c r="Q1361" s="15">
        <v>1350</v>
      </c>
      <c r="R1361" s="15"/>
      <c r="S1361" s="15"/>
      <c r="T1361" s="15"/>
      <c r="U1361" s="48">
        <f t="shared" si="369"/>
        <v>1350</v>
      </c>
      <c r="V1361" s="15">
        <v>60</v>
      </c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48">
        <f t="shared" si="373"/>
        <v>60</v>
      </c>
      <c r="BH1361" s="49">
        <f t="shared" ref="BH1361:BH1424" si="375">BG1361/60</f>
        <v>1</v>
      </c>
      <c r="BI1361" s="50">
        <f t="shared" ref="BI1361:BI1424" si="376">IFERROR(BH1361-SUM(W1361:BF1361)/60,0)</f>
        <v>1</v>
      </c>
      <c r="BJ1361" s="50">
        <f t="shared" ref="BJ1361:BJ1424" si="377">IFERROR(BI1361/BH1361*100,0)</f>
        <v>100</v>
      </c>
      <c r="BK1361" s="51">
        <f t="shared" ref="BK1361:BK1424" si="378">IFERROR(((U1361*N1361)/(BI1361*3600)*100),0)</f>
        <v>0</v>
      </c>
      <c r="BL1361" s="51">
        <f t="shared" ref="BL1361:BL1424" si="379">IFERROR(((U1361-(R1361+S1361+T1361))/U1361*100),0)</f>
        <v>100</v>
      </c>
      <c r="BM1361" s="51">
        <f t="shared" si="370"/>
        <v>0</v>
      </c>
      <c r="BN1361" s="52">
        <f t="shared" ref="BN1361:BN1424" si="380">(W1361+AP1361+BE1361+BF1361)/60</f>
        <v>0</v>
      </c>
      <c r="BO1361" s="52">
        <f t="shared" ref="BO1361:BO1424" si="381">IFERROR(((BH1361-BN1361)*3600)/N1361,0)</f>
        <v>0</v>
      </c>
      <c r="BP1361" s="52">
        <f t="shared" ref="BP1361:BP1424" si="382">IFERROR(SUM(W1361:BF1361)/60-BN1361,0)</f>
        <v>0</v>
      </c>
      <c r="BQ1361" s="53">
        <f t="shared" ref="BQ1361:BQ1424" si="383">IFERROR(BP1361*3600/N1361,0)</f>
        <v>0</v>
      </c>
    </row>
    <row r="1362" spans="1:69">
      <c r="A1362" s="41">
        <v>1423</v>
      </c>
      <c r="B1362" s="42">
        <v>46045</v>
      </c>
      <c r="C1362" s="15" t="s">
        <v>97</v>
      </c>
      <c r="D1362" s="43" t="str">
        <f t="shared" si="372"/>
        <v>FG</v>
      </c>
      <c r="E1362" s="44" t="s">
        <v>93</v>
      </c>
      <c r="F1362" s="44"/>
      <c r="G1362" s="45"/>
      <c r="H1362" s="45"/>
      <c r="I1362" s="45"/>
      <c r="J1362" s="5"/>
      <c r="K1362" s="46" t="e">
        <f>VLOOKUP(J1362,'[1]Item List (3)'!A$1:B$110000,2,FALSE)</f>
        <v>#N/A</v>
      </c>
      <c r="L1362" s="5"/>
      <c r="M1362" s="15" t="str">
        <f t="shared" si="371"/>
        <v>IR</v>
      </c>
      <c r="N1362" s="15"/>
      <c r="O1362" s="47" t="str">
        <f t="shared" si="374"/>
        <v/>
      </c>
      <c r="P1362" s="15"/>
      <c r="Q1362" s="15"/>
      <c r="R1362" s="15"/>
      <c r="S1362" s="15"/>
      <c r="T1362" s="15"/>
      <c r="U1362" s="48">
        <f t="shared" si="369"/>
        <v>0</v>
      </c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>
        <v>480</v>
      </c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48">
        <f t="shared" si="373"/>
        <v>480</v>
      </c>
      <c r="BH1362" s="49">
        <f t="shared" si="375"/>
        <v>8</v>
      </c>
      <c r="BI1362" s="50">
        <f t="shared" si="376"/>
        <v>0</v>
      </c>
      <c r="BJ1362" s="50">
        <f t="shared" si="377"/>
        <v>0</v>
      </c>
      <c r="BK1362" s="51">
        <f t="shared" si="378"/>
        <v>0</v>
      </c>
      <c r="BL1362" s="51">
        <f t="shared" si="379"/>
        <v>0</v>
      </c>
      <c r="BM1362" s="51">
        <f t="shared" si="370"/>
        <v>0</v>
      </c>
      <c r="BN1362" s="52">
        <f t="shared" si="380"/>
        <v>0</v>
      </c>
      <c r="BO1362" s="52">
        <f t="shared" si="381"/>
        <v>0</v>
      </c>
      <c r="BP1362" s="52">
        <f t="shared" si="382"/>
        <v>8</v>
      </c>
      <c r="BQ1362" s="53">
        <f t="shared" si="383"/>
        <v>0</v>
      </c>
    </row>
    <row r="1363" spans="1:69">
      <c r="A1363" s="41">
        <v>1424</v>
      </c>
      <c r="B1363" s="42">
        <v>46045</v>
      </c>
      <c r="C1363" s="15" t="s">
        <v>91</v>
      </c>
      <c r="D1363" s="43" t="str">
        <f t="shared" si="372"/>
        <v>FG</v>
      </c>
      <c r="E1363" s="44" t="s">
        <v>100</v>
      </c>
      <c r="F1363" s="44" t="s">
        <v>92</v>
      </c>
      <c r="G1363" s="45" t="s">
        <v>101</v>
      </c>
      <c r="H1363" s="45" t="s">
        <v>102</v>
      </c>
      <c r="I1363" s="45"/>
      <c r="J1363" s="5">
        <v>104299</v>
      </c>
      <c r="K1363" s="46" t="str">
        <f>VLOOKUP(J1363,'[1]Item List (3)'!A$1:B$110000,2,FALSE)</f>
        <v>IR.9916</v>
      </c>
      <c r="L1363" s="5">
        <v>260104006</v>
      </c>
      <c r="M1363" s="15" t="str">
        <f t="shared" si="371"/>
        <v>IR</v>
      </c>
      <c r="N1363" s="15"/>
      <c r="O1363" s="47" t="str">
        <f t="shared" si="374"/>
        <v/>
      </c>
      <c r="P1363" s="15">
        <v>1</v>
      </c>
      <c r="Q1363" s="15">
        <v>1990</v>
      </c>
      <c r="R1363" s="15"/>
      <c r="S1363" s="15">
        <v>8</v>
      </c>
      <c r="T1363" s="15"/>
      <c r="U1363" s="48">
        <f t="shared" si="369"/>
        <v>1998</v>
      </c>
      <c r="V1363" s="15">
        <v>240</v>
      </c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>
        <v>240</v>
      </c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48">
        <f t="shared" si="373"/>
        <v>480</v>
      </c>
      <c r="BH1363" s="49">
        <f t="shared" si="375"/>
        <v>8</v>
      </c>
      <c r="BI1363" s="50">
        <f t="shared" si="376"/>
        <v>4</v>
      </c>
      <c r="BJ1363" s="50">
        <f t="shared" si="377"/>
        <v>50</v>
      </c>
      <c r="BK1363" s="51">
        <f t="shared" si="378"/>
        <v>0</v>
      </c>
      <c r="BL1363" s="51">
        <f t="shared" si="379"/>
        <v>99.5995995995996</v>
      </c>
      <c r="BM1363" s="51">
        <f t="shared" si="370"/>
        <v>0</v>
      </c>
      <c r="BN1363" s="52">
        <f t="shared" si="380"/>
        <v>0</v>
      </c>
      <c r="BO1363" s="52">
        <f t="shared" si="381"/>
        <v>0</v>
      </c>
      <c r="BP1363" s="52">
        <f t="shared" si="382"/>
        <v>4</v>
      </c>
      <c r="BQ1363" s="53">
        <f t="shared" si="383"/>
        <v>0</v>
      </c>
    </row>
    <row r="1364" spans="1:69">
      <c r="A1364" s="41">
        <v>1425</v>
      </c>
      <c r="B1364" s="42">
        <v>46045</v>
      </c>
      <c r="C1364" s="15" t="s">
        <v>97</v>
      </c>
      <c r="D1364" s="43" t="str">
        <f t="shared" si="372"/>
        <v>FG</v>
      </c>
      <c r="E1364" s="44" t="s">
        <v>100</v>
      </c>
      <c r="F1364" s="44" t="s">
        <v>92</v>
      </c>
      <c r="G1364" s="45" t="s">
        <v>98</v>
      </c>
      <c r="H1364" s="45" t="s">
        <v>99</v>
      </c>
      <c r="I1364" s="45"/>
      <c r="J1364" s="5">
        <v>104299</v>
      </c>
      <c r="K1364" s="46" t="str">
        <f>VLOOKUP(J1364,'[1]Item List (3)'!A$1:B$110000,2,FALSE)</f>
        <v>IR.9916</v>
      </c>
      <c r="L1364" s="5">
        <v>260104006</v>
      </c>
      <c r="M1364" s="15" t="str">
        <f t="shared" si="371"/>
        <v>IR</v>
      </c>
      <c r="N1364" s="15"/>
      <c r="O1364" s="47" t="str">
        <f t="shared" si="374"/>
        <v/>
      </c>
      <c r="P1364" s="15">
        <v>1</v>
      </c>
      <c r="Q1364" s="15">
        <v>1787</v>
      </c>
      <c r="R1364" s="15"/>
      <c r="S1364" s="15">
        <v>5</v>
      </c>
      <c r="T1364" s="15"/>
      <c r="U1364" s="48">
        <f t="shared" si="369"/>
        <v>1792</v>
      </c>
      <c r="V1364" s="15">
        <v>120</v>
      </c>
      <c r="W1364" s="15"/>
      <c r="X1364" s="15">
        <v>150</v>
      </c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>
        <v>120</v>
      </c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48">
        <f t="shared" si="373"/>
        <v>390</v>
      </c>
      <c r="BH1364" s="49">
        <f t="shared" si="375"/>
        <v>6.5</v>
      </c>
      <c r="BI1364" s="50">
        <f t="shared" si="376"/>
        <v>2</v>
      </c>
      <c r="BJ1364" s="50">
        <f t="shared" si="377"/>
        <v>30.76923076923077</v>
      </c>
      <c r="BK1364" s="51">
        <f t="shared" si="378"/>
        <v>0</v>
      </c>
      <c r="BL1364" s="51">
        <f t="shared" si="379"/>
        <v>99.720982142857139</v>
      </c>
      <c r="BM1364" s="51">
        <f t="shared" si="370"/>
        <v>0</v>
      </c>
      <c r="BN1364" s="52">
        <f t="shared" si="380"/>
        <v>0</v>
      </c>
      <c r="BO1364" s="52">
        <f t="shared" si="381"/>
        <v>0</v>
      </c>
      <c r="BP1364" s="52">
        <f t="shared" si="382"/>
        <v>4.5</v>
      </c>
      <c r="BQ1364" s="53">
        <f t="shared" si="383"/>
        <v>0</v>
      </c>
    </row>
    <row r="1365" spans="1:69">
      <c r="A1365" s="41">
        <v>1426</v>
      </c>
      <c r="B1365" s="42">
        <v>46045</v>
      </c>
      <c r="C1365" s="15" t="s">
        <v>97</v>
      </c>
      <c r="D1365" s="43" t="str">
        <f t="shared" si="372"/>
        <v>FG</v>
      </c>
      <c r="E1365" s="44" t="s">
        <v>100</v>
      </c>
      <c r="F1365" s="44" t="s">
        <v>92</v>
      </c>
      <c r="G1365" s="45" t="s">
        <v>98</v>
      </c>
      <c r="H1365" s="45" t="s">
        <v>99</v>
      </c>
      <c r="I1365" s="45"/>
      <c r="J1365" s="5">
        <v>104299</v>
      </c>
      <c r="K1365" s="46" t="str">
        <f>VLOOKUP(J1365,'[1]Item List (3)'!A$1:B$110000,2,FALSE)</f>
        <v>IR.9916</v>
      </c>
      <c r="L1365" s="5">
        <v>251207010</v>
      </c>
      <c r="M1365" s="15" t="str">
        <f t="shared" si="371"/>
        <v>IR</v>
      </c>
      <c r="N1365" s="15"/>
      <c r="O1365" s="47" t="str">
        <f t="shared" si="374"/>
        <v/>
      </c>
      <c r="P1365" s="15">
        <v>1</v>
      </c>
      <c r="Q1365" s="15">
        <v>1800</v>
      </c>
      <c r="R1365" s="15"/>
      <c r="S1365" s="15"/>
      <c r="T1365" s="15"/>
      <c r="U1365" s="48">
        <f t="shared" si="369"/>
        <v>1800</v>
      </c>
      <c r="V1365" s="15">
        <v>90</v>
      </c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48">
        <f t="shared" si="373"/>
        <v>90</v>
      </c>
      <c r="BH1365" s="49">
        <f t="shared" si="375"/>
        <v>1.5</v>
      </c>
      <c r="BI1365" s="50">
        <f t="shared" si="376"/>
        <v>1.5</v>
      </c>
      <c r="BJ1365" s="50">
        <f t="shared" si="377"/>
        <v>100</v>
      </c>
      <c r="BK1365" s="51">
        <f t="shared" si="378"/>
        <v>0</v>
      </c>
      <c r="BL1365" s="51">
        <f t="shared" si="379"/>
        <v>100</v>
      </c>
      <c r="BM1365" s="51">
        <f t="shared" si="370"/>
        <v>0</v>
      </c>
      <c r="BN1365" s="52">
        <f t="shared" si="380"/>
        <v>0</v>
      </c>
      <c r="BO1365" s="52">
        <f t="shared" si="381"/>
        <v>0</v>
      </c>
      <c r="BP1365" s="52">
        <f t="shared" si="382"/>
        <v>0</v>
      </c>
      <c r="BQ1365" s="53">
        <f t="shared" si="383"/>
        <v>0</v>
      </c>
    </row>
    <row r="1366" spans="1:69">
      <c r="A1366" s="41">
        <v>1427</v>
      </c>
      <c r="B1366" s="42">
        <v>46045</v>
      </c>
      <c r="C1366" s="15" t="s">
        <v>91</v>
      </c>
      <c r="D1366" s="43" t="str">
        <f t="shared" si="372"/>
        <v>CG</v>
      </c>
      <c r="E1366" s="44" t="s">
        <v>105</v>
      </c>
      <c r="F1366" s="44"/>
      <c r="G1366" s="45"/>
      <c r="H1366" s="45"/>
      <c r="I1366" s="45"/>
      <c r="J1366" s="5"/>
      <c r="K1366" s="46" t="e">
        <f>VLOOKUP(J1366,'[1]Item List (3)'!A$1:B$110000,2,FALSE)</f>
        <v>#N/A</v>
      </c>
      <c r="L1366" s="5"/>
      <c r="M1366" s="15" t="str">
        <f t="shared" si="371"/>
        <v>IR</v>
      </c>
      <c r="N1366" s="15"/>
      <c r="O1366" s="47" t="str">
        <f t="shared" si="374"/>
        <v/>
      </c>
      <c r="P1366" s="15"/>
      <c r="Q1366" s="15"/>
      <c r="R1366" s="15"/>
      <c r="S1366" s="15"/>
      <c r="T1366" s="15"/>
      <c r="U1366" s="48">
        <f t="shared" ref="U1366:U1429" si="384">Q1366+S1366+T1366</f>
        <v>0</v>
      </c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>
        <v>480</v>
      </c>
      <c r="BG1366" s="48">
        <f t="shared" si="373"/>
        <v>480</v>
      </c>
      <c r="BH1366" s="49">
        <f t="shared" si="375"/>
        <v>8</v>
      </c>
      <c r="BI1366" s="50">
        <f t="shared" si="376"/>
        <v>0</v>
      </c>
      <c r="BJ1366" s="50">
        <f t="shared" si="377"/>
        <v>0</v>
      </c>
      <c r="BK1366" s="51">
        <f t="shared" si="378"/>
        <v>0</v>
      </c>
      <c r="BL1366" s="51">
        <f t="shared" si="379"/>
        <v>0</v>
      </c>
      <c r="BM1366" s="51">
        <f t="shared" si="370"/>
        <v>0</v>
      </c>
      <c r="BN1366" s="52">
        <f t="shared" si="380"/>
        <v>8</v>
      </c>
      <c r="BO1366" s="52">
        <f t="shared" si="381"/>
        <v>0</v>
      </c>
      <c r="BP1366" s="52">
        <f t="shared" si="382"/>
        <v>0</v>
      </c>
      <c r="BQ1366" s="53">
        <f t="shared" si="383"/>
        <v>0</v>
      </c>
    </row>
    <row r="1367" spans="1:69">
      <c r="A1367" s="41">
        <v>1428</v>
      </c>
      <c r="B1367" s="42">
        <v>46045</v>
      </c>
      <c r="C1367" s="15" t="s">
        <v>97</v>
      </c>
      <c r="D1367" s="43" t="str">
        <f t="shared" si="372"/>
        <v>CG</v>
      </c>
      <c r="E1367" s="44" t="s">
        <v>105</v>
      </c>
      <c r="F1367" s="44"/>
      <c r="G1367" s="45"/>
      <c r="H1367" s="45"/>
      <c r="I1367" s="45"/>
      <c r="J1367" s="5"/>
      <c r="K1367" s="46" t="e">
        <f>VLOOKUP(J1367,'[1]Item List (3)'!A$1:B$110000,2,FALSE)</f>
        <v>#N/A</v>
      </c>
      <c r="L1367" s="5"/>
      <c r="M1367" s="15" t="str">
        <f t="shared" si="371"/>
        <v>IR</v>
      </c>
      <c r="N1367" s="15"/>
      <c r="O1367" s="47" t="str">
        <f t="shared" si="374"/>
        <v/>
      </c>
      <c r="P1367" s="15"/>
      <c r="Q1367" s="15"/>
      <c r="R1367" s="15"/>
      <c r="S1367" s="15"/>
      <c r="T1367" s="15"/>
      <c r="U1367" s="48">
        <f t="shared" si="384"/>
        <v>0</v>
      </c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>
        <v>480</v>
      </c>
      <c r="BG1367" s="48">
        <f t="shared" si="373"/>
        <v>480</v>
      </c>
      <c r="BH1367" s="49">
        <f t="shared" si="375"/>
        <v>8</v>
      </c>
      <c r="BI1367" s="50">
        <f t="shared" si="376"/>
        <v>0</v>
      </c>
      <c r="BJ1367" s="50">
        <f t="shared" si="377"/>
        <v>0</v>
      </c>
      <c r="BK1367" s="51">
        <f t="shared" si="378"/>
        <v>0</v>
      </c>
      <c r="BL1367" s="51">
        <f t="shared" si="379"/>
        <v>0</v>
      </c>
      <c r="BM1367" s="51">
        <f t="shared" si="370"/>
        <v>0</v>
      </c>
      <c r="BN1367" s="52">
        <f t="shared" si="380"/>
        <v>8</v>
      </c>
      <c r="BO1367" s="52">
        <f t="shared" si="381"/>
        <v>0</v>
      </c>
      <c r="BP1367" s="52">
        <f t="shared" si="382"/>
        <v>0</v>
      </c>
      <c r="BQ1367" s="53">
        <f t="shared" si="383"/>
        <v>0</v>
      </c>
    </row>
    <row r="1368" spans="1:69">
      <c r="A1368" s="41">
        <v>1429</v>
      </c>
      <c r="B1368" s="42">
        <v>46045</v>
      </c>
      <c r="C1368" s="15" t="s">
        <v>91</v>
      </c>
      <c r="D1368" s="43" t="str">
        <f t="shared" si="372"/>
        <v>CG</v>
      </c>
      <c r="E1368" s="44" t="s">
        <v>108</v>
      </c>
      <c r="F1368" s="44" t="s">
        <v>120</v>
      </c>
      <c r="G1368" s="45" t="s">
        <v>94</v>
      </c>
      <c r="H1368" s="45" t="s">
        <v>110</v>
      </c>
      <c r="I1368" s="45" t="s">
        <v>95</v>
      </c>
      <c r="J1368" s="5">
        <v>208246</v>
      </c>
      <c r="K1368" s="46" t="str">
        <f>VLOOKUP(J1368,'[1]Item List (3)'!A$1:B$110000,2,FALSE)</f>
        <v>OR. 208 YY2</v>
      </c>
      <c r="L1368" s="5">
        <v>251223005</v>
      </c>
      <c r="M1368" s="15" t="str">
        <f t="shared" si="371"/>
        <v>OR</v>
      </c>
      <c r="N1368" s="15"/>
      <c r="O1368" s="47" t="str">
        <f t="shared" si="374"/>
        <v/>
      </c>
      <c r="P1368" s="15">
        <v>1</v>
      </c>
      <c r="Q1368" s="15">
        <v>1859</v>
      </c>
      <c r="R1368" s="15"/>
      <c r="S1368" s="15">
        <v>3</v>
      </c>
      <c r="T1368" s="15"/>
      <c r="U1368" s="48">
        <f t="shared" si="384"/>
        <v>1862</v>
      </c>
      <c r="V1368" s="15">
        <v>180</v>
      </c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>
        <v>75</v>
      </c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48">
        <f t="shared" si="373"/>
        <v>255</v>
      </c>
      <c r="BH1368" s="49">
        <f t="shared" si="375"/>
        <v>4.25</v>
      </c>
      <c r="BI1368" s="50">
        <f t="shared" si="376"/>
        <v>3</v>
      </c>
      <c r="BJ1368" s="50">
        <f t="shared" si="377"/>
        <v>70.588235294117652</v>
      </c>
      <c r="BK1368" s="51">
        <f t="shared" si="378"/>
        <v>0</v>
      </c>
      <c r="BL1368" s="51">
        <f t="shared" si="379"/>
        <v>99.838882921589686</v>
      </c>
      <c r="BM1368" s="51">
        <f t="shared" si="370"/>
        <v>0</v>
      </c>
      <c r="BN1368" s="52">
        <f t="shared" si="380"/>
        <v>0</v>
      </c>
      <c r="BO1368" s="52">
        <f t="shared" si="381"/>
        <v>0</v>
      </c>
      <c r="BP1368" s="52">
        <f t="shared" si="382"/>
        <v>1.25</v>
      </c>
      <c r="BQ1368" s="53">
        <f t="shared" si="383"/>
        <v>0</v>
      </c>
    </row>
    <row r="1369" spans="1:69">
      <c r="A1369" s="41">
        <v>1430</v>
      </c>
      <c r="B1369" s="42">
        <v>46045</v>
      </c>
      <c r="C1369" s="15" t="s">
        <v>91</v>
      </c>
      <c r="D1369" s="43" t="str">
        <f t="shared" si="372"/>
        <v>CG</v>
      </c>
      <c r="E1369" s="44" t="s">
        <v>108</v>
      </c>
      <c r="F1369" s="44" t="s">
        <v>111</v>
      </c>
      <c r="G1369" s="45" t="s">
        <v>94</v>
      </c>
      <c r="H1369" s="45" t="s">
        <v>110</v>
      </c>
      <c r="I1369" s="45" t="s">
        <v>95</v>
      </c>
      <c r="J1369" s="5">
        <v>208246</v>
      </c>
      <c r="K1369" s="46" t="str">
        <f>VLOOKUP(J1369,'[1]Item List (3)'!A$1:B$110000,2,FALSE)</f>
        <v>OR. 208 YY2</v>
      </c>
      <c r="L1369" s="5">
        <v>251223005</v>
      </c>
      <c r="M1369" s="15" t="str">
        <f t="shared" si="371"/>
        <v>OR</v>
      </c>
      <c r="N1369" s="15"/>
      <c r="O1369" s="47" t="str">
        <f t="shared" si="374"/>
        <v/>
      </c>
      <c r="P1369" s="15">
        <v>2</v>
      </c>
      <c r="Q1369" s="15">
        <v>3200</v>
      </c>
      <c r="R1369" s="15"/>
      <c r="S1369" s="15"/>
      <c r="T1369" s="15"/>
      <c r="U1369" s="48">
        <f t="shared" si="384"/>
        <v>3200</v>
      </c>
      <c r="V1369" s="15">
        <v>225</v>
      </c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48">
        <f t="shared" si="373"/>
        <v>225</v>
      </c>
      <c r="BH1369" s="49">
        <f t="shared" si="375"/>
        <v>3.75</v>
      </c>
      <c r="BI1369" s="50">
        <f t="shared" si="376"/>
        <v>3.75</v>
      </c>
      <c r="BJ1369" s="50">
        <f t="shared" si="377"/>
        <v>100</v>
      </c>
      <c r="BK1369" s="51">
        <f t="shared" si="378"/>
        <v>0</v>
      </c>
      <c r="BL1369" s="51">
        <f t="shared" si="379"/>
        <v>100</v>
      </c>
      <c r="BM1369" s="51">
        <f t="shared" si="370"/>
        <v>0</v>
      </c>
      <c r="BN1369" s="52">
        <f t="shared" si="380"/>
        <v>0</v>
      </c>
      <c r="BO1369" s="52">
        <f t="shared" si="381"/>
        <v>0</v>
      </c>
      <c r="BP1369" s="52">
        <f t="shared" si="382"/>
        <v>0</v>
      </c>
      <c r="BQ1369" s="53">
        <f t="shared" si="383"/>
        <v>0</v>
      </c>
    </row>
    <row r="1370" spans="1:69">
      <c r="A1370" s="41">
        <v>1431</v>
      </c>
      <c r="B1370" s="42">
        <v>46045</v>
      </c>
      <c r="C1370" s="15" t="s">
        <v>97</v>
      </c>
      <c r="D1370" s="43" t="str">
        <f t="shared" si="372"/>
        <v>CG</v>
      </c>
      <c r="E1370" s="44" t="s">
        <v>108</v>
      </c>
      <c r="F1370" s="44" t="s">
        <v>120</v>
      </c>
      <c r="G1370" s="45" t="s">
        <v>112</v>
      </c>
      <c r="H1370" s="45" t="s">
        <v>113</v>
      </c>
      <c r="I1370" s="45" t="s">
        <v>114</v>
      </c>
      <c r="J1370" s="5">
        <v>208246</v>
      </c>
      <c r="K1370" s="46" t="str">
        <f>VLOOKUP(J1370,'[1]Item List (3)'!A$1:B$110000,2,FALSE)</f>
        <v>OR. 208 YY2</v>
      </c>
      <c r="L1370" s="5">
        <v>251223005</v>
      </c>
      <c r="M1370" s="15" t="str">
        <f t="shared" si="371"/>
        <v>OR</v>
      </c>
      <c r="N1370" s="15"/>
      <c r="O1370" s="47" t="str">
        <f t="shared" si="374"/>
        <v/>
      </c>
      <c r="P1370" s="15">
        <v>1</v>
      </c>
      <c r="Q1370" s="15">
        <v>3475</v>
      </c>
      <c r="R1370" s="15"/>
      <c r="S1370" s="15">
        <v>3</v>
      </c>
      <c r="T1370" s="15"/>
      <c r="U1370" s="48">
        <f t="shared" si="384"/>
        <v>3478</v>
      </c>
      <c r="V1370" s="15">
        <v>195</v>
      </c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>
        <v>105</v>
      </c>
      <c r="AR1370" s="15"/>
      <c r="AS1370" s="15"/>
      <c r="AT1370" s="15"/>
      <c r="AU1370" s="15"/>
      <c r="AV1370" s="15"/>
      <c r="AW1370" s="15">
        <v>180</v>
      </c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48">
        <f t="shared" si="373"/>
        <v>480</v>
      </c>
      <c r="BH1370" s="49">
        <f t="shared" si="375"/>
        <v>8</v>
      </c>
      <c r="BI1370" s="50">
        <f t="shared" si="376"/>
        <v>3.25</v>
      </c>
      <c r="BJ1370" s="50">
        <f t="shared" si="377"/>
        <v>40.625</v>
      </c>
      <c r="BK1370" s="51">
        <f t="shared" si="378"/>
        <v>0</v>
      </c>
      <c r="BL1370" s="51">
        <f t="shared" si="379"/>
        <v>99.913743530764805</v>
      </c>
      <c r="BM1370" s="51">
        <f t="shared" si="370"/>
        <v>0</v>
      </c>
      <c r="BN1370" s="52">
        <f t="shared" si="380"/>
        <v>0</v>
      </c>
      <c r="BO1370" s="52">
        <f t="shared" si="381"/>
        <v>0</v>
      </c>
      <c r="BP1370" s="52">
        <f t="shared" si="382"/>
        <v>4.75</v>
      </c>
      <c r="BQ1370" s="53">
        <f t="shared" si="383"/>
        <v>0</v>
      </c>
    </row>
    <row r="1371" spans="1:69">
      <c r="A1371" s="41">
        <v>1432</v>
      </c>
      <c r="B1371" s="42">
        <v>46045</v>
      </c>
      <c r="C1371" s="15" t="s">
        <v>91</v>
      </c>
      <c r="D1371" s="43" t="str">
        <f t="shared" si="372"/>
        <v>CG</v>
      </c>
      <c r="E1371" s="44" t="s">
        <v>115</v>
      </c>
      <c r="F1371" s="44" t="s">
        <v>120</v>
      </c>
      <c r="G1371" s="45" t="s">
        <v>117</v>
      </c>
      <c r="H1371" s="45" t="s">
        <v>118</v>
      </c>
      <c r="I1371" s="45" t="s">
        <v>119</v>
      </c>
      <c r="J1371" s="5">
        <v>208281</v>
      </c>
      <c r="K1371" s="46" t="str">
        <f>VLOOKUP(J1371,'[1]Item List (3)'!A$1:B$110000,2,FALSE)</f>
        <v>D.OR 14536</v>
      </c>
      <c r="L1371" s="5">
        <v>251225006</v>
      </c>
      <c r="M1371" s="15" t="str">
        <f t="shared" si="371"/>
        <v>OR</v>
      </c>
      <c r="N1371" s="15"/>
      <c r="O1371" s="47" t="str">
        <f t="shared" si="374"/>
        <v/>
      </c>
      <c r="P1371" s="15">
        <v>3</v>
      </c>
      <c r="Q1371" s="15">
        <v>1116</v>
      </c>
      <c r="R1371" s="15"/>
      <c r="S1371" s="15"/>
      <c r="T1371" s="15"/>
      <c r="U1371" s="48">
        <f t="shared" si="384"/>
        <v>1116</v>
      </c>
      <c r="V1371" s="15">
        <v>240</v>
      </c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>
        <v>60</v>
      </c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>
        <v>60</v>
      </c>
      <c r="BD1371" s="15"/>
      <c r="BE1371" s="15"/>
      <c r="BF1371" s="15"/>
      <c r="BG1371" s="48">
        <f t="shared" si="373"/>
        <v>360</v>
      </c>
      <c r="BH1371" s="49">
        <f t="shared" si="375"/>
        <v>6</v>
      </c>
      <c r="BI1371" s="50">
        <f t="shared" si="376"/>
        <v>4</v>
      </c>
      <c r="BJ1371" s="50">
        <f t="shared" si="377"/>
        <v>66.666666666666657</v>
      </c>
      <c r="BK1371" s="51">
        <f t="shared" si="378"/>
        <v>0</v>
      </c>
      <c r="BL1371" s="51">
        <f t="shared" si="379"/>
        <v>100</v>
      </c>
      <c r="BM1371" s="51">
        <f t="shared" si="370"/>
        <v>0</v>
      </c>
      <c r="BN1371" s="52">
        <f t="shared" si="380"/>
        <v>0</v>
      </c>
      <c r="BO1371" s="52">
        <f t="shared" si="381"/>
        <v>0</v>
      </c>
      <c r="BP1371" s="52">
        <f t="shared" si="382"/>
        <v>2</v>
      </c>
      <c r="BQ1371" s="53">
        <f t="shared" si="383"/>
        <v>0</v>
      </c>
    </row>
    <row r="1372" spans="1:69">
      <c r="A1372" s="41">
        <v>1433</v>
      </c>
      <c r="B1372" s="42">
        <v>46045</v>
      </c>
      <c r="C1372" s="15" t="s">
        <v>91</v>
      </c>
      <c r="D1372" s="43" t="str">
        <f t="shared" si="372"/>
        <v>CG</v>
      </c>
      <c r="E1372" s="44" t="s">
        <v>115</v>
      </c>
      <c r="F1372" s="44" t="s">
        <v>111</v>
      </c>
      <c r="G1372" s="45" t="s">
        <v>117</v>
      </c>
      <c r="H1372" s="45" t="s">
        <v>118</v>
      </c>
      <c r="I1372" s="45" t="s">
        <v>119</v>
      </c>
      <c r="J1372" s="5">
        <v>208281</v>
      </c>
      <c r="K1372" s="46" t="str">
        <f>VLOOKUP(J1372,'[1]Item List (3)'!A$1:B$110000,2,FALSE)</f>
        <v>D.OR 14536</v>
      </c>
      <c r="L1372" s="5">
        <v>251225006</v>
      </c>
      <c r="M1372" s="15" t="str">
        <f t="shared" si="371"/>
        <v>OR</v>
      </c>
      <c r="N1372" s="15"/>
      <c r="O1372" s="47" t="str">
        <f t="shared" si="374"/>
        <v/>
      </c>
      <c r="P1372" s="15">
        <v>1</v>
      </c>
      <c r="Q1372" s="15">
        <v>1034</v>
      </c>
      <c r="R1372" s="15"/>
      <c r="S1372" s="15"/>
      <c r="T1372" s="15"/>
      <c r="U1372" s="48">
        <f t="shared" si="384"/>
        <v>1034</v>
      </c>
      <c r="V1372" s="15">
        <v>120</v>
      </c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48">
        <f t="shared" si="373"/>
        <v>120</v>
      </c>
      <c r="BH1372" s="49">
        <f t="shared" si="375"/>
        <v>2</v>
      </c>
      <c r="BI1372" s="50">
        <f t="shared" si="376"/>
        <v>2</v>
      </c>
      <c r="BJ1372" s="50">
        <f t="shared" si="377"/>
        <v>100</v>
      </c>
      <c r="BK1372" s="51">
        <f t="shared" si="378"/>
        <v>0</v>
      </c>
      <c r="BL1372" s="51">
        <f t="shared" si="379"/>
        <v>100</v>
      </c>
      <c r="BM1372" s="51">
        <f t="shared" si="370"/>
        <v>0</v>
      </c>
      <c r="BN1372" s="52">
        <f t="shared" si="380"/>
        <v>0</v>
      </c>
      <c r="BO1372" s="52">
        <f t="shared" si="381"/>
        <v>0</v>
      </c>
      <c r="BP1372" s="52">
        <f t="shared" si="382"/>
        <v>0</v>
      </c>
      <c r="BQ1372" s="53">
        <f t="shared" si="383"/>
        <v>0</v>
      </c>
    </row>
    <row r="1373" spans="1:69">
      <c r="A1373" s="41">
        <v>1434</v>
      </c>
      <c r="B1373" s="42">
        <v>46045</v>
      </c>
      <c r="C1373" s="15" t="s">
        <v>97</v>
      </c>
      <c r="D1373" s="43" t="str">
        <f t="shared" si="372"/>
        <v>CG</v>
      </c>
      <c r="E1373" s="44" t="s">
        <v>115</v>
      </c>
      <c r="F1373" s="44" t="s">
        <v>120</v>
      </c>
      <c r="G1373" s="45" t="s">
        <v>117</v>
      </c>
      <c r="H1373" s="45" t="s">
        <v>181</v>
      </c>
      <c r="I1373" s="45" t="s">
        <v>112</v>
      </c>
      <c r="J1373" s="5">
        <v>208281</v>
      </c>
      <c r="K1373" s="46" t="str">
        <f>VLOOKUP(J1373,'[1]Item List (3)'!A$1:B$110000,2,FALSE)</f>
        <v>D.OR 14536</v>
      </c>
      <c r="L1373" s="5">
        <v>251225005</v>
      </c>
      <c r="M1373" s="15" t="str">
        <f t="shared" si="371"/>
        <v>OR</v>
      </c>
      <c r="N1373" s="15"/>
      <c r="O1373" s="47" t="str">
        <f t="shared" si="374"/>
        <v/>
      </c>
      <c r="P1373" s="15">
        <v>2</v>
      </c>
      <c r="Q1373" s="15">
        <v>1031</v>
      </c>
      <c r="R1373" s="15"/>
      <c r="S1373" s="15">
        <v>4</v>
      </c>
      <c r="T1373" s="15"/>
      <c r="U1373" s="48">
        <f t="shared" si="384"/>
        <v>1035</v>
      </c>
      <c r="V1373" s="15">
        <v>60</v>
      </c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>
        <v>60</v>
      </c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48">
        <f t="shared" si="373"/>
        <v>120</v>
      </c>
      <c r="BH1373" s="49">
        <f t="shared" si="375"/>
        <v>2</v>
      </c>
      <c r="BI1373" s="50">
        <f t="shared" si="376"/>
        <v>1</v>
      </c>
      <c r="BJ1373" s="50">
        <f t="shared" si="377"/>
        <v>50</v>
      </c>
      <c r="BK1373" s="51">
        <f t="shared" si="378"/>
        <v>0</v>
      </c>
      <c r="BL1373" s="51">
        <f t="shared" si="379"/>
        <v>99.613526570048307</v>
      </c>
      <c r="BM1373" s="51">
        <f t="shared" ref="BM1373:BM1436" si="385">IFERROR((((BJ1373*BK1373*BL1373)/1000000)*100),0)</f>
        <v>0</v>
      </c>
      <c r="BN1373" s="52">
        <f t="shared" si="380"/>
        <v>0</v>
      </c>
      <c r="BO1373" s="52">
        <f t="shared" si="381"/>
        <v>0</v>
      </c>
      <c r="BP1373" s="52">
        <f t="shared" si="382"/>
        <v>1</v>
      </c>
      <c r="BQ1373" s="53">
        <f t="shared" si="383"/>
        <v>0</v>
      </c>
    </row>
    <row r="1374" spans="1:69">
      <c r="A1374" s="41">
        <v>1435</v>
      </c>
      <c r="B1374" s="42">
        <v>46045</v>
      </c>
      <c r="C1374" s="15" t="s">
        <v>97</v>
      </c>
      <c r="D1374" s="43" t="str">
        <f t="shared" si="372"/>
        <v>CG</v>
      </c>
      <c r="E1374" s="44" t="s">
        <v>115</v>
      </c>
      <c r="F1374" s="44" t="s">
        <v>120</v>
      </c>
      <c r="G1374" s="45" t="s">
        <v>117</v>
      </c>
      <c r="H1374" s="45" t="s">
        <v>181</v>
      </c>
      <c r="I1374" s="45" t="s">
        <v>112</v>
      </c>
      <c r="J1374" s="5">
        <v>208557.1</v>
      </c>
      <c r="K1374" s="46" t="str">
        <f>VLOOKUP(J1374,'[1]Item List (3)'!A$1:B$110000,2,FALSE)</f>
        <v>OR 22211 SPL</v>
      </c>
      <c r="L1374" s="5"/>
      <c r="M1374" s="15" t="str">
        <f t="shared" si="371"/>
        <v>OR</v>
      </c>
      <c r="N1374" s="15"/>
      <c r="O1374" s="47" t="str">
        <f t="shared" si="374"/>
        <v/>
      </c>
      <c r="P1374" s="15">
        <v>1</v>
      </c>
      <c r="Q1374" s="15">
        <v>950</v>
      </c>
      <c r="R1374" s="15"/>
      <c r="S1374" s="15">
        <v>2</v>
      </c>
      <c r="T1374" s="15"/>
      <c r="U1374" s="48">
        <f t="shared" si="384"/>
        <v>952</v>
      </c>
      <c r="V1374" s="15">
        <v>60</v>
      </c>
      <c r="W1374" s="15">
        <v>90</v>
      </c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48">
        <f t="shared" si="373"/>
        <v>150</v>
      </c>
      <c r="BH1374" s="49">
        <f t="shared" si="375"/>
        <v>2.5</v>
      </c>
      <c r="BI1374" s="50">
        <f t="shared" si="376"/>
        <v>1</v>
      </c>
      <c r="BJ1374" s="50">
        <f t="shared" si="377"/>
        <v>40</v>
      </c>
      <c r="BK1374" s="51">
        <f t="shared" si="378"/>
        <v>0</v>
      </c>
      <c r="BL1374" s="51">
        <f t="shared" si="379"/>
        <v>99.789915966386559</v>
      </c>
      <c r="BM1374" s="51">
        <f t="shared" si="385"/>
        <v>0</v>
      </c>
      <c r="BN1374" s="52">
        <f t="shared" si="380"/>
        <v>1.5</v>
      </c>
      <c r="BO1374" s="52">
        <f t="shared" si="381"/>
        <v>0</v>
      </c>
      <c r="BP1374" s="52">
        <f t="shared" si="382"/>
        <v>0</v>
      </c>
      <c r="BQ1374" s="53">
        <f t="shared" si="383"/>
        <v>0</v>
      </c>
    </row>
    <row r="1375" spans="1:69">
      <c r="A1375" s="41">
        <v>1436</v>
      </c>
      <c r="B1375" s="42">
        <v>46045</v>
      </c>
      <c r="C1375" s="15" t="s">
        <v>97</v>
      </c>
      <c r="D1375" s="43" t="str">
        <f t="shared" si="372"/>
        <v>CG</v>
      </c>
      <c r="E1375" s="44" t="s">
        <v>115</v>
      </c>
      <c r="F1375" s="44" t="s">
        <v>120</v>
      </c>
      <c r="G1375" s="45" t="s">
        <v>117</v>
      </c>
      <c r="H1375" s="45" t="s">
        <v>181</v>
      </c>
      <c r="I1375" s="45" t="s">
        <v>112</v>
      </c>
      <c r="J1375" s="5">
        <v>208306.01</v>
      </c>
      <c r="K1375" s="46" t="str">
        <f>VLOOKUP(J1375,'[1]Item List (3)'!A$1:B$110000,2,FALSE)</f>
        <v>NA/RNA.OR 4906</v>
      </c>
      <c r="L1375" s="5"/>
      <c r="M1375" s="15" t="str">
        <f t="shared" si="371"/>
        <v>OR</v>
      </c>
      <c r="N1375" s="15"/>
      <c r="O1375" s="47" t="str">
        <f t="shared" si="374"/>
        <v/>
      </c>
      <c r="P1375" s="15">
        <v>1</v>
      </c>
      <c r="Q1375" s="15">
        <v>975</v>
      </c>
      <c r="R1375" s="15"/>
      <c r="S1375" s="15"/>
      <c r="T1375" s="15"/>
      <c r="U1375" s="48">
        <f t="shared" si="384"/>
        <v>975</v>
      </c>
      <c r="V1375" s="15">
        <v>60</v>
      </c>
      <c r="W1375" s="15">
        <v>90</v>
      </c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48">
        <f t="shared" si="373"/>
        <v>150</v>
      </c>
      <c r="BH1375" s="49">
        <f t="shared" si="375"/>
        <v>2.5</v>
      </c>
      <c r="BI1375" s="50">
        <f t="shared" si="376"/>
        <v>1</v>
      </c>
      <c r="BJ1375" s="50">
        <f t="shared" si="377"/>
        <v>40</v>
      </c>
      <c r="BK1375" s="51">
        <f t="shared" si="378"/>
        <v>0</v>
      </c>
      <c r="BL1375" s="51">
        <f t="shared" si="379"/>
        <v>100</v>
      </c>
      <c r="BM1375" s="51">
        <f t="shared" si="385"/>
        <v>0</v>
      </c>
      <c r="BN1375" s="52">
        <f t="shared" si="380"/>
        <v>1.5</v>
      </c>
      <c r="BO1375" s="52">
        <f t="shared" si="381"/>
        <v>0</v>
      </c>
      <c r="BP1375" s="52">
        <f t="shared" si="382"/>
        <v>0</v>
      </c>
      <c r="BQ1375" s="53">
        <f t="shared" si="383"/>
        <v>0</v>
      </c>
    </row>
    <row r="1376" spans="1:69">
      <c r="A1376" s="41">
        <v>1437</v>
      </c>
      <c r="B1376" s="42">
        <v>46045</v>
      </c>
      <c r="C1376" s="15" t="s">
        <v>97</v>
      </c>
      <c r="D1376" s="43" t="str">
        <f t="shared" si="372"/>
        <v>CG</v>
      </c>
      <c r="E1376" s="44" t="s">
        <v>115</v>
      </c>
      <c r="F1376" s="44"/>
      <c r="G1376" s="45" t="s">
        <v>117</v>
      </c>
      <c r="H1376" s="45" t="s">
        <v>181</v>
      </c>
      <c r="I1376" s="45" t="s">
        <v>112</v>
      </c>
      <c r="J1376" s="5">
        <v>208249</v>
      </c>
      <c r="K1376" s="46" t="str">
        <f>VLOOKUP(J1376,'[1]Item List (3)'!A$1:B$110000,2,FALSE)</f>
        <v>OW-BDA-4003</v>
      </c>
      <c r="L1376" s="5"/>
      <c r="M1376" s="15" t="str">
        <f t="shared" si="371"/>
        <v>OR</v>
      </c>
      <c r="N1376" s="15"/>
      <c r="O1376" s="47" t="str">
        <f t="shared" si="374"/>
        <v/>
      </c>
      <c r="P1376" s="15"/>
      <c r="Q1376" s="15"/>
      <c r="R1376" s="15"/>
      <c r="S1376" s="15"/>
      <c r="T1376" s="15"/>
      <c r="U1376" s="48">
        <f t="shared" si="384"/>
        <v>0</v>
      </c>
      <c r="V1376" s="15"/>
      <c r="W1376" s="15">
        <v>60</v>
      </c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48">
        <f t="shared" si="373"/>
        <v>60</v>
      </c>
      <c r="BH1376" s="49">
        <f t="shared" si="375"/>
        <v>1</v>
      </c>
      <c r="BI1376" s="50">
        <f t="shared" si="376"/>
        <v>0</v>
      </c>
      <c r="BJ1376" s="50">
        <f t="shared" si="377"/>
        <v>0</v>
      </c>
      <c r="BK1376" s="51">
        <f t="shared" si="378"/>
        <v>0</v>
      </c>
      <c r="BL1376" s="51">
        <f t="shared" si="379"/>
        <v>0</v>
      </c>
      <c r="BM1376" s="51">
        <f t="shared" si="385"/>
        <v>0</v>
      </c>
      <c r="BN1376" s="52">
        <f t="shared" si="380"/>
        <v>1</v>
      </c>
      <c r="BO1376" s="52">
        <f t="shared" si="381"/>
        <v>0</v>
      </c>
      <c r="BP1376" s="52">
        <f t="shared" si="382"/>
        <v>0</v>
      </c>
      <c r="BQ1376" s="53">
        <f t="shared" si="383"/>
        <v>0</v>
      </c>
    </row>
    <row r="1377" spans="1:70">
      <c r="A1377" s="41">
        <v>1438</v>
      </c>
      <c r="B1377" s="42">
        <v>46045</v>
      </c>
      <c r="C1377" s="15" t="s">
        <v>91</v>
      </c>
      <c r="D1377" s="43" t="str">
        <f t="shared" si="372"/>
        <v>CG</v>
      </c>
      <c r="E1377" s="44" t="s">
        <v>188</v>
      </c>
      <c r="F1377" s="44"/>
      <c r="G1377" s="45"/>
      <c r="H1377" s="45"/>
      <c r="I1377" s="45"/>
      <c r="J1377" s="5"/>
      <c r="K1377" s="46" t="e">
        <f>VLOOKUP(J1377,'[1]Item List (3)'!A$1:B$110000,2,FALSE)</f>
        <v>#N/A</v>
      </c>
      <c r="L1377" s="5"/>
      <c r="M1377" s="15" t="str">
        <f t="shared" si="371"/>
        <v>IR</v>
      </c>
      <c r="N1377" s="15"/>
      <c r="O1377" s="47" t="str">
        <f t="shared" si="374"/>
        <v/>
      </c>
      <c r="P1377" s="15"/>
      <c r="Q1377" s="15"/>
      <c r="R1377" s="15"/>
      <c r="S1377" s="15"/>
      <c r="T1377" s="15"/>
      <c r="U1377" s="48">
        <f t="shared" si="384"/>
        <v>0</v>
      </c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48">
        <f t="shared" si="373"/>
        <v>0</v>
      </c>
      <c r="BH1377" s="49">
        <f t="shared" si="375"/>
        <v>0</v>
      </c>
      <c r="BI1377" s="50">
        <f t="shared" si="376"/>
        <v>0</v>
      </c>
      <c r="BJ1377" s="50">
        <f t="shared" si="377"/>
        <v>0</v>
      </c>
      <c r="BK1377" s="51">
        <f t="shared" si="378"/>
        <v>0</v>
      </c>
      <c r="BL1377" s="51">
        <f t="shared" si="379"/>
        <v>0</v>
      </c>
      <c r="BM1377" s="51">
        <f t="shared" si="385"/>
        <v>0</v>
      </c>
      <c r="BN1377" s="52">
        <f t="shared" si="380"/>
        <v>0</v>
      </c>
      <c r="BO1377" s="52">
        <f t="shared" si="381"/>
        <v>0</v>
      </c>
      <c r="BP1377" s="52">
        <f t="shared" si="382"/>
        <v>0</v>
      </c>
      <c r="BQ1377" s="53">
        <f t="shared" si="383"/>
        <v>0</v>
      </c>
    </row>
    <row r="1378" spans="1:70">
      <c r="A1378" s="41">
        <v>1439</v>
      </c>
      <c r="B1378" s="42">
        <v>46045</v>
      </c>
      <c r="C1378" s="15" t="s">
        <v>97</v>
      </c>
      <c r="D1378" s="43" t="str">
        <f t="shared" si="372"/>
        <v>CG</v>
      </c>
      <c r="E1378" s="44" t="s">
        <v>188</v>
      </c>
      <c r="F1378" s="44"/>
      <c r="G1378" s="45"/>
      <c r="H1378" s="45"/>
      <c r="I1378" s="45"/>
      <c r="J1378" s="5"/>
      <c r="K1378" s="46" t="e">
        <f>VLOOKUP(J1378,'[1]Item List (3)'!A$1:B$110000,2,FALSE)</f>
        <v>#N/A</v>
      </c>
      <c r="L1378" s="5"/>
      <c r="M1378" s="15" t="str">
        <f t="shared" si="371"/>
        <v>IR</v>
      </c>
      <c r="N1378" s="15"/>
      <c r="O1378" s="47" t="str">
        <f t="shared" si="374"/>
        <v/>
      </c>
      <c r="P1378" s="15"/>
      <c r="Q1378" s="15"/>
      <c r="R1378" s="15"/>
      <c r="S1378" s="15"/>
      <c r="T1378" s="15"/>
      <c r="U1378" s="48">
        <f t="shared" si="384"/>
        <v>0</v>
      </c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48">
        <f t="shared" si="373"/>
        <v>0</v>
      </c>
      <c r="BH1378" s="49">
        <f t="shared" si="375"/>
        <v>0</v>
      </c>
      <c r="BI1378" s="50">
        <f t="shared" si="376"/>
        <v>0</v>
      </c>
      <c r="BJ1378" s="50">
        <f t="shared" si="377"/>
        <v>0</v>
      </c>
      <c r="BK1378" s="51">
        <f t="shared" si="378"/>
        <v>0</v>
      </c>
      <c r="BL1378" s="51">
        <f t="shared" si="379"/>
        <v>0</v>
      </c>
      <c r="BM1378" s="51">
        <f t="shared" si="385"/>
        <v>0</v>
      </c>
      <c r="BN1378" s="52">
        <f t="shared" si="380"/>
        <v>0</v>
      </c>
      <c r="BO1378" s="52">
        <f t="shared" si="381"/>
        <v>0</v>
      </c>
      <c r="BP1378" s="52">
        <f t="shared" si="382"/>
        <v>0</v>
      </c>
      <c r="BQ1378" s="53">
        <f t="shared" si="383"/>
        <v>0</v>
      </c>
    </row>
    <row r="1379" spans="1:70">
      <c r="A1379" s="41">
        <v>1440</v>
      </c>
      <c r="B1379" s="42">
        <v>46045</v>
      </c>
      <c r="C1379" s="15" t="s">
        <v>91</v>
      </c>
      <c r="D1379" s="43" t="str">
        <f t="shared" si="372"/>
        <v>EG</v>
      </c>
      <c r="E1379" s="44" t="s">
        <v>121</v>
      </c>
      <c r="F1379" s="44" t="s">
        <v>122</v>
      </c>
      <c r="G1379" s="45" t="s">
        <v>156</v>
      </c>
      <c r="H1379" s="45"/>
      <c r="I1379" s="45"/>
      <c r="J1379" s="5">
        <v>104609.02</v>
      </c>
      <c r="K1379" s="46" t="str">
        <f>VLOOKUP(J1379,'[1]Item List (3)'!A$1:B$110000,2,FALSE)</f>
        <v>N.IR 311</v>
      </c>
      <c r="L1379" s="5">
        <v>251219016</v>
      </c>
      <c r="M1379" s="15" t="str">
        <f t="shared" si="371"/>
        <v>IR</v>
      </c>
      <c r="N1379" s="15">
        <v>45</v>
      </c>
      <c r="O1379" s="47">
        <f t="shared" si="374"/>
        <v>80</v>
      </c>
      <c r="P1379" s="15">
        <v>1</v>
      </c>
      <c r="Q1379" s="15">
        <v>49</v>
      </c>
      <c r="R1379" s="15">
        <v>5</v>
      </c>
      <c r="S1379" s="15"/>
      <c r="T1379" s="15"/>
      <c r="U1379" s="48">
        <f t="shared" si="384"/>
        <v>49</v>
      </c>
      <c r="V1379" s="15">
        <v>30</v>
      </c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>
        <v>450</v>
      </c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48">
        <f t="shared" si="373"/>
        <v>480</v>
      </c>
      <c r="BH1379" s="49">
        <f t="shared" si="375"/>
        <v>8</v>
      </c>
      <c r="BI1379" s="50">
        <f t="shared" si="376"/>
        <v>0.5</v>
      </c>
      <c r="BJ1379" s="50">
        <f t="shared" si="377"/>
        <v>6.25</v>
      </c>
      <c r="BK1379" s="51">
        <f t="shared" si="378"/>
        <v>122.50000000000001</v>
      </c>
      <c r="BL1379" s="51">
        <f t="shared" si="379"/>
        <v>89.795918367346943</v>
      </c>
      <c r="BM1379" s="51">
        <f t="shared" si="385"/>
        <v>6.8750000000000018</v>
      </c>
      <c r="BN1379" s="52">
        <f t="shared" si="380"/>
        <v>0</v>
      </c>
      <c r="BO1379" s="52">
        <f t="shared" si="381"/>
        <v>640</v>
      </c>
      <c r="BP1379" s="52">
        <f t="shared" si="382"/>
        <v>7.5</v>
      </c>
      <c r="BQ1379" s="53">
        <f t="shared" si="383"/>
        <v>600</v>
      </c>
    </row>
    <row r="1380" spans="1:70">
      <c r="A1380" s="41">
        <v>1441</v>
      </c>
      <c r="B1380" s="42">
        <v>46045</v>
      </c>
      <c r="C1380" s="15" t="s">
        <v>97</v>
      </c>
      <c r="D1380" s="43" t="str">
        <f t="shared" si="372"/>
        <v>EG</v>
      </c>
      <c r="E1380" s="44" t="s">
        <v>121</v>
      </c>
      <c r="F1380" s="44" t="s">
        <v>122</v>
      </c>
      <c r="G1380" s="45" t="s">
        <v>124</v>
      </c>
      <c r="H1380" s="45"/>
      <c r="I1380" s="45"/>
      <c r="J1380" s="5">
        <v>100282.4</v>
      </c>
      <c r="K1380" s="46" t="str">
        <f>VLOOKUP(J1380,'[1]Item List (3)'!A$1:B$110000,2,FALSE)</f>
        <v>D.IR 14537 SPL</v>
      </c>
      <c r="L1380" s="5">
        <v>251225005</v>
      </c>
      <c r="M1380" s="15" t="str">
        <f t="shared" si="371"/>
        <v>IR</v>
      </c>
      <c r="N1380" s="15">
        <v>45</v>
      </c>
      <c r="O1380" s="47">
        <f t="shared" si="374"/>
        <v>80</v>
      </c>
      <c r="P1380" s="15">
        <v>1</v>
      </c>
      <c r="Q1380" s="15">
        <v>129</v>
      </c>
      <c r="R1380" s="15">
        <v>5</v>
      </c>
      <c r="S1380" s="15"/>
      <c r="T1380" s="15"/>
      <c r="U1380" s="48">
        <f t="shared" si="384"/>
        <v>129</v>
      </c>
      <c r="V1380" s="15">
        <v>120</v>
      </c>
      <c r="W1380" s="15">
        <v>120</v>
      </c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>
        <v>180</v>
      </c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>
        <v>60</v>
      </c>
      <c r="BD1380" s="15"/>
      <c r="BE1380" s="15"/>
      <c r="BF1380" s="15"/>
      <c r="BG1380" s="48">
        <f t="shared" si="373"/>
        <v>480</v>
      </c>
      <c r="BH1380" s="49">
        <f t="shared" si="375"/>
        <v>8</v>
      </c>
      <c r="BI1380" s="50">
        <f t="shared" si="376"/>
        <v>2</v>
      </c>
      <c r="BJ1380" s="50">
        <f t="shared" si="377"/>
        <v>25</v>
      </c>
      <c r="BK1380" s="51">
        <f t="shared" si="378"/>
        <v>80.625</v>
      </c>
      <c r="BL1380" s="51">
        <f t="shared" si="379"/>
        <v>96.124031007751938</v>
      </c>
      <c r="BM1380" s="51">
        <f t="shared" si="385"/>
        <v>19.375</v>
      </c>
      <c r="BN1380" s="52">
        <f t="shared" si="380"/>
        <v>5</v>
      </c>
      <c r="BO1380" s="52">
        <f t="shared" si="381"/>
        <v>240</v>
      </c>
      <c r="BP1380" s="52">
        <f t="shared" si="382"/>
        <v>1</v>
      </c>
      <c r="BQ1380" s="53">
        <f t="shared" si="383"/>
        <v>80</v>
      </c>
    </row>
    <row r="1381" spans="1:70">
      <c r="A1381" s="41">
        <v>1442</v>
      </c>
      <c r="B1381" s="42">
        <v>46045</v>
      </c>
      <c r="C1381" s="15" t="s">
        <v>91</v>
      </c>
      <c r="D1381" s="43" t="str">
        <f t="shared" si="372"/>
        <v>EG</v>
      </c>
      <c r="E1381" s="44" t="s">
        <v>125</v>
      </c>
      <c r="F1381" s="44"/>
      <c r="G1381" s="45"/>
      <c r="H1381" s="45"/>
      <c r="I1381" s="45"/>
      <c r="J1381" s="5"/>
      <c r="K1381" s="46" t="e">
        <f>VLOOKUP(J1381,'[1]Item List (3)'!A$1:B$110000,2,FALSE)</f>
        <v>#N/A</v>
      </c>
      <c r="L1381" s="5"/>
      <c r="M1381" s="15" t="str">
        <f t="shared" si="371"/>
        <v>IR</v>
      </c>
      <c r="N1381" s="15"/>
      <c r="O1381" s="47" t="str">
        <f t="shared" si="374"/>
        <v/>
      </c>
      <c r="P1381" s="15"/>
      <c r="Q1381" s="15"/>
      <c r="R1381" s="15"/>
      <c r="S1381" s="15"/>
      <c r="T1381" s="15"/>
      <c r="U1381" s="48">
        <f t="shared" si="384"/>
        <v>0</v>
      </c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>
        <v>480</v>
      </c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48">
        <f t="shared" si="373"/>
        <v>480</v>
      </c>
      <c r="BH1381" s="49">
        <f t="shared" si="375"/>
        <v>8</v>
      </c>
      <c r="BI1381" s="50">
        <f t="shared" si="376"/>
        <v>0</v>
      </c>
      <c r="BJ1381" s="50">
        <f t="shared" si="377"/>
        <v>0</v>
      </c>
      <c r="BK1381" s="51">
        <f t="shared" si="378"/>
        <v>0</v>
      </c>
      <c r="BL1381" s="51">
        <f t="shared" si="379"/>
        <v>0</v>
      </c>
      <c r="BM1381" s="51">
        <f t="shared" si="385"/>
        <v>0</v>
      </c>
      <c r="BN1381" s="52">
        <f t="shared" si="380"/>
        <v>0</v>
      </c>
      <c r="BO1381" s="52">
        <f t="shared" si="381"/>
        <v>0</v>
      </c>
      <c r="BP1381" s="52">
        <f t="shared" si="382"/>
        <v>8</v>
      </c>
      <c r="BQ1381" s="53">
        <f t="shared" si="383"/>
        <v>0</v>
      </c>
    </row>
    <row r="1382" spans="1:70">
      <c r="A1382" s="41">
        <v>1443</v>
      </c>
      <c r="B1382" s="42">
        <v>46045</v>
      </c>
      <c r="C1382" s="15" t="s">
        <v>97</v>
      </c>
      <c r="D1382" s="43" t="str">
        <f t="shared" si="372"/>
        <v>EG</v>
      </c>
      <c r="E1382" s="44" t="s">
        <v>125</v>
      </c>
      <c r="F1382" s="44"/>
      <c r="G1382" s="45"/>
      <c r="H1382" s="45"/>
      <c r="I1382" s="45"/>
      <c r="J1382" s="5"/>
      <c r="K1382" s="46" t="e">
        <f>VLOOKUP(J1382,'[1]Item List (3)'!A$1:B$110000,2,FALSE)</f>
        <v>#N/A</v>
      </c>
      <c r="L1382" s="5"/>
      <c r="M1382" s="15" t="str">
        <f t="shared" si="371"/>
        <v>IR</v>
      </c>
      <c r="N1382" s="15"/>
      <c r="O1382" s="47" t="str">
        <f t="shared" si="374"/>
        <v/>
      </c>
      <c r="P1382" s="15"/>
      <c r="Q1382" s="15"/>
      <c r="R1382" s="15"/>
      <c r="S1382" s="15"/>
      <c r="T1382" s="15"/>
      <c r="U1382" s="48">
        <f t="shared" si="384"/>
        <v>0</v>
      </c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>
        <v>480</v>
      </c>
      <c r="BG1382" s="48">
        <f t="shared" si="373"/>
        <v>480</v>
      </c>
      <c r="BH1382" s="49">
        <f t="shared" si="375"/>
        <v>8</v>
      </c>
      <c r="BI1382" s="50">
        <f t="shared" si="376"/>
        <v>0</v>
      </c>
      <c r="BJ1382" s="50">
        <f t="shared" si="377"/>
        <v>0</v>
      </c>
      <c r="BK1382" s="51">
        <f t="shared" si="378"/>
        <v>0</v>
      </c>
      <c r="BL1382" s="51">
        <f t="shared" si="379"/>
        <v>0</v>
      </c>
      <c r="BM1382" s="51">
        <f t="shared" si="385"/>
        <v>0</v>
      </c>
      <c r="BN1382" s="52">
        <f t="shared" si="380"/>
        <v>8</v>
      </c>
      <c r="BO1382" s="52">
        <f t="shared" si="381"/>
        <v>0</v>
      </c>
      <c r="BP1382" s="52">
        <f t="shared" si="382"/>
        <v>0</v>
      </c>
      <c r="BQ1382" s="53">
        <f t="shared" si="383"/>
        <v>0</v>
      </c>
    </row>
    <row r="1383" spans="1:70">
      <c r="A1383" s="41">
        <v>1444</v>
      </c>
      <c r="B1383" s="42">
        <v>46045</v>
      </c>
      <c r="C1383" s="15" t="s">
        <v>91</v>
      </c>
      <c r="D1383" s="43" t="str">
        <f t="shared" si="372"/>
        <v>EG</v>
      </c>
      <c r="E1383" s="44" t="s">
        <v>128</v>
      </c>
      <c r="F1383" s="44" t="s">
        <v>183</v>
      </c>
      <c r="G1383" s="45" t="s">
        <v>162</v>
      </c>
      <c r="H1383" s="45"/>
      <c r="I1383" s="45"/>
      <c r="J1383" s="5">
        <v>208040.4</v>
      </c>
      <c r="K1383" s="46" t="str">
        <f>VLOOKUP(J1383,'[1]Item List (3)'!A$1:B$110000,2,FALSE)</f>
        <v>BR.OR 3222 LMW</v>
      </c>
      <c r="L1383" s="5">
        <v>250928004</v>
      </c>
      <c r="M1383" s="15" t="str">
        <f t="shared" si="371"/>
        <v>OR</v>
      </c>
      <c r="N1383" s="15">
        <v>40</v>
      </c>
      <c r="O1383" s="47">
        <f t="shared" si="374"/>
        <v>90</v>
      </c>
      <c r="P1383" s="15">
        <v>1</v>
      </c>
      <c r="Q1383" s="15">
        <v>315</v>
      </c>
      <c r="R1383" s="15">
        <v>6</v>
      </c>
      <c r="S1383" s="15"/>
      <c r="T1383" s="15"/>
      <c r="U1383" s="48">
        <f t="shared" si="384"/>
        <v>315</v>
      </c>
      <c r="V1383" s="15">
        <v>270</v>
      </c>
      <c r="W1383" s="15"/>
      <c r="X1383" s="15"/>
      <c r="Y1383" s="15"/>
      <c r="Z1383" s="15">
        <v>30</v>
      </c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>
        <v>180</v>
      </c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48">
        <f t="shared" si="373"/>
        <v>480</v>
      </c>
      <c r="BH1383" s="49">
        <f t="shared" si="375"/>
        <v>8</v>
      </c>
      <c r="BI1383" s="50">
        <f t="shared" si="376"/>
        <v>4.5</v>
      </c>
      <c r="BJ1383" s="50">
        <f t="shared" si="377"/>
        <v>56.25</v>
      </c>
      <c r="BK1383" s="51">
        <f t="shared" si="378"/>
        <v>77.777777777777786</v>
      </c>
      <c r="BL1383" s="51">
        <f t="shared" si="379"/>
        <v>98.095238095238088</v>
      </c>
      <c r="BM1383" s="51">
        <f t="shared" si="385"/>
        <v>42.916666666666664</v>
      </c>
      <c r="BN1383" s="52">
        <f t="shared" si="380"/>
        <v>0</v>
      </c>
      <c r="BO1383" s="52">
        <f t="shared" si="381"/>
        <v>720</v>
      </c>
      <c r="BP1383" s="52">
        <f t="shared" si="382"/>
        <v>3.5</v>
      </c>
      <c r="BQ1383" s="53">
        <f t="shared" si="383"/>
        <v>315</v>
      </c>
    </row>
    <row r="1384" spans="1:70">
      <c r="A1384" s="41">
        <v>1445</v>
      </c>
      <c r="B1384" s="42">
        <v>46045</v>
      </c>
      <c r="C1384" s="15" t="s">
        <v>97</v>
      </c>
      <c r="D1384" s="43" t="str">
        <f t="shared" si="372"/>
        <v>EG</v>
      </c>
      <c r="E1384" s="44" t="s">
        <v>128</v>
      </c>
      <c r="F1384" s="44" t="s">
        <v>184</v>
      </c>
      <c r="G1384" s="45" t="s">
        <v>127</v>
      </c>
      <c r="H1384" s="45"/>
      <c r="I1384" s="45"/>
      <c r="J1384" s="5">
        <v>208040.4</v>
      </c>
      <c r="K1384" s="46" t="str">
        <f>VLOOKUP(J1384,'[1]Item List (3)'!A$1:B$110000,2,FALSE)</f>
        <v>BR.OR 3222 LMW</v>
      </c>
      <c r="L1384" s="5">
        <v>250928004</v>
      </c>
      <c r="M1384" s="15" t="str">
        <f t="shared" si="371"/>
        <v>OR</v>
      </c>
      <c r="N1384" s="15">
        <v>30</v>
      </c>
      <c r="O1384" s="47">
        <f t="shared" si="374"/>
        <v>120</v>
      </c>
      <c r="P1384" s="15">
        <v>1</v>
      </c>
      <c r="Q1384" s="15">
        <v>205</v>
      </c>
      <c r="R1384" s="15"/>
      <c r="S1384" s="15"/>
      <c r="T1384" s="15"/>
      <c r="U1384" s="48">
        <f t="shared" si="384"/>
        <v>205</v>
      </c>
      <c r="V1384" s="15">
        <v>120</v>
      </c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>
        <v>360</v>
      </c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48">
        <f t="shared" si="373"/>
        <v>480</v>
      </c>
      <c r="BH1384" s="49">
        <f t="shared" si="375"/>
        <v>8</v>
      </c>
      <c r="BI1384" s="50">
        <f t="shared" si="376"/>
        <v>2</v>
      </c>
      <c r="BJ1384" s="50">
        <f t="shared" si="377"/>
        <v>25</v>
      </c>
      <c r="BK1384" s="51">
        <f t="shared" si="378"/>
        <v>85.416666666666657</v>
      </c>
      <c r="BL1384" s="51">
        <f t="shared" si="379"/>
        <v>100</v>
      </c>
      <c r="BM1384" s="51">
        <f t="shared" si="385"/>
        <v>21.354166666666664</v>
      </c>
      <c r="BN1384" s="52">
        <f t="shared" si="380"/>
        <v>0</v>
      </c>
      <c r="BO1384" s="52">
        <f t="shared" si="381"/>
        <v>960</v>
      </c>
      <c r="BP1384" s="52">
        <f t="shared" si="382"/>
        <v>6</v>
      </c>
      <c r="BQ1384" s="53">
        <f t="shared" si="383"/>
        <v>720</v>
      </c>
    </row>
    <row r="1385" spans="1:70">
      <c r="A1385" s="41">
        <v>1446</v>
      </c>
      <c r="B1385" s="42">
        <v>46045</v>
      </c>
      <c r="C1385" s="15" t="s">
        <v>91</v>
      </c>
      <c r="D1385" s="43" t="str">
        <f t="shared" si="372"/>
        <v>EG</v>
      </c>
      <c r="E1385" s="44" t="s">
        <v>129</v>
      </c>
      <c r="F1385" s="44" t="s">
        <v>122</v>
      </c>
      <c r="G1385" s="45" t="s">
        <v>162</v>
      </c>
      <c r="H1385" s="45"/>
      <c r="I1385" s="45"/>
      <c r="J1385" s="5">
        <v>104564</v>
      </c>
      <c r="K1385" s="46" t="str">
        <f>VLOOKUP(J1385,'[1]Item List (3)'!A$1:B$110000,2,FALSE)</f>
        <v>IR 21309</v>
      </c>
      <c r="L1385" s="5">
        <v>251223013</v>
      </c>
      <c r="M1385" s="15" t="str">
        <f t="shared" si="371"/>
        <v>IR</v>
      </c>
      <c r="N1385" s="15">
        <v>30</v>
      </c>
      <c r="O1385" s="47">
        <f t="shared" si="374"/>
        <v>120</v>
      </c>
      <c r="P1385" s="15">
        <v>1</v>
      </c>
      <c r="Q1385" s="15">
        <v>747</v>
      </c>
      <c r="R1385" s="15">
        <v>5</v>
      </c>
      <c r="S1385" s="15"/>
      <c r="T1385" s="15"/>
      <c r="U1385" s="48">
        <f t="shared" si="384"/>
        <v>747</v>
      </c>
      <c r="V1385" s="15">
        <v>390</v>
      </c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>
        <v>90</v>
      </c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48">
        <f t="shared" si="373"/>
        <v>480</v>
      </c>
      <c r="BH1385" s="49">
        <f t="shared" si="375"/>
        <v>8</v>
      </c>
      <c r="BI1385" s="50">
        <f t="shared" si="376"/>
        <v>6.5</v>
      </c>
      <c r="BJ1385" s="50">
        <f t="shared" si="377"/>
        <v>81.25</v>
      </c>
      <c r="BK1385" s="51">
        <f t="shared" si="378"/>
        <v>95.769230769230774</v>
      </c>
      <c r="BL1385" s="51">
        <f t="shared" si="379"/>
        <v>99.33065595716198</v>
      </c>
      <c r="BM1385" s="51">
        <f t="shared" si="385"/>
        <v>77.291666666666657</v>
      </c>
      <c r="BN1385" s="52">
        <f t="shared" si="380"/>
        <v>0</v>
      </c>
      <c r="BO1385" s="52">
        <f t="shared" si="381"/>
        <v>960</v>
      </c>
      <c r="BP1385" s="52">
        <f t="shared" si="382"/>
        <v>1.5</v>
      </c>
      <c r="BQ1385" s="53">
        <f t="shared" si="383"/>
        <v>180</v>
      </c>
    </row>
    <row r="1386" spans="1:70">
      <c r="A1386" s="41">
        <v>1447</v>
      </c>
      <c r="B1386" s="42">
        <v>46045</v>
      </c>
      <c r="C1386" s="15" t="s">
        <v>97</v>
      </c>
      <c r="D1386" s="43" t="str">
        <f t="shared" si="372"/>
        <v>EG</v>
      </c>
      <c r="E1386" s="44" t="s">
        <v>129</v>
      </c>
      <c r="F1386" s="44" t="s">
        <v>122</v>
      </c>
      <c r="G1386" s="45" t="s">
        <v>162</v>
      </c>
      <c r="H1386" s="45"/>
      <c r="I1386" s="45"/>
      <c r="J1386" s="5">
        <v>104564</v>
      </c>
      <c r="K1386" s="46" t="str">
        <f>VLOOKUP(J1386,'[1]Item List (3)'!A$1:B$110000,2,FALSE)</f>
        <v>IR 21309</v>
      </c>
      <c r="L1386" s="5">
        <v>251223013</v>
      </c>
      <c r="M1386" s="15" t="str">
        <f t="shared" si="371"/>
        <v>IR</v>
      </c>
      <c r="N1386" s="15">
        <v>30</v>
      </c>
      <c r="O1386" s="47">
        <f t="shared" si="374"/>
        <v>120</v>
      </c>
      <c r="P1386" s="15">
        <v>1</v>
      </c>
      <c r="Q1386" s="15">
        <v>77</v>
      </c>
      <c r="R1386" s="15"/>
      <c r="S1386" s="15">
        <v>3</v>
      </c>
      <c r="T1386" s="15"/>
      <c r="U1386" s="48">
        <f t="shared" si="384"/>
        <v>80</v>
      </c>
      <c r="V1386" s="15">
        <v>50</v>
      </c>
      <c r="W1386" s="15"/>
      <c r="X1386" s="15">
        <v>10</v>
      </c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>
        <v>420</v>
      </c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48">
        <f t="shared" si="373"/>
        <v>480</v>
      </c>
      <c r="BH1386" s="49">
        <f t="shared" si="375"/>
        <v>8</v>
      </c>
      <c r="BI1386" s="50">
        <f t="shared" si="376"/>
        <v>0.83333333333333304</v>
      </c>
      <c r="BJ1386" s="50">
        <f t="shared" si="377"/>
        <v>10.416666666666663</v>
      </c>
      <c r="BK1386" s="51">
        <f t="shared" si="378"/>
        <v>80.000000000000028</v>
      </c>
      <c r="BL1386" s="51">
        <f t="shared" si="379"/>
        <v>96.25</v>
      </c>
      <c r="BM1386" s="51">
        <f t="shared" si="385"/>
        <v>8.0208333333333321</v>
      </c>
      <c r="BN1386" s="52">
        <f t="shared" si="380"/>
        <v>0</v>
      </c>
      <c r="BO1386" s="52">
        <f t="shared" si="381"/>
        <v>960</v>
      </c>
      <c r="BP1386" s="52">
        <f t="shared" si="382"/>
        <v>7.166666666666667</v>
      </c>
      <c r="BQ1386" s="53">
        <f t="shared" si="383"/>
        <v>860</v>
      </c>
    </row>
    <row r="1387" spans="1:70">
      <c r="A1387" s="41">
        <v>1448</v>
      </c>
      <c r="B1387" s="42">
        <v>46045</v>
      </c>
      <c r="C1387" s="15" t="s">
        <v>91</v>
      </c>
      <c r="D1387" s="43" t="str">
        <f t="shared" si="372"/>
        <v>EG</v>
      </c>
      <c r="E1387" s="44" t="s">
        <v>130</v>
      </c>
      <c r="F1387" s="44" t="s">
        <v>122</v>
      </c>
      <c r="G1387" s="45" t="s">
        <v>123</v>
      </c>
      <c r="H1387" s="45"/>
      <c r="I1387" s="45"/>
      <c r="J1387" s="5">
        <v>104281</v>
      </c>
      <c r="K1387" s="46" t="str">
        <f>VLOOKUP(J1387,'[1]Item List (3)'!A$1:B$110000,2,FALSE)</f>
        <v>D.IR 14536</v>
      </c>
      <c r="L1387" s="5">
        <v>251223015</v>
      </c>
      <c r="M1387" s="15" t="str">
        <f t="shared" si="371"/>
        <v>IR</v>
      </c>
      <c r="N1387" s="15">
        <v>45</v>
      </c>
      <c r="O1387" s="47">
        <f t="shared" si="374"/>
        <v>80</v>
      </c>
      <c r="P1387" s="15">
        <v>1</v>
      </c>
      <c r="Q1387" s="15">
        <v>360</v>
      </c>
      <c r="R1387" s="15">
        <v>12</v>
      </c>
      <c r="S1387" s="15"/>
      <c r="T1387" s="15"/>
      <c r="U1387" s="48">
        <f t="shared" si="384"/>
        <v>360</v>
      </c>
      <c r="V1387" s="15">
        <v>360</v>
      </c>
      <c r="W1387" s="15"/>
      <c r="X1387" s="15">
        <v>15</v>
      </c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>
        <v>105</v>
      </c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48">
        <f t="shared" si="373"/>
        <v>480</v>
      </c>
      <c r="BH1387" s="49">
        <f t="shared" si="375"/>
        <v>8</v>
      </c>
      <c r="BI1387" s="50">
        <f t="shared" si="376"/>
        <v>6</v>
      </c>
      <c r="BJ1387" s="50">
        <f t="shared" si="377"/>
        <v>75</v>
      </c>
      <c r="BK1387" s="51">
        <f t="shared" si="378"/>
        <v>75</v>
      </c>
      <c r="BL1387" s="51">
        <f t="shared" si="379"/>
        <v>96.666666666666671</v>
      </c>
      <c r="BM1387" s="51">
        <f t="shared" si="385"/>
        <v>54.374999999999993</v>
      </c>
      <c r="BN1387" s="52">
        <f t="shared" si="380"/>
        <v>0</v>
      </c>
      <c r="BO1387" s="52">
        <f t="shared" si="381"/>
        <v>640</v>
      </c>
      <c r="BP1387" s="52">
        <f t="shared" si="382"/>
        <v>2</v>
      </c>
      <c r="BQ1387" s="53">
        <f t="shared" si="383"/>
        <v>160</v>
      </c>
    </row>
    <row r="1388" spans="1:70">
      <c r="A1388" s="41">
        <v>1449</v>
      </c>
      <c r="B1388" s="42">
        <v>46045</v>
      </c>
      <c r="C1388" s="15" t="s">
        <v>97</v>
      </c>
      <c r="D1388" s="43" t="str">
        <f t="shared" si="372"/>
        <v>EG</v>
      </c>
      <c r="E1388" s="44" t="s">
        <v>130</v>
      </c>
      <c r="F1388" s="44"/>
      <c r="G1388" s="45"/>
      <c r="H1388" s="45"/>
      <c r="I1388" s="45"/>
      <c r="J1388" s="5"/>
      <c r="K1388" s="46" t="e">
        <f>VLOOKUP(J1388,'[1]Item List (3)'!A$1:B$110000,2,FALSE)</f>
        <v>#N/A</v>
      </c>
      <c r="L1388" s="5"/>
      <c r="M1388" s="15" t="str">
        <f t="shared" si="371"/>
        <v>IR</v>
      </c>
      <c r="N1388" s="15"/>
      <c r="O1388" s="47" t="str">
        <f t="shared" si="374"/>
        <v/>
      </c>
      <c r="P1388" s="15"/>
      <c r="Q1388" s="15"/>
      <c r="R1388" s="15"/>
      <c r="S1388" s="15"/>
      <c r="T1388" s="15"/>
      <c r="U1388" s="48">
        <f t="shared" si="384"/>
        <v>0</v>
      </c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>
        <v>480</v>
      </c>
      <c r="BG1388" s="48">
        <f t="shared" si="373"/>
        <v>480</v>
      </c>
      <c r="BH1388" s="49">
        <f t="shared" si="375"/>
        <v>8</v>
      </c>
      <c r="BI1388" s="50">
        <f t="shared" si="376"/>
        <v>0</v>
      </c>
      <c r="BJ1388" s="50">
        <f t="shared" si="377"/>
        <v>0</v>
      </c>
      <c r="BK1388" s="51">
        <f t="shared" si="378"/>
        <v>0</v>
      </c>
      <c r="BL1388" s="51">
        <f t="shared" si="379"/>
        <v>0</v>
      </c>
      <c r="BM1388" s="51">
        <f t="shared" si="385"/>
        <v>0</v>
      </c>
      <c r="BN1388" s="52">
        <f t="shared" si="380"/>
        <v>8</v>
      </c>
      <c r="BO1388" s="52">
        <f t="shared" si="381"/>
        <v>0</v>
      </c>
      <c r="BP1388" s="52">
        <f t="shared" si="382"/>
        <v>0</v>
      </c>
      <c r="BQ1388" s="53">
        <f t="shared" si="383"/>
        <v>0</v>
      </c>
    </row>
    <row r="1389" spans="1:70">
      <c r="A1389" s="41">
        <v>1450</v>
      </c>
      <c r="B1389" s="42">
        <v>46045</v>
      </c>
      <c r="C1389" s="15" t="s">
        <v>91</v>
      </c>
      <c r="D1389" s="43" t="str">
        <f t="shared" si="372"/>
        <v>IG</v>
      </c>
      <c r="E1389" s="44" t="s">
        <v>131</v>
      </c>
      <c r="F1389" s="44"/>
      <c r="G1389" s="45"/>
      <c r="H1389" s="45"/>
      <c r="I1389" s="45"/>
      <c r="J1389" s="5"/>
      <c r="K1389" s="46" t="e">
        <f>VLOOKUP(J1389,'[1]Item List (3)'!A$1:B$110000,2,FALSE)</f>
        <v>#N/A</v>
      </c>
      <c r="L1389" s="5"/>
      <c r="M1389" s="15" t="str">
        <f t="shared" si="371"/>
        <v>IR</v>
      </c>
      <c r="N1389" s="15"/>
      <c r="O1389" s="47" t="str">
        <f t="shared" si="374"/>
        <v/>
      </c>
      <c r="P1389" s="15"/>
      <c r="Q1389" s="15"/>
      <c r="R1389" s="15"/>
      <c r="S1389" s="15"/>
      <c r="T1389" s="15"/>
      <c r="U1389" s="48">
        <f t="shared" si="384"/>
        <v>0</v>
      </c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>
        <v>480</v>
      </c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48">
        <f t="shared" si="373"/>
        <v>480</v>
      </c>
      <c r="BH1389" s="49">
        <f t="shared" si="375"/>
        <v>8</v>
      </c>
      <c r="BI1389" s="50">
        <f t="shared" si="376"/>
        <v>0</v>
      </c>
      <c r="BJ1389" s="50">
        <f t="shared" si="377"/>
        <v>0</v>
      </c>
      <c r="BK1389" s="51">
        <f t="shared" si="378"/>
        <v>0</v>
      </c>
      <c r="BL1389" s="51">
        <f t="shared" si="379"/>
        <v>0</v>
      </c>
      <c r="BM1389" s="51">
        <f t="shared" si="385"/>
        <v>0</v>
      </c>
      <c r="BN1389" s="52">
        <f t="shared" si="380"/>
        <v>0</v>
      </c>
      <c r="BO1389" s="52">
        <f t="shared" si="381"/>
        <v>0</v>
      </c>
      <c r="BP1389" s="52">
        <f t="shared" si="382"/>
        <v>8</v>
      </c>
      <c r="BQ1389" s="53">
        <f t="shared" si="383"/>
        <v>0</v>
      </c>
    </row>
    <row r="1390" spans="1:70">
      <c r="A1390" s="41">
        <v>1451</v>
      </c>
      <c r="B1390" s="42">
        <v>46045</v>
      </c>
      <c r="C1390" s="15" t="s">
        <v>97</v>
      </c>
      <c r="D1390" s="43" t="str">
        <f t="shared" si="372"/>
        <v>IG</v>
      </c>
      <c r="E1390" s="44" t="s">
        <v>131</v>
      </c>
      <c r="F1390" s="44"/>
      <c r="G1390" s="45"/>
      <c r="H1390" s="45"/>
      <c r="I1390" s="45"/>
      <c r="J1390" s="5"/>
      <c r="K1390" s="46" t="e">
        <f>VLOOKUP(J1390,'[1]Item List (3)'!A$1:B$110000,2,FALSE)</f>
        <v>#N/A</v>
      </c>
      <c r="L1390" s="5"/>
      <c r="M1390" s="15" t="str">
        <f t="shared" si="371"/>
        <v>IR</v>
      </c>
      <c r="N1390" s="15"/>
      <c r="O1390" s="47" t="str">
        <f t="shared" si="374"/>
        <v/>
      </c>
      <c r="P1390" s="15"/>
      <c r="Q1390" s="15"/>
      <c r="R1390" s="15"/>
      <c r="S1390" s="15"/>
      <c r="T1390" s="15"/>
      <c r="U1390" s="48">
        <f t="shared" si="384"/>
        <v>0</v>
      </c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>
        <v>480</v>
      </c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48">
        <f t="shared" si="373"/>
        <v>480</v>
      </c>
      <c r="BH1390" s="49">
        <f t="shared" si="375"/>
        <v>8</v>
      </c>
      <c r="BI1390" s="50">
        <f t="shared" si="376"/>
        <v>0</v>
      </c>
      <c r="BJ1390" s="50">
        <f t="shared" si="377"/>
        <v>0</v>
      </c>
      <c r="BK1390" s="51">
        <f t="shared" si="378"/>
        <v>0</v>
      </c>
      <c r="BL1390" s="51">
        <f t="shared" si="379"/>
        <v>0</v>
      </c>
      <c r="BM1390" s="51">
        <f t="shared" si="385"/>
        <v>0</v>
      </c>
      <c r="BN1390" s="52">
        <f t="shared" si="380"/>
        <v>0</v>
      </c>
      <c r="BO1390" s="52">
        <f t="shared" si="381"/>
        <v>0</v>
      </c>
      <c r="BP1390" s="52">
        <f t="shared" si="382"/>
        <v>8</v>
      </c>
      <c r="BQ1390" s="53">
        <f t="shared" si="383"/>
        <v>0</v>
      </c>
    </row>
    <row r="1391" spans="1:70">
      <c r="A1391" s="41">
        <v>1452</v>
      </c>
      <c r="B1391" s="42">
        <v>46045</v>
      </c>
      <c r="C1391" s="15" t="s">
        <v>91</v>
      </c>
      <c r="D1391" s="43" t="str">
        <f t="shared" si="372"/>
        <v>IG</v>
      </c>
      <c r="E1391" s="44" t="s">
        <v>135</v>
      </c>
      <c r="F1391" s="44" t="s">
        <v>132</v>
      </c>
      <c r="G1391" s="45" t="s">
        <v>141</v>
      </c>
      <c r="H1391" s="45"/>
      <c r="I1391" s="45"/>
      <c r="J1391" s="5">
        <v>104249</v>
      </c>
      <c r="K1391" s="46" t="str">
        <f>VLOOKUP(J1391,'[1]Item List (3)'!A$1:B$110000,2,FALSE)</f>
        <v>IW. BDA-4003</v>
      </c>
      <c r="L1391" s="5">
        <v>251207009</v>
      </c>
      <c r="M1391" s="15" t="str">
        <f t="shared" ref="M1391:M1454" si="386">IF((LEFT(J1391))="2",$L$1,$J$1)</f>
        <v>IR</v>
      </c>
      <c r="N1391" s="15">
        <v>23</v>
      </c>
      <c r="O1391" s="47">
        <f t="shared" si="374"/>
        <v>156.52173913043478</v>
      </c>
      <c r="P1391" s="15">
        <v>1</v>
      </c>
      <c r="Q1391" s="15">
        <v>835</v>
      </c>
      <c r="R1391" s="15"/>
      <c r="S1391" s="15">
        <v>12</v>
      </c>
      <c r="T1391" s="15"/>
      <c r="U1391" s="48">
        <f t="shared" si="384"/>
        <v>847</v>
      </c>
      <c r="V1391" s="15">
        <v>370</v>
      </c>
      <c r="W1391" s="15"/>
      <c r="X1391" s="15"/>
      <c r="Y1391" s="15"/>
      <c r="Z1391" s="15"/>
      <c r="AA1391" s="15"/>
      <c r="AB1391" s="15"/>
      <c r="AC1391" s="15">
        <v>70</v>
      </c>
      <c r="AD1391" s="15"/>
      <c r="AE1391" s="15">
        <v>10</v>
      </c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>
        <v>30</v>
      </c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48">
        <f t="shared" si="373"/>
        <v>480</v>
      </c>
      <c r="BH1391" s="49">
        <f t="shared" si="375"/>
        <v>8</v>
      </c>
      <c r="BI1391" s="50">
        <f t="shared" si="376"/>
        <v>6.166666666666667</v>
      </c>
      <c r="BJ1391" s="50">
        <f t="shared" si="377"/>
        <v>77.083333333333343</v>
      </c>
      <c r="BK1391" s="51">
        <f t="shared" si="378"/>
        <v>87.752252252252248</v>
      </c>
      <c r="BL1391" s="51">
        <f t="shared" si="379"/>
        <v>98.583234946871315</v>
      </c>
      <c r="BM1391" s="51">
        <f t="shared" si="385"/>
        <v>66.684027777777786</v>
      </c>
      <c r="BN1391" s="52">
        <f t="shared" si="380"/>
        <v>0.5</v>
      </c>
      <c r="BO1391" s="52">
        <f t="shared" si="381"/>
        <v>1173.9130434782608</v>
      </c>
      <c r="BP1391" s="52">
        <f t="shared" si="382"/>
        <v>1.3333333333333333</v>
      </c>
      <c r="BQ1391" s="53">
        <f t="shared" si="383"/>
        <v>208.69565217391303</v>
      </c>
      <c r="BR1391" s="54">
        <v>1</v>
      </c>
    </row>
    <row r="1392" spans="1:70">
      <c r="A1392" s="41">
        <v>1453</v>
      </c>
      <c r="B1392" s="42">
        <v>46045</v>
      </c>
      <c r="C1392" s="15" t="s">
        <v>97</v>
      </c>
      <c r="D1392" s="43" t="str">
        <f t="shared" si="372"/>
        <v>IG</v>
      </c>
      <c r="E1392" s="44" t="s">
        <v>135</v>
      </c>
      <c r="F1392" s="44" t="s">
        <v>132</v>
      </c>
      <c r="G1392" s="45" t="s">
        <v>152</v>
      </c>
      <c r="H1392" s="45"/>
      <c r="I1392" s="45"/>
      <c r="J1392" s="5">
        <v>104249</v>
      </c>
      <c r="K1392" s="46" t="str">
        <f>VLOOKUP(J1392,'[1]Item List (3)'!A$1:B$110000,2,FALSE)</f>
        <v>IW. BDA-4003</v>
      </c>
      <c r="L1392" s="5">
        <v>251207009</v>
      </c>
      <c r="M1392" s="15" t="str">
        <f t="shared" si="386"/>
        <v>IR</v>
      </c>
      <c r="N1392" s="15">
        <v>23</v>
      </c>
      <c r="O1392" s="47">
        <f t="shared" si="374"/>
        <v>156.52173913043478</v>
      </c>
      <c r="P1392" s="15">
        <v>1</v>
      </c>
      <c r="Q1392" s="15">
        <v>553</v>
      </c>
      <c r="R1392" s="15">
        <v>70</v>
      </c>
      <c r="S1392" s="15">
        <v>16</v>
      </c>
      <c r="T1392" s="15"/>
      <c r="U1392" s="48">
        <f t="shared" si="384"/>
        <v>569</v>
      </c>
      <c r="V1392" s="15">
        <v>270</v>
      </c>
      <c r="W1392" s="15"/>
      <c r="X1392" s="15">
        <v>25</v>
      </c>
      <c r="Y1392" s="15"/>
      <c r="Z1392" s="15">
        <v>50</v>
      </c>
      <c r="AA1392" s="15"/>
      <c r="AB1392" s="15"/>
      <c r="AC1392" s="15">
        <v>35</v>
      </c>
      <c r="AD1392" s="15"/>
      <c r="AE1392" s="15">
        <v>15</v>
      </c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>
        <v>80</v>
      </c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>
        <v>5</v>
      </c>
      <c r="BF1392" s="15"/>
      <c r="BG1392" s="48">
        <f t="shared" si="373"/>
        <v>480</v>
      </c>
      <c r="BH1392" s="49">
        <f t="shared" si="375"/>
        <v>8</v>
      </c>
      <c r="BI1392" s="50">
        <f t="shared" si="376"/>
        <v>4.5</v>
      </c>
      <c r="BJ1392" s="50">
        <f t="shared" si="377"/>
        <v>56.25</v>
      </c>
      <c r="BK1392" s="51">
        <f t="shared" si="378"/>
        <v>80.783950617283949</v>
      </c>
      <c r="BL1392" s="51">
        <f t="shared" si="379"/>
        <v>84.885764499121265</v>
      </c>
      <c r="BM1392" s="51">
        <f t="shared" si="385"/>
        <v>38.572916666666664</v>
      </c>
      <c r="BN1392" s="52">
        <f t="shared" si="380"/>
        <v>1.4166666666666667</v>
      </c>
      <c r="BO1392" s="52">
        <f t="shared" si="381"/>
        <v>1030.4347826086957</v>
      </c>
      <c r="BP1392" s="52">
        <f t="shared" si="382"/>
        <v>2.083333333333333</v>
      </c>
      <c r="BQ1392" s="53">
        <f t="shared" si="383"/>
        <v>326.08695652173907</v>
      </c>
    </row>
    <row r="1393" spans="1:70">
      <c r="A1393" s="41">
        <v>1454</v>
      </c>
      <c r="B1393" s="42">
        <v>46045</v>
      </c>
      <c r="C1393" s="15" t="s">
        <v>91</v>
      </c>
      <c r="D1393" s="43" t="str">
        <f t="shared" si="372"/>
        <v>IG</v>
      </c>
      <c r="E1393" s="44" t="s">
        <v>140</v>
      </c>
      <c r="F1393" s="44" t="s">
        <v>132</v>
      </c>
      <c r="G1393" s="45" t="s">
        <v>194</v>
      </c>
      <c r="H1393" s="45"/>
      <c r="I1393" s="45"/>
      <c r="J1393" s="5">
        <v>104281</v>
      </c>
      <c r="K1393" s="46" t="str">
        <f>VLOOKUP(J1393,'[1]Item List (3)'!A$1:B$110000,2,FALSE)</f>
        <v>D.IR 14536</v>
      </c>
      <c r="L1393" s="5">
        <v>251223015</v>
      </c>
      <c r="M1393" s="15" t="str">
        <f t="shared" si="386"/>
        <v>IR</v>
      </c>
      <c r="N1393" s="15">
        <v>60</v>
      </c>
      <c r="O1393" s="47">
        <f t="shared" si="374"/>
        <v>60</v>
      </c>
      <c r="P1393" s="15">
        <v>1</v>
      </c>
      <c r="Q1393" s="15">
        <v>93</v>
      </c>
      <c r="R1393" s="15">
        <v>48</v>
      </c>
      <c r="S1393" s="15">
        <v>1</v>
      </c>
      <c r="T1393" s="15"/>
      <c r="U1393" s="48">
        <f t="shared" si="384"/>
        <v>94</v>
      </c>
      <c r="V1393" s="15">
        <v>185</v>
      </c>
      <c r="W1393" s="15"/>
      <c r="X1393" s="15">
        <v>35</v>
      </c>
      <c r="Y1393" s="15">
        <v>65</v>
      </c>
      <c r="Z1393" s="15">
        <v>35</v>
      </c>
      <c r="AA1393" s="15"/>
      <c r="AB1393" s="15"/>
      <c r="AC1393" s="15">
        <v>30</v>
      </c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>
        <v>10</v>
      </c>
      <c r="AQ1393" s="15"/>
      <c r="AR1393" s="15">
        <v>120</v>
      </c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48">
        <f t="shared" si="373"/>
        <v>480</v>
      </c>
      <c r="BH1393" s="49">
        <f t="shared" si="375"/>
        <v>8</v>
      </c>
      <c r="BI1393" s="50">
        <f t="shared" si="376"/>
        <v>3.083333333333333</v>
      </c>
      <c r="BJ1393" s="50">
        <f t="shared" si="377"/>
        <v>38.541666666666664</v>
      </c>
      <c r="BK1393" s="51">
        <f t="shared" si="378"/>
        <v>50.810810810810814</v>
      </c>
      <c r="BL1393" s="51">
        <f t="shared" si="379"/>
        <v>47.872340425531917</v>
      </c>
      <c r="BM1393" s="51">
        <f t="shared" si="385"/>
        <v>9.375</v>
      </c>
      <c r="BN1393" s="52">
        <f t="shared" si="380"/>
        <v>0.16666666666666666</v>
      </c>
      <c r="BO1393" s="52">
        <f t="shared" si="381"/>
        <v>470</v>
      </c>
      <c r="BP1393" s="52">
        <f t="shared" si="382"/>
        <v>4.75</v>
      </c>
      <c r="BQ1393" s="53">
        <f t="shared" si="383"/>
        <v>285</v>
      </c>
      <c r="BR1393" s="54">
        <v>1</v>
      </c>
    </row>
    <row r="1394" spans="1:70">
      <c r="A1394" s="41">
        <v>1455</v>
      </c>
      <c r="B1394" s="42">
        <v>46045</v>
      </c>
      <c r="C1394" s="15" t="s">
        <v>97</v>
      </c>
      <c r="D1394" s="43" t="str">
        <f t="shared" si="372"/>
        <v>IG</v>
      </c>
      <c r="E1394" s="44" t="s">
        <v>140</v>
      </c>
      <c r="F1394" s="44" t="s">
        <v>132</v>
      </c>
      <c r="G1394" s="45" t="s">
        <v>142</v>
      </c>
      <c r="H1394" s="45"/>
      <c r="I1394" s="45"/>
      <c r="J1394" s="5">
        <v>104281</v>
      </c>
      <c r="K1394" s="46" t="str">
        <f>VLOOKUP(J1394,'[1]Item List (3)'!A$1:B$110000,2,FALSE)</f>
        <v>D.IR 14536</v>
      </c>
      <c r="L1394" s="5">
        <v>251223015</v>
      </c>
      <c r="M1394" s="15" t="str">
        <f t="shared" si="386"/>
        <v>IR</v>
      </c>
      <c r="N1394" s="15">
        <v>60</v>
      </c>
      <c r="O1394" s="47">
        <f t="shared" si="374"/>
        <v>60</v>
      </c>
      <c r="P1394" s="15">
        <v>1</v>
      </c>
      <c r="Q1394" s="15">
        <v>213</v>
      </c>
      <c r="R1394" s="15">
        <v>35</v>
      </c>
      <c r="S1394" s="15"/>
      <c r="T1394" s="15"/>
      <c r="U1394" s="48">
        <f t="shared" si="384"/>
        <v>213</v>
      </c>
      <c r="V1394" s="15">
        <v>430</v>
      </c>
      <c r="W1394" s="15"/>
      <c r="X1394" s="15"/>
      <c r="Y1394" s="15">
        <v>10</v>
      </c>
      <c r="Z1394" s="15">
        <v>50</v>
      </c>
      <c r="AA1394" s="15"/>
      <c r="AB1394" s="15"/>
      <c r="AC1394" s="15"/>
      <c r="AD1394" s="15"/>
      <c r="AE1394" s="15">
        <v>25</v>
      </c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>
        <v>15</v>
      </c>
      <c r="AY1394" s="15"/>
      <c r="AZ1394" s="15"/>
      <c r="BA1394" s="15"/>
      <c r="BB1394" s="15"/>
      <c r="BC1394" s="15"/>
      <c r="BD1394" s="15"/>
      <c r="BE1394" s="15">
        <v>5</v>
      </c>
      <c r="BF1394" s="15"/>
      <c r="BG1394" s="48">
        <f t="shared" si="373"/>
        <v>535</v>
      </c>
      <c r="BH1394" s="49">
        <f t="shared" si="375"/>
        <v>8.9166666666666661</v>
      </c>
      <c r="BI1394" s="50">
        <f t="shared" si="376"/>
        <v>7.1666666666666661</v>
      </c>
      <c r="BJ1394" s="50">
        <f t="shared" si="377"/>
        <v>80.373831775700936</v>
      </c>
      <c r="BK1394" s="51">
        <f t="shared" si="378"/>
        <v>49.534883720930239</v>
      </c>
      <c r="BL1394" s="51">
        <f t="shared" si="379"/>
        <v>83.568075117370881</v>
      </c>
      <c r="BM1394" s="51">
        <f t="shared" si="385"/>
        <v>33.271028037383182</v>
      </c>
      <c r="BN1394" s="52">
        <f t="shared" si="380"/>
        <v>8.3333333333333329E-2</v>
      </c>
      <c r="BO1394" s="52">
        <f t="shared" si="381"/>
        <v>529.99999999999989</v>
      </c>
      <c r="BP1394" s="52">
        <f t="shared" si="382"/>
        <v>1.6666666666666667</v>
      </c>
      <c r="BQ1394" s="53">
        <f t="shared" si="383"/>
        <v>100</v>
      </c>
    </row>
    <row r="1395" spans="1:70">
      <c r="A1395" s="41">
        <v>1456</v>
      </c>
      <c r="B1395" s="42">
        <v>46045</v>
      </c>
      <c r="C1395" s="15" t="s">
        <v>91</v>
      </c>
      <c r="D1395" s="43" t="str">
        <f t="shared" si="372"/>
        <v>IG</v>
      </c>
      <c r="E1395" s="44" t="s">
        <v>143</v>
      </c>
      <c r="F1395" s="44"/>
      <c r="G1395" s="45"/>
      <c r="H1395" s="45"/>
      <c r="I1395" s="45"/>
      <c r="J1395" s="5"/>
      <c r="K1395" s="46" t="e">
        <f>VLOOKUP(J1395,'[1]Item List (3)'!A$1:B$110000,2,FALSE)</f>
        <v>#N/A</v>
      </c>
      <c r="L1395" s="5"/>
      <c r="M1395" s="15" t="str">
        <f t="shared" si="386"/>
        <v>IR</v>
      </c>
      <c r="N1395" s="15"/>
      <c r="O1395" s="47" t="str">
        <f t="shared" si="374"/>
        <v/>
      </c>
      <c r="P1395" s="15"/>
      <c r="Q1395" s="15"/>
      <c r="R1395" s="15"/>
      <c r="S1395" s="15"/>
      <c r="T1395" s="15"/>
      <c r="U1395" s="48">
        <f t="shared" si="384"/>
        <v>0</v>
      </c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>
        <v>480</v>
      </c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48">
        <f t="shared" si="373"/>
        <v>480</v>
      </c>
      <c r="BH1395" s="49">
        <f t="shared" si="375"/>
        <v>8</v>
      </c>
      <c r="BI1395" s="50">
        <f t="shared" si="376"/>
        <v>0</v>
      </c>
      <c r="BJ1395" s="50">
        <f t="shared" si="377"/>
        <v>0</v>
      </c>
      <c r="BK1395" s="51">
        <f t="shared" si="378"/>
        <v>0</v>
      </c>
      <c r="BL1395" s="51">
        <f t="shared" si="379"/>
        <v>0</v>
      </c>
      <c r="BM1395" s="51">
        <f t="shared" si="385"/>
        <v>0</v>
      </c>
      <c r="BN1395" s="52">
        <f t="shared" si="380"/>
        <v>0</v>
      </c>
      <c r="BO1395" s="52">
        <f t="shared" si="381"/>
        <v>0</v>
      </c>
      <c r="BP1395" s="52">
        <f t="shared" si="382"/>
        <v>8</v>
      </c>
      <c r="BQ1395" s="53">
        <f t="shared" si="383"/>
        <v>0</v>
      </c>
      <c r="BR1395" s="54">
        <v>1</v>
      </c>
    </row>
    <row r="1396" spans="1:70">
      <c r="A1396" s="41">
        <v>1457</v>
      </c>
      <c r="B1396" s="42">
        <v>46045</v>
      </c>
      <c r="C1396" s="15" t="s">
        <v>97</v>
      </c>
      <c r="D1396" s="43" t="str">
        <f t="shared" si="372"/>
        <v>IG</v>
      </c>
      <c r="E1396" s="44" t="s">
        <v>143</v>
      </c>
      <c r="F1396" s="44"/>
      <c r="G1396" s="45"/>
      <c r="H1396" s="45"/>
      <c r="I1396" s="45"/>
      <c r="J1396" s="5"/>
      <c r="K1396" s="46" t="e">
        <f>VLOOKUP(J1396,'[1]Item List (3)'!A$1:B$110000,2,FALSE)</f>
        <v>#N/A</v>
      </c>
      <c r="L1396" s="5"/>
      <c r="M1396" s="15" t="str">
        <f t="shared" si="386"/>
        <v>IR</v>
      </c>
      <c r="N1396" s="15"/>
      <c r="O1396" s="47" t="str">
        <f t="shared" si="374"/>
        <v/>
      </c>
      <c r="P1396" s="15"/>
      <c r="Q1396" s="15"/>
      <c r="R1396" s="15"/>
      <c r="S1396" s="15"/>
      <c r="T1396" s="15"/>
      <c r="U1396" s="48">
        <f t="shared" si="384"/>
        <v>0</v>
      </c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>
        <v>480</v>
      </c>
      <c r="BG1396" s="48">
        <f t="shared" ref="BG1396:BG1459" si="387">SUM(V1396:BF1396)</f>
        <v>480</v>
      </c>
      <c r="BH1396" s="49">
        <f t="shared" si="375"/>
        <v>8</v>
      </c>
      <c r="BI1396" s="50">
        <f t="shared" si="376"/>
        <v>0</v>
      </c>
      <c r="BJ1396" s="50">
        <f t="shared" si="377"/>
        <v>0</v>
      </c>
      <c r="BK1396" s="51">
        <f t="shared" si="378"/>
        <v>0</v>
      </c>
      <c r="BL1396" s="51">
        <f t="shared" si="379"/>
        <v>0</v>
      </c>
      <c r="BM1396" s="51">
        <f t="shared" si="385"/>
        <v>0</v>
      </c>
      <c r="BN1396" s="52">
        <f t="shared" si="380"/>
        <v>8</v>
      </c>
      <c r="BO1396" s="52">
        <f t="shared" si="381"/>
        <v>0</v>
      </c>
      <c r="BP1396" s="52">
        <f t="shared" si="382"/>
        <v>0</v>
      </c>
      <c r="BQ1396" s="53">
        <f t="shared" si="383"/>
        <v>0</v>
      </c>
    </row>
    <row r="1397" spans="1:70">
      <c r="A1397" s="41">
        <v>1458</v>
      </c>
      <c r="B1397" s="42">
        <v>46045</v>
      </c>
      <c r="C1397" s="15" t="s">
        <v>91</v>
      </c>
      <c r="D1397" s="43" t="str">
        <f t="shared" si="372"/>
        <v>IG</v>
      </c>
      <c r="E1397" s="44" t="s">
        <v>144</v>
      </c>
      <c r="F1397" s="44" t="s">
        <v>132</v>
      </c>
      <c r="G1397" s="45" t="s">
        <v>126</v>
      </c>
      <c r="H1397" s="45"/>
      <c r="I1397" s="45"/>
      <c r="J1397" s="5">
        <v>208891.01</v>
      </c>
      <c r="K1397" s="46" t="str">
        <f>VLOOKUP(J1397,'[1]Item List (3)'!A$1:B$110000,2,FALSE)</f>
        <v>NK.OR 25/20</v>
      </c>
      <c r="L1397" s="5"/>
      <c r="M1397" s="15" t="str">
        <f t="shared" si="386"/>
        <v>OR</v>
      </c>
      <c r="N1397" s="15">
        <v>45</v>
      </c>
      <c r="O1397" s="47">
        <f t="shared" si="374"/>
        <v>80</v>
      </c>
      <c r="P1397" s="15">
        <v>1</v>
      </c>
      <c r="Q1397" s="15">
        <v>220</v>
      </c>
      <c r="R1397" s="15">
        <v>20</v>
      </c>
      <c r="S1397" s="15">
        <v>7</v>
      </c>
      <c r="T1397" s="15"/>
      <c r="U1397" s="48">
        <f t="shared" si="384"/>
        <v>227</v>
      </c>
      <c r="V1397" s="15">
        <v>230</v>
      </c>
      <c r="W1397" s="15">
        <v>240</v>
      </c>
      <c r="X1397" s="15">
        <v>10</v>
      </c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48">
        <f t="shared" si="387"/>
        <v>480</v>
      </c>
      <c r="BH1397" s="49">
        <f t="shared" si="375"/>
        <v>8</v>
      </c>
      <c r="BI1397" s="50">
        <f t="shared" si="376"/>
        <v>3.833333333333333</v>
      </c>
      <c r="BJ1397" s="50">
        <f t="shared" si="377"/>
        <v>47.916666666666664</v>
      </c>
      <c r="BK1397" s="51">
        <f t="shared" si="378"/>
        <v>74.021739130434796</v>
      </c>
      <c r="BL1397" s="51">
        <f t="shared" si="379"/>
        <v>88.105726872246692</v>
      </c>
      <c r="BM1397" s="51">
        <f t="shared" si="385"/>
        <v>31.25</v>
      </c>
      <c r="BN1397" s="52">
        <f t="shared" si="380"/>
        <v>4</v>
      </c>
      <c r="BO1397" s="52">
        <f t="shared" si="381"/>
        <v>320</v>
      </c>
      <c r="BP1397" s="52">
        <f t="shared" si="382"/>
        <v>0.16666666666666696</v>
      </c>
      <c r="BQ1397" s="53">
        <f t="shared" si="383"/>
        <v>13.333333333333355</v>
      </c>
    </row>
    <row r="1398" spans="1:70">
      <c r="A1398" s="41">
        <v>1459</v>
      </c>
      <c r="B1398" s="42">
        <v>46045</v>
      </c>
      <c r="C1398" s="15" t="s">
        <v>97</v>
      </c>
      <c r="D1398" s="43" t="str">
        <f t="shared" si="372"/>
        <v>IG</v>
      </c>
      <c r="E1398" s="44" t="s">
        <v>144</v>
      </c>
      <c r="F1398" s="44" t="s">
        <v>132</v>
      </c>
      <c r="G1398" s="45" t="s">
        <v>145</v>
      </c>
      <c r="H1398" s="45"/>
      <c r="I1398" s="45"/>
      <c r="J1398" s="5">
        <v>208891.01</v>
      </c>
      <c r="K1398" s="46" t="str">
        <f>VLOOKUP(J1398,'[1]Item List (3)'!A$1:B$110000,2,FALSE)</f>
        <v>NK.OR 25/20</v>
      </c>
      <c r="L1398" s="5">
        <v>251215004</v>
      </c>
      <c r="M1398" s="15" t="str">
        <f t="shared" si="386"/>
        <v>OR</v>
      </c>
      <c r="N1398" s="15">
        <v>45</v>
      </c>
      <c r="O1398" s="47">
        <f t="shared" si="374"/>
        <v>80</v>
      </c>
      <c r="P1398" s="15">
        <v>1</v>
      </c>
      <c r="Q1398" s="15">
        <v>412</v>
      </c>
      <c r="R1398" s="15">
        <v>34</v>
      </c>
      <c r="S1398" s="15">
        <v>22</v>
      </c>
      <c r="T1398" s="15"/>
      <c r="U1398" s="48">
        <f t="shared" si="384"/>
        <v>434</v>
      </c>
      <c r="V1398" s="15">
        <v>430</v>
      </c>
      <c r="W1398" s="15"/>
      <c r="X1398" s="15"/>
      <c r="Y1398" s="15"/>
      <c r="Z1398" s="15">
        <v>20</v>
      </c>
      <c r="AA1398" s="15"/>
      <c r="AB1398" s="15"/>
      <c r="AC1398" s="15"/>
      <c r="AD1398" s="15"/>
      <c r="AE1398" s="15"/>
      <c r="AF1398" s="15">
        <v>10</v>
      </c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>
        <v>20</v>
      </c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48">
        <f t="shared" si="387"/>
        <v>480</v>
      </c>
      <c r="BH1398" s="49">
        <f t="shared" si="375"/>
        <v>8</v>
      </c>
      <c r="BI1398" s="50">
        <f t="shared" si="376"/>
        <v>7.166666666666667</v>
      </c>
      <c r="BJ1398" s="50">
        <f t="shared" si="377"/>
        <v>89.583333333333343</v>
      </c>
      <c r="BK1398" s="51">
        <f t="shared" si="378"/>
        <v>75.697674418604649</v>
      </c>
      <c r="BL1398" s="51">
        <f t="shared" si="379"/>
        <v>87.096774193548384</v>
      </c>
      <c r="BM1398" s="51">
        <f t="shared" si="385"/>
        <v>59.062500000000007</v>
      </c>
      <c r="BN1398" s="52">
        <f t="shared" si="380"/>
        <v>0.33333333333333331</v>
      </c>
      <c r="BO1398" s="52">
        <f t="shared" si="381"/>
        <v>613.33333333333337</v>
      </c>
      <c r="BP1398" s="52">
        <f t="shared" si="382"/>
        <v>0.5</v>
      </c>
      <c r="BQ1398" s="53">
        <f t="shared" si="383"/>
        <v>40</v>
      </c>
    </row>
    <row r="1399" spans="1:70">
      <c r="A1399" s="41">
        <v>1460</v>
      </c>
      <c r="B1399" s="42">
        <v>46045</v>
      </c>
      <c r="C1399" s="15" t="s">
        <v>91</v>
      </c>
      <c r="D1399" s="43" t="str">
        <f t="shared" si="372"/>
        <v>IG</v>
      </c>
      <c r="E1399" s="44" t="s">
        <v>146</v>
      </c>
      <c r="F1399" s="44"/>
      <c r="G1399" s="45"/>
      <c r="H1399" s="45"/>
      <c r="I1399" s="45"/>
      <c r="J1399" s="5"/>
      <c r="K1399" s="46" t="e">
        <f>VLOOKUP(J1399,'[1]Item List (3)'!A$1:B$110000,2,FALSE)</f>
        <v>#N/A</v>
      </c>
      <c r="L1399" s="5"/>
      <c r="M1399" s="15" t="str">
        <f t="shared" si="386"/>
        <v>IR</v>
      </c>
      <c r="N1399" s="15"/>
      <c r="O1399" s="47" t="str">
        <f t="shared" si="374"/>
        <v/>
      </c>
      <c r="P1399" s="15"/>
      <c r="Q1399" s="15"/>
      <c r="R1399" s="15"/>
      <c r="S1399" s="15"/>
      <c r="T1399" s="15"/>
      <c r="U1399" s="48">
        <f t="shared" si="384"/>
        <v>0</v>
      </c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>
        <v>480</v>
      </c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48">
        <f t="shared" si="387"/>
        <v>480</v>
      </c>
      <c r="BH1399" s="49">
        <f t="shared" si="375"/>
        <v>8</v>
      </c>
      <c r="BI1399" s="50">
        <f t="shared" si="376"/>
        <v>0</v>
      </c>
      <c r="BJ1399" s="50">
        <f t="shared" si="377"/>
        <v>0</v>
      </c>
      <c r="BK1399" s="51">
        <f t="shared" si="378"/>
        <v>0</v>
      </c>
      <c r="BL1399" s="51">
        <f t="shared" si="379"/>
        <v>0</v>
      </c>
      <c r="BM1399" s="51">
        <f t="shared" si="385"/>
        <v>0</v>
      </c>
      <c r="BN1399" s="52">
        <f t="shared" si="380"/>
        <v>0</v>
      </c>
      <c r="BO1399" s="52">
        <f t="shared" si="381"/>
        <v>0</v>
      </c>
      <c r="BP1399" s="52">
        <f t="shared" si="382"/>
        <v>8</v>
      </c>
      <c r="BQ1399" s="53">
        <f t="shared" si="383"/>
        <v>0</v>
      </c>
    </row>
    <row r="1400" spans="1:70">
      <c r="A1400" s="41">
        <v>1461</v>
      </c>
      <c r="B1400" s="42">
        <v>46045</v>
      </c>
      <c r="C1400" s="15" t="s">
        <v>97</v>
      </c>
      <c r="D1400" s="43" t="str">
        <f t="shared" si="372"/>
        <v>IG</v>
      </c>
      <c r="E1400" s="44" t="s">
        <v>146</v>
      </c>
      <c r="F1400" s="44" t="s">
        <v>132</v>
      </c>
      <c r="G1400" s="45" t="s">
        <v>154</v>
      </c>
      <c r="H1400" s="45"/>
      <c r="I1400" s="45"/>
      <c r="J1400" s="5">
        <v>208246</v>
      </c>
      <c r="K1400" s="46" t="str">
        <f>VLOOKUP(J1400,'[1]Item List (3)'!A$1:B$110000,2,FALSE)</f>
        <v>OR. 208 YY2</v>
      </c>
      <c r="L1400" s="5">
        <v>251223005</v>
      </c>
      <c r="M1400" s="15" t="str">
        <f t="shared" si="386"/>
        <v>OR</v>
      </c>
      <c r="N1400" s="15">
        <v>20</v>
      </c>
      <c r="O1400" s="47">
        <f t="shared" si="374"/>
        <v>180</v>
      </c>
      <c r="P1400" s="15">
        <v>1</v>
      </c>
      <c r="Q1400" s="15">
        <v>732</v>
      </c>
      <c r="R1400" s="15">
        <v>12</v>
      </c>
      <c r="S1400" s="15"/>
      <c r="T1400" s="15"/>
      <c r="U1400" s="48">
        <f t="shared" si="384"/>
        <v>732</v>
      </c>
      <c r="V1400" s="15">
        <v>270</v>
      </c>
      <c r="W1400" s="15">
        <v>210</v>
      </c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48">
        <f t="shared" si="387"/>
        <v>480</v>
      </c>
      <c r="BH1400" s="49">
        <f t="shared" si="375"/>
        <v>8</v>
      </c>
      <c r="BI1400" s="50">
        <f t="shared" si="376"/>
        <v>4.5</v>
      </c>
      <c r="BJ1400" s="50">
        <f t="shared" si="377"/>
        <v>56.25</v>
      </c>
      <c r="BK1400" s="51">
        <f t="shared" si="378"/>
        <v>90.370370370370367</v>
      </c>
      <c r="BL1400" s="51">
        <f t="shared" si="379"/>
        <v>98.360655737704917</v>
      </c>
      <c r="BM1400" s="51">
        <f t="shared" si="385"/>
        <v>49.999999999999993</v>
      </c>
      <c r="BN1400" s="52">
        <f t="shared" si="380"/>
        <v>3.5</v>
      </c>
      <c r="BO1400" s="52">
        <f t="shared" si="381"/>
        <v>810</v>
      </c>
      <c r="BP1400" s="52">
        <f t="shared" si="382"/>
        <v>0</v>
      </c>
      <c r="BQ1400" s="53">
        <f t="shared" si="383"/>
        <v>0</v>
      </c>
    </row>
    <row r="1401" spans="1:70">
      <c r="A1401" s="41">
        <v>1462</v>
      </c>
      <c r="B1401" s="42">
        <v>46045</v>
      </c>
      <c r="C1401" s="15" t="s">
        <v>91</v>
      </c>
      <c r="D1401" s="43" t="str">
        <f t="shared" si="372"/>
        <v>IG</v>
      </c>
      <c r="E1401" s="44" t="s">
        <v>147</v>
      </c>
      <c r="F1401" s="44" t="s">
        <v>132</v>
      </c>
      <c r="G1401" s="45" t="s">
        <v>127</v>
      </c>
      <c r="H1401" s="45" t="s">
        <v>185</v>
      </c>
      <c r="I1401" s="45"/>
      <c r="J1401" s="5">
        <v>104564</v>
      </c>
      <c r="K1401" s="46" t="str">
        <f>VLOOKUP(J1401,'[1]Item List (3)'!A$1:B$110000,2,FALSE)</f>
        <v>IR 21309</v>
      </c>
      <c r="L1401" s="5">
        <v>251223013</v>
      </c>
      <c r="M1401" s="15" t="str">
        <f t="shared" si="386"/>
        <v>IR</v>
      </c>
      <c r="N1401" s="15">
        <v>45</v>
      </c>
      <c r="O1401" s="47">
        <f t="shared" si="374"/>
        <v>80</v>
      </c>
      <c r="P1401" s="15">
        <v>1</v>
      </c>
      <c r="Q1401" s="15">
        <v>400</v>
      </c>
      <c r="R1401" s="15">
        <v>18</v>
      </c>
      <c r="S1401" s="15">
        <v>7</v>
      </c>
      <c r="T1401" s="15"/>
      <c r="U1401" s="48">
        <f t="shared" si="384"/>
        <v>407</v>
      </c>
      <c r="V1401" s="15">
        <v>380</v>
      </c>
      <c r="W1401" s="15"/>
      <c r="X1401" s="15"/>
      <c r="Y1401" s="15"/>
      <c r="Z1401" s="15">
        <v>10</v>
      </c>
      <c r="AA1401" s="15"/>
      <c r="AB1401" s="15"/>
      <c r="AC1401" s="15">
        <v>45</v>
      </c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>
        <v>30</v>
      </c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>
        <v>10</v>
      </c>
      <c r="BD1401" s="15"/>
      <c r="BE1401" s="15">
        <v>5</v>
      </c>
      <c r="BF1401" s="15"/>
      <c r="BG1401" s="48">
        <f t="shared" si="387"/>
        <v>480</v>
      </c>
      <c r="BH1401" s="49">
        <f t="shared" si="375"/>
        <v>8</v>
      </c>
      <c r="BI1401" s="50">
        <f t="shared" si="376"/>
        <v>6.333333333333333</v>
      </c>
      <c r="BJ1401" s="50">
        <f t="shared" si="377"/>
        <v>79.166666666666657</v>
      </c>
      <c r="BK1401" s="51">
        <f t="shared" si="378"/>
        <v>80.328947368421055</v>
      </c>
      <c r="BL1401" s="51">
        <f t="shared" si="379"/>
        <v>93.85749385749385</v>
      </c>
      <c r="BM1401" s="51">
        <f t="shared" si="385"/>
        <v>59.687499999999993</v>
      </c>
      <c r="BN1401" s="52">
        <f t="shared" si="380"/>
        <v>0.58333333333333337</v>
      </c>
      <c r="BO1401" s="52">
        <f t="shared" si="381"/>
        <v>593.33333333333337</v>
      </c>
      <c r="BP1401" s="52">
        <f t="shared" si="382"/>
        <v>1.0833333333333335</v>
      </c>
      <c r="BQ1401" s="53">
        <f t="shared" si="383"/>
        <v>86.666666666666671</v>
      </c>
    </row>
    <row r="1402" spans="1:70">
      <c r="A1402" s="41">
        <v>1463</v>
      </c>
      <c r="B1402" s="42">
        <v>46045</v>
      </c>
      <c r="C1402" s="15" t="s">
        <v>97</v>
      </c>
      <c r="D1402" s="43" t="str">
        <f t="shared" ref="D1402:D1465" si="388">LEFT(E1402,2)</f>
        <v>IG</v>
      </c>
      <c r="E1402" s="44" t="s">
        <v>147</v>
      </c>
      <c r="F1402" s="44" t="s">
        <v>132</v>
      </c>
      <c r="G1402" s="45" t="s">
        <v>195</v>
      </c>
      <c r="H1402" s="45"/>
      <c r="I1402" s="45"/>
      <c r="J1402" s="5">
        <v>104564</v>
      </c>
      <c r="K1402" s="46" t="str">
        <f>VLOOKUP(J1402,'[1]Item List (3)'!A$1:B$110000,2,FALSE)</f>
        <v>IR 21309</v>
      </c>
      <c r="L1402" s="5">
        <v>251223013</v>
      </c>
      <c r="M1402" s="15" t="str">
        <f t="shared" si="386"/>
        <v>IR</v>
      </c>
      <c r="N1402" s="15">
        <v>45</v>
      </c>
      <c r="O1402" s="47">
        <f t="shared" si="374"/>
        <v>80</v>
      </c>
      <c r="P1402" s="15">
        <v>1</v>
      </c>
      <c r="Q1402" s="15">
        <v>455</v>
      </c>
      <c r="R1402" s="15">
        <v>17</v>
      </c>
      <c r="S1402" s="15">
        <v>4</v>
      </c>
      <c r="T1402" s="15"/>
      <c r="U1402" s="48">
        <f t="shared" si="384"/>
        <v>459</v>
      </c>
      <c r="V1402" s="15">
        <v>425</v>
      </c>
      <c r="W1402" s="15"/>
      <c r="X1402" s="15"/>
      <c r="Y1402" s="15"/>
      <c r="Z1402" s="15">
        <v>10</v>
      </c>
      <c r="AA1402" s="15"/>
      <c r="AB1402" s="15"/>
      <c r="AC1402" s="15"/>
      <c r="AD1402" s="15"/>
      <c r="AE1402" s="15">
        <v>10</v>
      </c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>
        <v>20</v>
      </c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>
        <v>10</v>
      </c>
      <c r="BD1402" s="15"/>
      <c r="BE1402" s="15">
        <v>5</v>
      </c>
      <c r="BF1402" s="15"/>
      <c r="BG1402" s="48">
        <f t="shared" si="387"/>
        <v>480</v>
      </c>
      <c r="BH1402" s="49">
        <f t="shared" si="375"/>
        <v>8</v>
      </c>
      <c r="BI1402" s="50">
        <f t="shared" si="376"/>
        <v>7.083333333333333</v>
      </c>
      <c r="BJ1402" s="50">
        <f t="shared" si="377"/>
        <v>88.541666666666657</v>
      </c>
      <c r="BK1402" s="51">
        <f t="shared" si="378"/>
        <v>81</v>
      </c>
      <c r="BL1402" s="51">
        <f t="shared" si="379"/>
        <v>95.424836601307192</v>
      </c>
      <c r="BM1402" s="51">
        <f t="shared" si="385"/>
        <v>68.437499999999986</v>
      </c>
      <c r="BN1402" s="52">
        <f t="shared" si="380"/>
        <v>0.41666666666666669</v>
      </c>
      <c r="BO1402" s="52">
        <f t="shared" si="381"/>
        <v>606.66666666666663</v>
      </c>
      <c r="BP1402" s="52">
        <f t="shared" si="382"/>
        <v>0.49999999999999994</v>
      </c>
      <c r="BQ1402" s="53">
        <f t="shared" si="383"/>
        <v>39.999999999999993</v>
      </c>
    </row>
    <row r="1403" spans="1:70">
      <c r="A1403" s="41">
        <v>1464</v>
      </c>
      <c r="B1403" s="42">
        <v>46045</v>
      </c>
      <c r="C1403" s="15" t="s">
        <v>91</v>
      </c>
      <c r="D1403" s="43" t="str">
        <f t="shared" si="388"/>
        <v>IG</v>
      </c>
      <c r="E1403" s="44" t="s">
        <v>150</v>
      </c>
      <c r="F1403" s="44" t="s">
        <v>132</v>
      </c>
      <c r="G1403" s="45" t="s">
        <v>137</v>
      </c>
      <c r="H1403" s="45"/>
      <c r="I1403" s="45"/>
      <c r="J1403" s="5">
        <v>200827.1</v>
      </c>
      <c r="K1403" s="46" t="str">
        <f>VLOOKUP(J1403,'[1]Item List (3)'!A$1:B$110000,2,FALSE)</f>
        <v>MNA.OR 4020</v>
      </c>
      <c r="L1403" s="5">
        <v>250730007</v>
      </c>
      <c r="M1403" s="15" t="str">
        <f t="shared" si="386"/>
        <v>OR</v>
      </c>
      <c r="N1403" s="15">
        <v>30</v>
      </c>
      <c r="O1403" s="47">
        <f t="shared" si="374"/>
        <v>120</v>
      </c>
      <c r="P1403" s="15">
        <v>1</v>
      </c>
      <c r="Q1403" s="15">
        <v>389</v>
      </c>
      <c r="R1403" s="15"/>
      <c r="S1403" s="15">
        <v>11</v>
      </c>
      <c r="T1403" s="15"/>
      <c r="U1403" s="48">
        <f t="shared" si="384"/>
        <v>400</v>
      </c>
      <c r="V1403" s="15">
        <v>455</v>
      </c>
      <c r="W1403" s="15"/>
      <c r="X1403" s="15">
        <v>15</v>
      </c>
      <c r="Y1403" s="15"/>
      <c r="Z1403" s="15">
        <v>10</v>
      </c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48">
        <f t="shared" si="387"/>
        <v>480</v>
      </c>
      <c r="BH1403" s="49">
        <f t="shared" si="375"/>
        <v>8</v>
      </c>
      <c r="BI1403" s="50">
        <f t="shared" si="376"/>
        <v>7.583333333333333</v>
      </c>
      <c r="BJ1403" s="50">
        <f t="shared" si="377"/>
        <v>94.791666666666657</v>
      </c>
      <c r="BK1403" s="51">
        <f t="shared" si="378"/>
        <v>43.956043956043956</v>
      </c>
      <c r="BL1403" s="51">
        <f t="shared" si="379"/>
        <v>97.25</v>
      </c>
      <c r="BM1403" s="51">
        <f t="shared" si="385"/>
        <v>40.520833333333329</v>
      </c>
      <c r="BN1403" s="52">
        <f t="shared" si="380"/>
        <v>0</v>
      </c>
      <c r="BO1403" s="52">
        <f t="shared" si="381"/>
        <v>960</v>
      </c>
      <c r="BP1403" s="52">
        <f t="shared" si="382"/>
        <v>0.41666666666666669</v>
      </c>
      <c r="BQ1403" s="53">
        <f t="shared" si="383"/>
        <v>50</v>
      </c>
    </row>
    <row r="1404" spans="1:70">
      <c r="A1404" s="41">
        <v>1465</v>
      </c>
      <c r="B1404" s="42">
        <v>46045</v>
      </c>
      <c r="C1404" s="15" t="s">
        <v>97</v>
      </c>
      <c r="D1404" s="43" t="str">
        <f t="shared" si="388"/>
        <v>IG</v>
      </c>
      <c r="E1404" s="44" t="s">
        <v>150</v>
      </c>
      <c r="F1404" s="44" t="s">
        <v>132</v>
      </c>
      <c r="G1404" s="45" t="s">
        <v>133</v>
      </c>
      <c r="H1404" s="45" t="s">
        <v>185</v>
      </c>
      <c r="I1404" s="45"/>
      <c r="J1404" s="5">
        <v>200827.1</v>
      </c>
      <c r="K1404" s="46" t="str">
        <f>VLOOKUP(J1404,'[1]Item List (3)'!A$1:B$110000,2,FALSE)</f>
        <v>MNA.OR 4020</v>
      </c>
      <c r="L1404" s="5">
        <v>250730007</v>
      </c>
      <c r="M1404" s="15" t="str">
        <f t="shared" si="386"/>
        <v>OR</v>
      </c>
      <c r="N1404" s="15">
        <v>30</v>
      </c>
      <c r="O1404" s="47">
        <f t="shared" si="374"/>
        <v>120</v>
      </c>
      <c r="P1404" s="15">
        <v>1</v>
      </c>
      <c r="Q1404" s="15">
        <v>219</v>
      </c>
      <c r="R1404" s="15"/>
      <c r="S1404" s="15">
        <v>13</v>
      </c>
      <c r="T1404" s="15">
        <v>17</v>
      </c>
      <c r="U1404" s="48">
        <f t="shared" si="384"/>
        <v>249</v>
      </c>
      <c r="V1404" s="15">
        <v>210</v>
      </c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>
        <v>240</v>
      </c>
      <c r="AO1404" s="15"/>
      <c r="AP1404" s="15"/>
      <c r="AQ1404" s="15"/>
      <c r="AR1404" s="15">
        <v>30</v>
      </c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48">
        <f t="shared" si="387"/>
        <v>480</v>
      </c>
      <c r="BH1404" s="49">
        <f t="shared" si="375"/>
        <v>8</v>
      </c>
      <c r="BI1404" s="50">
        <f t="shared" si="376"/>
        <v>3.5</v>
      </c>
      <c r="BJ1404" s="50">
        <f t="shared" si="377"/>
        <v>43.75</v>
      </c>
      <c r="BK1404" s="51">
        <f t="shared" si="378"/>
        <v>59.285714285714285</v>
      </c>
      <c r="BL1404" s="51">
        <f t="shared" si="379"/>
        <v>87.951807228915655</v>
      </c>
      <c r="BM1404" s="51">
        <f t="shared" si="385"/>
        <v>22.812499999999996</v>
      </c>
      <c r="BN1404" s="52">
        <f t="shared" si="380"/>
        <v>0</v>
      </c>
      <c r="BO1404" s="52">
        <f t="shared" si="381"/>
        <v>960</v>
      </c>
      <c r="BP1404" s="52">
        <f t="shared" si="382"/>
        <v>4.5</v>
      </c>
      <c r="BQ1404" s="53">
        <f t="shared" si="383"/>
        <v>540</v>
      </c>
    </row>
    <row r="1405" spans="1:70">
      <c r="A1405" s="41">
        <v>1466</v>
      </c>
      <c r="B1405" s="42">
        <v>46045</v>
      </c>
      <c r="C1405" s="15" t="s">
        <v>91</v>
      </c>
      <c r="D1405" s="43" t="str">
        <f t="shared" si="388"/>
        <v>IG</v>
      </c>
      <c r="E1405" s="44" t="s">
        <v>153</v>
      </c>
      <c r="F1405" s="44" t="s">
        <v>132</v>
      </c>
      <c r="G1405" s="45" t="s">
        <v>151</v>
      </c>
      <c r="H1405" s="45"/>
      <c r="I1405" s="45"/>
      <c r="J1405" s="5">
        <v>104738</v>
      </c>
      <c r="K1405" s="46" t="str">
        <f>VLOOKUP(J1405,'[1]Item List (3)'!A$1:B$110000,2,FALSE)</f>
        <v>IR.IR 20X28.6X16</v>
      </c>
      <c r="L1405" s="5">
        <v>251221006</v>
      </c>
      <c r="M1405" s="15" t="str">
        <f t="shared" si="386"/>
        <v>IR</v>
      </c>
      <c r="N1405" s="15">
        <v>30</v>
      </c>
      <c r="O1405" s="47">
        <f t="shared" si="374"/>
        <v>120</v>
      </c>
      <c r="P1405" s="15">
        <v>1</v>
      </c>
      <c r="Q1405" s="15">
        <v>72</v>
      </c>
      <c r="R1405" s="15"/>
      <c r="S1405" s="15">
        <v>12</v>
      </c>
      <c r="T1405" s="15"/>
      <c r="U1405" s="48">
        <f t="shared" si="384"/>
        <v>84</v>
      </c>
      <c r="V1405" s="15">
        <v>145</v>
      </c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>
        <v>325</v>
      </c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>
        <v>10</v>
      </c>
      <c r="BD1405" s="15"/>
      <c r="BE1405" s="15"/>
      <c r="BF1405" s="15"/>
      <c r="BG1405" s="48">
        <f t="shared" si="387"/>
        <v>480</v>
      </c>
      <c r="BH1405" s="49">
        <f t="shared" si="375"/>
        <v>8</v>
      </c>
      <c r="BI1405" s="50">
        <f t="shared" si="376"/>
        <v>2.416666666666667</v>
      </c>
      <c r="BJ1405" s="50">
        <f t="shared" si="377"/>
        <v>30.208333333333336</v>
      </c>
      <c r="BK1405" s="51">
        <f t="shared" si="378"/>
        <v>28.965517241379303</v>
      </c>
      <c r="BL1405" s="51">
        <f t="shared" si="379"/>
        <v>85.714285714285708</v>
      </c>
      <c r="BM1405" s="51">
        <f t="shared" si="385"/>
        <v>7.4999999999999982</v>
      </c>
      <c r="BN1405" s="52">
        <f t="shared" si="380"/>
        <v>0</v>
      </c>
      <c r="BO1405" s="52">
        <f t="shared" si="381"/>
        <v>960</v>
      </c>
      <c r="BP1405" s="52">
        <f t="shared" si="382"/>
        <v>5.583333333333333</v>
      </c>
      <c r="BQ1405" s="53">
        <f t="shared" si="383"/>
        <v>670</v>
      </c>
    </row>
    <row r="1406" spans="1:70">
      <c r="A1406" s="41">
        <v>1467</v>
      </c>
      <c r="B1406" s="42">
        <v>46045</v>
      </c>
      <c r="C1406" s="15" t="s">
        <v>97</v>
      </c>
      <c r="D1406" s="43" t="str">
        <f t="shared" si="388"/>
        <v>IG</v>
      </c>
      <c r="E1406" s="44" t="s">
        <v>153</v>
      </c>
      <c r="F1406" s="44" t="s">
        <v>132</v>
      </c>
      <c r="G1406" s="45" t="s">
        <v>134</v>
      </c>
      <c r="H1406" s="45" t="s">
        <v>139</v>
      </c>
      <c r="I1406" s="45"/>
      <c r="J1406" s="5">
        <v>104603.1</v>
      </c>
      <c r="K1406" s="46" t="str">
        <f>VLOOKUP(J1406,'[1]Item List (3)'!A$1:B$110000,2,FALSE)</f>
        <v>NU.IR 2305</v>
      </c>
      <c r="L1406" s="5"/>
      <c r="M1406" s="15" t="str">
        <f t="shared" si="386"/>
        <v>IR</v>
      </c>
      <c r="N1406" s="15"/>
      <c r="O1406" s="47" t="str">
        <f t="shared" si="374"/>
        <v/>
      </c>
      <c r="P1406" s="15">
        <v>1</v>
      </c>
      <c r="Q1406" s="15">
        <v>42</v>
      </c>
      <c r="R1406" s="15">
        <v>23</v>
      </c>
      <c r="S1406" s="15">
        <v>6</v>
      </c>
      <c r="T1406" s="15"/>
      <c r="U1406" s="48">
        <f t="shared" si="384"/>
        <v>48</v>
      </c>
      <c r="V1406" s="15">
        <v>95</v>
      </c>
      <c r="W1406" s="15">
        <v>120</v>
      </c>
      <c r="X1406" s="15"/>
      <c r="Y1406" s="15"/>
      <c r="Z1406" s="15">
        <v>25</v>
      </c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>
        <v>240</v>
      </c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48">
        <f t="shared" si="387"/>
        <v>480</v>
      </c>
      <c r="BH1406" s="49">
        <f t="shared" si="375"/>
        <v>8</v>
      </c>
      <c r="BI1406" s="50">
        <f t="shared" si="376"/>
        <v>1.583333333333333</v>
      </c>
      <c r="BJ1406" s="50">
        <f t="shared" si="377"/>
        <v>19.791666666666664</v>
      </c>
      <c r="BK1406" s="51">
        <f t="shared" si="378"/>
        <v>0</v>
      </c>
      <c r="BL1406" s="51">
        <f t="shared" si="379"/>
        <v>39.583333333333329</v>
      </c>
      <c r="BM1406" s="51">
        <f t="shared" si="385"/>
        <v>0</v>
      </c>
      <c r="BN1406" s="52">
        <f t="shared" si="380"/>
        <v>2</v>
      </c>
      <c r="BO1406" s="52">
        <f t="shared" si="381"/>
        <v>0</v>
      </c>
      <c r="BP1406" s="52">
        <f t="shared" si="382"/>
        <v>4.416666666666667</v>
      </c>
      <c r="BQ1406" s="53">
        <f t="shared" si="383"/>
        <v>0</v>
      </c>
    </row>
    <row r="1407" spans="1:70">
      <c r="A1407" s="41">
        <v>1468</v>
      </c>
      <c r="B1407" s="42">
        <v>46045</v>
      </c>
      <c r="C1407" s="15" t="s">
        <v>91</v>
      </c>
      <c r="D1407" s="43" t="str">
        <f t="shared" si="388"/>
        <v>IG</v>
      </c>
      <c r="E1407" s="44" t="s">
        <v>155</v>
      </c>
      <c r="F1407" s="44" t="s">
        <v>132</v>
      </c>
      <c r="G1407" s="45" t="s">
        <v>133</v>
      </c>
      <c r="H1407" s="45"/>
      <c r="I1407" s="45"/>
      <c r="J1407" s="5">
        <v>104609.02</v>
      </c>
      <c r="K1407" s="46" t="str">
        <f>VLOOKUP(J1407,'[1]Item List (3)'!A$1:B$110000,2,FALSE)</f>
        <v>N.IR 311</v>
      </c>
      <c r="L1407" s="5">
        <v>251219016</v>
      </c>
      <c r="M1407" s="15" t="str">
        <f t="shared" si="386"/>
        <v>IR</v>
      </c>
      <c r="N1407" s="15">
        <v>35</v>
      </c>
      <c r="O1407" s="47">
        <f t="shared" si="374"/>
        <v>102.85714285714286</v>
      </c>
      <c r="P1407" s="15">
        <v>1</v>
      </c>
      <c r="Q1407" s="15">
        <v>461</v>
      </c>
      <c r="R1407" s="15">
        <v>47</v>
      </c>
      <c r="S1407" s="15">
        <v>7</v>
      </c>
      <c r="T1407" s="15">
        <v>3</v>
      </c>
      <c r="U1407" s="48">
        <f t="shared" si="384"/>
        <v>471</v>
      </c>
      <c r="V1407" s="15">
        <v>425</v>
      </c>
      <c r="W1407" s="15"/>
      <c r="X1407" s="15"/>
      <c r="Y1407" s="15"/>
      <c r="Z1407" s="15"/>
      <c r="AA1407" s="15"/>
      <c r="AB1407" s="15"/>
      <c r="AC1407" s="15">
        <v>15</v>
      </c>
      <c r="AD1407" s="15"/>
      <c r="AE1407" s="15">
        <v>10</v>
      </c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>
        <v>20</v>
      </c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>
        <v>10</v>
      </c>
      <c r="BD1407" s="15"/>
      <c r="BE1407" s="15"/>
      <c r="BF1407" s="15"/>
      <c r="BG1407" s="48">
        <f t="shared" si="387"/>
        <v>480</v>
      </c>
      <c r="BH1407" s="49">
        <f t="shared" si="375"/>
        <v>8</v>
      </c>
      <c r="BI1407" s="50">
        <f t="shared" si="376"/>
        <v>7.083333333333333</v>
      </c>
      <c r="BJ1407" s="50">
        <f t="shared" si="377"/>
        <v>88.541666666666657</v>
      </c>
      <c r="BK1407" s="51">
        <f t="shared" si="378"/>
        <v>64.64705882352942</v>
      </c>
      <c r="BL1407" s="51">
        <f t="shared" si="379"/>
        <v>87.898089171974519</v>
      </c>
      <c r="BM1407" s="51">
        <f t="shared" si="385"/>
        <v>50.312499999999993</v>
      </c>
      <c r="BN1407" s="52">
        <f t="shared" si="380"/>
        <v>0.33333333333333331</v>
      </c>
      <c r="BO1407" s="52">
        <f t="shared" si="381"/>
        <v>788.57142857142856</v>
      </c>
      <c r="BP1407" s="52">
        <f t="shared" si="382"/>
        <v>0.58333333333333326</v>
      </c>
      <c r="BQ1407" s="53">
        <f t="shared" si="383"/>
        <v>59.999999999999986</v>
      </c>
      <c r="BR1407" s="54">
        <v>1</v>
      </c>
    </row>
    <row r="1408" spans="1:70">
      <c r="A1408" s="41">
        <v>1469</v>
      </c>
      <c r="B1408" s="42">
        <v>46045</v>
      </c>
      <c r="C1408" s="15" t="s">
        <v>97</v>
      </c>
      <c r="D1408" s="43" t="str">
        <f t="shared" si="388"/>
        <v>IG</v>
      </c>
      <c r="E1408" s="44" t="s">
        <v>155</v>
      </c>
      <c r="F1408" s="44" t="s">
        <v>132</v>
      </c>
      <c r="G1408" s="45" t="s">
        <v>133</v>
      </c>
      <c r="H1408" s="45" t="s">
        <v>134</v>
      </c>
      <c r="I1408" s="45"/>
      <c r="J1408" s="5">
        <v>104609.02</v>
      </c>
      <c r="K1408" s="46" t="str">
        <f>VLOOKUP(J1408,'[1]Item List (3)'!A$1:B$110000,2,FALSE)</f>
        <v>N.IR 311</v>
      </c>
      <c r="L1408" s="5">
        <v>251219016</v>
      </c>
      <c r="M1408" s="15" t="str">
        <f t="shared" si="386"/>
        <v>IR</v>
      </c>
      <c r="N1408" s="15">
        <v>35</v>
      </c>
      <c r="O1408" s="47">
        <f t="shared" si="374"/>
        <v>102.85714285714286</v>
      </c>
      <c r="P1408" s="15">
        <v>1</v>
      </c>
      <c r="Q1408" s="15">
        <v>172</v>
      </c>
      <c r="R1408" s="15">
        <v>23</v>
      </c>
      <c r="S1408" s="15">
        <v>18</v>
      </c>
      <c r="T1408" s="15">
        <v>13</v>
      </c>
      <c r="U1408" s="48">
        <f t="shared" si="384"/>
        <v>203</v>
      </c>
      <c r="V1408" s="15">
        <v>325</v>
      </c>
      <c r="W1408" s="15">
        <v>75</v>
      </c>
      <c r="X1408" s="15"/>
      <c r="Y1408" s="15"/>
      <c r="Z1408" s="15"/>
      <c r="AA1408" s="15"/>
      <c r="AB1408" s="15"/>
      <c r="AC1408" s="15"/>
      <c r="AD1408" s="15"/>
      <c r="AE1408" s="15">
        <v>10</v>
      </c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>
        <v>20</v>
      </c>
      <c r="AQ1408" s="15"/>
      <c r="AR1408" s="15">
        <v>60</v>
      </c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>
        <v>10</v>
      </c>
      <c r="BD1408" s="15"/>
      <c r="BE1408" s="15"/>
      <c r="BF1408" s="15"/>
      <c r="BG1408" s="48">
        <f t="shared" si="387"/>
        <v>500</v>
      </c>
      <c r="BH1408" s="49">
        <f t="shared" si="375"/>
        <v>8.3333333333333339</v>
      </c>
      <c r="BI1408" s="50">
        <f t="shared" si="376"/>
        <v>5.4166666666666679</v>
      </c>
      <c r="BJ1408" s="50">
        <f t="shared" si="377"/>
        <v>65.000000000000014</v>
      </c>
      <c r="BK1408" s="51">
        <f t="shared" si="378"/>
        <v>36.435897435897431</v>
      </c>
      <c r="BL1408" s="51">
        <f t="shared" si="379"/>
        <v>73.399014778325125</v>
      </c>
      <c r="BM1408" s="51">
        <f t="shared" si="385"/>
        <v>17.383333333333333</v>
      </c>
      <c r="BN1408" s="52">
        <f t="shared" si="380"/>
        <v>1.5833333333333333</v>
      </c>
      <c r="BO1408" s="52">
        <f t="shared" si="381"/>
        <v>694.28571428571433</v>
      </c>
      <c r="BP1408" s="52">
        <f t="shared" si="382"/>
        <v>1.3333333333333333</v>
      </c>
      <c r="BQ1408" s="53">
        <f t="shared" si="383"/>
        <v>137.14285714285714</v>
      </c>
    </row>
    <row r="1409" spans="1:69">
      <c r="A1409" s="41">
        <v>1470</v>
      </c>
      <c r="B1409" s="42">
        <v>46045</v>
      </c>
      <c r="C1409" s="15" t="s">
        <v>91</v>
      </c>
      <c r="D1409" s="43" t="str">
        <f t="shared" si="388"/>
        <v>IG</v>
      </c>
      <c r="E1409" s="44" t="s">
        <v>158</v>
      </c>
      <c r="F1409" s="44"/>
      <c r="G1409" s="45"/>
      <c r="H1409" s="45"/>
      <c r="I1409" s="45"/>
      <c r="J1409" s="5"/>
      <c r="K1409" s="46" t="e">
        <f>VLOOKUP(J1409,'[1]Item List (3)'!A$1:B$110000,2,FALSE)</f>
        <v>#N/A</v>
      </c>
      <c r="L1409" s="5"/>
      <c r="M1409" s="15" t="str">
        <f t="shared" si="386"/>
        <v>IR</v>
      </c>
      <c r="N1409" s="15"/>
      <c r="O1409" s="47" t="str">
        <f t="shared" si="374"/>
        <v/>
      </c>
      <c r="P1409" s="15"/>
      <c r="Q1409" s="15"/>
      <c r="R1409" s="15"/>
      <c r="S1409" s="15"/>
      <c r="T1409" s="15"/>
      <c r="U1409" s="48">
        <f t="shared" si="384"/>
        <v>0</v>
      </c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>
        <v>480</v>
      </c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48">
        <f t="shared" si="387"/>
        <v>480</v>
      </c>
      <c r="BH1409" s="49">
        <f t="shared" si="375"/>
        <v>8</v>
      </c>
      <c r="BI1409" s="50">
        <f t="shared" si="376"/>
        <v>0</v>
      </c>
      <c r="BJ1409" s="50">
        <f t="shared" si="377"/>
        <v>0</v>
      </c>
      <c r="BK1409" s="51">
        <f t="shared" si="378"/>
        <v>0</v>
      </c>
      <c r="BL1409" s="51">
        <f t="shared" si="379"/>
        <v>0</v>
      </c>
      <c r="BM1409" s="51">
        <f t="shared" si="385"/>
        <v>0</v>
      </c>
      <c r="BN1409" s="52">
        <f t="shared" si="380"/>
        <v>0</v>
      </c>
      <c r="BO1409" s="52">
        <f t="shared" si="381"/>
        <v>0</v>
      </c>
      <c r="BP1409" s="52">
        <f t="shared" si="382"/>
        <v>8</v>
      </c>
      <c r="BQ1409" s="53">
        <f t="shared" si="383"/>
        <v>0</v>
      </c>
    </row>
    <row r="1410" spans="1:69">
      <c r="A1410" s="41">
        <v>1471</v>
      </c>
      <c r="B1410" s="42">
        <v>46045</v>
      </c>
      <c r="C1410" s="15" t="s">
        <v>97</v>
      </c>
      <c r="D1410" s="43" t="str">
        <f t="shared" si="388"/>
        <v>IG</v>
      </c>
      <c r="E1410" s="44" t="s">
        <v>158</v>
      </c>
      <c r="F1410" s="44"/>
      <c r="G1410" s="45"/>
      <c r="H1410" s="45"/>
      <c r="I1410" s="45"/>
      <c r="J1410" s="5"/>
      <c r="K1410" s="46" t="e">
        <f>VLOOKUP(J1410,'[1]Item List (3)'!A$1:B$110000,2,FALSE)</f>
        <v>#N/A</v>
      </c>
      <c r="L1410" s="5"/>
      <c r="M1410" s="15" t="str">
        <f t="shared" si="386"/>
        <v>IR</v>
      </c>
      <c r="N1410" s="15"/>
      <c r="O1410" s="47" t="str">
        <f t="shared" si="374"/>
        <v/>
      </c>
      <c r="P1410" s="15"/>
      <c r="Q1410" s="15"/>
      <c r="R1410" s="15"/>
      <c r="S1410" s="15"/>
      <c r="T1410" s="15"/>
      <c r="U1410" s="48">
        <f t="shared" si="384"/>
        <v>0</v>
      </c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>
        <v>480</v>
      </c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48">
        <f t="shared" si="387"/>
        <v>480</v>
      </c>
      <c r="BH1410" s="49">
        <f t="shared" si="375"/>
        <v>8</v>
      </c>
      <c r="BI1410" s="50">
        <f t="shared" si="376"/>
        <v>0</v>
      </c>
      <c r="BJ1410" s="50">
        <f t="shared" si="377"/>
        <v>0</v>
      </c>
      <c r="BK1410" s="51">
        <f t="shared" si="378"/>
        <v>0</v>
      </c>
      <c r="BL1410" s="51">
        <f t="shared" si="379"/>
        <v>0</v>
      </c>
      <c r="BM1410" s="51">
        <f t="shared" si="385"/>
        <v>0</v>
      </c>
      <c r="BN1410" s="52">
        <f t="shared" si="380"/>
        <v>0</v>
      </c>
      <c r="BO1410" s="52">
        <f t="shared" si="381"/>
        <v>0</v>
      </c>
      <c r="BP1410" s="52">
        <f t="shared" si="382"/>
        <v>8</v>
      </c>
      <c r="BQ1410" s="53">
        <f t="shared" si="383"/>
        <v>0</v>
      </c>
    </row>
    <row r="1411" spans="1:69">
      <c r="A1411" s="41">
        <v>1472</v>
      </c>
      <c r="B1411" s="42">
        <v>46045</v>
      </c>
      <c r="C1411" s="15" t="s">
        <v>91</v>
      </c>
      <c r="D1411" s="43" t="str">
        <f t="shared" si="388"/>
        <v>IG</v>
      </c>
      <c r="E1411" s="44" t="s">
        <v>159</v>
      </c>
      <c r="F1411" s="44"/>
      <c r="G1411" s="45"/>
      <c r="H1411" s="45"/>
      <c r="I1411" s="45"/>
      <c r="J1411" s="5"/>
      <c r="K1411" s="46" t="e">
        <f>VLOOKUP(J1411,'[1]Item List (3)'!A$1:B$110000,2,FALSE)</f>
        <v>#N/A</v>
      </c>
      <c r="L1411" s="5"/>
      <c r="M1411" s="15" t="str">
        <f t="shared" si="386"/>
        <v>IR</v>
      </c>
      <c r="N1411" s="15"/>
      <c r="O1411" s="47" t="str">
        <f t="shared" si="374"/>
        <v/>
      </c>
      <c r="P1411" s="15"/>
      <c r="Q1411" s="15"/>
      <c r="R1411" s="15"/>
      <c r="S1411" s="15"/>
      <c r="T1411" s="15"/>
      <c r="U1411" s="48">
        <f t="shared" si="384"/>
        <v>0</v>
      </c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>
        <v>480</v>
      </c>
      <c r="BG1411" s="48">
        <f t="shared" si="387"/>
        <v>480</v>
      </c>
      <c r="BH1411" s="49">
        <f t="shared" si="375"/>
        <v>8</v>
      </c>
      <c r="BI1411" s="50">
        <f t="shared" si="376"/>
        <v>0</v>
      </c>
      <c r="BJ1411" s="50">
        <f t="shared" si="377"/>
        <v>0</v>
      </c>
      <c r="BK1411" s="51">
        <f t="shared" si="378"/>
        <v>0</v>
      </c>
      <c r="BL1411" s="51">
        <f t="shared" si="379"/>
        <v>0</v>
      </c>
      <c r="BM1411" s="51">
        <f t="shared" si="385"/>
        <v>0</v>
      </c>
      <c r="BN1411" s="52">
        <f t="shared" si="380"/>
        <v>8</v>
      </c>
      <c r="BO1411" s="52">
        <f t="shared" si="381"/>
        <v>0</v>
      </c>
      <c r="BP1411" s="52">
        <f t="shared" si="382"/>
        <v>0</v>
      </c>
      <c r="BQ1411" s="53">
        <f t="shared" si="383"/>
        <v>0</v>
      </c>
    </row>
    <row r="1412" spans="1:69">
      <c r="A1412" s="41">
        <v>1473</v>
      </c>
      <c r="B1412" s="42">
        <v>46045</v>
      </c>
      <c r="C1412" s="15" t="s">
        <v>97</v>
      </c>
      <c r="D1412" s="43" t="str">
        <f t="shared" si="388"/>
        <v>IG</v>
      </c>
      <c r="E1412" s="44" t="s">
        <v>159</v>
      </c>
      <c r="F1412" s="44"/>
      <c r="G1412" s="45"/>
      <c r="H1412" s="45"/>
      <c r="I1412" s="45"/>
      <c r="J1412" s="5"/>
      <c r="K1412" s="46" t="e">
        <f>VLOOKUP(J1412,'[1]Item List (3)'!A$1:B$110000,2,FALSE)</f>
        <v>#N/A</v>
      </c>
      <c r="L1412" s="5"/>
      <c r="M1412" s="15" t="str">
        <f t="shared" si="386"/>
        <v>IR</v>
      </c>
      <c r="N1412" s="15"/>
      <c r="O1412" s="47" t="str">
        <f t="shared" ref="O1412:O1475" si="389">IFERROR(3600/N1412,"")</f>
        <v/>
      </c>
      <c r="P1412" s="15"/>
      <c r="Q1412" s="15"/>
      <c r="R1412" s="15"/>
      <c r="S1412" s="15"/>
      <c r="T1412" s="15"/>
      <c r="U1412" s="48">
        <f t="shared" si="384"/>
        <v>0</v>
      </c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>
        <v>480</v>
      </c>
      <c r="BG1412" s="48">
        <f t="shared" si="387"/>
        <v>480</v>
      </c>
      <c r="BH1412" s="49">
        <f t="shared" si="375"/>
        <v>8</v>
      </c>
      <c r="BI1412" s="50">
        <f t="shared" si="376"/>
        <v>0</v>
      </c>
      <c r="BJ1412" s="50">
        <f t="shared" si="377"/>
        <v>0</v>
      </c>
      <c r="BK1412" s="51">
        <f t="shared" si="378"/>
        <v>0</v>
      </c>
      <c r="BL1412" s="51">
        <f t="shared" si="379"/>
        <v>0</v>
      </c>
      <c r="BM1412" s="51">
        <f t="shared" si="385"/>
        <v>0</v>
      </c>
      <c r="BN1412" s="52">
        <f t="shared" si="380"/>
        <v>8</v>
      </c>
      <c r="BO1412" s="52">
        <f t="shared" si="381"/>
        <v>0</v>
      </c>
      <c r="BP1412" s="52">
        <f t="shared" si="382"/>
        <v>0</v>
      </c>
      <c r="BQ1412" s="53">
        <f t="shared" si="383"/>
        <v>0</v>
      </c>
    </row>
    <row r="1413" spans="1:69">
      <c r="A1413" s="41">
        <v>1474</v>
      </c>
      <c r="B1413" s="42">
        <v>46045</v>
      </c>
      <c r="C1413" s="15" t="s">
        <v>91</v>
      </c>
      <c r="D1413" s="43" t="str">
        <f t="shared" si="388"/>
        <v>HO</v>
      </c>
      <c r="E1413" s="44" t="s">
        <v>160</v>
      </c>
      <c r="F1413" s="44" t="s">
        <v>161</v>
      </c>
      <c r="G1413" s="45" t="s">
        <v>103</v>
      </c>
      <c r="H1413" s="45"/>
      <c r="I1413" s="45"/>
      <c r="J1413" s="5">
        <v>100261</v>
      </c>
      <c r="K1413" s="46" t="str">
        <f>VLOOKUP(J1413,'[1]Item List (3)'!A$1:B$110000,2,FALSE)</f>
        <v>IR. 211 YY4</v>
      </c>
      <c r="L1413" s="5">
        <v>251230007</v>
      </c>
      <c r="M1413" s="15" t="str">
        <f t="shared" si="386"/>
        <v>IR</v>
      </c>
      <c r="N1413" s="15">
        <v>45</v>
      </c>
      <c r="O1413" s="47">
        <f t="shared" si="389"/>
        <v>80</v>
      </c>
      <c r="P1413" s="15">
        <v>1</v>
      </c>
      <c r="Q1413" s="15">
        <v>446</v>
      </c>
      <c r="R1413" s="15"/>
      <c r="S1413" s="15"/>
      <c r="T1413" s="15"/>
      <c r="U1413" s="48">
        <f t="shared" si="384"/>
        <v>446</v>
      </c>
      <c r="V1413" s="15">
        <v>405</v>
      </c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>
        <v>45</v>
      </c>
      <c r="AQ1413" s="15"/>
      <c r="AR1413" s="15">
        <v>30</v>
      </c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48">
        <f t="shared" si="387"/>
        <v>480</v>
      </c>
      <c r="BH1413" s="49">
        <f t="shared" si="375"/>
        <v>8</v>
      </c>
      <c r="BI1413" s="50">
        <f t="shared" si="376"/>
        <v>6.75</v>
      </c>
      <c r="BJ1413" s="50">
        <f t="shared" si="377"/>
        <v>84.375</v>
      </c>
      <c r="BK1413" s="51">
        <f t="shared" si="378"/>
        <v>82.592592592592595</v>
      </c>
      <c r="BL1413" s="51">
        <f t="shared" si="379"/>
        <v>100</v>
      </c>
      <c r="BM1413" s="51">
        <f t="shared" si="385"/>
        <v>69.6875</v>
      </c>
      <c r="BN1413" s="52">
        <f t="shared" si="380"/>
        <v>0.75</v>
      </c>
      <c r="BO1413" s="52">
        <f t="shared" si="381"/>
        <v>580</v>
      </c>
      <c r="BP1413" s="52">
        <f t="shared" si="382"/>
        <v>0.5</v>
      </c>
      <c r="BQ1413" s="53">
        <f t="shared" si="383"/>
        <v>40</v>
      </c>
    </row>
    <row r="1414" spans="1:69">
      <c r="A1414" s="41">
        <v>1475</v>
      </c>
      <c r="B1414" s="42">
        <v>46045</v>
      </c>
      <c r="C1414" s="15" t="s">
        <v>97</v>
      </c>
      <c r="D1414" s="43" t="str">
        <f t="shared" si="388"/>
        <v>HO</v>
      </c>
      <c r="E1414" s="44" t="s">
        <v>160</v>
      </c>
      <c r="F1414" s="44" t="s">
        <v>161</v>
      </c>
      <c r="G1414" s="45" t="s">
        <v>190</v>
      </c>
      <c r="H1414" s="45" t="s">
        <v>104</v>
      </c>
      <c r="I1414" s="45"/>
      <c r="J1414" s="5">
        <v>100261</v>
      </c>
      <c r="K1414" s="46" t="str">
        <f>VLOOKUP(J1414,'[1]Item List (3)'!A$1:B$110000,2,FALSE)</f>
        <v>IR. 211 YY4</v>
      </c>
      <c r="L1414" s="5">
        <v>251230007</v>
      </c>
      <c r="M1414" s="15" t="str">
        <f t="shared" si="386"/>
        <v>IR</v>
      </c>
      <c r="N1414" s="15">
        <v>45</v>
      </c>
      <c r="O1414" s="47">
        <f t="shared" si="389"/>
        <v>80</v>
      </c>
      <c r="P1414" s="15">
        <v>1</v>
      </c>
      <c r="Q1414" s="15">
        <v>39</v>
      </c>
      <c r="R1414" s="15"/>
      <c r="S1414" s="15"/>
      <c r="T1414" s="15"/>
      <c r="U1414" s="48">
        <f t="shared" si="384"/>
        <v>39</v>
      </c>
      <c r="V1414" s="15">
        <v>60</v>
      </c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>
        <v>110</v>
      </c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>
        <v>120</v>
      </c>
      <c r="BE1414" s="15"/>
      <c r="BF1414" s="15"/>
      <c r="BG1414" s="48">
        <f t="shared" si="387"/>
        <v>290</v>
      </c>
      <c r="BH1414" s="49">
        <f t="shared" si="375"/>
        <v>4.833333333333333</v>
      </c>
      <c r="BI1414" s="50">
        <f t="shared" si="376"/>
        <v>0.99999999999999956</v>
      </c>
      <c r="BJ1414" s="50">
        <f t="shared" si="377"/>
        <v>20.689655172413783</v>
      </c>
      <c r="BK1414" s="51">
        <f t="shared" si="378"/>
        <v>48.750000000000028</v>
      </c>
      <c r="BL1414" s="51">
        <f t="shared" si="379"/>
        <v>100</v>
      </c>
      <c r="BM1414" s="51">
        <f t="shared" si="385"/>
        <v>10.086206896551726</v>
      </c>
      <c r="BN1414" s="52">
        <f t="shared" si="380"/>
        <v>0</v>
      </c>
      <c r="BO1414" s="52">
        <f t="shared" si="381"/>
        <v>386.66666666666669</v>
      </c>
      <c r="BP1414" s="52">
        <f t="shared" si="382"/>
        <v>3.8333333333333335</v>
      </c>
      <c r="BQ1414" s="53">
        <f t="shared" si="383"/>
        <v>306.66666666666669</v>
      </c>
    </row>
    <row r="1415" spans="1:69">
      <c r="A1415" s="41">
        <v>1476</v>
      </c>
      <c r="B1415" s="42">
        <v>46045</v>
      </c>
      <c r="C1415" s="15" t="s">
        <v>97</v>
      </c>
      <c r="D1415" s="43" t="str">
        <f t="shared" si="388"/>
        <v>HO</v>
      </c>
      <c r="E1415" s="44" t="s">
        <v>160</v>
      </c>
      <c r="F1415" s="44" t="s">
        <v>161</v>
      </c>
      <c r="G1415" s="45" t="s">
        <v>190</v>
      </c>
      <c r="H1415" s="45" t="s">
        <v>104</v>
      </c>
      <c r="I1415" s="45"/>
      <c r="J1415" s="5">
        <v>104564</v>
      </c>
      <c r="K1415" s="46" t="str">
        <f>VLOOKUP(J1415,'[1]Item List (3)'!A$1:B$110000,2,FALSE)</f>
        <v>IR 21309</v>
      </c>
      <c r="L1415" s="5">
        <v>251223013</v>
      </c>
      <c r="M1415" s="15" t="str">
        <f t="shared" si="386"/>
        <v>IR</v>
      </c>
      <c r="N1415" s="15">
        <v>100</v>
      </c>
      <c r="O1415" s="47">
        <f t="shared" si="389"/>
        <v>36</v>
      </c>
      <c r="P1415" s="15">
        <v>1</v>
      </c>
      <c r="Q1415" s="15">
        <v>63</v>
      </c>
      <c r="R1415" s="15"/>
      <c r="S1415" s="15"/>
      <c r="T1415" s="15"/>
      <c r="U1415" s="48">
        <f t="shared" si="384"/>
        <v>63</v>
      </c>
      <c r="V1415" s="15">
        <v>100</v>
      </c>
      <c r="W1415" s="15">
        <v>90</v>
      </c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48">
        <f t="shared" si="387"/>
        <v>190</v>
      </c>
      <c r="BH1415" s="49">
        <f t="shared" si="375"/>
        <v>3.1666666666666665</v>
      </c>
      <c r="BI1415" s="50">
        <f t="shared" si="376"/>
        <v>1.6666666666666665</v>
      </c>
      <c r="BJ1415" s="50">
        <f t="shared" si="377"/>
        <v>52.631578947368418</v>
      </c>
      <c r="BK1415" s="51">
        <f t="shared" si="378"/>
        <v>105.00000000000003</v>
      </c>
      <c r="BL1415" s="51">
        <f t="shared" si="379"/>
        <v>100</v>
      </c>
      <c r="BM1415" s="51">
        <f t="shared" si="385"/>
        <v>55.263157894736857</v>
      </c>
      <c r="BN1415" s="52">
        <f t="shared" si="380"/>
        <v>1.5</v>
      </c>
      <c r="BO1415" s="52">
        <f t="shared" si="381"/>
        <v>59.999999999999993</v>
      </c>
      <c r="BP1415" s="52">
        <f t="shared" si="382"/>
        <v>0</v>
      </c>
      <c r="BQ1415" s="53">
        <f t="shared" si="383"/>
        <v>0</v>
      </c>
    </row>
    <row r="1416" spans="1:69">
      <c r="A1416" s="41">
        <v>1477</v>
      </c>
      <c r="B1416" s="42">
        <v>46045</v>
      </c>
      <c r="C1416" s="15" t="s">
        <v>91</v>
      </c>
      <c r="D1416" s="43" t="str">
        <f t="shared" si="388"/>
        <v>HO</v>
      </c>
      <c r="E1416" s="44" t="s">
        <v>164</v>
      </c>
      <c r="F1416" s="44" t="s">
        <v>161</v>
      </c>
      <c r="G1416" s="45" t="s">
        <v>165</v>
      </c>
      <c r="H1416" s="45"/>
      <c r="I1416" s="45"/>
      <c r="J1416" s="5">
        <v>208557.1</v>
      </c>
      <c r="K1416" s="46" t="str">
        <f>VLOOKUP(J1416,'[1]Item List (3)'!A$1:B$110000,2,FALSE)</f>
        <v>OR 22211 SPL</v>
      </c>
      <c r="L1416" s="5">
        <v>250928012</v>
      </c>
      <c r="M1416" s="15" t="str">
        <f t="shared" si="386"/>
        <v>OR</v>
      </c>
      <c r="N1416" s="15">
        <v>40</v>
      </c>
      <c r="O1416" s="47">
        <f t="shared" si="389"/>
        <v>90</v>
      </c>
      <c r="P1416" s="15">
        <v>1</v>
      </c>
      <c r="Q1416" s="15">
        <v>471</v>
      </c>
      <c r="R1416" s="15"/>
      <c r="S1416" s="15"/>
      <c r="T1416" s="15"/>
      <c r="U1416" s="48">
        <f t="shared" si="384"/>
        <v>471</v>
      </c>
      <c r="V1416" s="15">
        <v>390</v>
      </c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>
        <v>60</v>
      </c>
      <c r="AQ1416" s="15"/>
      <c r="AR1416" s="15">
        <v>30</v>
      </c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48">
        <f t="shared" si="387"/>
        <v>480</v>
      </c>
      <c r="BH1416" s="49">
        <f t="shared" si="375"/>
        <v>8</v>
      </c>
      <c r="BI1416" s="50">
        <f t="shared" si="376"/>
        <v>6.5</v>
      </c>
      <c r="BJ1416" s="50">
        <f t="shared" si="377"/>
        <v>81.25</v>
      </c>
      <c r="BK1416" s="51">
        <f t="shared" si="378"/>
        <v>80.512820512820511</v>
      </c>
      <c r="BL1416" s="51">
        <f t="shared" si="379"/>
        <v>100</v>
      </c>
      <c r="BM1416" s="51">
        <f t="shared" si="385"/>
        <v>65.416666666666686</v>
      </c>
      <c r="BN1416" s="52">
        <f t="shared" si="380"/>
        <v>1</v>
      </c>
      <c r="BO1416" s="52">
        <f t="shared" si="381"/>
        <v>630</v>
      </c>
      <c r="BP1416" s="52">
        <f t="shared" si="382"/>
        <v>0.5</v>
      </c>
      <c r="BQ1416" s="53">
        <f t="shared" si="383"/>
        <v>45</v>
      </c>
    </row>
    <row r="1417" spans="1:69">
      <c r="A1417" s="41">
        <v>1478</v>
      </c>
      <c r="B1417" s="42">
        <v>46045</v>
      </c>
      <c r="C1417" s="15" t="s">
        <v>97</v>
      </c>
      <c r="D1417" s="43" t="str">
        <f t="shared" si="388"/>
        <v>HO</v>
      </c>
      <c r="E1417" s="44" t="s">
        <v>164</v>
      </c>
      <c r="F1417" s="44" t="s">
        <v>161</v>
      </c>
      <c r="G1417" s="45" t="s">
        <v>165</v>
      </c>
      <c r="H1417" s="45"/>
      <c r="I1417" s="45"/>
      <c r="J1417" s="5">
        <v>208557.1</v>
      </c>
      <c r="K1417" s="46" t="str">
        <f>VLOOKUP(J1417,'[1]Item List (3)'!A$1:B$110000,2,FALSE)</f>
        <v>OR 22211 SPL</v>
      </c>
      <c r="L1417" s="5">
        <v>250928012</v>
      </c>
      <c r="M1417" s="15" t="str">
        <f t="shared" si="386"/>
        <v>OR</v>
      </c>
      <c r="N1417" s="15">
        <v>40</v>
      </c>
      <c r="O1417" s="47">
        <f t="shared" si="389"/>
        <v>90</v>
      </c>
      <c r="P1417" s="15">
        <v>1</v>
      </c>
      <c r="Q1417" s="15">
        <v>162</v>
      </c>
      <c r="R1417" s="15"/>
      <c r="S1417" s="15"/>
      <c r="T1417" s="15"/>
      <c r="U1417" s="48">
        <f t="shared" si="384"/>
        <v>162</v>
      </c>
      <c r="V1417" s="15">
        <v>120</v>
      </c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>
        <v>360</v>
      </c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48">
        <f t="shared" si="387"/>
        <v>480</v>
      </c>
      <c r="BH1417" s="49">
        <f t="shared" si="375"/>
        <v>8</v>
      </c>
      <c r="BI1417" s="50">
        <f t="shared" si="376"/>
        <v>2</v>
      </c>
      <c r="BJ1417" s="50">
        <f t="shared" si="377"/>
        <v>25</v>
      </c>
      <c r="BK1417" s="51">
        <f t="shared" si="378"/>
        <v>90</v>
      </c>
      <c r="BL1417" s="51">
        <f t="shared" si="379"/>
        <v>100</v>
      </c>
      <c r="BM1417" s="51">
        <f t="shared" si="385"/>
        <v>22.5</v>
      </c>
      <c r="BN1417" s="52">
        <f t="shared" si="380"/>
        <v>0</v>
      </c>
      <c r="BO1417" s="52">
        <f t="shared" si="381"/>
        <v>720</v>
      </c>
      <c r="BP1417" s="52">
        <f t="shared" si="382"/>
        <v>6</v>
      </c>
      <c r="BQ1417" s="53">
        <f t="shared" si="383"/>
        <v>540</v>
      </c>
    </row>
    <row r="1418" spans="1:69">
      <c r="A1418" s="41">
        <v>1479</v>
      </c>
      <c r="B1418" s="42">
        <v>46045</v>
      </c>
      <c r="C1418" s="15" t="s">
        <v>91</v>
      </c>
      <c r="D1418" s="43" t="str">
        <f t="shared" si="388"/>
        <v>HO</v>
      </c>
      <c r="E1418" s="44" t="s">
        <v>166</v>
      </c>
      <c r="F1418" s="44" t="s">
        <v>161</v>
      </c>
      <c r="G1418" s="45" t="s">
        <v>107</v>
      </c>
      <c r="H1418" s="45"/>
      <c r="I1418" s="45"/>
      <c r="J1418" s="5">
        <v>208249</v>
      </c>
      <c r="K1418" s="46" t="str">
        <f>VLOOKUP(J1418,'[1]Item List (3)'!A$1:B$110000,2,FALSE)</f>
        <v>OW-BDA-4003</v>
      </c>
      <c r="L1418" s="5">
        <v>251005010</v>
      </c>
      <c r="M1418" s="15" t="str">
        <f t="shared" si="386"/>
        <v>OR</v>
      </c>
      <c r="N1418" s="15">
        <v>25</v>
      </c>
      <c r="O1418" s="47">
        <f t="shared" si="389"/>
        <v>144</v>
      </c>
      <c r="P1418" s="15">
        <v>1</v>
      </c>
      <c r="Q1418" s="15">
        <v>732</v>
      </c>
      <c r="R1418" s="15"/>
      <c r="S1418" s="15"/>
      <c r="T1418" s="15"/>
      <c r="U1418" s="48">
        <f t="shared" si="384"/>
        <v>732</v>
      </c>
      <c r="V1418" s="15">
        <v>360</v>
      </c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>
        <v>45</v>
      </c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48">
        <f t="shared" si="387"/>
        <v>405</v>
      </c>
      <c r="BH1418" s="49">
        <f t="shared" si="375"/>
        <v>6.75</v>
      </c>
      <c r="BI1418" s="50">
        <f t="shared" si="376"/>
        <v>6</v>
      </c>
      <c r="BJ1418" s="50">
        <f t="shared" si="377"/>
        <v>88.888888888888886</v>
      </c>
      <c r="BK1418" s="51">
        <f t="shared" si="378"/>
        <v>84.722222222222214</v>
      </c>
      <c r="BL1418" s="51">
        <f t="shared" si="379"/>
        <v>100</v>
      </c>
      <c r="BM1418" s="51">
        <f t="shared" si="385"/>
        <v>75.308641975308632</v>
      </c>
      <c r="BN1418" s="52">
        <f t="shared" si="380"/>
        <v>0.75</v>
      </c>
      <c r="BO1418" s="52">
        <f t="shared" si="381"/>
        <v>864</v>
      </c>
      <c r="BP1418" s="52">
        <f t="shared" si="382"/>
        <v>0</v>
      </c>
      <c r="BQ1418" s="53">
        <f t="shared" si="383"/>
        <v>0</v>
      </c>
    </row>
    <row r="1419" spans="1:69">
      <c r="A1419" s="41">
        <v>1480</v>
      </c>
      <c r="B1419" s="42">
        <v>46045</v>
      </c>
      <c r="C1419" s="15" t="s">
        <v>91</v>
      </c>
      <c r="D1419" s="43" t="str">
        <f t="shared" si="388"/>
        <v>HO</v>
      </c>
      <c r="E1419" s="44" t="s">
        <v>166</v>
      </c>
      <c r="F1419" s="44" t="s">
        <v>184</v>
      </c>
      <c r="G1419" s="45" t="s">
        <v>107</v>
      </c>
      <c r="H1419" s="45"/>
      <c r="I1419" s="45"/>
      <c r="J1419" s="5">
        <v>208249</v>
      </c>
      <c r="K1419" s="46" t="str">
        <f>VLOOKUP(J1419,'[1]Item List (3)'!A$1:B$110000,2,FALSE)</f>
        <v>OW-BDA-4003</v>
      </c>
      <c r="L1419" s="5">
        <v>251005010</v>
      </c>
      <c r="M1419" s="15" t="str">
        <f t="shared" si="386"/>
        <v>OR</v>
      </c>
      <c r="N1419" s="15">
        <v>25</v>
      </c>
      <c r="O1419" s="47">
        <f t="shared" si="389"/>
        <v>144</v>
      </c>
      <c r="P1419" s="15">
        <v>1</v>
      </c>
      <c r="Q1419" s="15">
        <v>263</v>
      </c>
      <c r="R1419" s="15"/>
      <c r="S1419" s="15"/>
      <c r="T1419" s="15"/>
      <c r="U1419" s="48">
        <f t="shared" si="384"/>
        <v>263</v>
      </c>
      <c r="V1419" s="15">
        <v>75</v>
      </c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48">
        <f t="shared" si="387"/>
        <v>75</v>
      </c>
      <c r="BH1419" s="49">
        <f t="shared" si="375"/>
        <v>1.25</v>
      </c>
      <c r="BI1419" s="50">
        <f t="shared" si="376"/>
        <v>1.25</v>
      </c>
      <c r="BJ1419" s="50">
        <f t="shared" si="377"/>
        <v>100</v>
      </c>
      <c r="BK1419" s="51">
        <f t="shared" si="378"/>
        <v>146.11111111111111</v>
      </c>
      <c r="BL1419" s="51">
        <f t="shared" si="379"/>
        <v>100</v>
      </c>
      <c r="BM1419" s="51">
        <f t="shared" si="385"/>
        <v>146.11111111111111</v>
      </c>
      <c r="BN1419" s="52">
        <f t="shared" si="380"/>
        <v>0</v>
      </c>
      <c r="BO1419" s="52">
        <f t="shared" si="381"/>
        <v>180</v>
      </c>
      <c r="BP1419" s="52">
        <f t="shared" si="382"/>
        <v>0</v>
      </c>
      <c r="BQ1419" s="53">
        <f t="shared" si="383"/>
        <v>0</v>
      </c>
    </row>
    <row r="1420" spans="1:69">
      <c r="A1420" s="41">
        <v>1481</v>
      </c>
      <c r="B1420" s="42">
        <v>46045</v>
      </c>
      <c r="C1420" s="15" t="s">
        <v>97</v>
      </c>
      <c r="D1420" s="43" t="str">
        <f t="shared" si="388"/>
        <v>HO</v>
      </c>
      <c r="E1420" s="44" t="s">
        <v>166</v>
      </c>
      <c r="F1420" s="44" t="s">
        <v>161</v>
      </c>
      <c r="G1420" s="45" t="s">
        <v>103</v>
      </c>
      <c r="H1420" s="45"/>
      <c r="I1420" s="45"/>
      <c r="J1420" s="5">
        <v>208249</v>
      </c>
      <c r="K1420" s="46" t="str">
        <f>VLOOKUP(J1420,'[1]Item List (3)'!A$1:B$110000,2,FALSE)</f>
        <v>OW-BDA-4003</v>
      </c>
      <c r="L1420" s="5">
        <v>251005010</v>
      </c>
      <c r="M1420" s="15" t="str">
        <f t="shared" si="386"/>
        <v>OR</v>
      </c>
      <c r="N1420" s="15">
        <v>25</v>
      </c>
      <c r="O1420" s="47">
        <f t="shared" si="389"/>
        <v>144</v>
      </c>
      <c r="P1420" s="15">
        <v>1</v>
      </c>
      <c r="Q1420" s="15">
        <v>1001</v>
      </c>
      <c r="R1420" s="15"/>
      <c r="S1420" s="15"/>
      <c r="T1420" s="15"/>
      <c r="U1420" s="48">
        <f t="shared" si="384"/>
        <v>1001</v>
      </c>
      <c r="V1420" s="15">
        <v>435</v>
      </c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>
        <v>45</v>
      </c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48">
        <f t="shared" si="387"/>
        <v>480</v>
      </c>
      <c r="BH1420" s="49">
        <f t="shared" si="375"/>
        <v>8</v>
      </c>
      <c r="BI1420" s="50">
        <f t="shared" si="376"/>
        <v>7.25</v>
      </c>
      <c r="BJ1420" s="50">
        <f t="shared" si="377"/>
        <v>90.625</v>
      </c>
      <c r="BK1420" s="51">
        <f t="shared" si="378"/>
        <v>95.88122605363985</v>
      </c>
      <c r="BL1420" s="51">
        <f t="shared" si="379"/>
        <v>100</v>
      </c>
      <c r="BM1420" s="51">
        <f t="shared" si="385"/>
        <v>86.892361111111114</v>
      </c>
      <c r="BN1420" s="52">
        <f t="shared" si="380"/>
        <v>0.75</v>
      </c>
      <c r="BO1420" s="52">
        <f t="shared" si="381"/>
        <v>1044</v>
      </c>
      <c r="BP1420" s="52">
        <f t="shared" si="382"/>
        <v>0</v>
      </c>
      <c r="BQ1420" s="53">
        <f t="shared" si="383"/>
        <v>0</v>
      </c>
    </row>
    <row r="1421" spans="1:69">
      <c r="A1421" s="41">
        <v>1482</v>
      </c>
      <c r="B1421" s="42">
        <v>46045</v>
      </c>
      <c r="C1421" s="15" t="s">
        <v>91</v>
      </c>
      <c r="D1421" s="43" t="str">
        <f t="shared" si="388"/>
        <v>HO</v>
      </c>
      <c r="E1421" s="44" t="s">
        <v>169</v>
      </c>
      <c r="F1421" s="44" t="s">
        <v>161</v>
      </c>
      <c r="G1421" s="45" t="s">
        <v>173</v>
      </c>
      <c r="H1421" s="45"/>
      <c r="I1421" s="45"/>
      <c r="J1421" s="5">
        <v>104249</v>
      </c>
      <c r="K1421" s="46" t="str">
        <f>VLOOKUP(J1421,'[1]Item List (3)'!A$1:B$110000,2,FALSE)</f>
        <v>IW. BDA-4003</v>
      </c>
      <c r="L1421" s="5">
        <v>251009003</v>
      </c>
      <c r="M1421" s="15" t="str">
        <f t="shared" si="386"/>
        <v>IR</v>
      </c>
      <c r="N1421" s="15">
        <v>15</v>
      </c>
      <c r="O1421" s="47">
        <f t="shared" si="389"/>
        <v>240</v>
      </c>
      <c r="P1421" s="15">
        <v>1</v>
      </c>
      <c r="Q1421" s="15">
        <v>1566</v>
      </c>
      <c r="R1421" s="15"/>
      <c r="S1421" s="15"/>
      <c r="T1421" s="15"/>
      <c r="U1421" s="48">
        <f t="shared" si="384"/>
        <v>1566</v>
      </c>
      <c r="V1421" s="15">
        <v>410</v>
      </c>
      <c r="W1421" s="15">
        <v>60</v>
      </c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>
        <v>20</v>
      </c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>
        <v>20</v>
      </c>
      <c r="BD1421" s="15"/>
      <c r="BE1421" s="15"/>
      <c r="BF1421" s="15"/>
      <c r="BG1421" s="48">
        <f t="shared" si="387"/>
        <v>510</v>
      </c>
      <c r="BH1421" s="49">
        <f t="shared" si="375"/>
        <v>8.5</v>
      </c>
      <c r="BI1421" s="50">
        <f t="shared" si="376"/>
        <v>6.833333333333333</v>
      </c>
      <c r="BJ1421" s="50">
        <f t="shared" si="377"/>
        <v>80.392156862745097</v>
      </c>
      <c r="BK1421" s="51">
        <f t="shared" si="378"/>
        <v>95.487804878048777</v>
      </c>
      <c r="BL1421" s="51">
        <f t="shared" si="379"/>
        <v>100</v>
      </c>
      <c r="BM1421" s="51">
        <f t="shared" si="385"/>
        <v>76.764705882352928</v>
      </c>
      <c r="BN1421" s="52">
        <f t="shared" si="380"/>
        <v>1.3333333333333333</v>
      </c>
      <c r="BO1421" s="52">
        <f t="shared" si="381"/>
        <v>1720</v>
      </c>
      <c r="BP1421" s="52">
        <f t="shared" si="382"/>
        <v>0.33333333333333348</v>
      </c>
      <c r="BQ1421" s="53">
        <f t="shared" si="383"/>
        <v>80.000000000000028</v>
      </c>
    </row>
    <row r="1422" spans="1:69">
      <c r="A1422" s="41">
        <v>1483</v>
      </c>
      <c r="B1422" s="42">
        <v>46045</v>
      </c>
      <c r="C1422" s="15" t="s">
        <v>97</v>
      </c>
      <c r="D1422" s="43" t="str">
        <f t="shared" si="388"/>
        <v>HO</v>
      </c>
      <c r="E1422" s="44" t="s">
        <v>169</v>
      </c>
      <c r="F1422" s="44" t="s">
        <v>161</v>
      </c>
      <c r="G1422" s="45" t="s">
        <v>104</v>
      </c>
      <c r="H1422" s="45"/>
      <c r="I1422" s="45"/>
      <c r="J1422" s="5">
        <v>104249</v>
      </c>
      <c r="K1422" s="46" t="str">
        <f>VLOOKUP(J1422,'[1]Item List (3)'!A$1:B$110000,2,FALSE)</f>
        <v>IW. BDA-4003</v>
      </c>
      <c r="L1422" s="5">
        <v>251207009</v>
      </c>
      <c r="M1422" s="15" t="str">
        <f t="shared" si="386"/>
        <v>IR</v>
      </c>
      <c r="N1422" s="15">
        <v>15</v>
      </c>
      <c r="O1422" s="47">
        <f t="shared" si="389"/>
        <v>240</v>
      </c>
      <c r="P1422" s="15">
        <v>1</v>
      </c>
      <c r="Q1422" s="15">
        <v>1540</v>
      </c>
      <c r="R1422" s="15"/>
      <c r="S1422" s="15"/>
      <c r="T1422" s="15"/>
      <c r="U1422" s="48">
        <f t="shared" si="384"/>
        <v>1540</v>
      </c>
      <c r="V1422" s="15">
        <v>400</v>
      </c>
      <c r="W1422" s="15"/>
      <c r="X1422" s="15">
        <v>50</v>
      </c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>
        <v>30</v>
      </c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48">
        <f t="shared" si="387"/>
        <v>480</v>
      </c>
      <c r="BH1422" s="49">
        <f t="shared" si="375"/>
        <v>8</v>
      </c>
      <c r="BI1422" s="50">
        <f t="shared" si="376"/>
        <v>6.666666666666667</v>
      </c>
      <c r="BJ1422" s="50">
        <f t="shared" si="377"/>
        <v>83.333333333333343</v>
      </c>
      <c r="BK1422" s="51">
        <f t="shared" si="378"/>
        <v>96.25</v>
      </c>
      <c r="BL1422" s="51">
        <f t="shared" si="379"/>
        <v>100</v>
      </c>
      <c r="BM1422" s="51">
        <f t="shared" si="385"/>
        <v>80.208333333333343</v>
      </c>
      <c r="BN1422" s="52">
        <f t="shared" si="380"/>
        <v>0.5</v>
      </c>
      <c r="BO1422" s="52">
        <f t="shared" si="381"/>
        <v>1800</v>
      </c>
      <c r="BP1422" s="52">
        <f t="shared" si="382"/>
        <v>0.83333333333333326</v>
      </c>
      <c r="BQ1422" s="53">
        <f t="shared" si="383"/>
        <v>199.99999999999997</v>
      </c>
    </row>
    <row r="1423" spans="1:69">
      <c r="A1423" s="41">
        <v>1484</v>
      </c>
      <c r="B1423" s="42">
        <v>46045</v>
      </c>
      <c r="C1423" s="15" t="s">
        <v>91</v>
      </c>
      <c r="D1423" s="43" t="str">
        <f t="shared" si="388"/>
        <v>HO</v>
      </c>
      <c r="E1423" s="44" t="s">
        <v>172</v>
      </c>
      <c r="F1423" s="44" t="s">
        <v>161</v>
      </c>
      <c r="G1423" s="45" t="s">
        <v>173</v>
      </c>
      <c r="H1423" s="45"/>
      <c r="I1423" s="45"/>
      <c r="J1423" s="5">
        <v>208299</v>
      </c>
      <c r="K1423" s="46" t="str">
        <f>VLOOKUP(J1423,'[1]Item List (3)'!A$1:B$110000,2,FALSE)</f>
        <v>OR.9916</v>
      </c>
      <c r="L1423" s="5">
        <v>251127015</v>
      </c>
      <c r="M1423" s="15" t="str">
        <f t="shared" si="386"/>
        <v>OR</v>
      </c>
      <c r="N1423" s="15">
        <v>15</v>
      </c>
      <c r="O1423" s="47">
        <f t="shared" si="389"/>
        <v>240</v>
      </c>
      <c r="P1423" s="15">
        <v>1</v>
      </c>
      <c r="Q1423" s="15">
        <v>1334</v>
      </c>
      <c r="R1423" s="15"/>
      <c r="S1423" s="15"/>
      <c r="T1423" s="15"/>
      <c r="U1423" s="48">
        <f t="shared" si="384"/>
        <v>1334</v>
      </c>
      <c r="V1423" s="15">
        <v>350</v>
      </c>
      <c r="W1423" s="15">
        <v>90</v>
      </c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>
        <v>10</v>
      </c>
      <c r="AQ1423" s="15"/>
      <c r="AR1423" s="15">
        <v>60</v>
      </c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48">
        <f t="shared" si="387"/>
        <v>510</v>
      </c>
      <c r="BH1423" s="49">
        <f t="shared" si="375"/>
        <v>8.5</v>
      </c>
      <c r="BI1423" s="50">
        <f t="shared" si="376"/>
        <v>5.8333333333333339</v>
      </c>
      <c r="BJ1423" s="50">
        <f t="shared" si="377"/>
        <v>68.627450980392169</v>
      </c>
      <c r="BK1423" s="51">
        <f t="shared" si="378"/>
        <v>95.285714285714278</v>
      </c>
      <c r="BL1423" s="51">
        <f t="shared" si="379"/>
        <v>100</v>
      </c>
      <c r="BM1423" s="51">
        <f t="shared" si="385"/>
        <v>65.392156862745111</v>
      </c>
      <c r="BN1423" s="52">
        <f t="shared" si="380"/>
        <v>1.6666666666666667</v>
      </c>
      <c r="BO1423" s="52">
        <f t="shared" si="381"/>
        <v>1640</v>
      </c>
      <c r="BP1423" s="52">
        <f t="shared" si="382"/>
        <v>0.99999999999999978</v>
      </c>
      <c r="BQ1423" s="53">
        <f t="shared" si="383"/>
        <v>239.99999999999994</v>
      </c>
    </row>
    <row r="1424" spans="1:69">
      <c r="A1424" s="41">
        <v>1485</v>
      </c>
      <c r="B1424" s="42">
        <v>46045</v>
      </c>
      <c r="C1424" s="15" t="s">
        <v>97</v>
      </c>
      <c r="D1424" s="43" t="str">
        <f t="shared" si="388"/>
        <v>HO</v>
      </c>
      <c r="E1424" s="44" t="s">
        <v>172</v>
      </c>
      <c r="F1424" s="44" t="s">
        <v>161</v>
      </c>
      <c r="G1424" s="45" t="s">
        <v>168</v>
      </c>
      <c r="H1424" s="45"/>
      <c r="I1424" s="45"/>
      <c r="J1424" s="5">
        <v>208299</v>
      </c>
      <c r="K1424" s="46" t="str">
        <f>VLOOKUP(J1424,'[1]Item List (3)'!A$1:B$110000,2,FALSE)</f>
        <v>OR.9916</v>
      </c>
      <c r="L1424" s="5">
        <v>251127015</v>
      </c>
      <c r="M1424" s="15" t="str">
        <f t="shared" si="386"/>
        <v>OR</v>
      </c>
      <c r="N1424" s="15">
        <v>15</v>
      </c>
      <c r="O1424" s="47">
        <f t="shared" si="389"/>
        <v>240</v>
      </c>
      <c r="P1424" s="15">
        <v>1</v>
      </c>
      <c r="Q1424" s="15">
        <v>1730</v>
      </c>
      <c r="R1424" s="15"/>
      <c r="S1424" s="15"/>
      <c r="T1424" s="15"/>
      <c r="U1424" s="48">
        <f t="shared" si="384"/>
        <v>1730</v>
      </c>
      <c r="V1424" s="15">
        <v>450</v>
      </c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>
        <v>30</v>
      </c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48">
        <f t="shared" si="387"/>
        <v>480</v>
      </c>
      <c r="BH1424" s="49">
        <f t="shared" si="375"/>
        <v>8</v>
      </c>
      <c r="BI1424" s="50">
        <f t="shared" si="376"/>
        <v>7.5</v>
      </c>
      <c r="BJ1424" s="50">
        <f t="shared" si="377"/>
        <v>93.75</v>
      </c>
      <c r="BK1424" s="51">
        <f t="shared" si="378"/>
        <v>96.111111111111114</v>
      </c>
      <c r="BL1424" s="51">
        <f t="shared" si="379"/>
        <v>100</v>
      </c>
      <c r="BM1424" s="51">
        <f t="shared" si="385"/>
        <v>90.104166666666657</v>
      </c>
      <c r="BN1424" s="52">
        <f t="shared" si="380"/>
        <v>0.5</v>
      </c>
      <c r="BO1424" s="52">
        <f t="shared" si="381"/>
        <v>1800</v>
      </c>
      <c r="BP1424" s="52">
        <f t="shared" si="382"/>
        <v>0</v>
      </c>
      <c r="BQ1424" s="53">
        <f t="shared" si="383"/>
        <v>0</v>
      </c>
    </row>
    <row r="1425" spans="1:69">
      <c r="A1425" s="41">
        <v>1486</v>
      </c>
      <c r="B1425" s="42">
        <v>46045</v>
      </c>
      <c r="C1425" s="15" t="s">
        <v>91</v>
      </c>
      <c r="D1425" s="43" t="str">
        <f t="shared" si="388"/>
        <v>HO</v>
      </c>
      <c r="E1425" s="44" t="s">
        <v>175</v>
      </c>
      <c r="F1425" s="44"/>
      <c r="G1425" s="45"/>
      <c r="H1425" s="45"/>
      <c r="I1425" s="45"/>
      <c r="J1425" s="5"/>
      <c r="K1425" s="46" t="e">
        <f>VLOOKUP(J1425,'[1]Item List (3)'!A$1:B$110000,2,FALSE)</f>
        <v>#N/A</v>
      </c>
      <c r="L1425" s="5"/>
      <c r="M1425" s="15" t="str">
        <f t="shared" si="386"/>
        <v>IR</v>
      </c>
      <c r="N1425" s="15"/>
      <c r="O1425" s="47" t="str">
        <f t="shared" si="389"/>
        <v/>
      </c>
      <c r="P1425" s="15"/>
      <c r="Q1425" s="15"/>
      <c r="R1425" s="15"/>
      <c r="S1425" s="15"/>
      <c r="T1425" s="15"/>
      <c r="U1425" s="48">
        <f t="shared" si="384"/>
        <v>0</v>
      </c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>
        <v>480</v>
      </c>
      <c r="BG1425" s="48">
        <f t="shared" si="387"/>
        <v>480</v>
      </c>
      <c r="BH1425" s="49">
        <f t="shared" ref="BH1425:BH1488" si="390">BG1425/60</f>
        <v>8</v>
      </c>
      <c r="BI1425" s="50">
        <f t="shared" ref="BI1425:BI1433" si="391">IFERROR(BH1425-SUM(W1425:BF1425)/60,0)</f>
        <v>0</v>
      </c>
      <c r="BJ1425" s="50">
        <f t="shared" ref="BJ1425:BJ1488" si="392">IFERROR(BI1425/BH1425*100,0)</f>
        <v>0</v>
      </c>
      <c r="BK1425" s="51">
        <f t="shared" ref="BK1425:BK1488" si="393">IFERROR(((U1425*N1425)/(BI1425*3600)*100),0)</f>
        <v>0</v>
      </c>
      <c r="BL1425" s="51">
        <f t="shared" ref="BL1425:BL1488" si="394">IFERROR(((U1425-(R1425+S1425+T1425))/U1425*100),0)</f>
        <v>0</v>
      </c>
      <c r="BM1425" s="51">
        <f t="shared" si="385"/>
        <v>0</v>
      </c>
      <c r="BN1425" s="52">
        <f t="shared" ref="BN1425:BN1488" si="395">(W1425+AP1425+BE1425+BF1425)/60</f>
        <v>8</v>
      </c>
      <c r="BO1425" s="52">
        <f t="shared" ref="BO1425:BO1488" si="396">IFERROR(((BH1425-BN1425)*3600)/N1425,0)</f>
        <v>0</v>
      </c>
      <c r="BP1425" s="52">
        <f t="shared" ref="BP1425:BP1488" si="397">IFERROR(SUM(W1425:BF1425)/60-BN1425,0)</f>
        <v>0</v>
      </c>
      <c r="BQ1425" s="53">
        <f t="shared" ref="BQ1425:BQ1488" si="398">IFERROR(BP1425*3600/N1425,0)</f>
        <v>0</v>
      </c>
    </row>
    <row r="1426" spans="1:69">
      <c r="A1426" s="41">
        <v>1487</v>
      </c>
      <c r="B1426" s="42">
        <v>46045</v>
      </c>
      <c r="C1426" s="15" t="s">
        <v>97</v>
      </c>
      <c r="D1426" s="43" t="str">
        <f t="shared" si="388"/>
        <v>HO</v>
      </c>
      <c r="E1426" s="44" t="s">
        <v>175</v>
      </c>
      <c r="F1426" s="44"/>
      <c r="G1426" s="45"/>
      <c r="H1426" s="45"/>
      <c r="I1426" s="45"/>
      <c r="J1426" s="5"/>
      <c r="K1426" s="46" t="e">
        <f>VLOOKUP(J1426,'[1]Item List (3)'!A$1:B$110000,2,FALSE)</f>
        <v>#N/A</v>
      </c>
      <c r="L1426" s="5"/>
      <c r="M1426" s="15" t="str">
        <f t="shared" si="386"/>
        <v>IR</v>
      </c>
      <c r="N1426" s="15"/>
      <c r="O1426" s="47" t="str">
        <f t="shared" si="389"/>
        <v/>
      </c>
      <c r="P1426" s="15"/>
      <c r="Q1426" s="15"/>
      <c r="R1426" s="15"/>
      <c r="S1426" s="15"/>
      <c r="T1426" s="15"/>
      <c r="U1426" s="48">
        <f t="shared" si="384"/>
        <v>0</v>
      </c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>
        <v>480</v>
      </c>
      <c r="BG1426" s="48">
        <f t="shared" si="387"/>
        <v>480</v>
      </c>
      <c r="BH1426" s="49">
        <f t="shared" si="390"/>
        <v>8</v>
      </c>
      <c r="BI1426" s="50">
        <f t="shared" si="391"/>
        <v>0</v>
      </c>
      <c r="BJ1426" s="50">
        <f t="shared" si="392"/>
        <v>0</v>
      </c>
      <c r="BK1426" s="51">
        <f t="shared" si="393"/>
        <v>0</v>
      </c>
      <c r="BL1426" s="51">
        <f t="shared" si="394"/>
        <v>0</v>
      </c>
      <c r="BM1426" s="51">
        <f t="shared" si="385"/>
        <v>0</v>
      </c>
      <c r="BN1426" s="52">
        <f t="shared" si="395"/>
        <v>8</v>
      </c>
      <c r="BO1426" s="52">
        <f t="shared" si="396"/>
        <v>0</v>
      </c>
      <c r="BP1426" s="52">
        <f t="shared" si="397"/>
        <v>0</v>
      </c>
      <c r="BQ1426" s="53">
        <f t="shared" si="398"/>
        <v>0</v>
      </c>
    </row>
    <row r="1427" spans="1:69">
      <c r="A1427" s="41">
        <v>1488</v>
      </c>
      <c r="B1427" s="42">
        <v>46045</v>
      </c>
      <c r="C1427" s="15" t="s">
        <v>91</v>
      </c>
      <c r="D1427" s="43" t="str">
        <f t="shared" si="388"/>
        <v>HO</v>
      </c>
      <c r="E1427" s="44" t="s">
        <v>176</v>
      </c>
      <c r="F1427" s="44"/>
      <c r="G1427" s="45"/>
      <c r="H1427" s="45"/>
      <c r="I1427" s="45"/>
      <c r="J1427" s="5"/>
      <c r="K1427" s="46" t="e">
        <f>VLOOKUP(J1427,'[1]Item List (3)'!A$1:B$110000,2,FALSE)</f>
        <v>#N/A</v>
      </c>
      <c r="L1427" s="5"/>
      <c r="M1427" s="15" t="str">
        <f t="shared" si="386"/>
        <v>IR</v>
      </c>
      <c r="N1427" s="15"/>
      <c r="O1427" s="47" t="str">
        <f t="shared" si="389"/>
        <v/>
      </c>
      <c r="P1427" s="15"/>
      <c r="Q1427" s="15"/>
      <c r="R1427" s="15"/>
      <c r="S1427" s="15"/>
      <c r="T1427" s="15"/>
      <c r="U1427" s="48">
        <f t="shared" si="384"/>
        <v>0</v>
      </c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>
        <v>480</v>
      </c>
      <c r="BG1427" s="48">
        <f t="shared" si="387"/>
        <v>480</v>
      </c>
      <c r="BH1427" s="49">
        <f t="shared" si="390"/>
        <v>8</v>
      </c>
      <c r="BI1427" s="50">
        <f t="shared" si="391"/>
        <v>0</v>
      </c>
      <c r="BJ1427" s="50">
        <f t="shared" si="392"/>
        <v>0</v>
      </c>
      <c r="BK1427" s="51">
        <f t="shared" si="393"/>
        <v>0</v>
      </c>
      <c r="BL1427" s="51">
        <f t="shared" si="394"/>
        <v>0</v>
      </c>
      <c r="BM1427" s="51">
        <f t="shared" si="385"/>
        <v>0</v>
      </c>
      <c r="BN1427" s="52">
        <f t="shared" si="395"/>
        <v>8</v>
      </c>
      <c r="BO1427" s="52">
        <f t="shared" si="396"/>
        <v>0</v>
      </c>
      <c r="BP1427" s="52">
        <f t="shared" si="397"/>
        <v>0</v>
      </c>
      <c r="BQ1427" s="53">
        <f t="shared" si="398"/>
        <v>0</v>
      </c>
    </row>
    <row r="1428" spans="1:69">
      <c r="A1428" s="41">
        <v>1489</v>
      </c>
      <c r="B1428" s="42">
        <v>46045</v>
      </c>
      <c r="C1428" s="15" t="s">
        <v>97</v>
      </c>
      <c r="D1428" s="43" t="str">
        <f t="shared" si="388"/>
        <v>HO</v>
      </c>
      <c r="E1428" s="44" t="s">
        <v>176</v>
      </c>
      <c r="F1428" s="44"/>
      <c r="G1428" s="45"/>
      <c r="H1428" s="45"/>
      <c r="I1428" s="45"/>
      <c r="J1428" s="5"/>
      <c r="K1428" s="46" t="e">
        <f>VLOOKUP(J1428,'[1]Item List (3)'!A$1:B$110000,2,FALSE)</f>
        <v>#N/A</v>
      </c>
      <c r="L1428" s="5"/>
      <c r="M1428" s="15" t="str">
        <f t="shared" si="386"/>
        <v>IR</v>
      </c>
      <c r="N1428" s="15"/>
      <c r="O1428" s="47" t="str">
        <f t="shared" si="389"/>
        <v/>
      </c>
      <c r="P1428" s="15"/>
      <c r="Q1428" s="15"/>
      <c r="R1428" s="15"/>
      <c r="S1428" s="15"/>
      <c r="T1428" s="15"/>
      <c r="U1428" s="48">
        <f t="shared" si="384"/>
        <v>0</v>
      </c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>
        <v>480</v>
      </c>
      <c r="BG1428" s="48">
        <f t="shared" si="387"/>
        <v>480</v>
      </c>
      <c r="BH1428" s="49">
        <f t="shared" si="390"/>
        <v>8</v>
      </c>
      <c r="BI1428" s="50">
        <f t="shared" si="391"/>
        <v>0</v>
      </c>
      <c r="BJ1428" s="50">
        <f t="shared" si="392"/>
        <v>0</v>
      </c>
      <c r="BK1428" s="51">
        <f t="shared" si="393"/>
        <v>0</v>
      </c>
      <c r="BL1428" s="51">
        <f t="shared" si="394"/>
        <v>0</v>
      </c>
      <c r="BM1428" s="51">
        <f t="shared" si="385"/>
        <v>0</v>
      </c>
      <c r="BN1428" s="52">
        <f t="shared" si="395"/>
        <v>8</v>
      </c>
      <c r="BO1428" s="52">
        <f t="shared" si="396"/>
        <v>0</v>
      </c>
      <c r="BP1428" s="52">
        <f t="shared" si="397"/>
        <v>0</v>
      </c>
      <c r="BQ1428" s="53">
        <f t="shared" si="398"/>
        <v>0</v>
      </c>
    </row>
    <row r="1429" spans="1:69">
      <c r="A1429" s="41">
        <v>1490</v>
      </c>
      <c r="B1429" s="42">
        <v>46045</v>
      </c>
      <c r="C1429" s="15" t="s">
        <v>91</v>
      </c>
      <c r="D1429" s="43" t="str">
        <f t="shared" si="388"/>
        <v>HO</v>
      </c>
      <c r="E1429" s="44" t="s">
        <v>177</v>
      </c>
      <c r="F1429" s="44" t="s">
        <v>161</v>
      </c>
      <c r="G1429" s="45" t="s">
        <v>163</v>
      </c>
      <c r="H1429" s="45"/>
      <c r="I1429" s="45"/>
      <c r="J1429" s="5">
        <v>104247</v>
      </c>
      <c r="K1429" s="46" t="str">
        <f>VLOOKUP(J1429,'[1]Item List (3)'!A$1:B$110000,2,FALSE)</f>
        <v>IR.209</v>
      </c>
      <c r="L1429" s="5">
        <v>251221002</v>
      </c>
      <c r="M1429" s="15" t="str">
        <f t="shared" si="386"/>
        <v>IR</v>
      </c>
      <c r="N1429" s="15">
        <v>20</v>
      </c>
      <c r="O1429" s="47">
        <f t="shared" si="389"/>
        <v>180</v>
      </c>
      <c r="P1429" s="15">
        <v>1</v>
      </c>
      <c r="Q1429" s="15">
        <v>207</v>
      </c>
      <c r="R1429" s="15"/>
      <c r="S1429" s="15"/>
      <c r="T1429" s="15"/>
      <c r="U1429" s="48">
        <f t="shared" si="384"/>
        <v>207</v>
      </c>
      <c r="V1429" s="15">
        <v>75</v>
      </c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>
        <v>395</v>
      </c>
      <c r="AO1429" s="15"/>
      <c r="AP1429" s="15">
        <v>10</v>
      </c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48">
        <f t="shared" si="387"/>
        <v>480</v>
      </c>
      <c r="BH1429" s="49">
        <f t="shared" si="390"/>
        <v>8</v>
      </c>
      <c r="BI1429" s="50">
        <f t="shared" si="391"/>
        <v>1.25</v>
      </c>
      <c r="BJ1429" s="50">
        <f t="shared" si="392"/>
        <v>15.625</v>
      </c>
      <c r="BK1429" s="51">
        <f t="shared" si="393"/>
        <v>92</v>
      </c>
      <c r="BL1429" s="51">
        <f t="shared" si="394"/>
        <v>100</v>
      </c>
      <c r="BM1429" s="51">
        <f t="shared" si="385"/>
        <v>14.374999999999998</v>
      </c>
      <c r="BN1429" s="52">
        <f t="shared" si="395"/>
        <v>0.16666666666666666</v>
      </c>
      <c r="BO1429" s="52">
        <f t="shared" si="396"/>
        <v>1410</v>
      </c>
      <c r="BP1429" s="52">
        <f t="shared" si="397"/>
        <v>6.583333333333333</v>
      </c>
      <c r="BQ1429" s="53">
        <f t="shared" si="398"/>
        <v>1185</v>
      </c>
    </row>
    <row r="1430" spans="1:69">
      <c r="A1430" s="41">
        <v>1491</v>
      </c>
      <c r="B1430" s="42">
        <v>46045</v>
      </c>
      <c r="C1430" s="15" t="s">
        <v>97</v>
      </c>
      <c r="D1430" s="43" t="str">
        <f t="shared" si="388"/>
        <v>HO</v>
      </c>
      <c r="E1430" s="44" t="s">
        <v>177</v>
      </c>
      <c r="F1430" s="44"/>
      <c r="G1430" s="45"/>
      <c r="H1430" s="45"/>
      <c r="I1430" s="45"/>
      <c r="J1430" s="5"/>
      <c r="K1430" s="46" t="e">
        <f>VLOOKUP(J1430,'[1]Item List (3)'!A$1:B$110000,2,FALSE)</f>
        <v>#N/A</v>
      </c>
      <c r="L1430" s="5"/>
      <c r="M1430" s="15" t="str">
        <f t="shared" si="386"/>
        <v>IR</v>
      </c>
      <c r="N1430" s="15"/>
      <c r="O1430" s="47" t="str">
        <f t="shared" si="389"/>
        <v/>
      </c>
      <c r="P1430" s="15"/>
      <c r="Q1430" s="15"/>
      <c r="R1430" s="15"/>
      <c r="S1430" s="15"/>
      <c r="T1430" s="15"/>
      <c r="U1430" s="48">
        <f t="shared" ref="U1430:U1493" si="399">Q1430+S1430+T1430</f>
        <v>0</v>
      </c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>
        <v>480</v>
      </c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48">
        <f t="shared" si="387"/>
        <v>480</v>
      </c>
      <c r="BH1430" s="49">
        <f t="shared" si="390"/>
        <v>8</v>
      </c>
      <c r="BI1430" s="50">
        <f t="shared" si="391"/>
        <v>0</v>
      </c>
      <c r="BJ1430" s="50">
        <f t="shared" si="392"/>
        <v>0</v>
      </c>
      <c r="BK1430" s="51">
        <f t="shared" si="393"/>
        <v>0</v>
      </c>
      <c r="BL1430" s="51">
        <f t="shared" si="394"/>
        <v>0</v>
      </c>
      <c r="BM1430" s="51">
        <f t="shared" si="385"/>
        <v>0</v>
      </c>
      <c r="BN1430" s="52">
        <f t="shared" si="395"/>
        <v>0</v>
      </c>
      <c r="BO1430" s="52">
        <f t="shared" si="396"/>
        <v>0</v>
      </c>
      <c r="BP1430" s="52">
        <f t="shared" si="397"/>
        <v>8</v>
      </c>
      <c r="BQ1430" s="53">
        <f t="shared" si="398"/>
        <v>0</v>
      </c>
    </row>
    <row r="1431" spans="1:69">
      <c r="A1431" s="41">
        <v>1492</v>
      </c>
      <c r="B1431" s="42">
        <v>46045</v>
      </c>
      <c r="C1431" s="15" t="s">
        <v>91</v>
      </c>
      <c r="D1431" s="43" t="str">
        <f t="shared" si="388"/>
        <v>HO</v>
      </c>
      <c r="E1431" s="44" t="s">
        <v>179</v>
      </c>
      <c r="F1431" s="44" t="s">
        <v>161</v>
      </c>
      <c r="G1431" s="45" t="s">
        <v>163</v>
      </c>
      <c r="H1431" s="45"/>
      <c r="I1431" s="45"/>
      <c r="J1431" s="5">
        <v>208247</v>
      </c>
      <c r="K1431" s="46" t="str">
        <f>VLOOKUP(J1431,'[1]Item List (3)'!A$1:B$110000,2,FALSE)</f>
        <v>OR.209 YY2</v>
      </c>
      <c r="L1431" s="5">
        <v>251221003</v>
      </c>
      <c r="M1431" s="15" t="str">
        <f t="shared" si="386"/>
        <v>OR</v>
      </c>
      <c r="N1431" s="15">
        <v>20</v>
      </c>
      <c r="O1431" s="47">
        <f t="shared" si="389"/>
        <v>180</v>
      </c>
      <c r="P1431" s="15">
        <v>1</v>
      </c>
      <c r="Q1431" s="15">
        <v>1280</v>
      </c>
      <c r="R1431" s="15"/>
      <c r="S1431" s="15"/>
      <c r="T1431" s="15"/>
      <c r="U1431" s="48">
        <f t="shared" si="399"/>
        <v>1280</v>
      </c>
      <c r="V1431" s="15">
        <v>450</v>
      </c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>
        <v>30</v>
      </c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48">
        <f t="shared" si="387"/>
        <v>480</v>
      </c>
      <c r="BH1431" s="49">
        <f t="shared" si="390"/>
        <v>8</v>
      </c>
      <c r="BI1431" s="50">
        <f t="shared" si="391"/>
        <v>7.5</v>
      </c>
      <c r="BJ1431" s="50">
        <f t="shared" si="392"/>
        <v>93.75</v>
      </c>
      <c r="BK1431" s="51">
        <f t="shared" si="393"/>
        <v>94.814814814814824</v>
      </c>
      <c r="BL1431" s="51">
        <f t="shared" si="394"/>
        <v>100</v>
      </c>
      <c r="BM1431" s="51">
        <f t="shared" si="385"/>
        <v>88.8888888888889</v>
      </c>
      <c r="BN1431" s="52">
        <f t="shared" si="395"/>
        <v>0.5</v>
      </c>
      <c r="BO1431" s="52">
        <f t="shared" si="396"/>
        <v>1350</v>
      </c>
      <c r="BP1431" s="52">
        <f t="shared" si="397"/>
        <v>0</v>
      </c>
      <c r="BQ1431" s="53">
        <f t="shared" si="398"/>
        <v>0</v>
      </c>
    </row>
    <row r="1432" spans="1:69">
      <c r="A1432" s="41">
        <v>1493</v>
      </c>
      <c r="B1432" s="42">
        <v>46045</v>
      </c>
      <c r="C1432" s="15" t="s">
        <v>97</v>
      </c>
      <c r="D1432" s="43" t="str">
        <f t="shared" si="388"/>
        <v>HO</v>
      </c>
      <c r="E1432" s="44" t="s">
        <v>179</v>
      </c>
      <c r="F1432" s="44" t="s">
        <v>161</v>
      </c>
      <c r="G1432" s="45" t="s">
        <v>190</v>
      </c>
      <c r="H1432" s="45"/>
      <c r="I1432" s="45"/>
      <c r="J1432" s="5">
        <v>208247</v>
      </c>
      <c r="K1432" s="46" t="str">
        <f>VLOOKUP(J1432,'[1]Item List (3)'!A$1:B$110000,2,FALSE)</f>
        <v>OR.209 YY2</v>
      </c>
      <c r="L1432" s="5">
        <v>251221003</v>
      </c>
      <c r="M1432" s="15" t="str">
        <f t="shared" si="386"/>
        <v>OR</v>
      </c>
      <c r="N1432" s="15">
        <v>20</v>
      </c>
      <c r="O1432" s="47">
        <f t="shared" si="389"/>
        <v>180</v>
      </c>
      <c r="P1432" s="15">
        <v>1</v>
      </c>
      <c r="Q1432" s="15">
        <v>254</v>
      </c>
      <c r="R1432" s="15"/>
      <c r="S1432" s="15"/>
      <c r="T1432" s="15"/>
      <c r="U1432" s="48">
        <f t="shared" si="399"/>
        <v>254</v>
      </c>
      <c r="V1432" s="15">
        <v>100</v>
      </c>
      <c r="W1432" s="15"/>
      <c r="X1432" s="15">
        <v>30</v>
      </c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>
        <v>10</v>
      </c>
      <c r="AQ1432" s="15"/>
      <c r="AR1432" s="15">
        <v>345</v>
      </c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48">
        <f t="shared" si="387"/>
        <v>485</v>
      </c>
      <c r="BH1432" s="49">
        <f t="shared" si="390"/>
        <v>8.0833333333333339</v>
      </c>
      <c r="BI1432" s="50">
        <f t="shared" si="391"/>
        <v>1.666666666666667</v>
      </c>
      <c r="BJ1432" s="50">
        <f t="shared" si="392"/>
        <v>20.618556701030929</v>
      </c>
      <c r="BK1432" s="51">
        <f t="shared" si="393"/>
        <v>84.666666666666657</v>
      </c>
      <c r="BL1432" s="51">
        <f t="shared" si="394"/>
        <v>100</v>
      </c>
      <c r="BM1432" s="51">
        <f t="shared" si="385"/>
        <v>17.457044673539517</v>
      </c>
      <c r="BN1432" s="52">
        <f t="shared" si="395"/>
        <v>0.16666666666666666</v>
      </c>
      <c r="BO1432" s="52">
        <f t="shared" si="396"/>
        <v>1425</v>
      </c>
      <c r="BP1432" s="52">
        <f t="shared" si="397"/>
        <v>6.25</v>
      </c>
      <c r="BQ1432" s="53">
        <f t="shared" si="398"/>
        <v>1125</v>
      </c>
    </row>
    <row r="1433" spans="1:69">
      <c r="A1433" s="41">
        <v>1494</v>
      </c>
      <c r="B1433" s="42">
        <v>46046</v>
      </c>
      <c r="C1433" s="15" t="s">
        <v>91</v>
      </c>
      <c r="D1433" s="43" t="str">
        <f t="shared" si="388"/>
        <v>FG</v>
      </c>
      <c r="E1433" s="44" t="s">
        <v>93</v>
      </c>
      <c r="F1433" s="44" t="s">
        <v>92</v>
      </c>
      <c r="G1433" s="45" t="s">
        <v>94</v>
      </c>
      <c r="H1433" s="45" t="s">
        <v>95</v>
      </c>
      <c r="I1433" s="45"/>
      <c r="J1433" s="5">
        <v>200827.1</v>
      </c>
      <c r="K1433" s="46" t="str">
        <f>VLOOKUP(J1433,'[1]Item List (3)'!A$1:B$110000,2,FALSE)</f>
        <v>MNA.OR 4020</v>
      </c>
      <c r="L1433" s="5">
        <v>251207016</v>
      </c>
      <c r="M1433" s="15" t="str">
        <f t="shared" si="386"/>
        <v>OR</v>
      </c>
      <c r="N1433" s="15"/>
      <c r="O1433" s="47" t="str">
        <f t="shared" si="389"/>
        <v/>
      </c>
      <c r="P1433" s="15">
        <v>2</v>
      </c>
      <c r="Q1433" s="15">
        <v>7037</v>
      </c>
      <c r="R1433" s="15"/>
      <c r="S1433" s="15"/>
      <c r="T1433" s="15"/>
      <c r="U1433" s="48">
        <f t="shared" si="399"/>
        <v>7037</v>
      </c>
      <c r="V1433" s="15">
        <v>210</v>
      </c>
      <c r="W1433" s="15">
        <v>180</v>
      </c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>
        <v>30</v>
      </c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48">
        <f t="shared" si="387"/>
        <v>420</v>
      </c>
      <c r="BH1433" s="49">
        <f t="shared" si="390"/>
        <v>7</v>
      </c>
      <c r="BI1433" s="50">
        <f t="shared" si="391"/>
        <v>3.5</v>
      </c>
      <c r="BJ1433" s="50">
        <f t="shared" si="392"/>
        <v>50</v>
      </c>
      <c r="BK1433" s="51">
        <f t="shared" si="393"/>
        <v>0</v>
      </c>
      <c r="BL1433" s="51">
        <f t="shared" si="394"/>
        <v>100</v>
      </c>
      <c r="BM1433" s="51">
        <f t="shared" si="385"/>
        <v>0</v>
      </c>
      <c r="BN1433" s="52">
        <f t="shared" si="395"/>
        <v>3</v>
      </c>
      <c r="BO1433" s="52">
        <f t="shared" si="396"/>
        <v>0</v>
      </c>
      <c r="BP1433" s="52">
        <f t="shared" si="397"/>
        <v>0.5</v>
      </c>
      <c r="BQ1433" s="53">
        <f t="shared" si="398"/>
        <v>0</v>
      </c>
    </row>
    <row r="1434" spans="1:69">
      <c r="A1434" s="41">
        <v>1495</v>
      </c>
      <c r="B1434" s="42">
        <v>46046</v>
      </c>
      <c r="C1434" s="15" t="s">
        <v>91</v>
      </c>
      <c r="D1434" s="43" t="str">
        <f t="shared" si="388"/>
        <v>FG</v>
      </c>
      <c r="E1434" s="44" t="s">
        <v>93</v>
      </c>
      <c r="F1434" s="44" t="s">
        <v>96</v>
      </c>
      <c r="G1434" s="45" t="s">
        <v>94</v>
      </c>
      <c r="H1434" s="45" t="s">
        <v>95</v>
      </c>
      <c r="I1434" s="45"/>
      <c r="J1434" s="5">
        <v>104246</v>
      </c>
      <c r="K1434" s="46" t="str">
        <f>VLOOKUP(J1434,'[1]Item List (3)'!A$1:B$110000,2,FALSE)</f>
        <v>IN. 208</v>
      </c>
      <c r="L1434" s="5">
        <v>251223006</v>
      </c>
      <c r="M1434" s="15" t="str">
        <f t="shared" si="386"/>
        <v>IR</v>
      </c>
      <c r="N1434" s="15"/>
      <c r="O1434" s="47" t="str">
        <f t="shared" si="389"/>
        <v/>
      </c>
      <c r="P1434" s="15">
        <v>1</v>
      </c>
      <c r="Q1434" s="15">
        <v>600</v>
      </c>
      <c r="R1434" s="15"/>
      <c r="S1434" s="15"/>
      <c r="T1434" s="15"/>
      <c r="U1434" s="48">
        <f t="shared" si="399"/>
        <v>600</v>
      </c>
      <c r="V1434" s="15">
        <v>60</v>
      </c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48">
        <f t="shared" si="387"/>
        <v>60</v>
      </c>
      <c r="BH1434" s="49">
        <f t="shared" si="390"/>
        <v>1</v>
      </c>
      <c r="BI1434" s="50">
        <f t="shared" ref="BI1434:BI1477" si="400">IFERROR(BH1434-SUM(W1434:BF1434)/60,0)</f>
        <v>1</v>
      </c>
      <c r="BJ1434" s="50">
        <f t="shared" si="392"/>
        <v>100</v>
      </c>
      <c r="BK1434" s="51">
        <f t="shared" si="393"/>
        <v>0</v>
      </c>
      <c r="BL1434" s="51">
        <f t="shared" si="394"/>
        <v>100</v>
      </c>
      <c r="BM1434" s="51">
        <f t="shared" si="385"/>
        <v>0</v>
      </c>
      <c r="BN1434" s="52">
        <f t="shared" si="395"/>
        <v>0</v>
      </c>
      <c r="BO1434" s="52">
        <f t="shared" si="396"/>
        <v>0</v>
      </c>
      <c r="BP1434" s="52">
        <f t="shared" si="397"/>
        <v>0</v>
      </c>
      <c r="BQ1434" s="53">
        <f t="shared" si="398"/>
        <v>0</v>
      </c>
    </row>
    <row r="1435" spans="1:69">
      <c r="A1435" s="41">
        <v>1496</v>
      </c>
      <c r="B1435" s="42">
        <v>46046</v>
      </c>
      <c r="C1435" s="15" t="s">
        <v>97</v>
      </c>
      <c r="D1435" s="43" t="str">
        <f t="shared" si="388"/>
        <v>FG</v>
      </c>
      <c r="E1435" s="44" t="s">
        <v>93</v>
      </c>
      <c r="F1435" s="44" t="s">
        <v>92</v>
      </c>
      <c r="G1435" s="45" t="s">
        <v>98</v>
      </c>
      <c r="H1435" s="45" t="s">
        <v>99</v>
      </c>
      <c r="I1435" s="45"/>
      <c r="J1435" s="5">
        <v>104246</v>
      </c>
      <c r="K1435" s="46" t="str">
        <f>VLOOKUP(J1435,'[1]Item List (3)'!A$1:B$110000,2,FALSE)</f>
        <v>IN. 208</v>
      </c>
      <c r="L1435" s="5">
        <v>251223006</v>
      </c>
      <c r="M1435" s="15" t="str">
        <f t="shared" si="386"/>
        <v>IR</v>
      </c>
      <c r="N1435" s="15"/>
      <c r="O1435" s="47" t="str">
        <f t="shared" si="389"/>
        <v/>
      </c>
      <c r="P1435" s="15">
        <v>2</v>
      </c>
      <c r="Q1435" s="15">
        <v>1650</v>
      </c>
      <c r="R1435" s="15"/>
      <c r="S1435" s="15"/>
      <c r="T1435" s="15"/>
      <c r="U1435" s="48">
        <f t="shared" si="399"/>
        <v>1650</v>
      </c>
      <c r="V1435" s="15">
        <v>100</v>
      </c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>
        <v>360</v>
      </c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>
        <v>20</v>
      </c>
      <c r="BD1435" s="15"/>
      <c r="BE1435" s="15"/>
      <c r="BF1435" s="15"/>
      <c r="BG1435" s="48">
        <f t="shared" si="387"/>
        <v>480</v>
      </c>
      <c r="BH1435" s="49">
        <f t="shared" si="390"/>
        <v>8</v>
      </c>
      <c r="BI1435" s="50">
        <f t="shared" si="400"/>
        <v>1.666666666666667</v>
      </c>
      <c r="BJ1435" s="50">
        <f t="shared" si="392"/>
        <v>20.833333333333336</v>
      </c>
      <c r="BK1435" s="51">
        <f t="shared" si="393"/>
        <v>0</v>
      </c>
      <c r="BL1435" s="51">
        <f t="shared" si="394"/>
        <v>100</v>
      </c>
      <c r="BM1435" s="51">
        <f t="shared" si="385"/>
        <v>0</v>
      </c>
      <c r="BN1435" s="52">
        <f t="shared" si="395"/>
        <v>0</v>
      </c>
      <c r="BO1435" s="52">
        <f t="shared" si="396"/>
        <v>0</v>
      </c>
      <c r="BP1435" s="52">
        <f t="shared" si="397"/>
        <v>6.333333333333333</v>
      </c>
      <c r="BQ1435" s="53">
        <f t="shared" si="398"/>
        <v>0</v>
      </c>
    </row>
    <row r="1436" spans="1:69">
      <c r="A1436" s="41">
        <v>1497</v>
      </c>
      <c r="B1436" s="42">
        <v>46046</v>
      </c>
      <c r="C1436" s="15" t="s">
        <v>91</v>
      </c>
      <c r="D1436" s="43" t="str">
        <f t="shared" si="388"/>
        <v>FG</v>
      </c>
      <c r="E1436" s="44" t="s">
        <v>100</v>
      </c>
      <c r="F1436" s="44" t="s">
        <v>116</v>
      </c>
      <c r="G1436" s="45" t="s">
        <v>101</v>
      </c>
      <c r="H1436" s="45" t="s">
        <v>102</v>
      </c>
      <c r="I1436" s="45"/>
      <c r="J1436" s="5">
        <v>104299</v>
      </c>
      <c r="K1436" s="46" t="str">
        <f>VLOOKUP(J1436,'[1]Item List (3)'!A$1:B$110000,2,FALSE)</f>
        <v>IR.9916</v>
      </c>
      <c r="L1436" s="5">
        <v>250701009</v>
      </c>
      <c r="M1436" s="15" t="str">
        <f t="shared" si="386"/>
        <v>IR</v>
      </c>
      <c r="N1436" s="15"/>
      <c r="O1436" s="47" t="str">
        <f t="shared" si="389"/>
        <v/>
      </c>
      <c r="P1436" s="15">
        <v>1</v>
      </c>
      <c r="Q1436" s="15">
        <v>1000</v>
      </c>
      <c r="R1436" s="15"/>
      <c r="S1436" s="15"/>
      <c r="T1436" s="15"/>
      <c r="U1436" s="48">
        <f t="shared" si="399"/>
        <v>1000</v>
      </c>
      <c r="V1436" s="15">
        <v>60</v>
      </c>
      <c r="W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>
        <v>120</v>
      </c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48">
        <f t="shared" si="387"/>
        <v>180</v>
      </c>
      <c r="BH1436" s="49">
        <f t="shared" si="390"/>
        <v>3</v>
      </c>
      <c r="BI1436" s="50">
        <f t="shared" si="400"/>
        <v>1</v>
      </c>
      <c r="BJ1436" s="50">
        <f t="shared" si="392"/>
        <v>33.333333333333329</v>
      </c>
      <c r="BK1436" s="51">
        <f t="shared" si="393"/>
        <v>0</v>
      </c>
      <c r="BL1436" s="51">
        <f t="shared" si="394"/>
        <v>100</v>
      </c>
      <c r="BM1436" s="51">
        <f t="shared" si="385"/>
        <v>0</v>
      </c>
      <c r="BN1436" s="52">
        <f t="shared" si="395"/>
        <v>0</v>
      </c>
      <c r="BO1436" s="52">
        <f t="shared" si="396"/>
        <v>0</v>
      </c>
      <c r="BP1436" s="52">
        <f t="shared" si="397"/>
        <v>2</v>
      </c>
      <c r="BQ1436" s="53">
        <f t="shared" si="398"/>
        <v>0</v>
      </c>
    </row>
    <row r="1437" spans="1:69">
      <c r="A1437" s="41">
        <v>1498</v>
      </c>
      <c r="B1437" s="42">
        <v>46046</v>
      </c>
      <c r="C1437" s="15" t="s">
        <v>91</v>
      </c>
      <c r="D1437" s="43" t="str">
        <f t="shared" si="388"/>
        <v>FG</v>
      </c>
      <c r="E1437" s="44" t="s">
        <v>100</v>
      </c>
      <c r="F1437" s="44" t="s">
        <v>116</v>
      </c>
      <c r="G1437" s="45" t="s">
        <v>101</v>
      </c>
      <c r="H1437" s="45" t="s">
        <v>102</v>
      </c>
      <c r="I1437" s="45"/>
      <c r="J1437" s="5">
        <v>100299.14</v>
      </c>
      <c r="K1437" s="46" t="str">
        <f>VLOOKUP(J1437,'[1]Item List (3)'!A$1:B$110000,2,FALSE)</f>
        <v>IR. 9913 C</v>
      </c>
      <c r="L1437" s="5">
        <v>251204016</v>
      </c>
      <c r="M1437" s="15" t="str">
        <f t="shared" si="386"/>
        <v>IR</v>
      </c>
      <c r="N1437" s="15"/>
      <c r="O1437" s="47" t="str">
        <f t="shared" si="389"/>
        <v/>
      </c>
      <c r="P1437" s="15">
        <v>1</v>
      </c>
      <c r="Q1437" s="15">
        <v>3416</v>
      </c>
      <c r="R1437" s="15"/>
      <c r="S1437" s="15">
        <v>43</v>
      </c>
      <c r="T1437" s="15"/>
      <c r="U1437" s="48">
        <f t="shared" si="399"/>
        <v>3459</v>
      </c>
      <c r="V1437" s="15">
        <v>180</v>
      </c>
      <c r="W1437" s="15">
        <v>60</v>
      </c>
      <c r="X1437" s="15">
        <v>60</v>
      </c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48">
        <f t="shared" si="387"/>
        <v>300</v>
      </c>
      <c r="BH1437" s="49">
        <f t="shared" si="390"/>
        <v>5</v>
      </c>
      <c r="BI1437" s="50">
        <f t="shared" si="400"/>
        <v>3</v>
      </c>
      <c r="BJ1437" s="50">
        <f t="shared" si="392"/>
        <v>60</v>
      </c>
      <c r="BK1437" s="51">
        <f t="shared" si="393"/>
        <v>0</v>
      </c>
      <c r="BL1437" s="51">
        <f t="shared" si="394"/>
        <v>98.756866146285049</v>
      </c>
      <c r="BM1437" s="51">
        <f t="shared" ref="BM1437:BM1500" si="401">IFERROR((((BJ1437*BK1437*BL1437)/1000000)*100),0)</f>
        <v>0</v>
      </c>
      <c r="BN1437" s="52">
        <f t="shared" si="395"/>
        <v>1</v>
      </c>
      <c r="BO1437" s="52">
        <f t="shared" si="396"/>
        <v>0</v>
      </c>
      <c r="BP1437" s="52">
        <f t="shared" si="397"/>
        <v>1</v>
      </c>
      <c r="BQ1437" s="53">
        <f t="shared" si="398"/>
        <v>0</v>
      </c>
    </row>
    <row r="1438" spans="1:69">
      <c r="A1438" s="41">
        <v>1499</v>
      </c>
      <c r="B1438" s="42">
        <v>46046</v>
      </c>
      <c r="C1438" s="15" t="s">
        <v>97</v>
      </c>
      <c r="D1438" s="43" t="str">
        <f t="shared" si="388"/>
        <v>FG</v>
      </c>
      <c r="E1438" s="44" t="s">
        <v>100</v>
      </c>
      <c r="F1438" s="44" t="s">
        <v>92</v>
      </c>
      <c r="G1438" s="45" t="s">
        <v>98</v>
      </c>
      <c r="H1438" s="45" t="s">
        <v>99</v>
      </c>
      <c r="I1438" s="45"/>
      <c r="J1438" s="5">
        <v>100299.14</v>
      </c>
      <c r="K1438" s="46" t="str">
        <f>VLOOKUP(J1438,'[1]Item List (3)'!A$1:B$110000,2,FALSE)</f>
        <v>IR. 9913 C</v>
      </c>
      <c r="L1438" s="5">
        <v>251204016</v>
      </c>
      <c r="M1438" s="15" t="str">
        <f t="shared" si="386"/>
        <v>IR</v>
      </c>
      <c r="N1438" s="15"/>
      <c r="O1438" s="47" t="str">
        <f t="shared" si="389"/>
        <v/>
      </c>
      <c r="P1438" s="15">
        <v>1</v>
      </c>
      <c r="Q1438" s="15">
        <v>4081</v>
      </c>
      <c r="R1438" s="15"/>
      <c r="S1438" s="15">
        <v>11</v>
      </c>
      <c r="T1438" s="15"/>
      <c r="U1438" s="48">
        <f t="shared" si="399"/>
        <v>4092</v>
      </c>
      <c r="V1438" s="15">
        <v>180</v>
      </c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>
        <v>120</v>
      </c>
      <c r="AR1438" s="15">
        <v>120</v>
      </c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48">
        <f t="shared" si="387"/>
        <v>420</v>
      </c>
      <c r="BH1438" s="49">
        <f t="shared" si="390"/>
        <v>7</v>
      </c>
      <c r="BI1438" s="50">
        <f t="shared" si="400"/>
        <v>3</v>
      </c>
      <c r="BJ1438" s="50">
        <f t="shared" si="392"/>
        <v>42.857142857142854</v>
      </c>
      <c r="BK1438" s="51">
        <f t="shared" si="393"/>
        <v>0</v>
      </c>
      <c r="BL1438" s="51">
        <f t="shared" si="394"/>
        <v>99.731182795698928</v>
      </c>
      <c r="BM1438" s="51">
        <f t="shared" si="401"/>
        <v>0</v>
      </c>
      <c r="BN1438" s="52">
        <f t="shared" si="395"/>
        <v>0</v>
      </c>
      <c r="BO1438" s="52">
        <f t="shared" si="396"/>
        <v>0</v>
      </c>
      <c r="BP1438" s="52">
        <f t="shared" si="397"/>
        <v>4</v>
      </c>
      <c r="BQ1438" s="53">
        <f t="shared" si="398"/>
        <v>0</v>
      </c>
    </row>
    <row r="1439" spans="1:69">
      <c r="A1439" s="41">
        <v>1500</v>
      </c>
      <c r="B1439" s="42">
        <v>46046</v>
      </c>
      <c r="C1439" s="15" t="s">
        <v>97</v>
      </c>
      <c r="D1439" s="43" t="str">
        <f t="shared" si="388"/>
        <v>FG</v>
      </c>
      <c r="E1439" s="44" t="s">
        <v>100</v>
      </c>
      <c r="F1439" s="44"/>
      <c r="G1439" s="45" t="s">
        <v>98</v>
      </c>
      <c r="H1439" s="45" t="s">
        <v>99</v>
      </c>
      <c r="I1439" s="45"/>
      <c r="J1439" s="5">
        <v>103003</v>
      </c>
      <c r="K1439" s="46" t="str">
        <f>VLOOKUP(J1439,'[1]Item List (3)'!A$1:B$110000,2,FALSE)</f>
        <v>940041552 MATERIAL</v>
      </c>
      <c r="L1439" s="5"/>
      <c r="M1439" s="15" t="str">
        <f t="shared" si="386"/>
        <v>IR</v>
      </c>
      <c r="N1439" s="15"/>
      <c r="O1439" s="47" t="str">
        <f t="shared" si="389"/>
        <v/>
      </c>
      <c r="P1439" s="15"/>
      <c r="Q1439" s="15"/>
      <c r="R1439" s="15"/>
      <c r="S1439" s="15"/>
      <c r="T1439" s="15"/>
      <c r="U1439" s="48">
        <f t="shared" si="399"/>
        <v>0</v>
      </c>
      <c r="V1439" s="15"/>
      <c r="W1439" s="15">
        <v>60</v>
      </c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48">
        <f t="shared" si="387"/>
        <v>60</v>
      </c>
      <c r="BH1439" s="49">
        <f t="shared" si="390"/>
        <v>1</v>
      </c>
      <c r="BI1439" s="50">
        <f t="shared" si="400"/>
        <v>0</v>
      </c>
      <c r="BJ1439" s="50">
        <f t="shared" si="392"/>
        <v>0</v>
      </c>
      <c r="BK1439" s="51">
        <f t="shared" si="393"/>
        <v>0</v>
      </c>
      <c r="BL1439" s="51">
        <f t="shared" si="394"/>
        <v>0</v>
      </c>
      <c r="BM1439" s="51">
        <f t="shared" si="401"/>
        <v>0</v>
      </c>
      <c r="BN1439" s="52">
        <f t="shared" si="395"/>
        <v>1</v>
      </c>
      <c r="BO1439" s="52">
        <f t="shared" si="396"/>
        <v>0</v>
      </c>
      <c r="BP1439" s="52">
        <f t="shared" si="397"/>
        <v>0</v>
      </c>
      <c r="BQ1439" s="53">
        <f t="shared" si="398"/>
        <v>0</v>
      </c>
    </row>
    <row r="1440" spans="1:69">
      <c r="A1440" s="41">
        <v>1501</v>
      </c>
      <c r="B1440" s="42">
        <v>46046</v>
      </c>
      <c r="C1440" s="15" t="s">
        <v>91</v>
      </c>
      <c r="D1440" s="43" t="str">
        <f t="shared" si="388"/>
        <v>CG</v>
      </c>
      <c r="E1440" s="44" t="s">
        <v>105</v>
      </c>
      <c r="F1440" s="44"/>
      <c r="G1440" s="45"/>
      <c r="H1440" s="45"/>
      <c r="I1440" s="45"/>
      <c r="J1440" s="5"/>
      <c r="K1440" s="46" t="e">
        <f>VLOOKUP(J1440,'[1]Item List (3)'!A$1:B$110000,2,FALSE)</f>
        <v>#N/A</v>
      </c>
      <c r="L1440" s="5"/>
      <c r="M1440" s="15" t="str">
        <f t="shared" si="386"/>
        <v>IR</v>
      </c>
      <c r="N1440" s="15"/>
      <c r="O1440" s="47" t="str">
        <f t="shared" si="389"/>
        <v/>
      </c>
      <c r="P1440" s="15"/>
      <c r="Q1440" s="15"/>
      <c r="R1440" s="15"/>
      <c r="S1440" s="15"/>
      <c r="T1440" s="15"/>
      <c r="U1440" s="48">
        <f t="shared" si="399"/>
        <v>0</v>
      </c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>
        <v>480</v>
      </c>
      <c r="BG1440" s="48">
        <f t="shared" si="387"/>
        <v>480</v>
      </c>
      <c r="BH1440" s="49">
        <f t="shared" si="390"/>
        <v>8</v>
      </c>
      <c r="BI1440" s="50">
        <f t="shared" si="400"/>
        <v>0</v>
      </c>
      <c r="BJ1440" s="50">
        <f t="shared" si="392"/>
        <v>0</v>
      </c>
      <c r="BK1440" s="51">
        <f t="shared" si="393"/>
        <v>0</v>
      </c>
      <c r="BL1440" s="51">
        <f t="shared" si="394"/>
        <v>0</v>
      </c>
      <c r="BM1440" s="51">
        <f t="shared" si="401"/>
        <v>0</v>
      </c>
      <c r="BN1440" s="52">
        <f t="shared" si="395"/>
        <v>8</v>
      </c>
      <c r="BO1440" s="52">
        <f t="shared" si="396"/>
        <v>0</v>
      </c>
      <c r="BP1440" s="52">
        <f t="shared" si="397"/>
        <v>0</v>
      </c>
      <c r="BQ1440" s="53">
        <f t="shared" si="398"/>
        <v>0</v>
      </c>
    </row>
    <row r="1441" spans="1:74">
      <c r="A1441" s="41">
        <v>1502</v>
      </c>
      <c r="B1441" s="42">
        <v>46046</v>
      </c>
      <c r="C1441" s="15" t="s">
        <v>97</v>
      </c>
      <c r="D1441" s="43" t="str">
        <f t="shared" si="388"/>
        <v>CG</v>
      </c>
      <c r="E1441" s="44" t="s">
        <v>105</v>
      </c>
      <c r="F1441" s="44"/>
      <c r="G1441" s="45"/>
      <c r="H1441" s="45"/>
      <c r="I1441" s="45"/>
      <c r="J1441" s="5"/>
      <c r="K1441" s="46" t="e">
        <f>VLOOKUP(J1441,'[1]Item List (3)'!A$1:B$110000,2,FALSE)</f>
        <v>#N/A</v>
      </c>
      <c r="L1441" s="5"/>
      <c r="M1441" s="15" t="str">
        <f t="shared" si="386"/>
        <v>IR</v>
      </c>
      <c r="N1441" s="15"/>
      <c r="O1441" s="47" t="str">
        <f t="shared" si="389"/>
        <v/>
      </c>
      <c r="P1441" s="15"/>
      <c r="Q1441" s="15"/>
      <c r="R1441" s="15"/>
      <c r="S1441" s="15"/>
      <c r="T1441" s="15"/>
      <c r="U1441" s="48">
        <f t="shared" si="399"/>
        <v>0</v>
      </c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>
        <v>480</v>
      </c>
      <c r="BG1441" s="48">
        <f t="shared" si="387"/>
        <v>480</v>
      </c>
      <c r="BH1441" s="49">
        <f t="shared" si="390"/>
        <v>8</v>
      </c>
      <c r="BI1441" s="50">
        <f t="shared" si="400"/>
        <v>0</v>
      </c>
      <c r="BJ1441" s="50">
        <f t="shared" si="392"/>
        <v>0</v>
      </c>
      <c r="BK1441" s="51">
        <f t="shared" si="393"/>
        <v>0</v>
      </c>
      <c r="BL1441" s="51">
        <f t="shared" si="394"/>
        <v>0</v>
      </c>
      <c r="BM1441" s="51">
        <f t="shared" si="401"/>
        <v>0</v>
      </c>
      <c r="BN1441" s="52">
        <f t="shared" si="395"/>
        <v>8</v>
      </c>
      <c r="BO1441" s="52">
        <f t="shared" si="396"/>
        <v>0</v>
      </c>
      <c r="BP1441" s="52">
        <f t="shared" si="397"/>
        <v>0</v>
      </c>
      <c r="BQ1441" s="53">
        <f t="shared" si="398"/>
        <v>0</v>
      </c>
    </row>
    <row r="1442" spans="1:74">
      <c r="A1442" s="41">
        <v>1503</v>
      </c>
      <c r="B1442" s="42">
        <v>46046</v>
      </c>
      <c r="C1442" s="15" t="s">
        <v>91</v>
      </c>
      <c r="D1442" s="43" t="str">
        <f t="shared" si="388"/>
        <v>CG</v>
      </c>
      <c r="E1442" s="44" t="s">
        <v>108</v>
      </c>
      <c r="F1442" s="44"/>
      <c r="G1442" s="45"/>
      <c r="H1442" s="45"/>
      <c r="I1442" s="45"/>
      <c r="J1442" s="5"/>
      <c r="K1442" s="46" t="e">
        <f>VLOOKUP(J1442,'[1]Item List (3)'!A$1:B$110000,2,FALSE)</f>
        <v>#N/A</v>
      </c>
      <c r="L1442" s="5"/>
      <c r="M1442" s="15" t="str">
        <f t="shared" si="386"/>
        <v>IR</v>
      </c>
      <c r="N1442" s="15"/>
      <c r="O1442" s="47" t="str">
        <f t="shared" si="389"/>
        <v/>
      </c>
      <c r="P1442" s="15"/>
      <c r="Q1442" s="15"/>
      <c r="R1442" s="15"/>
      <c r="S1442" s="15"/>
      <c r="T1442" s="15"/>
      <c r="U1442" s="48">
        <f t="shared" si="399"/>
        <v>0</v>
      </c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>
        <v>480</v>
      </c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48">
        <f t="shared" si="387"/>
        <v>480</v>
      </c>
      <c r="BH1442" s="49">
        <f t="shared" si="390"/>
        <v>8</v>
      </c>
      <c r="BI1442" s="50">
        <f t="shared" si="400"/>
        <v>0</v>
      </c>
      <c r="BJ1442" s="50">
        <f t="shared" si="392"/>
        <v>0</v>
      </c>
      <c r="BK1442" s="51">
        <f t="shared" si="393"/>
        <v>0</v>
      </c>
      <c r="BL1442" s="51">
        <f t="shared" si="394"/>
        <v>0</v>
      </c>
      <c r="BM1442" s="51">
        <f t="shared" si="401"/>
        <v>0</v>
      </c>
      <c r="BN1442" s="52">
        <f t="shared" si="395"/>
        <v>0</v>
      </c>
      <c r="BO1442" s="52">
        <f t="shared" si="396"/>
        <v>0</v>
      </c>
      <c r="BP1442" s="52">
        <f t="shared" si="397"/>
        <v>8</v>
      </c>
      <c r="BQ1442" s="53">
        <f t="shared" si="398"/>
        <v>0</v>
      </c>
    </row>
    <row r="1443" spans="1:74">
      <c r="A1443" s="41">
        <v>1504</v>
      </c>
      <c r="B1443" s="42">
        <v>46046</v>
      </c>
      <c r="C1443" s="15" t="s">
        <v>97</v>
      </c>
      <c r="D1443" s="43" t="str">
        <f t="shared" si="388"/>
        <v>CG</v>
      </c>
      <c r="E1443" s="44" t="s">
        <v>108</v>
      </c>
      <c r="F1443" s="44"/>
      <c r="G1443" s="45"/>
      <c r="H1443" s="45"/>
      <c r="I1443" s="45"/>
      <c r="J1443" s="5"/>
      <c r="K1443" s="46" t="e">
        <f>VLOOKUP(J1443,'[1]Item List (3)'!A$1:B$110000,2,FALSE)</f>
        <v>#N/A</v>
      </c>
      <c r="L1443" s="5"/>
      <c r="M1443" s="15" t="str">
        <f t="shared" si="386"/>
        <v>IR</v>
      </c>
      <c r="N1443" s="15"/>
      <c r="O1443" s="47" t="str">
        <f t="shared" si="389"/>
        <v/>
      </c>
      <c r="P1443" s="15"/>
      <c r="Q1443" s="15"/>
      <c r="R1443" s="15"/>
      <c r="S1443" s="15"/>
      <c r="T1443" s="15"/>
      <c r="U1443" s="48">
        <f t="shared" si="399"/>
        <v>0</v>
      </c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>
        <v>480</v>
      </c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48">
        <f t="shared" si="387"/>
        <v>480</v>
      </c>
      <c r="BH1443" s="49">
        <f t="shared" si="390"/>
        <v>8</v>
      </c>
      <c r="BI1443" s="50">
        <f t="shared" si="400"/>
        <v>0</v>
      </c>
      <c r="BJ1443" s="50">
        <f t="shared" si="392"/>
        <v>0</v>
      </c>
      <c r="BK1443" s="51">
        <f t="shared" si="393"/>
        <v>0</v>
      </c>
      <c r="BL1443" s="51">
        <f t="shared" si="394"/>
        <v>0</v>
      </c>
      <c r="BM1443" s="51">
        <f t="shared" si="401"/>
        <v>0</v>
      </c>
      <c r="BN1443" s="52">
        <f t="shared" si="395"/>
        <v>0</v>
      </c>
      <c r="BO1443" s="52">
        <f t="shared" si="396"/>
        <v>0</v>
      </c>
      <c r="BP1443" s="52">
        <f t="shared" si="397"/>
        <v>8</v>
      </c>
      <c r="BQ1443" s="53">
        <f t="shared" si="398"/>
        <v>0</v>
      </c>
    </row>
    <row r="1444" spans="1:74">
      <c r="A1444" s="41">
        <v>1505</v>
      </c>
      <c r="B1444" s="42">
        <v>46046</v>
      </c>
      <c r="C1444" s="15" t="s">
        <v>91</v>
      </c>
      <c r="D1444" s="43" t="str">
        <f t="shared" si="388"/>
        <v>CG</v>
      </c>
      <c r="E1444" s="44" t="s">
        <v>115</v>
      </c>
      <c r="F1444" s="44" t="s">
        <v>120</v>
      </c>
      <c r="G1444" s="45" t="s">
        <v>117</v>
      </c>
      <c r="H1444" s="45" t="s">
        <v>118</v>
      </c>
      <c r="I1444" s="45" t="s">
        <v>110</v>
      </c>
      <c r="J1444" s="5">
        <v>208249</v>
      </c>
      <c r="K1444" s="46" t="str">
        <f>VLOOKUP(J1444,'[1]Item List (3)'!A$1:B$110000,2,FALSE)</f>
        <v>OW-BDA-4003</v>
      </c>
      <c r="L1444" s="5"/>
      <c r="M1444" s="15" t="str">
        <f t="shared" si="386"/>
        <v>OR</v>
      </c>
      <c r="N1444" s="15"/>
      <c r="O1444" s="47" t="str">
        <f t="shared" si="389"/>
        <v/>
      </c>
      <c r="P1444" s="15">
        <v>1</v>
      </c>
      <c r="Q1444" s="15">
        <v>1000</v>
      </c>
      <c r="R1444" s="15"/>
      <c r="S1444" s="15"/>
      <c r="T1444" s="15"/>
      <c r="U1444" s="48">
        <f t="shared" si="399"/>
        <v>1000</v>
      </c>
      <c r="V1444" s="15">
        <v>120</v>
      </c>
      <c r="W1444" s="15"/>
      <c r="X1444" s="15">
        <v>60</v>
      </c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>
        <v>60</v>
      </c>
      <c r="AR1444" s="15"/>
      <c r="AS1444" s="15"/>
      <c r="AT1444" s="15"/>
      <c r="AU1444" s="15"/>
      <c r="AV1444" s="15"/>
      <c r="AW1444" s="15"/>
      <c r="AX1444" s="15"/>
      <c r="AY1444" s="15"/>
      <c r="AZ1444" s="15">
        <v>60</v>
      </c>
      <c r="BA1444" s="15"/>
      <c r="BB1444" s="15"/>
      <c r="BC1444" s="15">
        <v>180</v>
      </c>
      <c r="BD1444" s="15"/>
      <c r="BE1444" s="15"/>
      <c r="BF1444" s="15"/>
      <c r="BG1444" s="48">
        <f t="shared" si="387"/>
        <v>480</v>
      </c>
      <c r="BH1444" s="49">
        <f t="shared" si="390"/>
        <v>8</v>
      </c>
      <c r="BI1444" s="50">
        <f t="shared" si="400"/>
        <v>2</v>
      </c>
      <c r="BJ1444" s="50">
        <f t="shared" si="392"/>
        <v>25</v>
      </c>
      <c r="BK1444" s="51">
        <f t="shared" si="393"/>
        <v>0</v>
      </c>
      <c r="BL1444" s="51">
        <f t="shared" si="394"/>
        <v>100</v>
      </c>
      <c r="BM1444" s="51">
        <f t="shared" si="401"/>
        <v>0</v>
      </c>
      <c r="BN1444" s="52">
        <f t="shared" si="395"/>
        <v>0</v>
      </c>
      <c r="BO1444" s="52">
        <f t="shared" si="396"/>
        <v>0</v>
      </c>
      <c r="BP1444" s="52">
        <f t="shared" si="397"/>
        <v>6</v>
      </c>
      <c r="BQ1444" s="53">
        <f t="shared" si="398"/>
        <v>0</v>
      </c>
    </row>
    <row r="1445" spans="1:74">
      <c r="A1445" s="41">
        <v>1506</v>
      </c>
      <c r="B1445" s="42">
        <v>46046</v>
      </c>
      <c r="C1445" s="15" t="s">
        <v>97</v>
      </c>
      <c r="D1445" s="43" t="str">
        <f t="shared" si="388"/>
        <v>CG</v>
      </c>
      <c r="E1445" s="44" t="s">
        <v>115</v>
      </c>
      <c r="F1445" s="44" t="s">
        <v>120</v>
      </c>
      <c r="G1445" s="45" t="s">
        <v>181</v>
      </c>
      <c r="H1445" s="45" t="s">
        <v>113</v>
      </c>
      <c r="I1445" s="45" t="s">
        <v>114</v>
      </c>
      <c r="J1445" s="5">
        <v>208249</v>
      </c>
      <c r="K1445" s="46" t="str">
        <f>VLOOKUP(J1445,'[1]Item List (3)'!A$1:B$110000,2,FALSE)</f>
        <v>OW-BDA-4003</v>
      </c>
      <c r="L1445" s="5">
        <v>251005010</v>
      </c>
      <c r="M1445" s="15" t="str">
        <f t="shared" si="386"/>
        <v>OR</v>
      </c>
      <c r="N1445" s="15"/>
      <c r="O1445" s="47" t="str">
        <f t="shared" si="389"/>
        <v/>
      </c>
      <c r="P1445" s="15">
        <v>1</v>
      </c>
      <c r="Q1445" s="15">
        <v>4070</v>
      </c>
      <c r="R1445" s="15"/>
      <c r="S1445" s="15">
        <v>11</v>
      </c>
      <c r="T1445" s="15"/>
      <c r="U1445" s="48">
        <f t="shared" si="399"/>
        <v>4081</v>
      </c>
      <c r="V1445" s="15">
        <v>375</v>
      </c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>
        <v>45</v>
      </c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48">
        <f t="shared" si="387"/>
        <v>420</v>
      </c>
      <c r="BH1445" s="49">
        <f t="shared" si="390"/>
        <v>7</v>
      </c>
      <c r="BI1445" s="50">
        <f t="shared" si="400"/>
        <v>6.25</v>
      </c>
      <c r="BJ1445" s="50">
        <f t="shared" si="392"/>
        <v>89.285714285714292</v>
      </c>
      <c r="BK1445" s="51">
        <f t="shared" si="393"/>
        <v>0</v>
      </c>
      <c r="BL1445" s="51">
        <f t="shared" si="394"/>
        <v>99.73045822102425</v>
      </c>
      <c r="BM1445" s="51">
        <f t="shared" si="401"/>
        <v>0</v>
      </c>
      <c r="BN1445" s="52">
        <f t="shared" si="395"/>
        <v>0</v>
      </c>
      <c r="BO1445" s="52">
        <f t="shared" si="396"/>
        <v>0</v>
      </c>
      <c r="BP1445" s="52">
        <f t="shared" si="397"/>
        <v>0.75</v>
      </c>
      <c r="BQ1445" s="53">
        <f t="shared" si="398"/>
        <v>0</v>
      </c>
    </row>
    <row r="1446" spans="1:74">
      <c r="A1446" s="41">
        <v>1507</v>
      </c>
      <c r="B1446" s="42">
        <v>46046</v>
      </c>
      <c r="C1446" s="15" t="s">
        <v>97</v>
      </c>
      <c r="D1446" s="43" t="str">
        <f t="shared" si="388"/>
        <v>CG</v>
      </c>
      <c r="E1446" s="44" t="s">
        <v>115</v>
      </c>
      <c r="F1446" s="44"/>
      <c r="G1446" s="45" t="s">
        <v>181</v>
      </c>
      <c r="H1446" s="45" t="s">
        <v>113</v>
      </c>
      <c r="I1446" s="45" t="s">
        <v>114</v>
      </c>
      <c r="J1446" s="5">
        <v>104299</v>
      </c>
      <c r="K1446" s="46" t="str">
        <f>VLOOKUP(J1446,'[1]Item List (3)'!A$1:B$110000,2,FALSE)</f>
        <v>IR.9916</v>
      </c>
      <c r="L1446" s="5"/>
      <c r="M1446" s="15" t="str">
        <f t="shared" si="386"/>
        <v>IR</v>
      </c>
      <c r="N1446" s="15"/>
      <c r="O1446" s="47" t="str">
        <f t="shared" si="389"/>
        <v/>
      </c>
      <c r="P1446" s="15"/>
      <c r="Q1446" s="15"/>
      <c r="R1446" s="15"/>
      <c r="S1446" s="15"/>
      <c r="T1446" s="15"/>
      <c r="U1446" s="48">
        <f t="shared" si="399"/>
        <v>0</v>
      </c>
      <c r="V1446" s="15"/>
      <c r="W1446" s="15">
        <v>60</v>
      </c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48">
        <f t="shared" si="387"/>
        <v>60</v>
      </c>
      <c r="BH1446" s="49">
        <f t="shared" si="390"/>
        <v>1</v>
      </c>
      <c r="BI1446" s="50">
        <f t="shared" si="400"/>
        <v>0</v>
      </c>
      <c r="BJ1446" s="50">
        <f t="shared" si="392"/>
        <v>0</v>
      </c>
      <c r="BK1446" s="51">
        <f t="shared" si="393"/>
        <v>0</v>
      </c>
      <c r="BL1446" s="51">
        <f t="shared" si="394"/>
        <v>0</v>
      </c>
      <c r="BM1446" s="51">
        <f t="shared" si="401"/>
        <v>0</v>
      </c>
      <c r="BN1446" s="52">
        <f t="shared" si="395"/>
        <v>1</v>
      </c>
      <c r="BO1446" s="52">
        <f t="shared" si="396"/>
        <v>0</v>
      </c>
      <c r="BP1446" s="52">
        <f t="shared" si="397"/>
        <v>0</v>
      </c>
      <c r="BQ1446" s="53">
        <f t="shared" si="398"/>
        <v>0</v>
      </c>
    </row>
    <row r="1447" spans="1:74">
      <c r="A1447" s="41">
        <v>1508</v>
      </c>
      <c r="B1447" s="42">
        <v>46046</v>
      </c>
      <c r="C1447" s="15" t="s">
        <v>91</v>
      </c>
      <c r="D1447" s="43" t="str">
        <f t="shared" si="388"/>
        <v>CG</v>
      </c>
      <c r="E1447" s="44" t="s">
        <v>188</v>
      </c>
      <c r="F1447" s="44"/>
      <c r="G1447" s="45"/>
      <c r="H1447" s="45"/>
      <c r="I1447" s="45"/>
      <c r="J1447" s="5"/>
      <c r="K1447" s="46" t="e">
        <f>VLOOKUP(J1447,'[1]Item List (3)'!A$1:B$110000,2,FALSE)</f>
        <v>#N/A</v>
      </c>
      <c r="L1447" s="5"/>
      <c r="M1447" s="15" t="str">
        <f t="shared" si="386"/>
        <v>IR</v>
      </c>
      <c r="N1447" s="15"/>
      <c r="O1447" s="47" t="str">
        <f t="shared" si="389"/>
        <v/>
      </c>
      <c r="P1447" s="15"/>
      <c r="Q1447" s="15"/>
      <c r="R1447" s="15"/>
      <c r="S1447" s="15"/>
      <c r="T1447" s="15"/>
      <c r="U1447" s="48">
        <f t="shared" si="399"/>
        <v>0</v>
      </c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48">
        <f t="shared" si="387"/>
        <v>0</v>
      </c>
      <c r="BH1447" s="49">
        <f t="shared" si="390"/>
        <v>0</v>
      </c>
      <c r="BI1447" s="50">
        <f t="shared" si="400"/>
        <v>0</v>
      </c>
      <c r="BJ1447" s="50">
        <f t="shared" si="392"/>
        <v>0</v>
      </c>
      <c r="BK1447" s="51">
        <f t="shared" si="393"/>
        <v>0</v>
      </c>
      <c r="BL1447" s="51">
        <f t="shared" si="394"/>
        <v>0</v>
      </c>
      <c r="BM1447" s="51">
        <f t="shared" si="401"/>
        <v>0</v>
      </c>
      <c r="BN1447" s="52">
        <f t="shared" si="395"/>
        <v>0</v>
      </c>
      <c r="BO1447" s="52">
        <f t="shared" si="396"/>
        <v>0</v>
      </c>
      <c r="BP1447" s="52">
        <f t="shared" si="397"/>
        <v>0</v>
      </c>
      <c r="BQ1447" s="53">
        <f t="shared" si="398"/>
        <v>0</v>
      </c>
    </row>
    <row r="1448" spans="1:74">
      <c r="A1448" s="41">
        <v>1509</v>
      </c>
      <c r="B1448" s="42">
        <v>46046</v>
      </c>
      <c r="C1448" s="15" t="s">
        <v>97</v>
      </c>
      <c r="D1448" s="43" t="str">
        <f t="shared" si="388"/>
        <v>CG</v>
      </c>
      <c r="E1448" s="44" t="s">
        <v>188</v>
      </c>
      <c r="F1448" s="44"/>
      <c r="G1448" s="45"/>
      <c r="H1448" s="45"/>
      <c r="I1448" s="45"/>
      <c r="J1448" s="5"/>
      <c r="K1448" s="46" t="e">
        <f>VLOOKUP(J1448,'[1]Item List (3)'!A$1:B$110000,2,FALSE)</f>
        <v>#N/A</v>
      </c>
      <c r="L1448" s="5"/>
      <c r="M1448" s="15" t="str">
        <f t="shared" si="386"/>
        <v>IR</v>
      </c>
      <c r="N1448" s="15"/>
      <c r="O1448" s="47" t="str">
        <f t="shared" si="389"/>
        <v/>
      </c>
      <c r="P1448" s="15"/>
      <c r="Q1448" s="15"/>
      <c r="R1448" s="15"/>
      <c r="S1448" s="15"/>
      <c r="T1448" s="15"/>
      <c r="U1448" s="48">
        <f t="shared" si="399"/>
        <v>0</v>
      </c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48">
        <f t="shared" si="387"/>
        <v>0</v>
      </c>
      <c r="BH1448" s="49">
        <f t="shared" si="390"/>
        <v>0</v>
      </c>
      <c r="BI1448" s="50">
        <f t="shared" si="400"/>
        <v>0</v>
      </c>
      <c r="BJ1448" s="50">
        <f t="shared" si="392"/>
        <v>0</v>
      </c>
      <c r="BK1448" s="51">
        <f t="shared" si="393"/>
        <v>0</v>
      </c>
      <c r="BL1448" s="51">
        <f t="shared" si="394"/>
        <v>0</v>
      </c>
      <c r="BM1448" s="51">
        <f t="shared" si="401"/>
        <v>0</v>
      </c>
      <c r="BN1448" s="52">
        <f t="shared" si="395"/>
        <v>0</v>
      </c>
      <c r="BO1448" s="52">
        <f t="shared" si="396"/>
        <v>0</v>
      </c>
      <c r="BP1448" s="52">
        <f t="shared" si="397"/>
        <v>0</v>
      </c>
      <c r="BQ1448" s="53">
        <f t="shared" si="398"/>
        <v>0</v>
      </c>
    </row>
    <row r="1449" spans="1:74" customFormat="1" ht="15">
      <c r="A1449" s="41">
        <v>1510</v>
      </c>
      <c r="B1449" s="42">
        <v>46046</v>
      </c>
      <c r="C1449" s="15" t="s">
        <v>91</v>
      </c>
      <c r="D1449" s="43" t="str">
        <f t="shared" si="388"/>
        <v>EG</v>
      </c>
      <c r="E1449" s="44" t="s">
        <v>121</v>
      </c>
      <c r="F1449" s="44" t="s">
        <v>122</v>
      </c>
      <c r="G1449" s="45" t="s">
        <v>162</v>
      </c>
      <c r="H1449" s="45" t="s">
        <v>123</v>
      </c>
      <c r="I1449" s="45"/>
      <c r="J1449" s="5">
        <v>100282.4</v>
      </c>
      <c r="K1449" s="46" t="str">
        <f>VLOOKUP(J1449,'[1]Item List (3)'!A$1:B$110000,2,FALSE)</f>
        <v>D.IR 14537 SPL</v>
      </c>
      <c r="L1449" s="5">
        <v>251225005</v>
      </c>
      <c r="M1449" s="15" t="str">
        <f t="shared" si="386"/>
        <v>IR</v>
      </c>
      <c r="N1449" s="15">
        <v>45</v>
      </c>
      <c r="O1449" s="47">
        <f t="shared" si="389"/>
        <v>80</v>
      </c>
      <c r="P1449" s="15">
        <v>1</v>
      </c>
      <c r="Q1449" s="15">
        <v>362</v>
      </c>
      <c r="R1449" s="15">
        <v>22</v>
      </c>
      <c r="S1449" s="15"/>
      <c r="T1449" s="15"/>
      <c r="U1449" s="48">
        <f t="shared" si="399"/>
        <v>362</v>
      </c>
      <c r="V1449" s="15">
        <v>420</v>
      </c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>
        <v>60</v>
      </c>
      <c r="BA1449" s="15"/>
      <c r="BB1449" s="15"/>
      <c r="BC1449" s="15"/>
      <c r="BD1449" s="15"/>
      <c r="BE1449" s="15"/>
      <c r="BF1449" s="15"/>
      <c r="BG1449" s="48">
        <f t="shared" si="387"/>
        <v>480</v>
      </c>
      <c r="BH1449" s="49">
        <f t="shared" si="390"/>
        <v>8</v>
      </c>
      <c r="BI1449" s="50">
        <f t="shared" si="400"/>
        <v>7</v>
      </c>
      <c r="BJ1449" s="50">
        <f t="shared" si="392"/>
        <v>87.5</v>
      </c>
      <c r="BK1449" s="51">
        <f t="shared" si="393"/>
        <v>64.642857142857153</v>
      </c>
      <c r="BL1449" s="51">
        <f t="shared" si="394"/>
        <v>93.922651933701658</v>
      </c>
      <c r="BM1449" s="51">
        <f t="shared" si="401"/>
        <v>53.125000000000014</v>
      </c>
      <c r="BN1449" s="52">
        <f t="shared" si="395"/>
        <v>0</v>
      </c>
      <c r="BO1449" s="52">
        <f t="shared" si="396"/>
        <v>640</v>
      </c>
      <c r="BP1449" s="52">
        <f t="shared" si="397"/>
        <v>1</v>
      </c>
      <c r="BQ1449" s="53">
        <f t="shared" si="398"/>
        <v>80</v>
      </c>
      <c r="BR1449" s="64"/>
      <c r="BS1449" s="64"/>
      <c r="BT1449" s="64"/>
      <c r="BU1449" s="64"/>
      <c r="BV1449" s="64"/>
    </row>
    <row r="1450" spans="1:74" customFormat="1" ht="15">
      <c r="A1450" s="41">
        <v>1511</v>
      </c>
      <c r="B1450" s="42">
        <v>46046</v>
      </c>
      <c r="C1450" s="15" t="s">
        <v>97</v>
      </c>
      <c r="D1450" s="43" t="str">
        <f t="shared" si="388"/>
        <v>EG</v>
      </c>
      <c r="E1450" s="44" t="s">
        <v>121</v>
      </c>
      <c r="F1450" s="44" t="s">
        <v>122</v>
      </c>
      <c r="G1450" s="45" t="s">
        <v>123</v>
      </c>
      <c r="H1450" s="45"/>
      <c r="I1450" s="45"/>
      <c r="J1450" s="5">
        <v>100282.4</v>
      </c>
      <c r="K1450" s="46" t="str">
        <f>VLOOKUP(J1450,'[1]Item List (3)'!A$1:B$110000,2,FALSE)</f>
        <v>D.IR 14537 SPL</v>
      </c>
      <c r="L1450" s="5">
        <v>251225005</v>
      </c>
      <c r="M1450" s="15" t="str">
        <f t="shared" si="386"/>
        <v>IR</v>
      </c>
      <c r="N1450" s="15">
        <v>45</v>
      </c>
      <c r="O1450" s="47">
        <f t="shared" si="389"/>
        <v>80</v>
      </c>
      <c r="P1450" s="15">
        <v>1</v>
      </c>
      <c r="Q1450" s="15">
        <v>128</v>
      </c>
      <c r="R1450" s="15">
        <v>7</v>
      </c>
      <c r="S1450" s="15"/>
      <c r="T1450" s="15"/>
      <c r="U1450" s="48">
        <f t="shared" si="399"/>
        <v>128</v>
      </c>
      <c r="V1450" s="15">
        <v>120</v>
      </c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>
        <v>360</v>
      </c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48">
        <f t="shared" si="387"/>
        <v>480</v>
      </c>
      <c r="BH1450" s="49">
        <f t="shared" si="390"/>
        <v>8</v>
      </c>
      <c r="BI1450" s="50">
        <f t="shared" si="400"/>
        <v>2</v>
      </c>
      <c r="BJ1450" s="50">
        <f t="shared" si="392"/>
        <v>25</v>
      </c>
      <c r="BK1450" s="51">
        <f t="shared" si="393"/>
        <v>80</v>
      </c>
      <c r="BL1450" s="51">
        <f t="shared" si="394"/>
        <v>94.53125</v>
      </c>
      <c r="BM1450" s="51">
        <f t="shared" si="401"/>
        <v>18.90625</v>
      </c>
      <c r="BN1450" s="52">
        <f t="shared" si="395"/>
        <v>0</v>
      </c>
      <c r="BO1450" s="52">
        <f t="shared" si="396"/>
        <v>640</v>
      </c>
      <c r="BP1450" s="52">
        <f t="shared" si="397"/>
        <v>6</v>
      </c>
      <c r="BQ1450" s="53">
        <f t="shared" si="398"/>
        <v>480</v>
      </c>
      <c r="BR1450" s="64"/>
      <c r="BS1450" s="64"/>
      <c r="BT1450" s="64"/>
      <c r="BU1450" s="64"/>
      <c r="BV1450" s="64"/>
    </row>
    <row r="1451" spans="1:74" customFormat="1" ht="15">
      <c r="A1451" s="41">
        <v>1512</v>
      </c>
      <c r="B1451" s="42">
        <v>46046</v>
      </c>
      <c r="C1451" s="15" t="s">
        <v>91</v>
      </c>
      <c r="D1451" s="43" t="str">
        <f t="shared" si="388"/>
        <v>EG</v>
      </c>
      <c r="E1451" s="44" t="s">
        <v>125</v>
      </c>
      <c r="F1451" s="44"/>
      <c r="G1451" s="45"/>
      <c r="H1451" s="45"/>
      <c r="I1451" s="45"/>
      <c r="J1451" s="78"/>
      <c r="K1451" s="46" t="e">
        <f>VLOOKUP(J1451,'[1]Item List (3)'!A$1:B$110000,2,FALSE)</f>
        <v>#N/A</v>
      </c>
      <c r="L1451" s="5"/>
      <c r="M1451" s="15" t="str">
        <f t="shared" si="386"/>
        <v>IR</v>
      </c>
      <c r="N1451" s="15"/>
      <c r="O1451" s="47" t="str">
        <f t="shared" si="389"/>
        <v/>
      </c>
      <c r="P1451" s="15"/>
      <c r="Q1451" s="15"/>
      <c r="R1451" s="15"/>
      <c r="S1451" s="15"/>
      <c r="T1451" s="15"/>
      <c r="U1451" s="48">
        <f t="shared" si="399"/>
        <v>0</v>
      </c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>
        <v>480</v>
      </c>
      <c r="BG1451" s="48">
        <f t="shared" si="387"/>
        <v>480</v>
      </c>
      <c r="BH1451" s="49">
        <f t="shared" si="390"/>
        <v>8</v>
      </c>
      <c r="BI1451" s="50">
        <f t="shared" si="400"/>
        <v>0</v>
      </c>
      <c r="BJ1451" s="50">
        <f t="shared" si="392"/>
        <v>0</v>
      </c>
      <c r="BK1451" s="51">
        <f t="shared" si="393"/>
        <v>0</v>
      </c>
      <c r="BL1451" s="51">
        <f t="shared" si="394"/>
        <v>0</v>
      </c>
      <c r="BM1451" s="51">
        <f t="shared" si="401"/>
        <v>0</v>
      </c>
      <c r="BN1451" s="52">
        <f t="shared" si="395"/>
        <v>8</v>
      </c>
      <c r="BO1451" s="52">
        <f t="shared" si="396"/>
        <v>0</v>
      </c>
      <c r="BP1451" s="52">
        <f t="shared" si="397"/>
        <v>0</v>
      </c>
      <c r="BQ1451" s="53">
        <f t="shared" si="398"/>
        <v>0</v>
      </c>
      <c r="BR1451" s="64"/>
      <c r="BS1451" s="64"/>
      <c r="BT1451" s="64"/>
      <c r="BU1451" s="64"/>
      <c r="BV1451" s="64"/>
    </row>
    <row r="1452" spans="1:74" customFormat="1" ht="15">
      <c r="A1452" s="41">
        <v>1513</v>
      </c>
      <c r="B1452" s="42">
        <v>46046</v>
      </c>
      <c r="C1452" s="15" t="s">
        <v>97</v>
      </c>
      <c r="D1452" s="43" t="str">
        <f t="shared" si="388"/>
        <v>EG</v>
      </c>
      <c r="E1452" s="44" t="s">
        <v>125</v>
      </c>
      <c r="F1452" s="44"/>
      <c r="G1452" s="45"/>
      <c r="H1452" s="45"/>
      <c r="I1452" s="45"/>
      <c r="J1452" s="5"/>
      <c r="K1452" s="46" t="e">
        <f>VLOOKUP(J1452,'[1]Item List (3)'!A$1:B$110000,2,FALSE)</f>
        <v>#N/A</v>
      </c>
      <c r="L1452" s="5"/>
      <c r="M1452" s="15" t="str">
        <f t="shared" si="386"/>
        <v>IR</v>
      </c>
      <c r="N1452" s="15"/>
      <c r="O1452" s="47" t="str">
        <f t="shared" si="389"/>
        <v/>
      </c>
      <c r="P1452" s="15"/>
      <c r="Q1452" s="15"/>
      <c r="R1452" s="15"/>
      <c r="S1452" s="15"/>
      <c r="T1452" s="15"/>
      <c r="U1452" s="48">
        <f t="shared" si="399"/>
        <v>0</v>
      </c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>
        <v>480</v>
      </c>
      <c r="BG1452" s="48">
        <f t="shared" si="387"/>
        <v>480</v>
      </c>
      <c r="BH1452" s="49">
        <f t="shared" si="390"/>
        <v>8</v>
      </c>
      <c r="BI1452" s="50">
        <f t="shared" si="400"/>
        <v>0</v>
      </c>
      <c r="BJ1452" s="50">
        <f t="shared" si="392"/>
        <v>0</v>
      </c>
      <c r="BK1452" s="51">
        <f t="shared" si="393"/>
        <v>0</v>
      </c>
      <c r="BL1452" s="51">
        <f t="shared" si="394"/>
        <v>0</v>
      </c>
      <c r="BM1452" s="51">
        <f t="shared" si="401"/>
        <v>0</v>
      </c>
      <c r="BN1452" s="52">
        <f t="shared" si="395"/>
        <v>8</v>
      </c>
      <c r="BO1452" s="52">
        <f t="shared" si="396"/>
        <v>0</v>
      </c>
      <c r="BP1452" s="52">
        <f t="shared" si="397"/>
        <v>0</v>
      </c>
      <c r="BQ1452" s="53">
        <f t="shared" si="398"/>
        <v>0</v>
      </c>
      <c r="BR1452" s="64"/>
      <c r="BS1452" s="64"/>
      <c r="BT1452" s="64"/>
      <c r="BU1452" s="64"/>
      <c r="BV1452" s="64"/>
    </row>
    <row r="1453" spans="1:74" customFormat="1" ht="15">
      <c r="A1453" s="41">
        <v>1514</v>
      </c>
      <c r="B1453" s="42">
        <v>46046</v>
      </c>
      <c r="C1453" s="15" t="s">
        <v>91</v>
      </c>
      <c r="D1453" s="43" t="str">
        <f t="shared" si="388"/>
        <v>EG</v>
      </c>
      <c r="E1453" s="44" t="s">
        <v>128</v>
      </c>
      <c r="F1453" s="44" t="s">
        <v>183</v>
      </c>
      <c r="G1453" s="45" t="s">
        <v>162</v>
      </c>
      <c r="H1453" s="45"/>
      <c r="I1453" s="45"/>
      <c r="J1453" s="5">
        <v>208040.4</v>
      </c>
      <c r="K1453" s="46" t="str">
        <f>VLOOKUP(J1453,'[1]Item List (3)'!A$1:B$110000,2,FALSE)</f>
        <v>BR.OR 3222 LMW</v>
      </c>
      <c r="L1453" s="5">
        <v>250928004</v>
      </c>
      <c r="M1453" s="15" t="str">
        <f t="shared" si="386"/>
        <v>OR</v>
      </c>
      <c r="N1453" s="15">
        <v>30</v>
      </c>
      <c r="O1453" s="47">
        <f t="shared" si="389"/>
        <v>120</v>
      </c>
      <c r="P1453" s="15">
        <v>1</v>
      </c>
      <c r="Q1453" s="15">
        <v>43</v>
      </c>
      <c r="R1453" s="15">
        <v>5</v>
      </c>
      <c r="S1453" s="15">
        <v>11</v>
      </c>
      <c r="T1453" s="15"/>
      <c r="U1453" s="48">
        <f t="shared" si="399"/>
        <v>54</v>
      </c>
      <c r="V1453" s="15">
        <v>30</v>
      </c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>
        <v>450</v>
      </c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48">
        <f t="shared" si="387"/>
        <v>480</v>
      </c>
      <c r="BH1453" s="49">
        <f t="shared" si="390"/>
        <v>8</v>
      </c>
      <c r="BI1453" s="50">
        <f t="shared" si="400"/>
        <v>0.5</v>
      </c>
      <c r="BJ1453" s="50">
        <f t="shared" si="392"/>
        <v>6.25</v>
      </c>
      <c r="BK1453" s="51">
        <f t="shared" si="393"/>
        <v>90</v>
      </c>
      <c r="BL1453" s="51">
        <f t="shared" si="394"/>
        <v>70.370370370370367</v>
      </c>
      <c r="BM1453" s="51">
        <f t="shared" si="401"/>
        <v>3.958333333333333</v>
      </c>
      <c r="BN1453" s="52">
        <f t="shared" si="395"/>
        <v>0</v>
      </c>
      <c r="BO1453" s="52">
        <f t="shared" si="396"/>
        <v>960</v>
      </c>
      <c r="BP1453" s="52">
        <f t="shared" si="397"/>
        <v>7.5</v>
      </c>
      <c r="BQ1453" s="53">
        <f t="shared" si="398"/>
        <v>900</v>
      </c>
      <c r="BR1453" s="64"/>
      <c r="BS1453" s="64"/>
      <c r="BT1453" s="64"/>
      <c r="BU1453" s="64"/>
      <c r="BV1453" s="64"/>
    </row>
    <row r="1454" spans="1:74" customFormat="1" ht="15">
      <c r="A1454" s="41">
        <v>1515</v>
      </c>
      <c r="B1454" s="42">
        <v>46046</v>
      </c>
      <c r="C1454" s="15" t="s">
        <v>97</v>
      </c>
      <c r="D1454" s="43" t="str">
        <f t="shared" si="388"/>
        <v>EG</v>
      </c>
      <c r="E1454" s="44" t="s">
        <v>128</v>
      </c>
      <c r="F1454" s="44"/>
      <c r="G1454" s="45"/>
      <c r="H1454" s="45"/>
      <c r="I1454" s="45"/>
      <c r="J1454" s="5"/>
      <c r="K1454" s="46" t="e">
        <f>VLOOKUP(J1454,'[1]Item List (3)'!A$1:B$110000,2,FALSE)</f>
        <v>#N/A</v>
      </c>
      <c r="L1454" s="5"/>
      <c r="M1454" s="15" t="str">
        <f t="shared" si="386"/>
        <v>IR</v>
      </c>
      <c r="N1454" s="15"/>
      <c r="O1454" s="47" t="str">
        <f t="shared" si="389"/>
        <v/>
      </c>
      <c r="P1454" s="15"/>
      <c r="Q1454" s="15"/>
      <c r="R1454" s="15"/>
      <c r="S1454" s="15"/>
      <c r="T1454" s="15"/>
      <c r="U1454" s="48">
        <f t="shared" si="399"/>
        <v>0</v>
      </c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>
        <v>480</v>
      </c>
      <c r="BG1454" s="48">
        <f t="shared" si="387"/>
        <v>480</v>
      </c>
      <c r="BH1454" s="49">
        <f t="shared" si="390"/>
        <v>8</v>
      </c>
      <c r="BI1454" s="50">
        <f t="shared" si="400"/>
        <v>0</v>
      </c>
      <c r="BJ1454" s="50">
        <f t="shared" si="392"/>
        <v>0</v>
      </c>
      <c r="BK1454" s="51">
        <f t="shared" si="393"/>
        <v>0</v>
      </c>
      <c r="BL1454" s="51">
        <f t="shared" si="394"/>
        <v>0</v>
      </c>
      <c r="BM1454" s="51">
        <f t="shared" si="401"/>
        <v>0</v>
      </c>
      <c r="BN1454" s="52">
        <f t="shared" si="395"/>
        <v>8</v>
      </c>
      <c r="BO1454" s="52">
        <f t="shared" si="396"/>
        <v>0</v>
      </c>
      <c r="BP1454" s="52">
        <f t="shared" si="397"/>
        <v>0</v>
      </c>
      <c r="BQ1454" s="53">
        <f t="shared" si="398"/>
        <v>0</v>
      </c>
      <c r="BR1454" s="64"/>
      <c r="BS1454" s="64"/>
      <c r="BT1454" s="64"/>
      <c r="BU1454" s="64"/>
      <c r="BV1454" s="64"/>
    </row>
    <row r="1455" spans="1:74" customFormat="1" ht="15">
      <c r="A1455" s="41">
        <v>1516</v>
      </c>
      <c r="B1455" s="42">
        <v>46046</v>
      </c>
      <c r="C1455" s="15" t="s">
        <v>91</v>
      </c>
      <c r="D1455" s="43" t="str">
        <f t="shared" si="388"/>
        <v>EG</v>
      </c>
      <c r="E1455" s="44" t="s">
        <v>129</v>
      </c>
      <c r="F1455" s="44"/>
      <c r="G1455" s="45"/>
      <c r="H1455" s="45"/>
      <c r="I1455" s="45"/>
      <c r="J1455" s="5"/>
      <c r="K1455" s="46" t="e">
        <f>VLOOKUP(J1455,'[1]Item List (3)'!A$1:B$110000,2,FALSE)</f>
        <v>#N/A</v>
      </c>
      <c r="L1455" s="5"/>
      <c r="M1455" s="15" t="str">
        <f t="shared" ref="M1455:M1518" si="402">IF((LEFT(J1455))="2",$L$1,$J$1)</f>
        <v>IR</v>
      </c>
      <c r="N1455" s="15"/>
      <c r="O1455" s="47" t="str">
        <f t="shared" si="389"/>
        <v/>
      </c>
      <c r="P1455" s="15"/>
      <c r="Q1455" s="15"/>
      <c r="R1455" s="15"/>
      <c r="S1455" s="15"/>
      <c r="T1455" s="15"/>
      <c r="U1455" s="48">
        <f t="shared" si="399"/>
        <v>0</v>
      </c>
      <c r="V1455" s="15"/>
      <c r="W1455" s="15">
        <v>480</v>
      </c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48">
        <f t="shared" si="387"/>
        <v>480</v>
      </c>
      <c r="BH1455" s="49">
        <f t="shared" si="390"/>
        <v>8</v>
      </c>
      <c r="BI1455" s="50">
        <f t="shared" si="400"/>
        <v>0</v>
      </c>
      <c r="BJ1455" s="50">
        <f t="shared" si="392"/>
        <v>0</v>
      </c>
      <c r="BK1455" s="51">
        <f t="shared" si="393"/>
        <v>0</v>
      </c>
      <c r="BL1455" s="51">
        <f t="shared" si="394"/>
        <v>0</v>
      </c>
      <c r="BM1455" s="51">
        <f t="shared" si="401"/>
        <v>0</v>
      </c>
      <c r="BN1455" s="52">
        <f t="shared" si="395"/>
        <v>8</v>
      </c>
      <c r="BO1455" s="52">
        <f t="shared" si="396"/>
        <v>0</v>
      </c>
      <c r="BP1455" s="52">
        <f t="shared" si="397"/>
        <v>0</v>
      </c>
      <c r="BQ1455" s="53">
        <f t="shared" si="398"/>
        <v>0</v>
      </c>
      <c r="BR1455" s="64"/>
      <c r="BS1455" s="64"/>
      <c r="BT1455" s="64"/>
      <c r="BU1455" s="64"/>
      <c r="BV1455" s="64"/>
    </row>
    <row r="1456" spans="1:74" customFormat="1" ht="15">
      <c r="A1456" s="41">
        <v>1517</v>
      </c>
      <c r="B1456" s="42">
        <v>46046</v>
      </c>
      <c r="C1456" s="15" t="s">
        <v>97</v>
      </c>
      <c r="D1456" s="43" t="str">
        <f t="shared" si="388"/>
        <v>EG</v>
      </c>
      <c r="E1456" s="44" t="s">
        <v>129</v>
      </c>
      <c r="F1456" s="44" t="s">
        <v>122</v>
      </c>
      <c r="G1456" s="45" t="s">
        <v>124</v>
      </c>
      <c r="H1456" s="45" t="s">
        <v>152</v>
      </c>
      <c r="I1456" s="45"/>
      <c r="J1456" s="5">
        <v>104246</v>
      </c>
      <c r="K1456" s="46" t="str">
        <f>VLOOKUP(J1456,'[1]Item List (3)'!A$1:B$110000,2,FALSE)</f>
        <v>IN. 208</v>
      </c>
      <c r="L1456" s="5">
        <v>251223006</v>
      </c>
      <c r="M1456" s="15" t="str">
        <f t="shared" si="402"/>
        <v>IR</v>
      </c>
      <c r="N1456" s="15">
        <v>20</v>
      </c>
      <c r="O1456" s="47">
        <f t="shared" si="389"/>
        <v>180</v>
      </c>
      <c r="P1456" s="15">
        <v>1</v>
      </c>
      <c r="Q1456" s="15">
        <v>178</v>
      </c>
      <c r="R1456" s="15"/>
      <c r="S1456" s="15"/>
      <c r="T1456" s="15"/>
      <c r="U1456" s="48">
        <f t="shared" si="399"/>
        <v>178</v>
      </c>
      <c r="V1456" s="15">
        <v>60</v>
      </c>
      <c r="W1456" s="15">
        <v>150</v>
      </c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>
        <v>60</v>
      </c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48">
        <f t="shared" si="387"/>
        <v>270</v>
      </c>
      <c r="BH1456" s="49">
        <f t="shared" si="390"/>
        <v>4.5</v>
      </c>
      <c r="BI1456" s="50">
        <f t="shared" si="400"/>
        <v>1</v>
      </c>
      <c r="BJ1456" s="50">
        <f t="shared" si="392"/>
        <v>22.222222222222221</v>
      </c>
      <c r="BK1456" s="51">
        <f t="shared" si="393"/>
        <v>98.888888888888886</v>
      </c>
      <c r="BL1456" s="51">
        <f t="shared" si="394"/>
        <v>100</v>
      </c>
      <c r="BM1456" s="51">
        <f t="shared" si="401"/>
        <v>21.975308641975307</v>
      </c>
      <c r="BN1456" s="52">
        <f t="shared" si="395"/>
        <v>3.5</v>
      </c>
      <c r="BO1456" s="52">
        <f t="shared" si="396"/>
        <v>180</v>
      </c>
      <c r="BP1456" s="52">
        <f t="shared" si="397"/>
        <v>0</v>
      </c>
      <c r="BQ1456" s="53">
        <f t="shared" si="398"/>
        <v>0</v>
      </c>
      <c r="BR1456" s="64"/>
      <c r="BS1456" s="64"/>
      <c r="BT1456" s="64"/>
      <c r="BU1456" s="64"/>
      <c r="BV1456" s="64"/>
    </row>
    <row r="1457" spans="1:74" customFormat="1" ht="15">
      <c r="A1457" s="41">
        <v>1518</v>
      </c>
      <c r="B1457" s="42">
        <v>46046</v>
      </c>
      <c r="C1457" s="15" t="s">
        <v>91</v>
      </c>
      <c r="D1457" s="43" t="str">
        <f t="shared" si="388"/>
        <v>EG</v>
      </c>
      <c r="E1457" s="44" t="s">
        <v>130</v>
      </c>
      <c r="F1457" s="44"/>
      <c r="G1457" s="45"/>
      <c r="H1457" s="45"/>
      <c r="I1457" s="45"/>
      <c r="J1457" s="5"/>
      <c r="K1457" s="46" t="e">
        <f>VLOOKUP(J1457,'[1]Item List (3)'!A$1:B$110000,2,FALSE)</f>
        <v>#N/A</v>
      </c>
      <c r="L1457" s="5"/>
      <c r="M1457" s="15" t="str">
        <f t="shared" si="402"/>
        <v>IR</v>
      </c>
      <c r="N1457" s="15"/>
      <c r="O1457" s="47" t="str">
        <f t="shared" si="389"/>
        <v/>
      </c>
      <c r="P1457" s="15"/>
      <c r="Q1457" s="15"/>
      <c r="R1457" s="15"/>
      <c r="S1457" s="15"/>
      <c r="T1457" s="15"/>
      <c r="U1457" s="48">
        <f t="shared" si="399"/>
        <v>0</v>
      </c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>
        <v>480</v>
      </c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48">
        <f t="shared" si="387"/>
        <v>480</v>
      </c>
      <c r="BH1457" s="49">
        <f t="shared" si="390"/>
        <v>8</v>
      </c>
      <c r="BI1457" s="50">
        <f t="shared" si="400"/>
        <v>0</v>
      </c>
      <c r="BJ1457" s="50">
        <f t="shared" si="392"/>
        <v>0</v>
      </c>
      <c r="BK1457" s="51">
        <f t="shared" si="393"/>
        <v>0</v>
      </c>
      <c r="BL1457" s="51">
        <f t="shared" si="394"/>
        <v>0</v>
      </c>
      <c r="BM1457" s="51">
        <f t="shared" si="401"/>
        <v>0</v>
      </c>
      <c r="BN1457" s="52">
        <f t="shared" si="395"/>
        <v>0</v>
      </c>
      <c r="BO1457" s="52">
        <f t="shared" si="396"/>
        <v>0</v>
      </c>
      <c r="BP1457" s="52">
        <f t="shared" si="397"/>
        <v>8</v>
      </c>
      <c r="BQ1457" s="53">
        <f t="shared" si="398"/>
        <v>0</v>
      </c>
      <c r="BR1457" s="64"/>
      <c r="BS1457" s="64"/>
      <c r="BT1457" s="64"/>
      <c r="BU1457" s="64"/>
      <c r="BV1457" s="64"/>
    </row>
    <row r="1458" spans="1:74" customFormat="1" ht="15">
      <c r="A1458" s="41">
        <v>1519</v>
      </c>
      <c r="B1458" s="42">
        <v>46046</v>
      </c>
      <c r="C1458" s="15" t="s">
        <v>97</v>
      </c>
      <c r="D1458" s="43" t="str">
        <f t="shared" si="388"/>
        <v>EG</v>
      </c>
      <c r="E1458" s="44" t="s">
        <v>130</v>
      </c>
      <c r="F1458" s="44"/>
      <c r="G1458" s="45"/>
      <c r="H1458" s="45"/>
      <c r="I1458" s="45"/>
      <c r="J1458" s="5"/>
      <c r="K1458" s="46" t="e">
        <f>VLOOKUP(J1458,'[1]Item List (3)'!A$1:B$110000,2,FALSE)</f>
        <v>#N/A</v>
      </c>
      <c r="L1458" s="5"/>
      <c r="M1458" s="15" t="str">
        <f t="shared" si="402"/>
        <v>IR</v>
      </c>
      <c r="N1458" s="15"/>
      <c r="O1458" s="47" t="str">
        <f t="shared" si="389"/>
        <v/>
      </c>
      <c r="P1458" s="15"/>
      <c r="Q1458" s="15"/>
      <c r="R1458" s="15"/>
      <c r="S1458" s="15"/>
      <c r="T1458" s="15"/>
      <c r="U1458" s="48">
        <f t="shared" si="399"/>
        <v>0</v>
      </c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>
        <v>480</v>
      </c>
      <c r="BG1458" s="48">
        <f t="shared" si="387"/>
        <v>480</v>
      </c>
      <c r="BH1458" s="49">
        <f t="shared" si="390"/>
        <v>8</v>
      </c>
      <c r="BI1458" s="50">
        <f t="shared" si="400"/>
        <v>0</v>
      </c>
      <c r="BJ1458" s="50">
        <f t="shared" si="392"/>
        <v>0</v>
      </c>
      <c r="BK1458" s="51">
        <f t="shared" si="393"/>
        <v>0</v>
      </c>
      <c r="BL1458" s="51">
        <f t="shared" si="394"/>
        <v>0</v>
      </c>
      <c r="BM1458" s="51">
        <f t="shared" si="401"/>
        <v>0</v>
      </c>
      <c r="BN1458" s="52">
        <f t="shared" si="395"/>
        <v>8</v>
      </c>
      <c r="BO1458" s="52">
        <f t="shared" si="396"/>
        <v>0</v>
      </c>
      <c r="BP1458" s="52">
        <f t="shared" si="397"/>
        <v>0</v>
      </c>
      <c r="BQ1458" s="53">
        <f t="shared" si="398"/>
        <v>0</v>
      </c>
      <c r="BR1458" s="64"/>
      <c r="BS1458" s="64"/>
      <c r="BT1458" s="64"/>
      <c r="BU1458" s="64"/>
      <c r="BV1458" s="64"/>
    </row>
    <row r="1459" spans="1:74">
      <c r="A1459" s="41">
        <v>1520</v>
      </c>
      <c r="B1459" s="42">
        <v>46046</v>
      </c>
      <c r="C1459" s="15" t="s">
        <v>91</v>
      </c>
      <c r="D1459" s="43" t="str">
        <f t="shared" si="388"/>
        <v>IG</v>
      </c>
      <c r="E1459" s="44" t="s">
        <v>131</v>
      </c>
      <c r="F1459" s="44"/>
      <c r="G1459" s="45"/>
      <c r="H1459" s="45"/>
      <c r="I1459" s="45"/>
      <c r="J1459" s="5"/>
      <c r="K1459" s="46" t="e">
        <f>VLOOKUP(J1459,'[1]Item List (3)'!A$1:B$110000,2,FALSE)</f>
        <v>#N/A</v>
      </c>
      <c r="L1459" s="5"/>
      <c r="M1459" s="15" t="str">
        <f t="shared" si="402"/>
        <v>IR</v>
      </c>
      <c r="N1459" s="15"/>
      <c r="O1459" s="47" t="str">
        <f t="shared" si="389"/>
        <v/>
      </c>
      <c r="P1459" s="15"/>
      <c r="Q1459" s="15"/>
      <c r="R1459" s="15"/>
      <c r="S1459" s="15"/>
      <c r="T1459" s="15"/>
      <c r="U1459" s="48">
        <f t="shared" si="399"/>
        <v>0</v>
      </c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>
        <v>480</v>
      </c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48">
        <f t="shared" si="387"/>
        <v>480</v>
      </c>
      <c r="BH1459" s="49">
        <f t="shared" si="390"/>
        <v>8</v>
      </c>
      <c r="BI1459" s="50">
        <f t="shared" si="400"/>
        <v>0</v>
      </c>
      <c r="BJ1459" s="50">
        <f t="shared" si="392"/>
        <v>0</v>
      </c>
      <c r="BK1459" s="51">
        <f t="shared" si="393"/>
        <v>0</v>
      </c>
      <c r="BL1459" s="51">
        <f t="shared" si="394"/>
        <v>0</v>
      </c>
      <c r="BM1459" s="51">
        <f t="shared" si="401"/>
        <v>0</v>
      </c>
      <c r="BN1459" s="52">
        <f t="shared" si="395"/>
        <v>0</v>
      </c>
      <c r="BO1459" s="52">
        <f t="shared" si="396"/>
        <v>0</v>
      </c>
      <c r="BP1459" s="52">
        <f t="shared" si="397"/>
        <v>8</v>
      </c>
      <c r="BQ1459" s="53">
        <f t="shared" si="398"/>
        <v>0</v>
      </c>
    </row>
    <row r="1460" spans="1:74">
      <c r="A1460" s="41">
        <v>1521</v>
      </c>
      <c r="B1460" s="42">
        <v>46046</v>
      </c>
      <c r="C1460" s="15" t="s">
        <v>97</v>
      </c>
      <c r="D1460" s="43" t="str">
        <f t="shared" si="388"/>
        <v>IG</v>
      </c>
      <c r="E1460" s="44" t="s">
        <v>131</v>
      </c>
      <c r="F1460" s="44"/>
      <c r="G1460" s="45"/>
      <c r="H1460" s="45"/>
      <c r="I1460" s="45"/>
      <c r="J1460" s="5"/>
      <c r="K1460" s="46" t="e">
        <f>VLOOKUP(J1460,'[1]Item List (3)'!A$1:B$110000,2,FALSE)</f>
        <v>#N/A</v>
      </c>
      <c r="L1460" s="5"/>
      <c r="M1460" s="15" t="str">
        <f t="shared" si="402"/>
        <v>IR</v>
      </c>
      <c r="N1460" s="15"/>
      <c r="O1460" s="47" t="str">
        <f t="shared" si="389"/>
        <v/>
      </c>
      <c r="P1460" s="15"/>
      <c r="Q1460" s="15"/>
      <c r="R1460" s="15"/>
      <c r="S1460" s="15"/>
      <c r="T1460" s="15"/>
      <c r="U1460" s="48">
        <f t="shared" si="399"/>
        <v>0</v>
      </c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>
        <v>480</v>
      </c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48">
        <f>SUM(V1460:BF1460)</f>
        <v>480</v>
      </c>
      <c r="BH1460" s="49">
        <f t="shared" si="390"/>
        <v>8</v>
      </c>
      <c r="BI1460" s="50">
        <f t="shared" si="400"/>
        <v>0</v>
      </c>
      <c r="BJ1460" s="50">
        <f t="shared" si="392"/>
        <v>0</v>
      </c>
      <c r="BK1460" s="51">
        <f t="shared" si="393"/>
        <v>0</v>
      </c>
      <c r="BL1460" s="51">
        <f t="shared" si="394"/>
        <v>0</v>
      </c>
      <c r="BM1460" s="51">
        <f t="shared" si="401"/>
        <v>0</v>
      </c>
      <c r="BN1460" s="52">
        <f t="shared" si="395"/>
        <v>0</v>
      </c>
      <c r="BO1460" s="52">
        <f t="shared" si="396"/>
        <v>0</v>
      </c>
      <c r="BP1460" s="52">
        <f t="shared" si="397"/>
        <v>8</v>
      </c>
      <c r="BQ1460" s="53">
        <f t="shared" si="398"/>
        <v>0</v>
      </c>
    </row>
    <row r="1461" spans="1:74">
      <c r="A1461" s="41">
        <v>1522</v>
      </c>
      <c r="B1461" s="42">
        <v>46046</v>
      </c>
      <c r="C1461" s="15" t="s">
        <v>91</v>
      </c>
      <c r="D1461" s="43" t="str">
        <f t="shared" si="388"/>
        <v>IG</v>
      </c>
      <c r="E1461" s="44" t="s">
        <v>135</v>
      </c>
      <c r="F1461" s="44" t="s">
        <v>132</v>
      </c>
      <c r="G1461" s="45" t="s">
        <v>126</v>
      </c>
      <c r="H1461" s="45"/>
      <c r="I1461" s="45"/>
      <c r="J1461" s="5">
        <v>104249</v>
      </c>
      <c r="K1461" s="46" t="str">
        <f>VLOOKUP(J1461,'[1]Item List (3)'!A$1:B$110000,2,FALSE)</f>
        <v>IW. BDA-4003</v>
      </c>
      <c r="L1461" s="5">
        <v>251207009</v>
      </c>
      <c r="M1461" s="15" t="str">
        <f t="shared" si="402"/>
        <v>IR</v>
      </c>
      <c r="N1461" s="15">
        <v>23</v>
      </c>
      <c r="O1461" s="47">
        <f t="shared" si="389"/>
        <v>156.52173913043478</v>
      </c>
      <c r="P1461" s="15">
        <v>1</v>
      </c>
      <c r="Q1461" s="15">
        <v>729</v>
      </c>
      <c r="R1461" s="15">
        <v>30</v>
      </c>
      <c r="S1461" s="15">
        <v>35</v>
      </c>
      <c r="T1461" s="15"/>
      <c r="U1461" s="48">
        <f t="shared" si="399"/>
        <v>764</v>
      </c>
      <c r="V1461" s="15">
        <v>355</v>
      </c>
      <c r="W1461" s="15"/>
      <c r="X1461" s="15">
        <v>45</v>
      </c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>
        <v>20</v>
      </c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>
        <v>60</v>
      </c>
      <c r="BA1461" s="15"/>
      <c r="BB1461" s="15"/>
      <c r="BC1461" s="15"/>
      <c r="BD1461" s="15"/>
      <c r="BE1461" s="15"/>
      <c r="BF1461" s="15"/>
      <c r="BG1461" s="48">
        <f>SUM(V1461:BF1461)</f>
        <v>480</v>
      </c>
      <c r="BH1461" s="49">
        <f t="shared" si="390"/>
        <v>8</v>
      </c>
      <c r="BI1461" s="50">
        <f t="shared" si="400"/>
        <v>5.9166666666666661</v>
      </c>
      <c r="BJ1461" s="50">
        <f t="shared" si="392"/>
        <v>73.958333333333329</v>
      </c>
      <c r="BK1461" s="51">
        <f t="shared" si="393"/>
        <v>82.497652582159645</v>
      </c>
      <c r="BL1461" s="51">
        <f t="shared" si="394"/>
        <v>91.492146596858632</v>
      </c>
      <c r="BM1461" s="51">
        <f t="shared" si="401"/>
        <v>55.822916666666679</v>
      </c>
      <c r="BN1461" s="52">
        <f t="shared" si="395"/>
        <v>0.33333333333333331</v>
      </c>
      <c r="BO1461" s="52">
        <f t="shared" si="396"/>
        <v>1200</v>
      </c>
      <c r="BP1461" s="52">
        <f t="shared" si="397"/>
        <v>1.7500000000000002</v>
      </c>
      <c r="BQ1461" s="53">
        <f t="shared" si="398"/>
        <v>273.91304347826093</v>
      </c>
      <c r="BR1461" s="54">
        <v>1</v>
      </c>
      <c r="BT1461" s="54">
        <v>1</v>
      </c>
      <c r="BU1461" s="55">
        <v>1</v>
      </c>
    </row>
    <row r="1462" spans="1:74">
      <c r="A1462" s="41">
        <v>1523</v>
      </c>
      <c r="B1462" s="42">
        <v>46046</v>
      </c>
      <c r="C1462" s="15" t="s">
        <v>97</v>
      </c>
      <c r="D1462" s="43" t="str">
        <f t="shared" si="388"/>
        <v>IG</v>
      </c>
      <c r="E1462" s="44" t="s">
        <v>135</v>
      </c>
      <c r="F1462" s="44" t="s">
        <v>132</v>
      </c>
      <c r="G1462" s="45" t="s">
        <v>195</v>
      </c>
      <c r="H1462" s="45"/>
      <c r="I1462" s="45"/>
      <c r="J1462" s="5">
        <v>104249</v>
      </c>
      <c r="K1462" s="46" t="str">
        <f>VLOOKUP(J1462,'[1]Item List (3)'!A$1:B$110000,2,FALSE)</f>
        <v>IW. BDA-4003</v>
      </c>
      <c r="L1462" s="5">
        <v>251207009</v>
      </c>
      <c r="M1462" s="15" t="str">
        <f t="shared" si="402"/>
        <v>IR</v>
      </c>
      <c r="N1462" s="15">
        <v>23</v>
      </c>
      <c r="O1462" s="47">
        <f t="shared" si="389"/>
        <v>156.52173913043478</v>
      </c>
      <c r="P1462" s="15">
        <v>1</v>
      </c>
      <c r="Q1462" s="15">
        <v>840</v>
      </c>
      <c r="R1462" s="15">
        <v>17</v>
      </c>
      <c r="S1462" s="15">
        <v>16</v>
      </c>
      <c r="T1462" s="15"/>
      <c r="U1462" s="48">
        <f t="shared" si="399"/>
        <v>856</v>
      </c>
      <c r="V1462" s="15">
        <v>375</v>
      </c>
      <c r="W1462" s="15"/>
      <c r="X1462" s="15"/>
      <c r="Y1462" s="15"/>
      <c r="Z1462" s="15"/>
      <c r="AA1462" s="15"/>
      <c r="AB1462" s="15"/>
      <c r="AC1462" s="15">
        <v>35</v>
      </c>
      <c r="AD1462" s="15"/>
      <c r="AE1462" s="15">
        <v>5</v>
      </c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>
        <v>30</v>
      </c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>
        <v>30</v>
      </c>
      <c r="BD1462" s="15"/>
      <c r="BE1462" s="15">
        <v>5</v>
      </c>
      <c r="BF1462" s="15"/>
      <c r="BG1462" s="48">
        <f>SUM(V1462:BF1462)</f>
        <v>480</v>
      </c>
      <c r="BH1462" s="49">
        <f t="shared" si="390"/>
        <v>8</v>
      </c>
      <c r="BI1462" s="50">
        <f t="shared" si="400"/>
        <v>6.25</v>
      </c>
      <c r="BJ1462" s="50">
        <f t="shared" si="392"/>
        <v>78.125</v>
      </c>
      <c r="BK1462" s="51">
        <f t="shared" si="393"/>
        <v>87.50222222222223</v>
      </c>
      <c r="BL1462" s="51">
        <f t="shared" si="394"/>
        <v>96.144859813084111</v>
      </c>
      <c r="BM1462" s="51">
        <f t="shared" si="401"/>
        <v>65.725694444444443</v>
      </c>
      <c r="BN1462" s="52">
        <f t="shared" si="395"/>
        <v>0.58333333333333337</v>
      </c>
      <c r="BO1462" s="52">
        <f t="shared" si="396"/>
        <v>1160.8695652173913</v>
      </c>
      <c r="BP1462" s="52">
        <f t="shared" si="397"/>
        <v>1.1666666666666665</v>
      </c>
      <c r="BQ1462" s="53">
        <f t="shared" si="398"/>
        <v>182.60869565217388</v>
      </c>
    </row>
    <row r="1463" spans="1:74">
      <c r="A1463" s="41">
        <v>1524</v>
      </c>
      <c r="B1463" s="42">
        <v>46046</v>
      </c>
      <c r="C1463" s="15" t="s">
        <v>91</v>
      </c>
      <c r="D1463" s="43" t="str">
        <f t="shared" si="388"/>
        <v>IG</v>
      </c>
      <c r="E1463" s="44" t="s">
        <v>140</v>
      </c>
      <c r="F1463" s="44" t="s">
        <v>132</v>
      </c>
      <c r="G1463" s="45" t="s">
        <v>133</v>
      </c>
      <c r="H1463" s="45"/>
      <c r="I1463" s="45"/>
      <c r="J1463" s="5">
        <v>104281</v>
      </c>
      <c r="K1463" s="46" t="str">
        <f>VLOOKUP(J1463,'[1]Item List (3)'!A$1:B$110000,2,FALSE)</f>
        <v>D.IR 14536</v>
      </c>
      <c r="L1463" s="5">
        <v>251223015</v>
      </c>
      <c r="M1463" s="15" t="str">
        <f t="shared" si="402"/>
        <v>IR</v>
      </c>
      <c r="N1463" s="15">
        <v>60</v>
      </c>
      <c r="O1463" s="47">
        <f t="shared" si="389"/>
        <v>60</v>
      </c>
      <c r="P1463" s="15">
        <v>1</v>
      </c>
      <c r="Q1463" s="15">
        <v>196</v>
      </c>
      <c r="R1463" s="15">
        <v>44</v>
      </c>
      <c r="S1463" s="15"/>
      <c r="T1463" s="15"/>
      <c r="U1463" s="48">
        <f t="shared" si="399"/>
        <v>196</v>
      </c>
      <c r="V1463" s="15">
        <v>375</v>
      </c>
      <c r="W1463" s="15"/>
      <c r="X1463" s="15"/>
      <c r="Y1463" s="15"/>
      <c r="Z1463" s="15">
        <v>25</v>
      </c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>
        <v>20</v>
      </c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>
        <v>60</v>
      </c>
      <c r="BA1463" s="15"/>
      <c r="BB1463" s="15"/>
      <c r="BC1463" s="15"/>
      <c r="BD1463" s="15"/>
      <c r="BE1463" s="15"/>
      <c r="BF1463" s="15"/>
      <c r="BG1463" s="48">
        <f>SUM(V1463:BF1463)</f>
        <v>480</v>
      </c>
      <c r="BH1463" s="49">
        <f t="shared" si="390"/>
        <v>8</v>
      </c>
      <c r="BI1463" s="50">
        <f t="shared" si="400"/>
        <v>6.25</v>
      </c>
      <c r="BJ1463" s="50">
        <f t="shared" si="392"/>
        <v>78.125</v>
      </c>
      <c r="BK1463" s="51">
        <f t="shared" si="393"/>
        <v>52.266666666666659</v>
      </c>
      <c r="BL1463" s="51">
        <f t="shared" si="394"/>
        <v>77.551020408163268</v>
      </c>
      <c r="BM1463" s="51">
        <f t="shared" si="401"/>
        <v>31.666666666666664</v>
      </c>
      <c r="BN1463" s="52">
        <f t="shared" si="395"/>
        <v>0.33333333333333331</v>
      </c>
      <c r="BO1463" s="52">
        <f t="shared" si="396"/>
        <v>460</v>
      </c>
      <c r="BP1463" s="52">
        <f t="shared" si="397"/>
        <v>1.4166666666666667</v>
      </c>
      <c r="BQ1463" s="53">
        <f t="shared" si="398"/>
        <v>85</v>
      </c>
    </row>
    <row r="1464" spans="1:74">
      <c r="A1464" s="41">
        <v>1525</v>
      </c>
      <c r="B1464" s="42">
        <v>46046</v>
      </c>
      <c r="C1464" s="15" t="s">
        <v>97</v>
      </c>
      <c r="D1464" s="43" t="str">
        <f t="shared" si="388"/>
        <v>IG</v>
      </c>
      <c r="E1464" s="44" t="s">
        <v>140</v>
      </c>
      <c r="F1464" s="44" t="s">
        <v>132</v>
      </c>
      <c r="G1464" s="45" t="s">
        <v>142</v>
      </c>
      <c r="H1464" s="45"/>
      <c r="I1464" s="45"/>
      <c r="J1464" s="5">
        <v>104281</v>
      </c>
      <c r="K1464" s="46" t="str">
        <f>VLOOKUP(J1464,'[1]Item List (3)'!A$1:B$110000,2,FALSE)</f>
        <v>D.IR 14536</v>
      </c>
      <c r="L1464" s="5">
        <v>251223015</v>
      </c>
      <c r="M1464" s="15" t="str">
        <f t="shared" si="402"/>
        <v>IR</v>
      </c>
      <c r="N1464" s="15">
        <v>60</v>
      </c>
      <c r="O1464" s="47">
        <f t="shared" si="389"/>
        <v>60</v>
      </c>
      <c r="P1464" s="15">
        <v>1</v>
      </c>
      <c r="Q1464" s="15">
        <v>306</v>
      </c>
      <c r="R1464" s="15">
        <v>45</v>
      </c>
      <c r="S1464" s="15"/>
      <c r="T1464" s="15">
        <v>2</v>
      </c>
      <c r="U1464" s="48">
        <f t="shared" si="399"/>
        <v>308</v>
      </c>
      <c r="V1464" s="15">
        <v>450</v>
      </c>
      <c r="W1464" s="15"/>
      <c r="X1464" s="15"/>
      <c r="Y1464" s="15"/>
      <c r="Z1464" s="15">
        <v>10</v>
      </c>
      <c r="AA1464" s="15"/>
      <c r="AB1464" s="15"/>
      <c r="AC1464" s="15"/>
      <c r="AD1464" s="15"/>
      <c r="AE1464" s="15">
        <v>10</v>
      </c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>
        <v>10</v>
      </c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48">
        <f>SUM(V1464:BF1464)</f>
        <v>480</v>
      </c>
      <c r="BH1464" s="49">
        <f t="shared" si="390"/>
        <v>8</v>
      </c>
      <c r="BI1464" s="50">
        <f t="shared" si="400"/>
        <v>7.5</v>
      </c>
      <c r="BJ1464" s="50">
        <f t="shared" si="392"/>
        <v>93.75</v>
      </c>
      <c r="BK1464" s="51">
        <f t="shared" si="393"/>
        <v>68.444444444444443</v>
      </c>
      <c r="BL1464" s="51">
        <f t="shared" si="394"/>
        <v>84.740259740259745</v>
      </c>
      <c r="BM1464" s="51">
        <f t="shared" si="401"/>
        <v>54.374999999999993</v>
      </c>
      <c r="BN1464" s="52">
        <f t="shared" si="395"/>
        <v>0.16666666666666666</v>
      </c>
      <c r="BO1464" s="52">
        <f t="shared" si="396"/>
        <v>470</v>
      </c>
      <c r="BP1464" s="52">
        <f t="shared" si="397"/>
        <v>0.33333333333333337</v>
      </c>
      <c r="BQ1464" s="53">
        <f t="shared" si="398"/>
        <v>20.000000000000004</v>
      </c>
    </row>
    <row r="1465" spans="1:74">
      <c r="A1465" s="41">
        <v>1526</v>
      </c>
      <c r="B1465" s="42">
        <v>46046</v>
      </c>
      <c r="C1465" s="15" t="s">
        <v>91</v>
      </c>
      <c r="D1465" s="43" t="str">
        <f t="shared" si="388"/>
        <v>IG</v>
      </c>
      <c r="E1465" s="44" t="s">
        <v>143</v>
      </c>
      <c r="F1465" s="44"/>
      <c r="G1465" s="45"/>
      <c r="H1465" s="45"/>
      <c r="I1465" s="45"/>
      <c r="J1465" s="5"/>
      <c r="K1465" s="46" t="e">
        <f>VLOOKUP(J1465,'[1]Item List (3)'!A$1:B$110000,2,FALSE)</f>
        <v>#N/A</v>
      </c>
      <c r="L1465" s="5"/>
      <c r="M1465" s="15" t="str">
        <f t="shared" si="402"/>
        <v>IR</v>
      </c>
      <c r="N1465" s="15"/>
      <c r="O1465" s="47" t="str">
        <f t="shared" si="389"/>
        <v/>
      </c>
      <c r="P1465" s="15"/>
      <c r="Q1465" s="15"/>
      <c r="R1465" s="15"/>
      <c r="S1465" s="15"/>
      <c r="T1465" s="15"/>
      <c r="U1465" s="48">
        <f t="shared" si="399"/>
        <v>0</v>
      </c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>
        <v>480</v>
      </c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48">
        <f t="shared" ref="BG1465:BG1528" si="403">SUM(V1465:BF1465)</f>
        <v>480</v>
      </c>
      <c r="BH1465" s="49">
        <f t="shared" si="390"/>
        <v>8</v>
      </c>
      <c r="BI1465" s="50">
        <f t="shared" si="400"/>
        <v>0</v>
      </c>
      <c r="BJ1465" s="50">
        <f t="shared" si="392"/>
        <v>0</v>
      </c>
      <c r="BK1465" s="51">
        <f t="shared" si="393"/>
        <v>0</v>
      </c>
      <c r="BL1465" s="51">
        <f t="shared" si="394"/>
        <v>0</v>
      </c>
      <c r="BM1465" s="51">
        <f t="shared" si="401"/>
        <v>0</v>
      </c>
      <c r="BN1465" s="52">
        <f t="shared" si="395"/>
        <v>0</v>
      </c>
      <c r="BO1465" s="52">
        <f t="shared" si="396"/>
        <v>0</v>
      </c>
      <c r="BP1465" s="52">
        <f t="shared" si="397"/>
        <v>8</v>
      </c>
      <c r="BQ1465" s="53">
        <f t="shared" si="398"/>
        <v>0</v>
      </c>
    </row>
    <row r="1466" spans="1:74">
      <c r="A1466" s="41">
        <v>1527</v>
      </c>
      <c r="B1466" s="42">
        <v>46046</v>
      </c>
      <c r="C1466" s="15" t="s">
        <v>97</v>
      </c>
      <c r="D1466" s="43" t="str">
        <f t="shared" ref="D1466:D1529" si="404">LEFT(E1466,2)</f>
        <v>IG</v>
      </c>
      <c r="E1466" s="44" t="s">
        <v>143</v>
      </c>
      <c r="F1466" s="44"/>
      <c r="G1466" s="45"/>
      <c r="H1466" s="45"/>
      <c r="I1466" s="45"/>
      <c r="J1466" s="5"/>
      <c r="K1466" s="46" t="e">
        <f>VLOOKUP(J1466,'[1]Item List (3)'!A$1:B$110000,2,FALSE)</f>
        <v>#N/A</v>
      </c>
      <c r="L1466" s="5"/>
      <c r="M1466" s="15" t="str">
        <f t="shared" si="402"/>
        <v>IR</v>
      </c>
      <c r="N1466" s="15"/>
      <c r="O1466" s="47" t="str">
        <f t="shared" si="389"/>
        <v/>
      </c>
      <c r="P1466" s="15"/>
      <c r="Q1466" s="15"/>
      <c r="R1466" s="15"/>
      <c r="S1466" s="15"/>
      <c r="T1466" s="15"/>
      <c r="U1466" s="48">
        <f t="shared" si="399"/>
        <v>0</v>
      </c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>
        <v>480</v>
      </c>
      <c r="BG1466" s="48">
        <f t="shared" si="403"/>
        <v>480</v>
      </c>
      <c r="BH1466" s="49">
        <f t="shared" si="390"/>
        <v>8</v>
      </c>
      <c r="BI1466" s="50">
        <f t="shared" si="400"/>
        <v>0</v>
      </c>
      <c r="BJ1466" s="50">
        <f t="shared" si="392"/>
        <v>0</v>
      </c>
      <c r="BK1466" s="51">
        <f t="shared" si="393"/>
        <v>0</v>
      </c>
      <c r="BL1466" s="51">
        <f t="shared" si="394"/>
        <v>0</v>
      </c>
      <c r="BM1466" s="51">
        <f t="shared" si="401"/>
        <v>0</v>
      </c>
      <c r="BN1466" s="52">
        <f t="shared" si="395"/>
        <v>8</v>
      </c>
      <c r="BO1466" s="52">
        <f t="shared" si="396"/>
        <v>0</v>
      </c>
      <c r="BP1466" s="52">
        <f t="shared" si="397"/>
        <v>0</v>
      </c>
      <c r="BQ1466" s="53">
        <f t="shared" si="398"/>
        <v>0</v>
      </c>
    </row>
    <row r="1467" spans="1:74">
      <c r="A1467" s="41">
        <v>1528</v>
      </c>
      <c r="B1467" s="42">
        <v>46046</v>
      </c>
      <c r="C1467" s="15" t="s">
        <v>91</v>
      </c>
      <c r="D1467" s="43" t="str">
        <f t="shared" si="404"/>
        <v>IG</v>
      </c>
      <c r="E1467" s="44" t="s">
        <v>144</v>
      </c>
      <c r="F1467" s="44" t="s">
        <v>132</v>
      </c>
      <c r="G1467" s="45" t="s">
        <v>127</v>
      </c>
      <c r="H1467" s="45"/>
      <c r="I1467" s="45"/>
      <c r="J1467" s="5">
        <v>208891.01</v>
      </c>
      <c r="K1467" s="46" t="str">
        <f>VLOOKUP(J1467,'[1]Item List (3)'!A$1:B$110000,2,FALSE)</f>
        <v>NK.OR 25/20</v>
      </c>
      <c r="L1467" s="5">
        <v>251215004</v>
      </c>
      <c r="M1467" s="15" t="str">
        <f t="shared" si="402"/>
        <v>OR</v>
      </c>
      <c r="N1467" s="15">
        <v>45</v>
      </c>
      <c r="O1467" s="47">
        <f t="shared" si="389"/>
        <v>80</v>
      </c>
      <c r="P1467" s="15">
        <v>1</v>
      </c>
      <c r="Q1467" s="15">
        <v>143</v>
      </c>
      <c r="R1467" s="15">
        <v>54</v>
      </c>
      <c r="S1467" s="15">
        <v>9</v>
      </c>
      <c r="T1467" s="15"/>
      <c r="U1467" s="48">
        <f t="shared" si="399"/>
        <v>152</v>
      </c>
      <c r="V1467" s="15">
        <v>220</v>
      </c>
      <c r="W1467" s="15"/>
      <c r="X1467" s="15">
        <v>140</v>
      </c>
      <c r="Y1467" s="15">
        <v>40</v>
      </c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>
        <v>20</v>
      </c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>
        <v>60</v>
      </c>
      <c r="BA1467" s="15"/>
      <c r="BB1467" s="15"/>
      <c r="BC1467" s="15"/>
      <c r="BD1467" s="15"/>
      <c r="BE1467" s="15"/>
      <c r="BF1467" s="15"/>
      <c r="BG1467" s="48">
        <f t="shared" si="403"/>
        <v>480</v>
      </c>
      <c r="BH1467" s="49">
        <f t="shared" si="390"/>
        <v>8</v>
      </c>
      <c r="BI1467" s="50">
        <f t="shared" si="400"/>
        <v>3.666666666666667</v>
      </c>
      <c r="BJ1467" s="50">
        <f t="shared" si="392"/>
        <v>45.833333333333336</v>
      </c>
      <c r="BK1467" s="51">
        <f t="shared" si="393"/>
        <v>51.818181818181806</v>
      </c>
      <c r="BL1467" s="51">
        <f t="shared" si="394"/>
        <v>58.55263157894737</v>
      </c>
      <c r="BM1467" s="51">
        <f t="shared" si="401"/>
        <v>13.906249999999998</v>
      </c>
      <c r="BN1467" s="52">
        <f t="shared" si="395"/>
        <v>0.33333333333333331</v>
      </c>
      <c r="BO1467" s="52">
        <f t="shared" si="396"/>
        <v>613.33333333333337</v>
      </c>
      <c r="BP1467" s="52">
        <f t="shared" si="397"/>
        <v>3.9999999999999996</v>
      </c>
      <c r="BQ1467" s="53">
        <f t="shared" si="398"/>
        <v>319.99999999999994</v>
      </c>
      <c r="BR1467" s="54">
        <v>1</v>
      </c>
    </row>
    <row r="1468" spans="1:74">
      <c r="A1468" s="41">
        <v>1529</v>
      </c>
      <c r="B1468" s="42">
        <v>46046</v>
      </c>
      <c r="C1468" s="15" t="s">
        <v>97</v>
      </c>
      <c r="D1468" s="43" t="str">
        <f t="shared" si="404"/>
        <v>IG</v>
      </c>
      <c r="E1468" s="44" t="s">
        <v>144</v>
      </c>
      <c r="F1468" s="44" t="s">
        <v>132</v>
      </c>
      <c r="G1468" s="45" t="s">
        <v>145</v>
      </c>
      <c r="H1468" s="45"/>
      <c r="I1468" s="45"/>
      <c r="J1468" s="5">
        <v>208891.01</v>
      </c>
      <c r="K1468" s="46" t="str">
        <f>VLOOKUP(J1468,'[1]Item List (3)'!A$1:B$110000,2,FALSE)</f>
        <v>NK.OR 25/20</v>
      </c>
      <c r="L1468" s="5">
        <v>251215004</v>
      </c>
      <c r="M1468" s="15" t="str">
        <f t="shared" si="402"/>
        <v>OR</v>
      </c>
      <c r="N1468" s="15">
        <v>45</v>
      </c>
      <c r="O1468" s="47">
        <f t="shared" si="389"/>
        <v>80</v>
      </c>
      <c r="P1468" s="15">
        <v>1</v>
      </c>
      <c r="Q1468" s="15">
        <v>393</v>
      </c>
      <c r="R1468" s="15">
        <v>41</v>
      </c>
      <c r="S1468" s="15">
        <v>24</v>
      </c>
      <c r="T1468" s="15"/>
      <c r="U1468" s="48">
        <f t="shared" si="399"/>
        <v>417</v>
      </c>
      <c r="V1468" s="15">
        <v>425</v>
      </c>
      <c r="W1468" s="15"/>
      <c r="X1468" s="15"/>
      <c r="Y1468" s="15">
        <v>20</v>
      </c>
      <c r="Z1468" s="15">
        <v>10</v>
      </c>
      <c r="AA1468" s="15"/>
      <c r="AB1468" s="15"/>
      <c r="AC1468" s="15"/>
      <c r="AD1468" s="15"/>
      <c r="AE1468" s="15">
        <v>5</v>
      </c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>
        <v>20</v>
      </c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48">
        <f t="shared" si="403"/>
        <v>480</v>
      </c>
      <c r="BH1468" s="49">
        <f t="shared" si="390"/>
        <v>8</v>
      </c>
      <c r="BI1468" s="50">
        <f t="shared" si="400"/>
        <v>7.083333333333333</v>
      </c>
      <c r="BJ1468" s="50">
        <f t="shared" si="392"/>
        <v>88.541666666666657</v>
      </c>
      <c r="BK1468" s="51">
        <f t="shared" si="393"/>
        <v>73.588235294117638</v>
      </c>
      <c r="BL1468" s="51">
        <f t="shared" si="394"/>
        <v>84.412470023980816</v>
      </c>
      <c r="BM1468" s="51">
        <f t="shared" si="401"/>
        <v>54.999999999999993</v>
      </c>
      <c r="BN1468" s="52">
        <f t="shared" si="395"/>
        <v>0.33333333333333331</v>
      </c>
      <c r="BO1468" s="52">
        <f t="shared" si="396"/>
        <v>613.33333333333337</v>
      </c>
      <c r="BP1468" s="52">
        <f t="shared" si="397"/>
        <v>0.58333333333333326</v>
      </c>
      <c r="BQ1468" s="53">
        <f t="shared" si="398"/>
        <v>46.666666666666657</v>
      </c>
    </row>
    <row r="1469" spans="1:74">
      <c r="A1469" s="41">
        <v>1530</v>
      </c>
      <c r="B1469" s="42">
        <v>46046</v>
      </c>
      <c r="C1469" s="15" t="s">
        <v>91</v>
      </c>
      <c r="D1469" s="43" t="str">
        <f t="shared" si="404"/>
        <v>IG</v>
      </c>
      <c r="E1469" s="44" t="s">
        <v>146</v>
      </c>
      <c r="F1469" s="44" t="s">
        <v>132</v>
      </c>
      <c r="G1469" s="45" t="s">
        <v>151</v>
      </c>
      <c r="H1469" s="45" t="s">
        <v>133</v>
      </c>
      <c r="I1469" s="45"/>
      <c r="J1469" s="5">
        <v>208246</v>
      </c>
      <c r="K1469" s="46" t="str">
        <f>VLOOKUP(J1469,'[1]Item List (3)'!A$1:B$110000,2,FALSE)</f>
        <v>OR. 208 YY2</v>
      </c>
      <c r="L1469" s="5">
        <v>251223005</v>
      </c>
      <c r="M1469" s="15" t="str">
        <f t="shared" si="402"/>
        <v>OR</v>
      </c>
      <c r="N1469" s="15">
        <v>20</v>
      </c>
      <c r="O1469" s="47">
        <f t="shared" si="389"/>
        <v>180</v>
      </c>
      <c r="P1469" s="15">
        <v>1</v>
      </c>
      <c r="Q1469" s="15">
        <v>1038</v>
      </c>
      <c r="R1469" s="15">
        <v>15</v>
      </c>
      <c r="S1469" s="15">
        <v>2</v>
      </c>
      <c r="T1469" s="15"/>
      <c r="U1469" s="48">
        <f t="shared" si="399"/>
        <v>1040</v>
      </c>
      <c r="V1469" s="15">
        <v>380</v>
      </c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>
        <v>40</v>
      </c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>
        <v>60</v>
      </c>
      <c r="BA1469" s="15"/>
      <c r="BB1469" s="15"/>
      <c r="BC1469" s="15"/>
      <c r="BD1469" s="15"/>
      <c r="BE1469" s="15"/>
      <c r="BF1469" s="15"/>
      <c r="BG1469" s="48">
        <f t="shared" si="403"/>
        <v>480</v>
      </c>
      <c r="BH1469" s="49">
        <f t="shared" si="390"/>
        <v>8</v>
      </c>
      <c r="BI1469" s="50">
        <f t="shared" si="400"/>
        <v>6.333333333333333</v>
      </c>
      <c r="BJ1469" s="50">
        <f t="shared" si="392"/>
        <v>79.166666666666657</v>
      </c>
      <c r="BK1469" s="51">
        <f t="shared" si="393"/>
        <v>91.228070175438589</v>
      </c>
      <c r="BL1469" s="51">
        <f t="shared" si="394"/>
        <v>98.365384615384613</v>
      </c>
      <c r="BM1469" s="51">
        <f t="shared" si="401"/>
        <v>71.041666666666643</v>
      </c>
      <c r="BN1469" s="52">
        <f t="shared" si="395"/>
        <v>0.66666666666666663</v>
      </c>
      <c r="BO1469" s="52">
        <f t="shared" si="396"/>
        <v>1320</v>
      </c>
      <c r="BP1469" s="52">
        <f t="shared" si="397"/>
        <v>1</v>
      </c>
      <c r="BQ1469" s="53">
        <f t="shared" si="398"/>
        <v>180</v>
      </c>
      <c r="BR1469" s="54">
        <v>1</v>
      </c>
    </row>
    <row r="1470" spans="1:74">
      <c r="A1470" s="41">
        <v>1531</v>
      </c>
      <c r="B1470" s="42">
        <v>46046</v>
      </c>
      <c r="C1470" s="15" t="s">
        <v>97</v>
      </c>
      <c r="D1470" s="43" t="str">
        <f t="shared" si="404"/>
        <v>IG</v>
      </c>
      <c r="E1470" s="44" t="s">
        <v>146</v>
      </c>
      <c r="F1470" s="44" t="s">
        <v>132</v>
      </c>
      <c r="G1470" s="45" t="s">
        <v>154</v>
      </c>
      <c r="H1470" s="45"/>
      <c r="I1470" s="45"/>
      <c r="J1470" s="5">
        <v>208246</v>
      </c>
      <c r="K1470" s="46" t="str">
        <f>VLOOKUP(J1470,'[1]Item List (3)'!A$1:B$110000,2,FALSE)</f>
        <v>OR. 208 YY2</v>
      </c>
      <c r="L1470" s="5">
        <v>251223005</v>
      </c>
      <c r="M1470" s="15" t="str">
        <f t="shared" si="402"/>
        <v>OR</v>
      </c>
      <c r="N1470" s="15">
        <v>20</v>
      </c>
      <c r="O1470" s="47">
        <f t="shared" si="389"/>
        <v>180</v>
      </c>
      <c r="P1470" s="15">
        <v>1</v>
      </c>
      <c r="Q1470" s="15">
        <v>1268</v>
      </c>
      <c r="R1470" s="15">
        <v>4</v>
      </c>
      <c r="S1470" s="15">
        <v>2</v>
      </c>
      <c r="T1470" s="15"/>
      <c r="U1470" s="48">
        <f t="shared" si="399"/>
        <v>1270</v>
      </c>
      <c r="V1470" s="15">
        <v>460</v>
      </c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>
        <v>20</v>
      </c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48">
        <f t="shared" si="403"/>
        <v>480</v>
      </c>
      <c r="BH1470" s="49">
        <f t="shared" si="390"/>
        <v>8</v>
      </c>
      <c r="BI1470" s="50">
        <f t="shared" si="400"/>
        <v>7.666666666666667</v>
      </c>
      <c r="BJ1470" s="50">
        <f t="shared" si="392"/>
        <v>95.833333333333343</v>
      </c>
      <c r="BK1470" s="51">
        <f t="shared" si="393"/>
        <v>92.028985507246375</v>
      </c>
      <c r="BL1470" s="51">
        <f t="shared" si="394"/>
        <v>99.527559055118104</v>
      </c>
      <c r="BM1470" s="51">
        <f t="shared" si="401"/>
        <v>87.777777777777771</v>
      </c>
      <c r="BN1470" s="52">
        <f t="shared" si="395"/>
        <v>0.33333333333333331</v>
      </c>
      <c r="BO1470" s="52">
        <f t="shared" si="396"/>
        <v>1380</v>
      </c>
      <c r="BP1470" s="52">
        <f t="shared" si="397"/>
        <v>0</v>
      </c>
      <c r="BQ1470" s="53">
        <f t="shared" si="398"/>
        <v>0</v>
      </c>
      <c r="BR1470" s="54">
        <v>1</v>
      </c>
      <c r="BT1470" s="54">
        <v>1</v>
      </c>
      <c r="BU1470" s="55">
        <v>1</v>
      </c>
    </row>
    <row r="1471" spans="1:74">
      <c r="A1471" s="41">
        <v>1532</v>
      </c>
      <c r="B1471" s="42">
        <v>46046</v>
      </c>
      <c r="C1471" s="15" t="s">
        <v>91</v>
      </c>
      <c r="D1471" s="43" t="str">
        <f t="shared" si="404"/>
        <v>IG</v>
      </c>
      <c r="E1471" s="44" t="s">
        <v>147</v>
      </c>
      <c r="F1471" s="44" t="s">
        <v>132</v>
      </c>
      <c r="G1471" s="45" t="s">
        <v>137</v>
      </c>
      <c r="H1471" s="45" t="s">
        <v>139</v>
      </c>
      <c r="I1471" s="45"/>
      <c r="J1471" s="5">
        <v>104564</v>
      </c>
      <c r="K1471" s="46" t="str">
        <f>VLOOKUP(J1471,'[1]Item List (3)'!A$1:B$110000,2,FALSE)</f>
        <v>IR 21309</v>
      </c>
      <c r="L1471" s="5">
        <v>251223013</v>
      </c>
      <c r="M1471" s="15" t="str">
        <f t="shared" si="402"/>
        <v>IR</v>
      </c>
      <c r="N1471" s="15">
        <v>45</v>
      </c>
      <c r="O1471" s="47">
        <f t="shared" si="389"/>
        <v>80</v>
      </c>
      <c r="P1471" s="15">
        <v>1</v>
      </c>
      <c r="Q1471" s="15">
        <v>422</v>
      </c>
      <c r="R1471" s="15">
        <v>13</v>
      </c>
      <c r="S1471" s="15">
        <v>3</v>
      </c>
      <c r="T1471" s="15"/>
      <c r="U1471" s="48">
        <f t="shared" si="399"/>
        <v>425</v>
      </c>
      <c r="V1471" s="15">
        <v>385</v>
      </c>
      <c r="W1471" s="15"/>
      <c r="X1471" s="15"/>
      <c r="Y1471" s="15"/>
      <c r="Z1471" s="15"/>
      <c r="AA1471" s="15"/>
      <c r="AB1471" s="15"/>
      <c r="AC1471" s="15"/>
      <c r="AD1471" s="15"/>
      <c r="AE1471" s="15">
        <v>15</v>
      </c>
      <c r="AF1471" s="15"/>
      <c r="AG1471" s="15"/>
      <c r="AH1471" s="15"/>
      <c r="AI1471" s="15"/>
      <c r="AJ1471" s="15"/>
      <c r="AK1471" s="15"/>
      <c r="AL1471" s="15"/>
      <c r="AM1471" s="15"/>
      <c r="AN1471" s="15">
        <v>60</v>
      </c>
      <c r="AO1471" s="15"/>
      <c r="AP1471" s="15">
        <v>20</v>
      </c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48">
        <f t="shared" si="403"/>
        <v>480</v>
      </c>
      <c r="BH1471" s="49">
        <f t="shared" si="390"/>
        <v>8</v>
      </c>
      <c r="BI1471" s="50">
        <f t="shared" si="400"/>
        <v>6.416666666666667</v>
      </c>
      <c r="BJ1471" s="50">
        <f t="shared" si="392"/>
        <v>80.208333333333343</v>
      </c>
      <c r="BK1471" s="51">
        <f t="shared" si="393"/>
        <v>82.79220779220779</v>
      </c>
      <c r="BL1471" s="51">
        <f t="shared" si="394"/>
        <v>96.235294117647058</v>
      </c>
      <c r="BM1471" s="51">
        <f t="shared" si="401"/>
        <v>63.906250000000007</v>
      </c>
      <c r="BN1471" s="52">
        <f t="shared" si="395"/>
        <v>0.33333333333333331</v>
      </c>
      <c r="BO1471" s="52">
        <f t="shared" si="396"/>
        <v>613.33333333333337</v>
      </c>
      <c r="BP1471" s="52">
        <f t="shared" si="397"/>
        <v>1.25</v>
      </c>
      <c r="BQ1471" s="53">
        <f t="shared" si="398"/>
        <v>100</v>
      </c>
      <c r="BR1471" s="54">
        <v>1</v>
      </c>
      <c r="BT1471" s="54">
        <v>1</v>
      </c>
      <c r="BU1471" s="55">
        <v>1</v>
      </c>
    </row>
    <row r="1472" spans="1:74">
      <c r="A1472" s="41">
        <v>1533</v>
      </c>
      <c r="B1472" s="42">
        <v>46046</v>
      </c>
      <c r="C1472" s="15" t="s">
        <v>97</v>
      </c>
      <c r="D1472" s="43" t="str">
        <f t="shared" si="404"/>
        <v>IG</v>
      </c>
      <c r="E1472" s="44" t="s">
        <v>147</v>
      </c>
      <c r="F1472" s="44" t="s">
        <v>132</v>
      </c>
      <c r="G1472" s="45" t="s">
        <v>139</v>
      </c>
      <c r="H1472" s="45" t="s">
        <v>134</v>
      </c>
      <c r="I1472" s="45"/>
      <c r="J1472" s="5">
        <v>104564</v>
      </c>
      <c r="K1472" s="46" t="str">
        <f>VLOOKUP(J1472,'[1]Item List (3)'!A$1:B$110000,2,FALSE)</f>
        <v>IR 21309</v>
      </c>
      <c r="L1472" s="5">
        <v>251223013</v>
      </c>
      <c r="M1472" s="15" t="str">
        <f t="shared" si="402"/>
        <v>IR</v>
      </c>
      <c r="N1472" s="15">
        <v>45</v>
      </c>
      <c r="O1472" s="47">
        <f t="shared" si="389"/>
        <v>80</v>
      </c>
      <c r="P1472" s="15">
        <v>1</v>
      </c>
      <c r="Q1472" s="15">
        <v>246</v>
      </c>
      <c r="R1472" s="15"/>
      <c r="S1472" s="15">
        <v>28</v>
      </c>
      <c r="T1472" s="15"/>
      <c r="U1472" s="48">
        <f t="shared" si="399"/>
        <v>274</v>
      </c>
      <c r="V1472" s="15">
        <v>320</v>
      </c>
      <c r="W1472" s="15">
        <v>90</v>
      </c>
      <c r="X1472" s="15"/>
      <c r="Y1472" s="15"/>
      <c r="Z1472" s="15"/>
      <c r="AA1472" s="15"/>
      <c r="AB1472" s="15"/>
      <c r="AC1472" s="15">
        <v>15</v>
      </c>
      <c r="AD1472" s="15"/>
      <c r="AE1472" s="15">
        <v>10</v>
      </c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>
        <v>10</v>
      </c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>
        <v>35</v>
      </c>
      <c r="BD1472" s="15"/>
      <c r="BE1472" s="15"/>
      <c r="BF1472" s="15"/>
      <c r="BG1472" s="48">
        <f t="shared" si="403"/>
        <v>480</v>
      </c>
      <c r="BH1472" s="49">
        <f t="shared" si="390"/>
        <v>8</v>
      </c>
      <c r="BI1472" s="50">
        <f t="shared" si="400"/>
        <v>5.3333333333333339</v>
      </c>
      <c r="BJ1472" s="50">
        <f t="shared" si="392"/>
        <v>66.666666666666671</v>
      </c>
      <c r="BK1472" s="51">
        <f t="shared" si="393"/>
        <v>64.218749999999986</v>
      </c>
      <c r="BL1472" s="51">
        <f t="shared" si="394"/>
        <v>89.78102189781022</v>
      </c>
      <c r="BM1472" s="51">
        <f t="shared" si="401"/>
        <v>38.4375</v>
      </c>
      <c r="BN1472" s="52">
        <f t="shared" si="395"/>
        <v>1.6666666666666667</v>
      </c>
      <c r="BO1472" s="52">
        <f t="shared" si="396"/>
        <v>506.66666666666669</v>
      </c>
      <c r="BP1472" s="52">
        <f t="shared" si="397"/>
        <v>0.99999999999999978</v>
      </c>
      <c r="BQ1472" s="53">
        <f t="shared" si="398"/>
        <v>79.999999999999986</v>
      </c>
    </row>
    <row r="1473" spans="1:73">
      <c r="A1473" s="41">
        <v>1534</v>
      </c>
      <c r="B1473" s="42">
        <v>46046</v>
      </c>
      <c r="C1473" s="15" t="s">
        <v>91</v>
      </c>
      <c r="D1473" s="43" t="str">
        <f t="shared" si="404"/>
        <v>IG</v>
      </c>
      <c r="E1473" s="44" t="s">
        <v>150</v>
      </c>
      <c r="F1473" s="44"/>
      <c r="G1473" s="45"/>
      <c r="H1473" s="45"/>
      <c r="I1473" s="45"/>
      <c r="J1473" s="5"/>
      <c r="K1473" s="46" t="e">
        <f>VLOOKUP(J1473,'[1]Item List (3)'!A$1:B$110000,2,FALSE)</f>
        <v>#N/A</v>
      </c>
      <c r="L1473" s="5"/>
      <c r="M1473" s="15" t="str">
        <f t="shared" si="402"/>
        <v>IR</v>
      </c>
      <c r="N1473" s="15"/>
      <c r="O1473" s="47" t="str">
        <f t="shared" si="389"/>
        <v/>
      </c>
      <c r="P1473" s="15"/>
      <c r="Q1473" s="15"/>
      <c r="R1473" s="15"/>
      <c r="S1473" s="15"/>
      <c r="T1473" s="15"/>
      <c r="U1473" s="48">
        <f t="shared" si="399"/>
        <v>0</v>
      </c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>
        <v>480</v>
      </c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48">
        <f t="shared" si="403"/>
        <v>480</v>
      </c>
      <c r="BH1473" s="49">
        <f t="shared" si="390"/>
        <v>8</v>
      </c>
      <c r="BI1473" s="50">
        <f t="shared" si="400"/>
        <v>0</v>
      </c>
      <c r="BJ1473" s="50">
        <f t="shared" si="392"/>
        <v>0</v>
      </c>
      <c r="BK1473" s="51">
        <f t="shared" si="393"/>
        <v>0</v>
      </c>
      <c r="BL1473" s="51">
        <f t="shared" si="394"/>
        <v>0</v>
      </c>
      <c r="BM1473" s="51">
        <f t="shared" si="401"/>
        <v>0</v>
      </c>
      <c r="BN1473" s="52">
        <f t="shared" si="395"/>
        <v>0</v>
      </c>
      <c r="BO1473" s="52">
        <f t="shared" si="396"/>
        <v>0</v>
      </c>
      <c r="BP1473" s="52">
        <f t="shared" si="397"/>
        <v>8</v>
      </c>
      <c r="BQ1473" s="53">
        <f t="shared" si="398"/>
        <v>0</v>
      </c>
    </row>
    <row r="1474" spans="1:73">
      <c r="A1474" s="41">
        <v>1535</v>
      </c>
      <c r="B1474" s="42">
        <v>46046</v>
      </c>
      <c r="C1474" s="15" t="s">
        <v>97</v>
      </c>
      <c r="D1474" s="43" t="str">
        <f t="shared" si="404"/>
        <v>IG</v>
      </c>
      <c r="E1474" s="44" t="s">
        <v>150</v>
      </c>
      <c r="F1474" s="44"/>
      <c r="G1474" s="45"/>
      <c r="H1474" s="45"/>
      <c r="I1474" s="45"/>
      <c r="J1474" s="5"/>
      <c r="K1474" s="46" t="e">
        <f>VLOOKUP(J1474,'[1]Item List (3)'!A$1:B$110000,2,FALSE)</f>
        <v>#N/A</v>
      </c>
      <c r="L1474" s="5"/>
      <c r="M1474" s="15" t="str">
        <f t="shared" si="402"/>
        <v>IR</v>
      </c>
      <c r="N1474" s="15"/>
      <c r="O1474" s="47" t="str">
        <f t="shared" si="389"/>
        <v/>
      </c>
      <c r="P1474" s="15"/>
      <c r="Q1474" s="15"/>
      <c r="R1474" s="15"/>
      <c r="S1474" s="15"/>
      <c r="T1474" s="15"/>
      <c r="U1474" s="48">
        <f t="shared" si="399"/>
        <v>0</v>
      </c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>
        <v>480</v>
      </c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48">
        <f t="shared" si="403"/>
        <v>480</v>
      </c>
      <c r="BH1474" s="49">
        <f t="shared" si="390"/>
        <v>8</v>
      </c>
      <c r="BI1474" s="50">
        <f t="shared" si="400"/>
        <v>0</v>
      </c>
      <c r="BJ1474" s="50">
        <f t="shared" si="392"/>
        <v>0</v>
      </c>
      <c r="BK1474" s="51">
        <f t="shared" si="393"/>
        <v>0</v>
      </c>
      <c r="BL1474" s="51">
        <f t="shared" si="394"/>
        <v>0</v>
      </c>
      <c r="BM1474" s="51">
        <f t="shared" si="401"/>
        <v>0</v>
      </c>
      <c r="BN1474" s="52">
        <f t="shared" si="395"/>
        <v>0</v>
      </c>
      <c r="BO1474" s="52">
        <f t="shared" si="396"/>
        <v>0</v>
      </c>
      <c r="BP1474" s="52">
        <f t="shared" si="397"/>
        <v>8</v>
      </c>
      <c r="BQ1474" s="53">
        <f t="shared" si="398"/>
        <v>0</v>
      </c>
    </row>
    <row r="1475" spans="1:73">
      <c r="A1475" s="41">
        <v>1536</v>
      </c>
      <c r="B1475" s="42">
        <v>46046</v>
      </c>
      <c r="C1475" s="15" t="s">
        <v>91</v>
      </c>
      <c r="D1475" s="43" t="str">
        <f t="shared" si="404"/>
        <v>IG</v>
      </c>
      <c r="E1475" s="44" t="s">
        <v>153</v>
      </c>
      <c r="F1475" s="44" t="s">
        <v>132</v>
      </c>
      <c r="G1475" s="45" t="s">
        <v>178</v>
      </c>
      <c r="H1475" s="45"/>
      <c r="I1475" s="45"/>
      <c r="J1475" s="5">
        <v>104603.01</v>
      </c>
      <c r="K1475" s="46" t="str">
        <f>VLOOKUP(J1475,'[1]Item List (3)'!A$1:B$110000,2,FALSE)</f>
        <v>N.IR 205 (H)</v>
      </c>
      <c r="L1475" s="5">
        <v>250717007</v>
      </c>
      <c r="M1475" s="15" t="str">
        <f t="shared" si="402"/>
        <v>IR</v>
      </c>
      <c r="N1475" s="15">
        <v>45</v>
      </c>
      <c r="O1475" s="47">
        <f t="shared" si="389"/>
        <v>80</v>
      </c>
      <c r="P1475" s="15">
        <v>1</v>
      </c>
      <c r="Q1475" s="15">
        <v>184</v>
      </c>
      <c r="R1475" s="15">
        <v>18</v>
      </c>
      <c r="S1475" s="15">
        <v>7</v>
      </c>
      <c r="T1475" s="15"/>
      <c r="U1475" s="48">
        <f t="shared" si="399"/>
        <v>191</v>
      </c>
      <c r="V1475" s="15">
        <v>195</v>
      </c>
      <c r="W1475" s="15"/>
      <c r="X1475" s="15"/>
      <c r="Y1475" s="15"/>
      <c r="Z1475" s="15">
        <v>20</v>
      </c>
      <c r="AA1475" s="15"/>
      <c r="AB1475" s="15"/>
      <c r="AC1475" s="15"/>
      <c r="AD1475" s="15"/>
      <c r="AE1475" s="15">
        <v>5</v>
      </c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>
        <v>10</v>
      </c>
      <c r="AQ1475" s="15"/>
      <c r="AR1475" s="15">
        <v>240</v>
      </c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>
        <v>10</v>
      </c>
      <c r="BD1475" s="15"/>
      <c r="BE1475" s="15"/>
      <c r="BF1475" s="15"/>
      <c r="BG1475" s="48">
        <f t="shared" si="403"/>
        <v>480</v>
      </c>
      <c r="BH1475" s="49">
        <f t="shared" si="390"/>
        <v>8</v>
      </c>
      <c r="BI1475" s="50">
        <f t="shared" si="400"/>
        <v>3.25</v>
      </c>
      <c r="BJ1475" s="50">
        <f t="shared" si="392"/>
        <v>40.625</v>
      </c>
      <c r="BK1475" s="51">
        <f t="shared" si="393"/>
        <v>73.461538461538467</v>
      </c>
      <c r="BL1475" s="51">
        <f t="shared" si="394"/>
        <v>86.910994764397913</v>
      </c>
      <c r="BM1475" s="51">
        <f t="shared" si="401"/>
        <v>25.937500000000004</v>
      </c>
      <c r="BN1475" s="52">
        <f t="shared" si="395"/>
        <v>0.16666666666666666</v>
      </c>
      <c r="BO1475" s="52">
        <f t="shared" si="396"/>
        <v>626.66666666666663</v>
      </c>
      <c r="BP1475" s="52">
        <f t="shared" si="397"/>
        <v>4.583333333333333</v>
      </c>
      <c r="BQ1475" s="53">
        <f t="shared" si="398"/>
        <v>366.66666666666669</v>
      </c>
      <c r="BR1475" s="54">
        <v>1</v>
      </c>
      <c r="BT1475" s="54">
        <v>1</v>
      </c>
      <c r="BU1475" s="55">
        <v>1</v>
      </c>
    </row>
    <row r="1476" spans="1:73">
      <c r="A1476" s="41">
        <v>1537</v>
      </c>
      <c r="B1476" s="42">
        <v>46046</v>
      </c>
      <c r="C1476" s="15" t="s">
        <v>97</v>
      </c>
      <c r="D1476" s="43" t="str">
        <f t="shared" si="404"/>
        <v>IG</v>
      </c>
      <c r="E1476" s="44" t="s">
        <v>153</v>
      </c>
      <c r="F1476" s="44" t="s">
        <v>132</v>
      </c>
      <c r="G1476" s="45" t="s">
        <v>134</v>
      </c>
      <c r="H1476" s="45"/>
      <c r="I1476" s="45"/>
      <c r="J1476" s="5">
        <v>104026</v>
      </c>
      <c r="K1476" s="46" t="str">
        <f>VLOOKUP(J1476,'[1]Item List (3)'!A$1:B$110000,2,FALSE)</f>
        <v>BR.IR 3000</v>
      </c>
      <c r="L1476" s="5"/>
      <c r="M1476" s="15" t="str">
        <f t="shared" si="402"/>
        <v>IR</v>
      </c>
      <c r="N1476" s="15"/>
      <c r="O1476" s="47" t="str">
        <f t="shared" ref="O1476:O1539" si="405">IFERROR(3600/N1476,"")</f>
        <v/>
      </c>
      <c r="P1476" s="15">
        <v>1</v>
      </c>
      <c r="Q1476" s="15">
        <v>167</v>
      </c>
      <c r="R1476" s="15">
        <v>39</v>
      </c>
      <c r="S1476" s="15">
        <v>20</v>
      </c>
      <c r="T1476" s="15"/>
      <c r="U1476" s="48">
        <f t="shared" si="399"/>
        <v>187</v>
      </c>
      <c r="V1476" s="15">
        <v>260</v>
      </c>
      <c r="W1476" s="15">
        <v>210</v>
      </c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>
        <v>10</v>
      </c>
      <c r="BD1476" s="15"/>
      <c r="BE1476" s="15"/>
      <c r="BF1476" s="15"/>
      <c r="BG1476" s="48">
        <f t="shared" si="403"/>
        <v>480</v>
      </c>
      <c r="BH1476" s="49">
        <f t="shared" si="390"/>
        <v>8</v>
      </c>
      <c r="BI1476" s="50">
        <f t="shared" si="400"/>
        <v>4.3333333333333339</v>
      </c>
      <c r="BJ1476" s="50">
        <f t="shared" si="392"/>
        <v>54.166666666666671</v>
      </c>
      <c r="BK1476" s="51">
        <f t="shared" si="393"/>
        <v>0</v>
      </c>
      <c r="BL1476" s="51">
        <f t="shared" si="394"/>
        <v>68.449197860962556</v>
      </c>
      <c r="BM1476" s="51">
        <f t="shared" si="401"/>
        <v>0</v>
      </c>
      <c r="BN1476" s="52">
        <f t="shared" si="395"/>
        <v>3.5</v>
      </c>
      <c r="BO1476" s="52">
        <f t="shared" si="396"/>
        <v>0</v>
      </c>
      <c r="BP1476" s="52">
        <f t="shared" si="397"/>
        <v>0.16666666666666652</v>
      </c>
      <c r="BQ1476" s="53">
        <f t="shared" si="398"/>
        <v>0</v>
      </c>
    </row>
    <row r="1477" spans="1:73">
      <c r="A1477" s="41">
        <v>1538</v>
      </c>
      <c r="B1477" s="42">
        <v>46046</v>
      </c>
      <c r="C1477" s="15" t="s">
        <v>91</v>
      </c>
      <c r="D1477" s="43" t="str">
        <f t="shared" si="404"/>
        <v>IG</v>
      </c>
      <c r="E1477" s="44" t="s">
        <v>155</v>
      </c>
      <c r="F1477" s="44" t="s">
        <v>132</v>
      </c>
      <c r="G1477" s="45" t="s">
        <v>151</v>
      </c>
      <c r="H1477" s="45"/>
      <c r="I1477" s="45"/>
      <c r="J1477" s="5">
        <v>208442</v>
      </c>
      <c r="K1477" s="46" t="str">
        <f>VLOOKUP(J1477,'[1]Item List (3)'!A$1:B$110000,2,FALSE)</f>
        <v>R.OR 442(JC 8015) (L)</v>
      </c>
      <c r="L1477" s="5">
        <v>251226005</v>
      </c>
      <c r="M1477" s="15" t="str">
        <f t="shared" si="402"/>
        <v>OR</v>
      </c>
      <c r="N1477" s="15">
        <v>30</v>
      </c>
      <c r="O1477" s="47">
        <f t="shared" si="405"/>
        <v>120</v>
      </c>
      <c r="P1477" s="15">
        <v>1</v>
      </c>
      <c r="Q1477" s="15">
        <v>61</v>
      </c>
      <c r="R1477" s="15">
        <v>5</v>
      </c>
      <c r="S1477" s="15"/>
      <c r="T1477" s="15"/>
      <c r="U1477" s="48">
        <f t="shared" si="399"/>
        <v>61</v>
      </c>
      <c r="V1477" s="15">
        <v>40</v>
      </c>
      <c r="W1477" s="15">
        <v>180</v>
      </c>
      <c r="X1477" s="15">
        <v>20</v>
      </c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>
        <v>240</v>
      </c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48">
        <f t="shared" si="403"/>
        <v>480</v>
      </c>
      <c r="BH1477" s="49">
        <f t="shared" si="390"/>
        <v>8</v>
      </c>
      <c r="BI1477" s="50">
        <f t="shared" si="400"/>
        <v>0.66666666666666696</v>
      </c>
      <c r="BJ1477" s="50">
        <f t="shared" si="392"/>
        <v>8.3333333333333375</v>
      </c>
      <c r="BK1477" s="51">
        <f t="shared" si="393"/>
        <v>76.249999999999972</v>
      </c>
      <c r="BL1477" s="51">
        <f t="shared" si="394"/>
        <v>91.803278688524586</v>
      </c>
      <c r="BM1477" s="51">
        <f t="shared" si="401"/>
        <v>5.833333333333333</v>
      </c>
      <c r="BN1477" s="52">
        <f t="shared" si="395"/>
        <v>3</v>
      </c>
      <c r="BO1477" s="52">
        <f t="shared" si="396"/>
        <v>600</v>
      </c>
      <c r="BP1477" s="52">
        <f t="shared" si="397"/>
        <v>4.333333333333333</v>
      </c>
      <c r="BQ1477" s="53">
        <f t="shared" si="398"/>
        <v>519.99999999999989</v>
      </c>
      <c r="BR1477" s="54">
        <v>1</v>
      </c>
      <c r="BT1477" s="54">
        <v>1</v>
      </c>
      <c r="BU1477" s="55">
        <v>1</v>
      </c>
    </row>
    <row r="1478" spans="1:73">
      <c r="A1478" s="41">
        <v>1539</v>
      </c>
      <c r="B1478" s="42">
        <v>46046</v>
      </c>
      <c r="C1478" s="15" t="s">
        <v>97</v>
      </c>
      <c r="D1478" s="43" t="str">
        <f t="shared" si="404"/>
        <v>IG</v>
      </c>
      <c r="E1478" s="44" t="s">
        <v>155</v>
      </c>
      <c r="F1478" s="44" t="s">
        <v>132</v>
      </c>
      <c r="G1478" s="45" t="s">
        <v>149</v>
      </c>
      <c r="H1478" s="45"/>
      <c r="I1478" s="45"/>
      <c r="J1478" s="5">
        <v>208442</v>
      </c>
      <c r="K1478" s="46" t="str">
        <f>VLOOKUP(J1478,'[1]Item List (3)'!A$1:B$110000,2,FALSE)</f>
        <v>R.OR 442(JC 8015) (L)</v>
      </c>
      <c r="L1478" s="5">
        <v>251226005</v>
      </c>
      <c r="M1478" s="15" t="str">
        <f t="shared" si="402"/>
        <v>OR</v>
      </c>
      <c r="N1478" s="15">
        <v>30</v>
      </c>
      <c r="O1478" s="47">
        <f t="shared" si="405"/>
        <v>120</v>
      </c>
      <c r="P1478" s="15">
        <v>1</v>
      </c>
      <c r="Q1478" s="15">
        <v>735</v>
      </c>
      <c r="R1478" s="15">
        <v>20</v>
      </c>
      <c r="S1478" s="15">
        <v>9</v>
      </c>
      <c r="T1478" s="15"/>
      <c r="U1478" s="48">
        <f t="shared" si="399"/>
        <v>744</v>
      </c>
      <c r="V1478" s="15">
        <v>435</v>
      </c>
      <c r="W1478" s="15"/>
      <c r="X1478" s="15"/>
      <c r="Y1478" s="15"/>
      <c r="Z1478" s="15"/>
      <c r="AA1478" s="15"/>
      <c r="AB1478" s="15"/>
      <c r="AC1478" s="15"/>
      <c r="AD1478" s="15"/>
      <c r="AE1478" s="15">
        <v>10</v>
      </c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>
        <v>20</v>
      </c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>
        <v>10</v>
      </c>
      <c r="BD1478" s="15"/>
      <c r="BE1478" s="15">
        <v>5</v>
      </c>
      <c r="BF1478" s="15"/>
      <c r="BG1478" s="48">
        <f t="shared" si="403"/>
        <v>480</v>
      </c>
      <c r="BH1478" s="49">
        <f t="shared" si="390"/>
        <v>8</v>
      </c>
      <c r="BI1478" s="50">
        <f t="shared" ref="BI1478:BI1541" si="406">IFERROR(BH1478-SUM(W1478:BF1478)/60,0)</f>
        <v>7.25</v>
      </c>
      <c r="BJ1478" s="50">
        <f t="shared" si="392"/>
        <v>90.625</v>
      </c>
      <c r="BK1478" s="51">
        <f t="shared" si="393"/>
        <v>85.517241379310349</v>
      </c>
      <c r="BL1478" s="51">
        <f t="shared" si="394"/>
        <v>96.102150537634415</v>
      </c>
      <c r="BM1478" s="51">
        <f t="shared" si="401"/>
        <v>74.479166666666671</v>
      </c>
      <c r="BN1478" s="52">
        <f t="shared" si="395"/>
        <v>0.41666666666666669</v>
      </c>
      <c r="BO1478" s="52">
        <f t="shared" si="396"/>
        <v>910</v>
      </c>
      <c r="BP1478" s="52">
        <f t="shared" si="397"/>
        <v>0.33333333333333331</v>
      </c>
      <c r="BQ1478" s="53">
        <f t="shared" si="398"/>
        <v>40</v>
      </c>
    </row>
    <row r="1479" spans="1:73">
      <c r="A1479" s="41">
        <v>1540</v>
      </c>
      <c r="B1479" s="42">
        <v>46046</v>
      </c>
      <c r="C1479" s="15" t="s">
        <v>91</v>
      </c>
      <c r="D1479" s="43" t="str">
        <f t="shared" si="404"/>
        <v>IG</v>
      </c>
      <c r="E1479" s="44" t="s">
        <v>158</v>
      </c>
      <c r="F1479" s="44"/>
      <c r="G1479" s="45"/>
      <c r="H1479" s="45"/>
      <c r="I1479" s="45"/>
      <c r="J1479" s="5"/>
      <c r="K1479" s="46" t="e">
        <f>VLOOKUP(J1479,'[1]Item List (3)'!A$1:B$110000,2,FALSE)</f>
        <v>#N/A</v>
      </c>
      <c r="L1479" s="5"/>
      <c r="M1479" s="15" t="str">
        <f t="shared" si="402"/>
        <v>IR</v>
      </c>
      <c r="N1479" s="15"/>
      <c r="O1479" s="47" t="str">
        <f t="shared" si="405"/>
        <v/>
      </c>
      <c r="P1479" s="15"/>
      <c r="Q1479" s="15"/>
      <c r="R1479" s="15"/>
      <c r="S1479" s="15"/>
      <c r="T1479" s="15"/>
      <c r="U1479" s="48">
        <f t="shared" si="399"/>
        <v>0</v>
      </c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>
        <v>480</v>
      </c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48">
        <f t="shared" si="403"/>
        <v>480</v>
      </c>
      <c r="BH1479" s="49">
        <f t="shared" si="390"/>
        <v>8</v>
      </c>
      <c r="BI1479" s="50">
        <f t="shared" si="406"/>
        <v>0</v>
      </c>
      <c r="BJ1479" s="50">
        <f t="shared" si="392"/>
        <v>0</v>
      </c>
      <c r="BK1479" s="51">
        <f t="shared" si="393"/>
        <v>0</v>
      </c>
      <c r="BL1479" s="51">
        <f t="shared" si="394"/>
        <v>0</v>
      </c>
      <c r="BM1479" s="51">
        <f t="shared" si="401"/>
        <v>0</v>
      </c>
      <c r="BN1479" s="52">
        <f t="shared" si="395"/>
        <v>0</v>
      </c>
      <c r="BO1479" s="52">
        <f t="shared" si="396"/>
        <v>0</v>
      </c>
      <c r="BP1479" s="52">
        <f t="shared" si="397"/>
        <v>8</v>
      </c>
      <c r="BQ1479" s="53">
        <f t="shared" si="398"/>
        <v>0</v>
      </c>
    </row>
    <row r="1480" spans="1:73">
      <c r="A1480" s="41">
        <v>1541</v>
      </c>
      <c r="B1480" s="42">
        <v>46046</v>
      </c>
      <c r="C1480" s="15" t="s">
        <v>97</v>
      </c>
      <c r="D1480" s="43" t="str">
        <f t="shared" si="404"/>
        <v>IG</v>
      </c>
      <c r="E1480" s="44" t="s">
        <v>158</v>
      </c>
      <c r="F1480" s="44"/>
      <c r="G1480" s="45"/>
      <c r="H1480" s="45"/>
      <c r="I1480" s="45"/>
      <c r="J1480" s="5"/>
      <c r="K1480" s="46" t="e">
        <f>VLOOKUP(J1480,'[1]Item List (3)'!A$1:B$110000,2,FALSE)</f>
        <v>#N/A</v>
      </c>
      <c r="L1480" s="5"/>
      <c r="M1480" s="15" t="str">
        <f t="shared" si="402"/>
        <v>IR</v>
      </c>
      <c r="N1480" s="15"/>
      <c r="O1480" s="47" t="str">
        <f t="shared" si="405"/>
        <v/>
      </c>
      <c r="P1480" s="15"/>
      <c r="Q1480" s="15"/>
      <c r="R1480" s="15"/>
      <c r="S1480" s="15"/>
      <c r="T1480" s="15"/>
      <c r="U1480" s="48">
        <f t="shared" si="399"/>
        <v>0</v>
      </c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>
        <v>480</v>
      </c>
      <c r="BG1480" s="48">
        <f t="shared" si="403"/>
        <v>480</v>
      </c>
      <c r="BH1480" s="49">
        <f t="shared" si="390"/>
        <v>8</v>
      </c>
      <c r="BI1480" s="50">
        <f t="shared" si="406"/>
        <v>0</v>
      </c>
      <c r="BJ1480" s="50">
        <f t="shared" si="392"/>
        <v>0</v>
      </c>
      <c r="BK1480" s="51">
        <f t="shared" si="393"/>
        <v>0</v>
      </c>
      <c r="BL1480" s="51">
        <f t="shared" si="394"/>
        <v>0</v>
      </c>
      <c r="BM1480" s="51">
        <f t="shared" si="401"/>
        <v>0</v>
      </c>
      <c r="BN1480" s="52">
        <f t="shared" si="395"/>
        <v>8</v>
      </c>
      <c r="BO1480" s="52">
        <f t="shared" si="396"/>
        <v>0</v>
      </c>
      <c r="BP1480" s="52">
        <f t="shared" si="397"/>
        <v>0</v>
      </c>
      <c r="BQ1480" s="53">
        <f t="shared" si="398"/>
        <v>0</v>
      </c>
    </row>
    <row r="1481" spans="1:73">
      <c r="A1481" s="41">
        <v>1542</v>
      </c>
      <c r="B1481" s="42">
        <v>46046</v>
      </c>
      <c r="C1481" s="15" t="s">
        <v>91</v>
      </c>
      <c r="D1481" s="43" t="str">
        <f t="shared" si="404"/>
        <v>IG</v>
      </c>
      <c r="E1481" s="44" t="s">
        <v>159</v>
      </c>
      <c r="F1481" s="44"/>
      <c r="G1481" s="45"/>
      <c r="H1481" s="45"/>
      <c r="I1481" s="45"/>
      <c r="J1481" s="5"/>
      <c r="K1481" s="46" t="e">
        <f>VLOOKUP(J1481,'[1]Item List (3)'!A$1:B$110000,2,FALSE)</f>
        <v>#N/A</v>
      </c>
      <c r="L1481" s="5"/>
      <c r="M1481" s="15" t="str">
        <f t="shared" si="402"/>
        <v>IR</v>
      </c>
      <c r="N1481" s="15"/>
      <c r="O1481" s="47" t="str">
        <f t="shared" si="405"/>
        <v/>
      </c>
      <c r="P1481" s="15"/>
      <c r="Q1481" s="15"/>
      <c r="R1481" s="15"/>
      <c r="S1481" s="15"/>
      <c r="T1481" s="15"/>
      <c r="U1481" s="48">
        <f t="shared" si="399"/>
        <v>0</v>
      </c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>
        <v>480</v>
      </c>
      <c r="BG1481" s="48">
        <f t="shared" si="403"/>
        <v>480</v>
      </c>
      <c r="BH1481" s="49">
        <f t="shared" si="390"/>
        <v>8</v>
      </c>
      <c r="BI1481" s="50">
        <f t="shared" si="406"/>
        <v>0</v>
      </c>
      <c r="BJ1481" s="50">
        <f t="shared" si="392"/>
        <v>0</v>
      </c>
      <c r="BK1481" s="51">
        <f t="shared" si="393"/>
        <v>0</v>
      </c>
      <c r="BL1481" s="51">
        <f t="shared" si="394"/>
        <v>0</v>
      </c>
      <c r="BM1481" s="51">
        <f t="shared" si="401"/>
        <v>0</v>
      </c>
      <c r="BN1481" s="52">
        <f t="shared" si="395"/>
        <v>8</v>
      </c>
      <c r="BO1481" s="52">
        <f t="shared" si="396"/>
        <v>0</v>
      </c>
      <c r="BP1481" s="52">
        <f t="shared" si="397"/>
        <v>0</v>
      </c>
      <c r="BQ1481" s="53">
        <f t="shared" si="398"/>
        <v>0</v>
      </c>
    </row>
    <row r="1482" spans="1:73">
      <c r="A1482" s="41">
        <v>1543</v>
      </c>
      <c r="B1482" s="42">
        <v>46046</v>
      </c>
      <c r="C1482" s="15" t="s">
        <v>97</v>
      </c>
      <c r="D1482" s="43" t="str">
        <f t="shared" si="404"/>
        <v>IG</v>
      </c>
      <c r="E1482" s="44" t="s">
        <v>159</v>
      </c>
      <c r="F1482" s="44"/>
      <c r="G1482" s="45"/>
      <c r="H1482" s="45"/>
      <c r="I1482" s="45"/>
      <c r="J1482" s="5"/>
      <c r="K1482" s="46" t="e">
        <f>VLOOKUP(J1482,'[1]Item List (3)'!A$1:B$110000,2,FALSE)</f>
        <v>#N/A</v>
      </c>
      <c r="L1482" s="5"/>
      <c r="M1482" s="15" t="str">
        <f t="shared" si="402"/>
        <v>IR</v>
      </c>
      <c r="N1482" s="15"/>
      <c r="O1482" s="47" t="str">
        <f t="shared" si="405"/>
        <v/>
      </c>
      <c r="P1482" s="15"/>
      <c r="Q1482" s="15"/>
      <c r="R1482" s="15"/>
      <c r="S1482" s="15"/>
      <c r="T1482" s="15"/>
      <c r="U1482" s="48">
        <f t="shared" si="399"/>
        <v>0</v>
      </c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>
        <v>480</v>
      </c>
      <c r="BG1482" s="48">
        <f t="shared" si="403"/>
        <v>480</v>
      </c>
      <c r="BH1482" s="49">
        <f t="shared" si="390"/>
        <v>8</v>
      </c>
      <c r="BI1482" s="50">
        <f t="shared" si="406"/>
        <v>0</v>
      </c>
      <c r="BJ1482" s="50">
        <f t="shared" si="392"/>
        <v>0</v>
      </c>
      <c r="BK1482" s="51">
        <f t="shared" si="393"/>
        <v>0</v>
      </c>
      <c r="BL1482" s="51">
        <f t="shared" si="394"/>
        <v>0</v>
      </c>
      <c r="BM1482" s="51">
        <f t="shared" si="401"/>
        <v>0</v>
      </c>
      <c r="BN1482" s="52">
        <f t="shared" si="395"/>
        <v>8</v>
      </c>
      <c r="BO1482" s="52">
        <f t="shared" si="396"/>
        <v>0</v>
      </c>
      <c r="BP1482" s="52">
        <f t="shared" si="397"/>
        <v>0</v>
      </c>
      <c r="BQ1482" s="53">
        <f t="shared" si="398"/>
        <v>0</v>
      </c>
    </row>
    <row r="1483" spans="1:73">
      <c r="A1483" s="41">
        <v>1544</v>
      </c>
      <c r="B1483" s="42">
        <v>46046</v>
      </c>
      <c r="C1483" s="15" t="s">
        <v>91</v>
      </c>
      <c r="D1483" s="43" t="str">
        <f t="shared" si="404"/>
        <v>HO</v>
      </c>
      <c r="E1483" s="44" t="s">
        <v>160</v>
      </c>
      <c r="F1483" s="44" t="s">
        <v>161</v>
      </c>
      <c r="G1483" s="45" t="s">
        <v>103</v>
      </c>
      <c r="H1483" s="45"/>
      <c r="I1483" s="45"/>
      <c r="J1483" s="5">
        <v>104564</v>
      </c>
      <c r="K1483" s="46" t="str">
        <f>VLOOKUP(J1483,'[1]Item List (3)'!A$1:B$110000,2,FALSE)</f>
        <v>IR 21309</v>
      </c>
      <c r="L1483" s="5">
        <v>251223013</v>
      </c>
      <c r="M1483" s="15" t="str">
        <f t="shared" si="402"/>
        <v>IR</v>
      </c>
      <c r="N1483" s="15">
        <v>100</v>
      </c>
      <c r="O1483" s="47">
        <f t="shared" si="405"/>
        <v>36</v>
      </c>
      <c r="P1483" s="15">
        <v>1</v>
      </c>
      <c r="Q1483" s="15">
        <v>233</v>
      </c>
      <c r="R1483" s="15"/>
      <c r="S1483" s="15"/>
      <c r="T1483" s="15"/>
      <c r="U1483" s="48">
        <f t="shared" si="399"/>
        <v>233</v>
      </c>
      <c r="V1483" s="15">
        <v>390</v>
      </c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>
        <v>30</v>
      </c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>
        <v>60</v>
      </c>
      <c r="BD1483" s="15"/>
      <c r="BE1483" s="15"/>
      <c r="BF1483" s="15"/>
      <c r="BG1483" s="48">
        <f t="shared" si="403"/>
        <v>480</v>
      </c>
      <c r="BH1483" s="49">
        <f t="shared" si="390"/>
        <v>8</v>
      </c>
      <c r="BI1483" s="50">
        <f t="shared" si="406"/>
        <v>6.5</v>
      </c>
      <c r="BJ1483" s="50">
        <f t="shared" si="392"/>
        <v>81.25</v>
      </c>
      <c r="BK1483" s="51">
        <f t="shared" si="393"/>
        <v>99.572649572649567</v>
      </c>
      <c r="BL1483" s="51">
        <f t="shared" si="394"/>
        <v>100</v>
      </c>
      <c r="BM1483" s="51">
        <f t="shared" si="401"/>
        <v>80.902777777777786</v>
      </c>
      <c r="BN1483" s="52">
        <f t="shared" si="395"/>
        <v>0.5</v>
      </c>
      <c r="BO1483" s="52">
        <f t="shared" si="396"/>
        <v>270</v>
      </c>
      <c r="BP1483" s="52">
        <f t="shared" si="397"/>
        <v>1</v>
      </c>
      <c r="BQ1483" s="53">
        <f t="shared" si="398"/>
        <v>36</v>
      </c>
    </row>
    <row r="1484" spans="1:73">
      <c r="A1484" s="41">
        <v>1545</v>
      </c>
      <c r="B1484" s="42">
        <v>46046</v>
      </c>
      <c r="C1484" s="15" t="s">
        <v>97</v>
      </c>
      <c r="D1484" s="43" t="str">
        <f t="shared" si="404"/>
        <v>HO</v>
      </c>
      <c r="E1484" s="44" t="s">
        <v>160</v>
      </c>
      <c r="F1484" s="44" t="s">
        <v>161</v>
      </c>
      <c r="G1484" s="45" t="s">
        <v>107</v>
      </c>
      <c r="H1484" s="45" t="s">
        <v>152</v>
      </c>
      <c r="I1484" s="45" t="s">
        <v>190</v>
      </c>
      <c r="J1484" s="5">
        <v>104564</v>
      </c>
      <c r="K1484" s="46" t="str">
        <f>VLOOKUP(J1484,'[1]Item List (3)'!A$1:B$110000,2,FALSE)</f>
        <v>IR 21309</v>
      </c>
      <c r="L1484" s="5">
        <v>251223013</v>
      </c>
      <c r="M1484" s="15" t="str">
        <f t="shared" si="402"/>
        <v>IR</v>
      </c>
      <c r="N1484" s="15">
        <v>45</v>
      </c>
      <c r="O1484" s="47">
        <f t="shared" si="405"/>
        <v>80</v>
      </c>
      <c r="P1484" s="15">
        <v>1</v>
      </c>
      <c r="Q1484" s="15">
        <v>330</v>
      </c>
      <c r="R1484" s="15"/>
      <c r="S1484" s="15"/>
      <c r="T1484" s="15"/>
      <c r="U1484" s="48">
        <f t="shared" si="399"/>
        <v>330</v>
      </c>
      <c r="V1484" s="15">
        <v>340</v>
      </c>
      <c r="W1484" s="15"/>
      <c r="X1484" s="15">
        <v>100</v>
      </c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>
        <v>15</v>
      </c>
      <c r="AQ1484" s="15"/>
      <c r="AR1484" s="15">
        <v>30</v>
      </c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48">
        <f t="shared" si="403"/>
        <v>485</v>
      </c>
      <c r="BH1484" s="49">
        <f t="shared" si="390"/>
        <v>8.0833333333333339</v>
      </c>
      <c r="BI1484" s="50">
        <f t="shared" si="406"/>
        <v>5.6666666666666679</v>
      </c>
      <c r="BJ1484" s="50">
        <f t="shared" si="392"/>
        <v>70.103092783505161</v>
      </c>
      <c r="BK1484" s="51">
        <f t="shared" si="393"/>
        <v>72.794117647058812</v>
      </c>
      <c r="BL1484" s="51">
        <f t="shared" si="394"/>
        <v>100</v>
      </c>
      <c r="BM1484" s="51">
        <f t="shared" si="401"/>
        <v>51.030927835051543</v>
      </c>
      <c r="BN1484" s="52">
        <f t="shared" si="395"/>
        <v>0.25</v>
      </c>
      <c r="BO1484" s="52">
        <f t="shared" si="396"/>
        <v>626.66666666666674</v>
      </c>
      <c r="BP1484" s="52">
        <f t="shared" si="397"/>
        <v>2.1666666666666665</v>
      </c>
      <c r="BQ1484" s="53">
        <f t="shared" si="398"/>
        <v>173.33333333333331</v>
      </c>
    </row>
    <row r="1485" spans="1:73">
      <c r="A1485" s="41">
        <v>1546</v>
      </c>
      <c r="B1485" s="42">
        <v>46046</v>
      </c>
      <c r="C1485" s="15" t="s">
        <v>91</v>
      </c>
      <c r="D1485" s="43" t="str">
        <f t="shared" si="404"/>
        <v>HO</v>
      </c>
      <c r="E1485" s="44" t="s">
        <v>164</v>
      </c>
      <c r="F1485" s="44" t="s">
        <v>161</v>
      </c>
      <c r="G1485" s="45" t="s">
        <v>165</v>
      </c>
      <c r="H1485" s="45"/>
      <c r="I1485" s="45"/>
      <c r="J1485" s="5">
        <v>208557.1</v>
      </c>
      <c r="K1485" s="46" t="str">
        <f>VLOOKUP(J1485,'[1]Item List (3)'!A$1:B$110000,2,FALSE)</f>
        <v>OR 22211 SPL</v>
      </c>
      <c r="L1485" s="5">
        <v>250928012</v>
      </c>
      <c r="M1485" s="15" t="str">
        <f t="shared" si="402"/>
        <v>OR</v>
      </c>
      <c r="N1485" s="15">
        <v>40</v>
      </c>
      <c r="O1485" s="47">
        <f t="shared" si="405"/>
        <v>90</v>
      </c>
      <c r="P1485" s="15">
        <v>1</v>
      </c>
      <c r="Q1485" s="15">
        <v>472</v>
      </c>
      <c r="R1485" s="15"/>
      <c r="S1485" s="15"/>
      <c r="T1485" s="15"/>
      <c r="U1485" s="48">
        <f t="shared" si="399"/>
        <v>472</v>
      </c>
      <c r="V1485" s="15">
        <v>330</v>
      </c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>
        <v>30</v>
      </c>
      <c r="AQ1485" s="15"/>
      <c r="AR1485" s="15">
        <v>90</v>
      </c>
      <c r="AS1485" s="15"/>
      <c r="AT1485" s="15"/>
      <c r="AU1485" s="15"/>
      <c r="AV1485" s="15"/>
      <c r="AW1485" s="15"/>
      <c r="AX1485" s="15"/>
      <c r="AY1485" s="15"/>
      <c r="AZ1485" s="15">
        <v>30</v>
      </c>
      <c r="BA1485" s="15"/>
      <c r="BB1485" s="15"/>
      <c r="BC1485" s="15"/>
      <c r="BD1485" s="15"/>
      <c r="BE1485" s="15"/>
      <c r="BF1485" s="15"/>
      <c r="BG1485" s="48">
        <f t="shared" si="403"/>
        <v>480</v>
      </c>
      <c r="BH1485" s="49">
        <f t="shared" si="390"/>
        <v>8</v>
      </c>
      <c r="BI1485" s="50">
        <f t="shared" si="406"/>
        <v>5.5</v>
      </c>
      <c r="BJ1485" s="50">
        <f t="shared" si="392"/>
        <v>68.75</v>
      </c>
      <c r="BK1485" s="51">
        <f t="shared" si="393"/>
        <v>95.353535353535364</v>
      </c>
      <c r="BL1485" s="51">
        <f t="shared" si="394"/>
        <v>100</v>
      </c>
      <c r="BM1485" s="51">
        <f t="shared" si="401"/>
        <v>65.555555555555571</v>
      </c>
      <c r="BN1485" s="52">
        <f t="shared" si="395"/>
        <v>0.5</v>
      </c>
      <c r="BO1485" s="52">
        <f t="shared" si="396"/>
        <v>675</v>
      </c>
      <c r="BP1485" s="52">
        <f t="shared" si="397"/>
        <v>2</v>
      </c>
      <c r="BQ1485" s="53">
        <f t="shared" si="398"/>
        <v>180</v>
      </c>
    </row>
    <row r="1486" spans="1:73">
      <c r="A1486" s="41">
        <v>1547</v>
      </c>
      <c r="B1486" s="42">
        <v>46046</v>
      </c>
      <c r="C1486" s="15" t="s">
        <v>97</v>
      </c>
      <c r="D1486" s="43" t="str">
        <f t="shared" si="404"/>
        <v>HO</v>
      </c>
      <c r="E1486" s="44" t="s">
        <v>164</v>
      </c>
      <c r="F1486" s="44" t="s">
        <v>161</v>
      </c>
      <c r="G1486" s="45" t="s">
        <v>165</v>
      </c>
      <c r="H1486" s="45"/>
      <c r="I1486" s="45"/>
      <c r="J1486" s="5">
        <v>208557.1</v>
      </c>
      <c r="K1486" s="46" t="str">
        <f>VLOOKUP(J1486,'[1]Item List (3)'!A$1:B$110000,2,FALSE)</f>
        <v>OR 22211 SPL</v>
      </c>
      <c r="L1486" s="5">
        <v>250928012</v>
      </c>
      <c r="M1486" s="15" t="str">
        <f t="shared" si="402"/>
        <v>OR</v>
      </c>
      <c r="N1486" s="15">
        <v>40</v>
      </c>
      <c r="O1486" s="47">
        <f t="shared" si="405"/>
        <v>90</v>
      </c>
      <c r="P1486" s="15">
        <v>1</v>
      </c>
      <c r="Q1486" s="15">
        <v>173</v>
      </c>
      <c r="R1486" s="15"/>
      <c r="S1486" s="15"/>
      <c r="T1486" s="15"/>
      <c r="U1486" s="48">
        <f t="shared" si="399"/>
        <v>173</v>
      </c>
      <c r="V1486" s="15">
        <v>120</v>
      </c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>
        <v>360</v>
      </c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48">
        <f t="shared" si="403"/>
        <v>480</v>
      </c>
      <c r="BH1486" s="49">
        <f t="shared" si="390"/>
        <v>8</v>
      </c>
      <c r="BI1486" s="50">
        <f t="shared" si="406"/>
        <v>2</v>
      </c>
      <c r="BJ1486" s="50">
        <f t="shared" si="392"/>
        <v>25</v>
      </c>
      <c r="BK1486" s="51">
        <f t="shared" si="393"/>
        <v>96.111111111111114</v>
      </c>
      <c r="BL1486" s="51">
        <f t="shared" si="394"/>
        <v>100</v>
      </c>
      <c r="BM1486" s="51">
        <f t="shared" si="401"/>
        <v>24.027777777777779</v>
      </c>
      <c r="BN1486" s="52">
        <f t="shared" si="395"/>
        <v>0</v>
      </c>
      <c r="BO1486" s="52">
        <f t="shared" si="396"/>
        <v>720</v>
      </c>
      <c r="BP1486" s="52">
        <f t="shared" si="397"/>
        <v>6</v>
      </c>
      <c r="BQ1486" s="53">
        <f t="shared" si="398"/>
        <v>540</v>
      </c>
    </row>
    <row r="1487" spans="1:73">
      <c r="A1487" s="41">
        <v>1548</v>
      </c>
      <c r="B1487" s="42">
        <v>46046</v>
      </c>
      <c r="C1487" s="15" t="s">
        <v>91</v>
      </c>
      <c r="D1487" s="43" t="str">
        <f t="shared" si="404"/>
        <v>HO</v>
      </c>
      <c r="E1487" s="44" t="s">
        <v>166</v>
      </c>
      <c r="F1487" s="44" t="s">
        <v>161</v>
      </c>
      <c r="G1487" s="45" t="s">
        <v>107</v>
      </c>
      <c r="H1487" s="45" t="s">
        <v>162</v>
      </c>
      <c r="I1487" s="45"/>
      <c r="J1487" s="5">
        <v>208249</v>
      </c>
      <c r="K1487" s="46" t="str">
        <f>VLOOKUP(J1487,'[1]Item List (3)'!A$1:B$110000,2,FALSE)</f>
        <v>OW-BDA-4003</v>
      </c>
      <c r="L1487" s="5">
        <v>251005010</v>
      </c>
      <c r="M1487" s="15" t="str">
        <f t="shared" si="402"/>
        <v>OR</v>
      </c>
      <c r="N1487" s="15">
        <v>25</v>
      </c>
      <c r="O1487" s="47">
        <f t="shared" si="405"/>
        <v>144</v>
      </c>
      <c r="P1487" s="15">
        <v>1</v>
      </c>
      <c r="Q1487" s="15">
        <v>403</v>
      </c>
      <c r="R1487" s="15"/>
      <c r="S1487" s="15"/>
      <c r="T1487" s="15"/>
      <c r="U1487" s="48">
        <f t="shared" si="399"/>
        <v>403</v>
      </c>
      <c r="V1487" s="15">
        <v>175</v>
      </c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>
        <v>290</v>
      </c>
      <c r="AO1487" s="15"/>
      <c r="AP1487" s="15">
        <v>15</v>
      </c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48">
        <f t="shared" si="403"/>
        <v>480</v>
      </c>
      <c r="BH1487" s="49">
        <f t="shared" si="390"/>
        <v>8</v>
      </c>
      <c r="BI1487" s="50">
        <f t="shared" si="406"/>
        <v>2.916666666666667</v>
      </c>
      <c r="BJ1487" s="50">
        <f t="shared" si="392"/>
        <v>36.458333333333336</v>
      </c>
      <c r="BK1487" s="51">
        <f t="shared" si="393"/>
        <v>95.952380952380935</v>
      </c>
      <c r="BL1487" s="51">
        <f t="shared" si="394"/>
        <v>100</v>
      </c>
      <c r="BM1487" s="51">
        <f t="shared" si="401"/>
        <v>34.982638888888893</v>
      </c>
      <c r="BN1487" s="52">
        <f t="shared" si="395"/>
        <v>0.25</v>
      </c>
      <c r="BO1487" s="52">
        <f t="shared" si="396"/>
        <v>1116</v>
      </c>
      <c r="BP1487" s="52">
        <f t="shared" si="397"/>
        <v>4.833333333333333</v>
      </c>
      <c r="BQ1487" s="53">
        <f t="shared" si="398"/>
        <v>696</v>
      </c>
    </row>
    <row r="1488" spans="1:73">
      <c r="A1488" s="41">
        <v>1549</v>
      </c>
      <c r="B1488" s="42">
        <v>46046</v>
      </c>
      <c r="C1488" s="15" t="s">
        <v>97</v>
      </c>
      <c r="D1488" s="43" t="str">
        <f t="shared" si="404"/>
        <v>HO</v>
      </c>
      <c r="E1488" s="44" t="s">
        <v>166</v>
      </c>
      <c r="F1488" s="44" t="s">
        <v>161</v>
      </c>
      <c r="G1488" s="45" t="s">
        <v>103</v>
      </c>
      <c r="H1488" s="45"/>
      <c r="I1488" s="45"/>
      <c r="J1488" s="5">
        <v>208249</v>
      </c>
      <c r="K1488" s="46" t="str">
        <f>VLOOKUP(J1488,'[1]Item List (3)'!A$1:B$110000,2,FALSE)</f>
        <v>OW-BDA-4003</v>
      </c>
      <c r="L1488" s="5">
        <v>251005010</v>
      </c>
      <c r="M1488" s="15" t="str">
        <f t="shared" si="402"/>
        <v>OR</v>
      </c>
      <c r="N1488" s="15">
        <v>25</v>
      </c>
      <c r="O1488" s="47">
        <f t="shared" si="405"/>
        <v>144</v>
      </c>
      <c r="P1488" s="15">
        <v>1</v>
      </c>
      <c r="Q1488" s="15">
        <v>654</v>
      </c>
      <c r="R1488" s="15"/>
      <c r="S1488" s="15"/>
      <c r="T1488" s="15"/>
      <c r="U1488" s="48">
        <f t="shared" si="399"/>
        <v>654</v>
      </c>
      <c r="V1488" s="15">
        <v>290</v>
      </c>
      <c r="W1488" s="15"/>
      <c r="X1488" s="15">
        <v>30</v>
      </c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>
        <v>30</v>
      </c>
      <c r="AQ1488" s="15"/>
      <c r="AR1488" s="15">
        <v>130</v>
      </c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48">
        <f t="shared" si="403"/>
        <v>480</v>
      </c>
      <c r="BH1488" s="49">
        <f t="shared" si="390"/>
        <v>8</v>
      </c>
      <c r="BI1488" s="50">
        <f t="shared" si="406"/>
        <v>4.8333333333333339</v>
      </c>
      <c r="BJ1488" s="50">
        <f t="shared" si="392"/>
        <v>60.416666666666671</v>
      </c>
      <c r="BK1488" s="51">
        <f t="shared" si="393"/>
        <v>93.965517241379288</v>
      </c>
      <c r="BL1488" s="51">
        <f t="shared" si="394"/>
        <v>100</v>
      </c>
      <c r="BM1488" s="51">
        <f t="shared" si="401"/>
        <v>56.770833333333329</v>
      </c>
      <c r="BN1488" s="52">
        <f t="shared" si="395"/>
        <v>0.5</v>
      </c>
      <c r="BO1488" s="52">
        <f t="shared" si="396"/>
        <v>1080</v>
      </c>
      <c r="BP1488" s="52">
        <f t="shared" si="397"/>
        <v>2.6666666666666665</v>
      </c>
      <c r="BQ1488" s="53">
        <f t="shared" si="398"/>
        <v>384</v>
      </c>
    </row>
    <row r="1489" spans="1:69">
      <c r="A1489" s="41">
        <v>1550</v>
      </c>
      <c r="B1489" s="42">
        <v>46046</v>
      </c>
      <c r="C1489" s="15" t="s">
        <v>91</v>
      </c>
      <c r="D1489" s="43" t="str">
        <f t="shared" si="404"/>
        <v>HO</v>
      </c>
      <c r="E1489" s="44" t="s">
        <v>169</v>
      </c>
      <c r="F1489" s="44" t="s">
        <v>161</v>
      </c>
      <c r="G1489" s="45" t="s">
        <v>167</v>
      </c>
      <c r="H1489" s="45"/>
      <c r="I1489" s="45"/>
      <c r="J1489" s="5">
        <v>104249</v>
      </c>
      <c r="K1489" s="46" t="str">
        <f>VLOOKUP(J1489,'[1]Item List (3)'!A$1:B$110000,2,FALSE)</f>
        <v>IW. BDA-4003</v>
      </c>
      <c r="L1489" s="5">
        <v>251009003</v>
      </c>
      <c r="M1489" s="15" t="str">
        <f t="shared" si="402"/>
        <v>IR</v>
      </c>
      <c r="N1489" s="15">
        <v>15</v>
      </c>
      <c r="O1489" s="47">
        <f t="shared" si="405"/>
        <v>240</v>
      </c>
      <c r="P1489" s="15">
        <v>1</v>
      </c>
      <c r="Q1489" s="15">
        <v>1020</v>
      </c>
      <c r="R1489" s="15"/>
      <c r="S1489" s="15"/>
      <c r="T1489" s="15"/>
      <c r="U1489" s="48">
        <f t="shared" si="399"/>
        <v>1020</v>
      </c>
      <c r="V1489" s="15">
        <v>295</v>
      </c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>
        <v>195</v>
      </c>
      <c r="AO1489" s="15"/>
      <c r="AP1489" s="15">
        <v>20</v>
      </c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48">
        <f t="shared" si="403"/>
        <v>510</v>
      </c>
      <c r="BH1489" s="49">
        <f t="shared" ref="BH1489:BH1552" si="407">BG1489/60</f>
        <v>8.5</v>
      </c>
      <c r="BI1489" s="50">
        <f t="shared" si="406"/>
        <v>4.9166666666666661</v>
      </c>
      <c r="BJ1489" s="50">
        <f t="shared" ref="BJ1489:BJ1552" si="408">IFERROR(BI1489/BH1489*100,0)</f>
        <v>57.843137254901954</v>
      </c>
      <c r="BK1489" s="51">
        <f t="shared" ref="BK1489:BK1552" si="409">IFERROR(((U1489*N1489)/(BI1489*3600)*100),0)</f>
        <v>86.440677966101703</v>
      </c>
      <c r="BL1489" s="51">
        <f t="shared" ref="BL1489:BL1552" si="410">IFERROR(((U1489-(R1489+S1489+T1489))/U1489*100),0)</f>
        <v>100</v>
      </c>
      <c r="BM1489" s="51">
        <f t="shared" si="401"/>
        <v>50</v>
      </c>
      <c r="BN1489" s="52">
        <f t="shared" ref="BN1489:BN1552" si="411">(W1489+AP1489+BE1489+BF1489)/60</f>
        <v>0.33333333333333331</v>
      </c>
      <c r="BO1489" s="52">
        <f t="shared" ref="BO1489:BO1552" si="412">IFERROR(((BH1489-BN1489)*3600)/N1489,0)</f>
        <v>1959.9999999999998</v>
      </c>
      <c r="BP1489" s="52">
        <f t="shared" ref="BP1489:BP1552" si="413">IFERROR(SUM(W1489:BF1489)/60-BN1489,0)</f>
        <v>3.25</v>
      </c>
      <c r="BQ1489" s="53">
        <f t="shared" ref="BQ1489:BQ1552" si="414">IFERROR(BP1489*3600/N1489,0)</f>
        <v>780</v>
      </c>
    </row>
    <row r="1490" spans="1:69">
      <c r="A1490" s="41">
        <v>1551</v>
      </c>
      <c r="B1490" s="42">
        <v>46046</v>
      </c>
      <c r="C1490" s="15" t="s">
        <v>97</v>
      </c>
      <c r="D1490" s="43" t="str">
        <f t="shared" si="404"/>
        <v>HO</v>
      </c>
      <c r="E1490" s="44" t="s">
        <v>169</v>
      </c>
      <c r="F1490" s="44" t="s">
        <v>161</v>
      </c>
      <c r="G1490" s="45" t="s">
        <v>171</v>
      </c>
      <c r="H1490" s="45"/>
      <c r="I1490" s="45"/>
      <c r="J1490" s="5">
        <v>104249</v>
      </c>
      <c r="K1490" s="46" t="str">
        <f>VLOOKUP(J1490,'[1]Item List (3)'!A$1:B$110000,2,FALSE)</f>
        <v>IW. BDA-4003</v>
      </c>
      <c r="L1490" s="5">
        <v>251009003</v>
      </c>
      <c r="M1490" s="15" t="str">
        <f t="shared" si="402"/>
        <v>IR</v>
      </c>
      <c r="N1490" s="15">
        <v>15</v>
      </c>
      <c r="O1490" s="47">
        <f t="shared" si="405"/>
        <v>240</v>
      </c>
      <c r="P1490" s="15">
        <v>1</v>
      </c>
      <c r="Q1490" s="15">
        <v>1397</v>
      </c>
      <c r="R1490" s="15"/>
      <c r="S1490" s="15"/>
      <c r="T1490" s="15"/>
      <c r="U1490" s="48">
        <f t="shared" si="399"/>
        <v>1397</v>
      </c>
      <c r="V1490" s="15">
        <v>360</v>
      </c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>
        <v>90</v>
      </c>
      <c r="AO1490" s="15"/>
      <c r="AP1490" s="15">
        <v>30</v>
      </c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48">
        <f t="shared" si="403"/>
        <v>480</v>
      </c>
      <c r="BH1490" s="49">
        <f t="shared" si="407"/>
        <v>8</v>
      </c>
      <c r="BI1490" s="50">
        <f t="shared" si="406"/>
        <v>6</v>
      </c>
      <c r="BJ1490" s="50">
        <f t="shared" si="408"/>
        <v>75</v>
      </c>
      <c r="BK1490" s="51">
        <f t="shared" si="409"/>
        <v>97.013888888888886</v>
      </c>
      <c r="BL1490" s="51">
        <f t="shared" si="410"/>
        <v>100</v>
      </c>
      <c r="BM1490" s="51">
        <f t="shared" si="401"/>
        <v>72.760416666666657</v>
      </c>
      <c r="BN1490" s="52">
        <f t="shared" si="411"/>
        <v>0.5</v>
      </c>
      <c r="BO1490" s="52">
        <f t="shared" si="412"/>
        <v>1800</v>
      </c>
      <c r="BP1490" s="52">
        <f t="shared" si="413"/>
        <v>1.5</v>
      </c>
      <c r="BQ1490" s="53">
        <f t="shared" si="414"/>
        <v>360</v>
      </c>
    </row>
    <row r="1491" spans="1:69">
      <c r="A1491" s="41">
        <v>1552</v>
      </c>
      <c r="B1491" s="42">
        <v>46046</v>
      </c>
      <c r="C1491" s="15" t="s">
        <v>91</v>
      </c>
      <c r="D1491" s="43" t="str">
        <f t="shared" si="404"/>
        <v>HO</v>
      </c>
      <c r="E1491" s="44" t="s">
        <v>172</v>
      </c>
      <c r="F1491" s="44" t="s">
        <v>161</v>
      </c>
      <c r="G1491" s="45" t="s">
        <v>173</v>
      </c>
      <c r="H1491" s="45"/>
      <c r="I1491" s="45"/>
      <c r="J1491" s="5">
        <v>208299</v>
      </c>
      <c r="K1491" s="46" t="str">
        <f>VLOOKUP(J1491,'[1]Item List (3)'!A$1:B$110000,2,FALSE)</f>
        <v>OR.9916</v>
      </c>
      <c r="L1491" s="5">
        <v>251127015</v>
      </c>
      <c r="M1491" s="15" t="str">
        <f t="shared" si="402"/>
        <v>OR</v>
      </c>
      <c r="N1491" s="15">
        <v>15</v>
      </c>
      <c r="O1491" s="47">
        <f t="shared" si="405"/>
        <v>240</v>
      </c>
      <c r="P1491" s="15">
        <v>1</v>
      </c>
      <c r="Q1491" s="15">
        <v>1604</v>
      </c>
      <c r="R1491" s="15"/>
      <c r="S1491" s="15"/>
      <c r="T1491" s="15"/>
      <c r="U1491" s="48">
        <f t="shared" si="399"/>
        <v>1604</v>
      </c>
      <c r="V1491" s="15">
        <v>415</v>
      </c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>
        <v>20</v>
      </c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>
        <v>75</v>
      </c>
      <c r="BA1491" s="15"/>
      <c r="BB1491" s="15"/>
      <c r="BC1491" s="15"/>
      <c r="BD1491" s="15"/>
      <c r="BE1491" s="15"/>
      <c r="BF1491" s="15"/>
      <c r="BG1491" s="48">
        <f t="shared" si="403"/>
        <v>510</v>
      </c>
      <c r="BH1491" s="49">
        <f t="shared" si="407"/>
        <v>8.5</v>
      </c>
      <c r="BI1491" s="50">
        <f t="shared" si="406"/>
        <v>6.916666666666667</v>
      </c>
      <c r="BJ1491" s="50">
        <f t="shared" si="408"/>
        <v>81.372549019607845</v>
      </c>
      <c r="BK1491" s="51">
        <f t="shared" si="409"/>
        <v>96.626506024096386</v>
      </c>
      <c r="BL1491" s="51">
        <f t="shared" si="410"/>
        <v>100</v>
      </c>
      <c r="BM1491" s="51">
        <f t="shared" si="401"/>
        <v>78.627450980392155</v>
      </c>
      <c r="BN1491" s="52">
        <f t="shared" si="411"/>
        <v>0.33333333333333331</v>
      </c>
      <c r="BO1491" s="52">
        <f t="shared" si="412"/>
        <v>1959.9999999999998</v>
      </c>
      <c r="BP1491" s="52">
        <f t="shared" si="413"/>
        <v>1.25</v>
      </c>
      <c r="BQ1491" s="53">
        <f t="shared" si="414"/>
        <v>300</v>
      </c>
    </row>
    <row r="1492" spans="1:69">
      <c r="A1492" s="41">
        <v>1553</v>
      </c>
      <c r="B1492" s="42">
        <v>46046</v>
      </c>
      <c r="C1492" s="15" t="s">
        <v>97</v>
      </c>
      <c r="D1492" s="43" t="str">
        <f t="shared" si="404"/>
        <v>HO</v>
      </c>
      <c r="E1492" s="44" t="s">
        <v>172</v>
      </c>
      <c r="F1492" s="44" t="s">
        <v>161</v>
      </c>
      <c r="G1492" s="45" t="s">
        <v>173</v>
      </c>
      <c r="H1492" s="45" t="s">
        <v>171</v>
      </c>
      <c r="I1492" s="45" t="s">
        <v>104</v>
      </c>
      <c r="J1492" s="5">
        <v>208299</v>
      </c>
      <c r="K1492" s="46" t="str">
        <f>VLOOKUP(J1492,'[1]Item List (3)'!A$1:B$110000,2,FALSE)</f>
        <v>OR.9916</v>
      </c>
      <c r="L1492" s="5">
        <v>251127015</v>
      </c>
      <c r="M1492" s="15" t="str">
        <f t="shared" si="402"/>
        <v>OR</v>
      </c>
      <c r="N1492" s="15">
        <v>15</v>
      </c>
      <c r="O1492" s="47">
        <f t="shared" si="405"/>
        <v>240</v>
      </c>
      <c r="P1492" s="15">
        <v>1</v>
      </c>
      <c r="Q1492" s="15">
        <v>1629</v>
      </c>
      <c r="R1492" s="15"/>
      <c r="S1492" s="15"/>
      <c r="T1492" s="15"/>
      <c r="U1492" s="48">
        <f t="shared" si="399"/>
        <v>1629</v>
      </c>
      <c r="V1492" s="15">
        <v>425</v>
      </c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>
        <v>20</v>
      </c>
      <c r="AO1492" s="15"/>
      <c r="AP1492" s="15">
        <v>30</v>
      </c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>
        <v>5</v>
      </c>
      <c r="BF1492" s="15"/>
      <c r="BG1492" s="48">
        <f t="shared" si="403"/>
        <v>480</v>
      </c>
      <c r="BH1492" s="49">
        <f t="shared" si="407"/>
        <v>8</v>
      </c>
      <c r="BI1492" s="50">
        <f t="shared" si="406"/>
        <v>7.083333333333333</v>
      </c>
      <c r="BJ1492" s="50">
        <f t="shared" si="408"/>
        <v>88.541666666666657</v>
      </c>
      <c r="BK1492" s="51">
        <f t="shared" si="409"/>
        <v>95.82352941176471</v>
      </c>
      <c r="BL1492" s="51">
        <f t="shared" si="410"/>
        <v>100</v>
      </c>
      <c r="BM1492" s="51">
        <f t="shared" si="401"/>
        <v>84.84375</v>
      </c>
      <c r="BN1492" s="52">
        <f t="shared" si="411"/>
        <v>0.58333333333333337</v>
      </c>
      <c r="BO1492" s="52">
        <f t="shared" si="412"/>
        <v>1780</v>
      </c>
      <c r="BP1492" s="52">
        <f t="shared" si="413"/>
        <v>0.33333333333333326</v>
      </c>
      <c r="BQ1492" s="53">
        <f t="shared" si="414"/>
        <v>79.999999999999986</v>
      </c>
    </row>
    <row r="1493" spans="1:69">
      <c r="A1493" s="41">
        <v>1554</v>
      </c>
      <c r="B1493" s="42">
        <v>46046</v>
      </c>
      <c r="C1493" s="15" t="s">
        <v>91</v>
      </c>
      <c r="D1493" s="43" t="str">
        <f t="shared" si="404"/>
        <v>HO</v>
      </c>
      <c r="E1493" s="44" t="s">
        <v>175</v>
      </c>
      <c r="F1493" s="44"/>
      <c r="G1493" s="45"/>
      <c r="H1493" s="45"/>
      <c r="I1493" s="45"/>
      <c r="J1493" s="5"/>
      <c r="K1493" s="46" t="e">
        <f>VLOOKUP(J1493,'[1]Item List (3)'!A$1:B$110000,2,FALSE)</f>
        <v>#N/A</v>
      </c>
      <c r="L1493" s="5"/>
      <c r="M1493" s="15" t="str">
        <f t="shared" si="402"/>
        <v>IR</v>
      </c>
      <c r="N1493" s="15"/>
      <c r="O1493" s="47" t="str">
        <f t="shared" si="405"/>
        <v/>
      </c>
      <c r="P1493" s="15"/>
      <c r="Q1493" s="15"/>
      <c r="R1493" s="15"/>
      <c r="S1493" s="15"/>
      <c r="T1493" s="15"/>
      <c r="U1493" s="48">
        <f t="shared" si="399"/>
        <v>0</v>
      </c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>
        <v>480</v>
      </c>
      <c r="BG1493" s="48">
        <f t="shared" si="403"/>
        <v>480</v>
      </c>
      <c r="BH1493" s="49">
        <f t="shared" si="407"/>
        <v>8</v>
      </c>
      <c r="BI1493" s="50">
        <f t="shared" si="406"/>
        <v>0</v>
      </c>
      <c r="BJ1493" s="50">
        <f t="shared" si="408"/>
        <v>0</v>
      </c>
      <c r="BK1493" s="51">
        <f t="shared" si="409"/>
        <v>0</v>
      </c>
      <c r="BL1493" s="51">
        <f t="shared" si="410"/>
        <v>0</v>
      </c>
      <c r="BM1493" s="51">
        <f t="shared" si="401"/>
        <v>0</v>
      </c>
      <c r="BN1493" s="52">
        <f t="shared" si="411"/>
        <v>8</v>
      </c>
      <c r="BO1493" s="52">
        <f t="shared" si="412"/>
        <v>0</v>
      </c>
      <c r="BP1493" s="52">
        <f t="shared" si="413"/>
        <v>0</v>
      </c>
      <c r="BQ1493" s="53">
        <f t="shared" si="414"/>
        <v>0</v>
      </c>
    </row>
    <row r="1494" spans="1:69">
      <c r="A1494" s="41">
        <v>1555</v>
      </c>
      <c r="B1494" s="42">
        <v>46046</v>
      </c>
      <c r="C1494" s="15" t="s">
        <v>97</v>
      </c>
      <c r="D1494" s="43" t="str">
        <f t="shared" si="404"/>
        <v>HO</v>
      </c>
      <c r="E1494" s="44" t="s">
        <v>175</v>
      </c>
      <c r="F1494" s="44"/>
      <c r="G1494" s="45"/>
      <c r="H1494" s="45"/>
      <c r="I1494" s="45"/>
      <c r="J1494" s="5"/>
      <c r="K1494" s="46" t="e">
        <f>VLOOKUP(J1494,'[1]Item List (3)'!A$1:B$110000,2,FALSE)</f>
        <v>#N/A</v>
      </c>
      <c r="L1494" s="5"/>
      <c r="M1494" s="15" t="str">
        <f t="shared" si="402"/>
        <v>IR</v>
      </c>
      <c r="N1494" s="15"/>
      <c r="O1494" s="47" t="str">
        <f t="shared" si="405"/>
        <v/>
      </c>
      <c r="P1494" s="15"/>
      <c r="Q1494" s="15"/>
      <c r="R1494" s="15"/>
      <c r="S1494" s="15"/>
      <c r="T1494" s="15"/>
      <c r="U1494" s="48">
        <f t="shared" ref="U1494:U1557" si="415">Q1494+S1494+T1494</f>
        <v>0</v>
      </c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>
        <v>480</v>
      </c>
      <c r="BG1494" s="48">
        <f t="shared" si="403"/>
        <v>480</v>
      </c>
      <c r="BH1494" s="49">
        <f t="shared" si="407"/>
        <v>8</v>
      </c>
      <c r="BI1494" s="50">
        <f t="shared" si="406"/>
        <v>0</v>
      </c>
      <c r="BJ1494" s="50">
        <f t="shared" si="408"/>
        <v>0</v>
      </c>
      <c r="BK1494" s="51">
        <f t="shared" si="409"/>
        <v>0</v>
      </c>
      <c r="BL1494" s="51">
        <f t="shared" si="410"/>
        <v>0</v>
      </c>
      <c r="BM1494" s="51">
        <f t="shared" si="401"/>
        <v>0</v>
      </c>
      <c r="BN1494" s="52">
        <f t="shared" si="411"/>
        <v>8</v>
      </c>
      <c r="BO1494" s="52">
        <f t="shared" si="412"/>
        <v>0</v>
      </c>
      <c r="BP1494" s="52">
        <f t="shared" si="413"/>
        <v>0</v>
      </c>
      <c r="BQ1494" s="53">
        <f t="shared" si="414"/>
        <v>0</v>
      </c>
    </row>
    <row r="1495" spans="1:69">
      <c r="A1495" s="41">
        <v>1556</v>
      </c>
      <c r="B1495" s="42">
        <v>46046</v>
      </c>
      <c r="C1495" s="15" t="s">
        <v>91</v>
      </c>
      <c r="D1495" s="43" t="str">
        <f t="shared" si="404"/>
        <v>HO</v>
      </c>
      <c r="E1495" s="44" t="s">
        <v>176</v>
      </c>
      <c r="F1495" s="44" t="s">
        <v>161</v>
      </c>
      <c r="G1495" s="45" t="s">
        <v>162</v>
      </c>
      <c r="H1495" s="45" t="s">
        <v>178</v>
      </c>
      <c r="I1495" s="45"/>
      <c r="J1495" s="5">
        <v>200497.11</v>
      </c>
      <c r="K1495" s="46" t="str">
        <f>VLOOKUP(J1495,'[1]Item List (3)'!A$1:B$110000,2,FALSE)</f>
        <v>OR.MNA6718G</v>
      </c>
      <c r="L1495" s="5">
        <v>251229002</v>
      </c>
      <c r="M1495" s="15" t="str">
        <f t="shared" si="402"/>
        <v>OR</v>
      </c>
      <c r="N1495" s="15">
        <v>15</v>
      </c>
      <c r="O1495" s="47">
        <f t="shared" si="405"/>
        <v>240</v>
      </c>
      <c r="P1495" s="15">
        <v>1</v>
      </c>
      <c r="Q1495" s="15">
        <v>1165</v>
      </c>
      <c r="R1495" s="15"/>
      <c r="S1495" s="15"/>
      <c r="T1495" s="15"/>
      <c r="U1495" s="48">
        <f t="shared" si="415"/>
        <v>1165</v>
      </c>
      <c r="V1495" s="15">
        <v>300</v>
      </c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>
        <v>20</v>
      </c>
      <c r="AQ1495" s="15"/>
      <c r="AR1495" s="15">
        <v>115</v>
      </c>
      <c r="AS1495" s="15"/>
      <c r="AT1495" s="15"/>
      <c r="AU1495" s="15"/>
      <c r="AV1495" s="15"/>
      <c r="AW1495" s="15"/>
      <c r="AX1495" s="15"/>
      <c r="AY1495" s="15"/>
      <c r="AZ1495" s="15">
        <v>45</v>
      </c>
      <c r="BA1495" s="15"/>
      <c r="BB1495" s="15"/>
      <c r="BC1495" s="15"/>
      <c r="BD1495" s="15"/>
      <c r="BE1495" s="15"/>
      <c r="BF1495" s="15"/>
      <c r="BG1495" s="48">
        <f t="shared" si="403"/>
        <v>480</v>
      </c>
      <c r="BH1495" s="49">
        <f t="shared" si="407"/>
        <v>8</v>
      </c>
      <c r="BI1495" s="50">
        <f t="shared" si="406"/>
        <v>5</v>
      </c>
      <c r="BJ1495" s="50">
        <f t="shared" si="408"/>
        <v>62.5</v>
      </c>
      <c r="BK1495" s="51">
        <f t="shared" si="409"/>
        <v>97.083333333333329</v>
      </c>
      <c r="BL1495" s="51">
        <f t="shared" si="410"/>
        <v>100</v>
      </c>
      <c r="BM1495" s="51">
        <f t="shared" si="401"/>
        <v>60.677083333333329</v>
      </c>
      <c r="BN1495" s="52">
        <f t="shared" si="411"/>
        <v>0.33333333333333331</v>
      </c>
      <c r="BO1495" s="52">
        <f t="shared" si="412"/>
        <v>1840</v>
      </c>
      <c r="BP1495" s="52">
        <f t="shared" si="413"/>
        <v>2.6666666666666665</v>
      </c>
      <c r="BQ1495" s="53">
        <f t="shared" si="414"/>
        <v>640</v>
      </c>
    </row>
    <row r="1496" spans="1:69">
      <c r="A1496" s="41">
        <v>1557</v>
      </c>
      <c r="B1496" s="42">
        <v>46046</v>
      </c>
      <c r="C1496" s="15" t="s">
        <v>97</v>
      </c>
      <c r="D1496" s="43" t="str">
        <f t="shared" si="404"/>
        <v>HO</v>
      </c>
      <c r="E1496" s="44" t="s">
        <v>176</v>
      </c>
      <c r="F1496" s="44" t="s">
        <v>161</v>
      </c>
      <c r="G1496" s="45" t="s">
        <v>104</v>
      </c>
      <c r="H1496" s="45"/>
      <c r="I1496" s="45"/>
      <c r="J1496" s="5">
        <v>200497.11</v>
      </c>
      <c r="K1496" s="46" t="str">
        <f>VLOOKUP(J1496,'[1]Item List (3)'!A$1:B$110000,2,FALSE)</f>
        <v>OR.MNA6718G</v>
      </c>
      <c r="L1496" s="5">
        <v>251229002</v>
      </c>
      <c r="M1496" s="15" t="str">
        <f t="shared" si="402"/>
        <v>OR</v>
      </c>
      <c r="N1496" s="15">
        <v>15</v>
      </c>
      <c r="O1496" s="47">
        <f t="shared" si="405"/>
        <v>240</v>
      </c>
      <c r="P1496" s="15">
        <v>1</v>
      </c>
      <c r="Q1496" s="15">
        <v>471</v>
      </c>
      <c r="R1496" s="15"/>
      <c r="S1496" s="15"/>
      <c r="T1496" s="15"/>
      <c r="U1496" s="48">
        <f t="shared" si="415"/>
        <v>471</v>
      </c>
      <c r="V1496" s="15">
        <v>170</v>
      </c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>
        <v>300</v>
      </c>
      <c r="AO1496" s="15"/>
      <c r="AP1496" s="15">
        <v>10</v>
      </c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48">
        <f t="shared" si="403"/>
        <v>480</v>
      </c>
      <c r="BH1496" s="49">
        <f t="shared" si="407"/>
        <v>8</v>
      </c>
      <c r="BI1496" s="50">
        <f t="shared" si="406"/>
        <v>2.833333333333333</v>
      </c>
      <c r="BJ1496" s="50">
        <f t="shared" si="408"/>
        <v>35.416666666666664</v>
      </c>
      <c r="BK1496" s="51">
        <f t="shared" si="409"/>
        <v>69.264705882352956</v>
      </c>
      <c r="BL1496" s="51">
        <f t="shared" si="410"/>
        <v>100</v>
      </c>
      <c r="BM1496" s="51">
        <f t="shared" si="401"/>
        <v>24.531250000000004</v>
      </c>
      <c r="BN1496" s="52">
        <f t="shared" si="411"/>
        <v>0.16666666666666666</v>
      </c>
      <c r="BO1496" s="52">
        <f t="shared" si="412"/>
        <v>1880</v>
      </c>
      <c r="BP1496" s="52">
        <f t="shared" si="413"/>
        <v>5</v>
      </c>
      <c r="BQ1496" s="53">
        <f t="shared" si="414"/>
        <v>1200</v>
      </c>
    </row>
    <row r="1497" spans="1:69">
      <c r="A1497" s="41">
        <v>1558</v>
      </c>
      <c r="B1497" s="42">
        <v>46046</v>
      </c>
      <c r="C1497" s="15" t="s">
        <v>91</v>
      </c>
      <c r="D1497" s="43" t="str">
        <f t="shared" si="404"/>
        <v>HO</v>
      </c>
      <c r="E1497" s="44" t="s">
        <v>177</v>
      </c>
      <c r="F1497" s="44" t="s">
        <v>161</v>
      </c>
      <c r="G1497" s="45" t="s">
        <v>163</v>
      </c>
      <c r="H1497" s="45"/>
      <c r="I1497" s="45"/>
      <c r="J1497" s="5">
        <v>100261</v>
      </c>
      <c r="K1497" s="46" t="str">
        <f>VLOOKUP(J1497,'[1]Item List (3)'!A$1:B$110000,2,FALSE)</f>
        <v>IR. 211 YY4</v>
      </c>
      <c r="L1497" s="5">
        <v>251230007</v>
      </c>
      <c r="M1497" s="15" t="str">
        <f t="shared" si="402"/>
        <v>IR</v>
      </c>
      <c r="N1497" s="15">
        <v>20</v>
      </c>
      <c r="O1497" s="47">
        <f t="shared" si="405"/>
        <v>180</v>
      </c>
      <c r="P1497" s="15">
        <v>1</v>
      </c>
      <c r="Q1497" s="15">
        <v>510</v>
      </c>
      <c r="R1497" s="15"/>
      <c r="S1497" s="15"/>
      <c r="T1497" s="15"/>
      <c r="U1497" s="48">
        <f t="shared" si="415"/>
        <v>510</v>
      </c>
      <c r="V1497" s="15">
        <v>300</v>
      </c>
      <c r="W1497" s="15">
        <v>60</v>
      </c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>
        <v>120</v>
      </c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48">
        <f t="shared" si="403"/>
        <v>480</v>
      </c>
      <c r="BH1497" s="49">
        <f t="shared" si="407"/>
        <v>8</v>
      </c>
      <c r="BI1497" s="50">
        <f t="shared" si="406"/>
        <v>5</v>
      </c>
      <c r="BJ1497" s="50">
        <f t="shared" si="408"/>
        <v>62.5</v>
      </c>
      <c r="BK1497" s="51">
        <f t="shared" si="409"/>
        <v>56.666666666666664</v>
      </c>
      <c r="BL1497" s="51">
        <f t="shared" si="410"/>
        <v>100</v>
      </c>
      <c r="BM1497" s="51">
        <f t="shared" si="401"/>
        <v>35.416666666666664</v>
      </c>
      <c r="BN1497" s="52">
        <f t="shared" si="411"/>
        <v>1</v>
      </c>
      <c r="BO1497" s="52">
        <f t="shared" si="412"/>
        <v>1260</v>
      </c>
      <c r="BP1497" s="52">
        <f t="shared" si="413"/>
        <v>2</v>
      </c>
      <c r="BQ1497" s="53">
        <f t="shared" si="414"/>
        <v>360</v>
      </c>
    </row>
    <row r="1498" spans="1:69">
      <c r="A1498" s="41">
        <v>1559</v>
      </c>
      <c r="B1498" s="42">
        <v>46046</v>
      </c>
      <c r="C1498" s="15" t="s">
        <v>97</v>
      </c>
      <c r="D1498" s="43" t="str">
        <f t="shared" si="404"/>
        <v>HO</v>
      </c>
      <c r="E1498" s="44" t="s">
        <v>177</v>
      </c>
      <c r="F1498" s="44" t="s">
        <v>161</v>
      </c>
      <c r="G1498" s="45" t="s">
        <v>190</v>
      </c>
      <c r="H1498" s="45" t="s">
        <v>173</v>
      </c>
      <c r="I1498" s="45"/>
      <c r="J1498" s="5">
        <v>100261</v>
      </c>
      <c r="K1498" s="46" t="str">
        <f>VLOOKUP(J1498,'[1]Item List (3)'!A$1:B$110000,2,FALSE)</f>
        <v>IR. 211 YY4</v>
      </c>
      <c r="L1498" s="5">
        <v>251221003</v>
      </c>
      <c r="M1498" s="15" t="str">
        <f t="shared" si="402"/>
        <v>IR</v>
      </c>
      <c r="N1498" s="15">
        <v>20</v>
      </c>
      <c r="O1498" s="47">
        <f t="shared" si="405"/>
        <v>180</v>
      </c>
      <c r="P1498" s="15">
        <v>1</v>
      </c>
      <c r="Q1498" s="15">
        <v>538</v>
      </c>
      <c r="R1498" s="15"/>
      <c r="S1498" s="15"/>
      <c r="T1498" s="15"/>
      <c r="U1498" s="48">
        <f t="shared" si="415"/>
        <v>538</v>
      </c>
      <c r="V1498" s="15">
        <v>195</v>
      </c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>
        <v>275</v>
      </c>
      <c r="AO1498" s="15"/>
      <c r="AP1498" s="15">
        <v>10</v>
      </c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48">
        <f t="shared" si="403"/>
        <v>480</v>
      </c>
      <c r="BH1498" s="49">
        <f t="shared" si="407"/>
        <v>8</v>
      </c>
      <c r="BI1498" s="50">
        <f t="shared" si="406"/>
        <v>3.25</v>
      </c>
      <c r="BJ1498" s="50">
        <f t="shared" si="408"/>
        <v>40.625</v>
      </c>
      <c r="BK1498" s="51">
        <f t="shared" si="409"/>
        <v>91.965811965811966</v>
      </c>
      <c r="BL1498" s="51">
        <f t="shared" si="410"/>
        <v>100</v>
      </c>
      <c r="BM1498" s="51">
        <f t="shared" si="401"/>
        <v>37.361111111111114</v>
      </c>
      <c r="BN1498" s="52">
        <f t="shared" si="411"/>
        <v>0.16666666666666666</v>
      </c>
      <c r="BO1498" s="52">
        <f t="shared" si="412"/>
        <v>1410</v>
      </c>
      <c r="BP1498" s="52">
        <f t="shared" si="413"/>
        <v>4.583333333333333</v>
      </c>
      <c r="BQ1498" s="53">
        <f t="shared" si="414"/>
        <v>825</v>
      </c>
    </row>
    <row r="1499" spans="1:69">
      <c r="A1499" s="41">
        <v>1560</v>
      </c>
      <c r="B1499" s="42">
        <v>46046</v>
      </c>
      <c r="C1499" s="15" t="s">
        <v>91</v>
      </c>
      <c r="D1499" s="43" t="str">
        <f t="shared" si="404"/>
        <v>HO</v>
      </c>
      <c r="E1499" s="44" t="s">
        <v>179</v>
      </c>
      <c r="F1499" s="44" t="s">
        <v>161</v>
      </c>
      <c r="G1499" s="45" t="s">
        <v>163</v>
      </c>
      <c r="H1499" s="45"/>
      <c r="I1499" s="45"/>
      <c r="J1499" s="5">
        <v>208247</v>
      </c>
      <c r="K1499" s="46" t="str">
        <f>VLOOKUP(J1499,'[1]Item List (3)'!A$1:B$110000,2,FALSE)</f>
        <v>OR.209 YY2</v>
      </c>
      <c r="L1499" s="5">
        <v>251221003</v>
      </c>
      <c r="M1499" s="15" t="str">
        <f t="shared" si="402"/>
        <v>OR</v>
      </c>
      <c r="N1499" s="15">
        <v>20</v>
      </c>
      <c r="O1499" s="47">
        <f t="shared" si="405"/>
        <v>180</v>
      </c>
      <c r="P1499" s="15">
        <v>1</v>
      </c>
      <c r="Q1499" s="15">
        <v>363</v>
      </c>
      <c r="R1499" s="15"/>
      <c r="S1499" s="15"/>
      <c r="T1499" s="15"/>
      <c r="U1499" s="48">
        <f t="shared" si="415"/>
        <v>363</v>
      </c>
      <c r="V1499" s="15">
        <v>130</v>
      </c>
      <c r="W1499" s="15">
        <v>120</v>
      </c>
      <c r="X1499" s="15">
        <v>20</v>
      </c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>
        <v>200</v>
      </c>
      <c r="AO1499" s="15"/>
      <c r="AP1499" s="15">
        <v>10</v>
      </c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48">
        <f t="shared" si="403"/>
        <v>480</v>
      </c>
      <c r="BH1499" s="49">
        <f t="shared" si="407"/>
        <v>8</v>
      </c>
      <c r="BI1499" s="50">
        <f t="shared" si="406"/>
        <v>2.166666666666667</v>
      </c>
      <c r="BJ1499" s="50">
        <f t="shared" si="408"/>
        <v>27.083333333333336</v>
      </c>
      <c r="BK1499" s="51">
        <f t="shared" si="409"/>
        <v>93.076923076923066</v>
      </c>
      <c r="BL1499" s="51">
        <f t="shared" si="410"/>
        <v>100</v>
      </c>
      <c r="BM1499" s="51">
        <f t="shared" si="401"/>
        <v>25.208333333333332</v>
      </c>
      <c r="BN1499" s="52">
        <f t="shared" si="411"/>
        <v>2.1666666666666665</v>
      </c>
      <c r="BO1499" s="52">
        <f t="shared" si="412"/>
        <v>1050.0000000000002</v>
      </c>
      <c r="BP1499" s="52">
        <f t="shared" si="413"/>
        <v>3.6666666666666665</v>
      </c>
      <c r="BQ1499" s="53">
        <f t="shared" si="414"/>
        <v>660</v>
      </c>
    </row>
    <row r="1500" spans="1:69">
      <c r="A1500" s="41">
        <v>1561</v>
      </c>
      <c r="B1500" s="42">
        <v>46046</v>
      </c>
      <c r="C1500" s="15" t="s">
        <v>97</v>
      </c>
      <c r="D1500" s="43" t="str">
        <f t="shared" si="404"/>
        <v>HO</v>
      </c>
      <c r="E1500" s="44" t="s">
        <v>179</v>
      </c>
      <c r="F1500" s="44" t="s">
        <v>161</v>
      </c>
      <c r="G1500" s="45" t="s">
        <v>173</v>
      </c>
      <c r="H1500" s="45" t="s">
        <v>190</v>
      </c>
      <c r="I1500" s="45"/>
      <c r="J1500" s="5">
        <v>208247</v>
      </c>
      <c r="K1500" s="46" t="str">
        <f>VLOOKUP(J1500,'[1]Item List (3)'!A$1:B$110000,2,FALSE)</f>
        <v>OR.209 YY2</v>
      </c>
      <c r="L1500" s="5">
        <v>251221003</v>
      </c>
      <c r="M1500" s="15" t="str">
        <f t="shared" si="402"/>
        <v>OR</v>
      </c>
      <c r="N1500" s="15">
        <v>20</v>
      </c>
      <c r="O1500" s="47">
        <f t="shared" si="405"/>
        <v>180</v>
      </c>
      <c r="P1500" s="15">
        <v>1</v>
      </c>
      <c r="Q1500" s="15">
        <v>795</v>
      </c>
      <c r="R1500" s="15"/>
      <c r="S1500" s="15"/>
      <c r="T1500" s="15"/>
      <c r="U1500" s="48">
        <f t="shared" si="415"/>
        <v>795</v>
      </c>
      <c r="V1500" s="15">
        <v>260</v>
      </c>
      <c r="W1500" s="15"/>
      <c r="X1500" s="15">
        <v>190</v>
      </c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>
        <v>10</v>
      </c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>
        <v>20</v>
      </c>
      <c r="BD1500" s="15"/>
      <c r="BE1500" s="15"/>
      <c r="BF1500" s="15"/>
      <c r="BG1500" s="48">
        <f t="shared" si="403"/>
        <v>480</v>
      </c>
      <c r="BH1500" s="49">
        <f t="shared" si="407"/>
        <v>8</v>
      </c>
      <c r="BI1500" s="50">
        <f t="shared" si="406"/>
        <v>4.3333333333333339</v>
      </c>
      <c r="BJ1500" s="50">
        <f t="shared" si="408"/>
        <v>54.166666666666671</v>
      </c>
      <c r="BK1500" s="51">
        <f t="shared" si="409"/>
        <v>101.92307692307692</v>
      </c>
      <c r="BL1500" s="51">
        <f t="shared" si="410"/>
        <v>100</v>
      </c>
      <c r="BM1500" s="51">
        <f t="shared" si="401"/>
        <v>55.208333333333336</v>
      </c>
      <c r="BN1500" s="52">
        <f t="shared" si="411"/>
        <v>0.16666666666666666</v>
      </c>
      <c r="BO1500" s="52">
        <f t="shared" si="412"/>
        <v>1410</v>
      </c>
      <c r="BP1500" s="52">
        <f t="shared" si="413"/>
        <v>3.5</v>
      </c>
      <c r="BQ1500" s="53">
        <f t="shared" si="414"/>
        <v>630</v>
      </c>
    </row>
    <row r="1501" spans="1:69">
      <c r="A1501" s="41">
        <v>1562</v>
      </c>
      <c r="B1501" s="42">
        <v>46047</v>
      </c>
      <c r="C1501" s="15" t="s">
        <v>91</v>
      </c>
      <c r="D1501" s="43" t="str">
        <f t="shared" si="404"/>
        <v>FG</v>
      </c>
      <c r="E1501" s="44" t="s">
        <v>93</v>
      </c>
      <c r="F1501" s="44" t="s">
        <v>92</v>
      </c>
      <c r="G1501" s="45" t="s">
        <v>94</v>
      </c>
      <c r="H1501" s="45" t="s">
        <v>95</v>
      </c>
      <c r="I1501" s="45"/>
      <c r="J1501" s="5">
        <v>104246</v>
      </c>
      <c r="K1501" s="46" t="str">
        <f>VLOOKUP(J1501,'[1]Item List (3)'!A$1:B$110000,2,FALSE)</f>
        <v>IN. 208</v>
      </c>
      <c r="L1501" s="5">
        <v>251223006</v>
      </c>
      <c r="M1501" s="15" t="str">
        <f t="shared" si="402"/>
        <v>IR</v>
      </c>
      <c r="N1501" s="15"/>
      <c r="O1501" s="47" t="str">
        <f t="shared" si="405"/>
        <v/>
      </c>
      <c r="P1501" s="15">
        <v>2</v>
      </c>
      <c r="Q1501" s="15">
        <v>6293</v>
      </c>
      <c r="R1501" s="15"/>
      <c r="S1501" s="15">
        <v>7</v>
      </c>
      <c r="T1501" s="15"/>
      <c r="U1501" s="48">
        <f t="shared" si="415"/>
        <v>6300</v>
      </c>
      <c r="V1501" s="15">
        <v>360</v>
      </c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>
        <v>60</v>
      </c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48">
        <f t="shared" si="403"/>
        <v>420</v>
      </c>
      <c r="BH1501" s="49">
        <f t="shared" si="407"/>
        <v>7</v>
      </c>
      <c r="BI1501" s="50">
        <f t="shared" si="406"/>
        <v>6</v>
      </c>
      <c r="BJ1501" s="50">
        <f t="shared" si="408"/>
        <v>85.714285714285708</v>
      </c>
      <c r="BK1501" s="51">
        <f t="shared" si="409"/>
        <v>0</v>
      </c>
      <c r="BL1501" s="51">
        <f t="shared" si="410"/>
        <v>99.8888888888889</v>
      </c>
      <c r="BM1501" s="51">
        <f t="shared" ref="BM1501:BM1564" si="416">IFERROR((((BJ1501*BK1501*BL1501)/1000000)*100),0)</f>
        <v>0</v>
      </c>
      <c r="BN1501" s="52">
        <f t="shared" si="411"/>
        <v>0</v>
      </c>
      <c r="BO1501" s="52">
        <f t="shared" si="412"/>
        <v>0</v>
      </c>
      <c r="BP1501" s="52">
        <f t="shared" si="413"/>
        <v>1</v>
      </c>
      <c r="BQ1501" s="53">
        <f t="shared" si="414"/>
        <v>0</v>
      </c>
    </row>
    <row r="1502" spans="1:69">
      <c r="A1502" s="41">
        <v>1563</v>
      </c>
      <c r="B1502" s="42">
        <v>46047</v>
      </c>
      <c r="C1502" s="15" t="s">
        <v>91</v>
      </c>
      <c r="D1502" s="43" t="str">
        <f t="shared" si="404"/>
        <v>FG</v>
      </c>
      <c r="E1502" s="44" t="s">
        <v>93</v>
      </c>
      <c r="F1502" s="44"/>
      <c r="G1502" s="45" t="s">
        <v>94</v>
      </c>
      <c r="H1502" s="45" t="s">
        <v>95</v>
      </c>
      <c r="I1502" s="45"/>
      <c r="J1502" s="5">
        <v>208332.01</v>
      </c>
      <c r="K1502" s="46" t="str">
        <f>VLOOKUP(J1502,'[1]Item List (3)'!A$1:B$110000,2,FALSE)</f>
        <v>NA/RNA.OR 6908</v>
      </c>
      <c r="L1502" s="5"/>
      <c r="M1502" s="15" t="str">
        <f t="shared" si="402"/>
        <v>OR</v>
      </c>
      <c r="N1502" s="15"/>
      <c r="O1502" s="47" t="str">
        <f t="shared" si="405"/>
        <v/>
      </c>
      <c r="P1502" s="15"/>
      <c r="Q1502" s="15"/>
      <c r="R1502" s="15"/>
      <c r="S1502" s="15"/>
      <c r="T1502" s="15"/>
      <c r="U1502" s="48">
        <f t="shared" si="415"/>
        <v>0</v>
      </c>
      <c r="V1502" s="15"/>
      <c r="W1502" s="15">
        <v>60</v>
      </c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48">
        <f t="shared" si="403"/>
        <v>60</v>
      </c>
      <c r="BH1502" s="49">
        <f t="shared" si="407"/>
        <v>1</v>
      </c>
      <c r="BI1502" s="50">
        <f t="shared" si="406"/>
        <v>0</v>
      </c>
      <c r="BJ1502" s="50">
        <f t="shared" si="408"/>
        <v>0</v>
      </c>
      <c r="BK1502" s="51">
        <f t="shared" si="409"/>
        <v>0</v>
      </c>
      <c r="BL1502" s="51">
        <f t="shared" si="410"/>
        <v>0</v>
      </c>
      <c r="BM1502" s="51">
        <f t="shared" si="416"/>
        <v>0</v>
      </c>
      <c r="BN1502" s="52">
        <f t="shared" si="411"/>
        <v>1</v>
      </c>
      <c r="BO1502" s="52">
        <f t="shared" si="412"/>
        <v>0</v>
      </c>
      <c r="BP1502" s="52">
        <f t="shared" si="413"/>
        <v>0</v>
      </c>
      <c r="BQ1502" s="53">
        <f t="shared" si="414"/>
        <v>0</v>
      </c>
    </row>
    <row r="1503" spans="1:69">
      <c r="A1503" s="41">
        <v>1564</v>
      </c>
      <c r="B1503" s="42">
        <v>46047</v>
      </c>
      <c r="C1503" s="15" t="s">
        <v>97</v>
      </c>
      <c r="D1503" s="43" t="str">
        <f t="shared" si="404"/>
        <v>FG</v>
      </c>
      <c r="E1503" s="44" t="s">
        <v>93</v>
      </c>
      <c r="F1503" s="44" t="s">
        <v>92</v>
      </c>
      <c r="G1503" s="45" t="s">
        <v>98</v>
      </c>
      <c r="H1503" s="45" t="s">
        <v>99</v>
      </c>
      <c r="I1503" s="45"/>
      <c r="J1503" s="5">
        <v>208332.01</v>
      </c>
      <c r="K1503" s="46" t="str">
        <f>VLOOKUP(J1503,'[1]Item List (3)'!A$1:B$110000,2,FALSE)</f>
        <v>NA/RNA.OR 6908</v>
      </c>
      <c r="L1503" s="5">
        <v>251204014</v>
      </c>
      <c r="M1503" s="15" t="str">
        <f t="shared" si="402"/>
        <v>OR</v>
      </c>
      <c r="N1503" s="15"/>
      <c r="O1503" s="47" t="str">
        <f t="shared" si="405"/>
        <v/>
      </c>
      <c r="P1503" s="15">
        <v>2</v>
      </c>
      <c r="Q1503" s="15">
        <v>474</v>
      </c>
      <c r="R1503" s="15"/>
      <c r="S1503" s="15"/>
      <c r="T1503" s="15"/>
      <c r="U1503" s="48">
        <f t="shared" si="415"/>
        <v>474</v>
      </c>
      <c r="V1503" s="15">
        <v>180</v>
      </c>
      <c r="W1503" s="15">
        <v>30</v>
      </c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>
        <v>30</v>
      </c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48">
        <f t="shared" si="403"/>
        <v>240</v>
      </c>
      <c r="BH1503" s="49">
        <f t="shared" si="407"/>
        <v>4</v>
      </c>
      <c r="BI1503" s="50">
        <f t="shared" si="406"/>
        <v>3</v>
      </c>
      <c r="BJ1503" s="50">
        <f t="shared" si="408"/>
        <v>75</v>
      </c>
      <c r="BK1503" s="51">
        <f t="shared" si="409"/>
        <v>0</v>
      </c>
      <c r="BL1503" s="51">
        <f t="shared" si="410"/>
        <v>100</v>
      </c>
      <c r="BM1503" s="51">
        <f t="shared" si="416"/>
        <v>0</v>
      </c>
      <c r="BN1503" s="52">
        <f t="shared" si="411"/>
        <v>0.5</v>
      </c>
      <c r="BO1503" s="52">
        <f t="shared" si="412"/>
        <v>0</v>
      </c>
      <c r="BP1503" s="52">
        <f t="shared" si="413"/>
        <v>0.5</v>
      </c>
      <c r="BQ1503" s="53">
        <f t="shared" si="414"/>
        <v>0</v>
      </c>
    </row>
    <row r="1504" spans="1:69">
      <c r="A1504" s="41">
        <v>1565</v>
      </c>
      <c r="B1504" s="42">
        <v>46047</v>
      </c>
      <c r="C1504" s="15" t="s">
        <v>97</v>
      </c>
      <c r="D1504" s="43" t="str">
        <f t="shared" si="404"/>
        <v>FG</v>
      </c>
      <c r="E1504" s="44" t="s">
        <v>93</v>
      </c>
      <c r="F1504" s="44" t="s">
        <v>96</v>
      </c>
      <c r="G1504" s="45" t="s">
        <v>98</v>
      </c>
      <c r="H1504" s="45" t="s">
        <v>99</v>
      </c>
      <c r="I1504" s="45"/>
      <c r="J1504" s="5">
        <v>104332.01</v>
      </c>
      <c r="K1504" s="46" t="str">
        <f>VLOOKUP(J1504,'[1]Item List (3)'!A$1:B$110000,2,FALSE)</f>
        <v>NA/RNA.IR 6908</v>
      </c>
      <c r="L1504" s="5">
        <v>251012002</v>
      </c>
      <c r="M1504" s="15" t="str">
        <f t="shared" si="402"/>
        <v>IR</v>
      </c>
      <c r="N1504" s="15"/>
      <c r="O1504" s="47" t="str">
        <f t="shared" si="405"/>
        <v/>
      </c>
      <c r="P1504" s="15">
        <v>1</v>
      </c>
      <c r="Q1504" s="15">
        <v>1100</v>
      </c>
      <c r="R1504" s="15"/>
      <c r="S1504" s="15"/>
      <c r="T1504" s="15"/>
      <c r="U1504" s="48">
        <f t="shared" si="415"/>
        <v>1100</v>
      </c>
      <c r="V1504" s="15">
        <v>150</v>
      </c>
      <c r="W1504" s="15">
        <v>60</v>
      </c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>
        <v>30</v>
      </c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48">
        <f t="shared" si="403"/>
        <v>240</v>
      </c>
      <c r="BH1504" s="49">
        <f t="shared" si="407"/>
        <v>4</v>
      </c>
      <c r="BI1504" s="50">
        <f t="shared" si="406"/>
        <v>2.5</v>
      </c>
      <c r="BJ1504" s="50">
        <f t="shared" si="408"/>
        <v>62.5</v>
      </c>
      <c r="BK1504" s="51">
        <f t="shared" si="409"/>
        <v>0</v>
      </c>
      <c r="BL1504" s="51">
        <f t="shared" si="410"/>
        <v>100</v>
      </c>
      <c r="BM1504" s="51">
        <f t="shared" si="416"/>
        <v>0</v>
      </c>
      <c r="BN1504" s="52">
        <f t="shared" si="411"/>
        <v>1</v>
      </c>
      <c r="BO1504" s="52">
        <f t="shared" si="412"/>
        <v>0</v>
      </c>
      <c r="BP1504" s="52">
        <f t="shared" si="413"/>
        <v>0.5</v>
      </c>
      <c r="BQ1504" s="53">
        <f t="shared" si="414"/>
        <v>0</v>
      </c>
    </row>
    <row r="1505" spans="1:69">
      <c r="A1505" s="41">
        <v>1566</v>
      </c>
      <c r="B1505" s="42">
        <v>46047</v>
      </c>
      <c r="C1505" s="15" t="s">
        <v>91</v>
      </c>
      <c r="D1505" s="43" t="str">
        <f t="shared" si="404"/>
        <v>FG</v>
      </c>
      <c r="E1505" s="44" t="s">
        <v>100</v>
      </c>
      <c r="F1505" s="44" t="s">
        <v>92</v>
      </c>
      <c r="G1505" s="45" t="s">
        <v>101</v>
      </c>
      <c r="H1505" s="45" t="s">
        <v>102</v>
      </c>
      <c r="I1505" s="45"/>
      <c r="J1505" s="5">
        <v>103003</v>
      </c>
      <c r="K1505" s="46" t="str">
        <f>VLOOKUP(J1505,'[1]Item List (3)'!A$1:B$110000,2,FALSE)</f>
        <v>940041552 MATERIAL</v>
      </c>
      <c r="L1505" s="5">
        <v>251128004</v>
      </c>
      <c r="M1505" s="15" t="str">
        <f t="shared" si="402"/>
        <v>IR</v>
      </c>
      <c r="N1505" s="15"/>
      <c r="O1505" s="47" t="str">
        <f t="shared" si="405"/>
        <v/>
      </c>
      <c r="P1505" s="15">
        <v>1</v>
      </c>
      <c r="Q1505" s="15">
        <v>1170</v>
      </c>
      <c r="R1505" s="15"/>
      <c r="S1505" s="15"/>
      <c r="T1505" s="15"/>
      <c r="U1505" s="48">
        <f t="shared" si="415"/>
        <v>1170</v>
      </c>
      <c r="V1505" s="15">
        <v>120</v>
      </c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>
        <v>60</v>
      </c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48">
        <f t="shared" si="403"/>
        <v>180</v>
      </c>
      <c r="BH1505" s="49">
        <f t="shared" si="407"/>
        <v>3</v>
      </c>
      <c r="BI1505" s="50">
        <f t="shared" si="406"/>
        <v>2</v>
      </c>
      <c r="BJ1505" s="50">
        <f t="shared" si="408"/>
        <v>66.666666666666657</v>
      </c>
      <c r="BK1505" s="51">
        <f t="shared" si="409"/>
        <v>0</v>
      </c>
      <c r="BL1505" s="51">
        <f t="shared" si="410"/>
        <v>100</v>
      </c>
      <c r="BM1505" s="51">
        <f t="shared" si="416"/>
        <v>0</v>
      </c>
      <c r="BN1505" s="52">
        <f t="shared" si="411"/>
        <v>0</v>
      </c>
      <c r="BO1505" s="52">
        <f t="shared" si="412"/>
        <v>0</v>
      </c>
      <c r="BP1505" s="52">
        <f t="shared" si="413"/>
        <v>1</v>
      </c>
      <c r="BQ1505" s="53">
        <f t="shared" si="414"/>
        <v>0</v>
      </c>
    </row>
    <row r="1506" spans="1:69">
      <c r="A1506" s="41">
        <v>1567</v>
      </c>
      <c r="B1506" s="42">
        <v>46047</v>
      </c>
      <c r="C1506" s="15" t="s">
        <v>91</v>
      </c>
      <c r="D1506" s="43" t="str">
        <f t="shared" si="404"/>
        <v>FG</v>
      </c>
      <c r="E1506" s="44" t="s">
        <v>100</v>
      </c>
      <c r="F1506" s="44" t="s">
        <v>92</v>
      </c>
      <c r="G1506" s="45" t="s">
        <v>101</v>
      </c>
      <c r="H1506" s="45" t="s">
        <v>102</v>
      </c>
      <c r="I1506" s="45"/>
      <c r="J1506" s="5">
        <v>208821.01</v>
      </c>
      <c r="K1506" s="46" t="str">
        <f>VLOOKUP(J1506,'[1]Item List (3)'!A$1:B$110000,2,FALSE)</f>
        <v>NK.OR 32/20(NKI 28/20)</v>
      </c>
      <c r="L1506" s="5">
        <v>260101003</v>
      </c>
      <c r="M1506" s="15" t="str">
        <f t="shared" si="402"/>
        <v>OR</v>
      </c>
      <c r="N1506" s="15"/>
      <c r="O1506" s="47" t="str">
        <f t="shared" si="405"/>
        <v/>
      </c>
      <c r="P1506" s="15">
        <v>1</v>
      </c>
      <c r="Q1506" s="15">
        <v>3542</v>
      </c>
      <c r="R1506" s="15"/>
      <c r="S1506" s="15"/>
      <c r="T1506" s="15"/>
      <c r="U1506" s="48">
        <f t="shared" si="415"/>
        <v>3542</v>
      </c>
      <c r="V1506" s="15">
        <v>120</v>
      </c>
      <c r="W1506" s="15">
        <v>60</v>
      </c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48">
        <f t="shared" si="403"/>
        <v>180</v>
      </c>
      <c r="BH1506" s="49">
        <f t="shared" si="407"/>
        <v>3</v>
      </c>
      <c r="BI1506" s="50">
        <f t="shared" si="406"/>
        <v>2</v>
      </c>
      <c r="BJ1506" s="50">
        <f t="shared" si="408"/>
        <v>66.666666666666657</v>
      </c>
      <c r="BK1506" s="51">
        <f t="shared" si="409"/>
        <v>0</v>
      </c>
      <c r="BL1506" s="51">
        <f t="shared" si="410"/>
        <v>100</v>
      </c>
      <c r="BM1506" s="51">
        <f t="shared" si="416"/>
        <v>0</v>
      </c>
      <c r="BN1506" s="52">
        <f t="shared" si="411"/>
        <v>1</v>
      </c>
      <c r="BO1506" s="52">
        <f t="shared" si="412"/>
        <v>0</v>
      </c>
      <c r="BP1506" s="52">
        <f t="shared" si="413"/>
        <v>0</v>
      </c>
      <c r="BQ1506" s="53">
        <f t="shared" si="414"/>
        <v>0</v>
      </c>
    </row>
    <row r="1507" spans="1:69">
      <c r="A1507" s="41">
        <v>1568</v>
      </c>
      <c r="B1507" s="42">
        <v>46047</v>
      </c>
      <c r="C1507" s="15" t="s">
        <v>91</v>
      </c>
      <c r="D1507" s="43" t="str">
        <f t="shared" si="404"/>
        <v>FG</v>
      </c>
      <c r="E1507" s="44" t="s">
        <v>100</v>
      </c>
      <c r="F1507" s="44" t="s">
        <v>92</v>
      </c>
      <c r="G1507" s="45" t="s">
        <v>101</v>
      </c>
      <c r="H1507" s="45" t="s">
        <v>102</v>
      </c>
      <c r="I1507" s="45"/>
      <c r="J1507" s="5">
        <v>104281</v>
      </c>
      <c r="K1507" s="46" t="str">
        <f>VLOOKUP(J1507,'[1]Item List (3)'!A$1:B$110000,2,FALSE)</f>
        <v>D.IR 14536</v>
      </c>
      <c r="L1507" s="5"/>
      <c r="M1507" s="15" t="str">
        <f t="shared" si="402"/>
        <v>IR</v>
      </c>
      <c r="N1507" s="15"/>
      <c r="O1507" s="47" t="str">
        <f t="shared" si="405"/>
        <v/>
      </c>
      <c r="P1507" s="15">
        <v>1</v>
      </c>
      <c r="Q1507" s="15">
        <v>70</v>
      </c>
      <c r="R1507" s="15"/>
      <c r="S1507" s="15"/>
      <c r="T1507" s="15"/>
      <c r="U1507" s="48">
        <f t="shared" si="415"/>
        <v>70</v>
      </c>
      <c r="V1507" s="15">
        <v>60</v>
      </c>
      <c r="W1507" s="15">
        <v>60</v>
      </c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48">
        <f t="shared" si="403"/>
        <v>120</v>
      </c>
      <c r="BH1507" s="49">
        <f t="shared" si="407"/>
        <v>2</v>
      </c>
      <c r="BI1507" s="50">
        <f t="shared" si="406"/>
        <v>1</v>
      </c>
      <c r="BJ1507" s="50">
        <f t="shared" si="408"/>
        <v>50</v>
      </c>
      <c r="BK1507" s="51">
        <f t="shared" si="409"/>
        <v>0</v>
      </c>
      <c r="BL1507" s="51">
        <f t="shared" si="410"/>
        <v>100</v>
      </c>
      <c r="BM1507" s="51">
        <f t="shared" si="416"/>
        <v>0</v>
      </c>
      <c r="BN1507" s="52">
        <f t="shared" si="411"/>
        <v>1</v>
      </c>
      <c r="BO1507" s="52">
        <f t="shared" si="412"/>
        <v>0</v>
      </c>
      <c r="BP1507" s="52">
        <f t="shared" si="413"/>
        <v>0</v>
      </c>
      <c r="BQ1507" s="53">
        <f t="shared" si="414"/>
        <v>0</v>
      </c>
    </row>
    <row r="1508" spans="1:69">
      <c r="A1508" s="41">
        <v>1569</v>
      </c>
      <c r="B1508" s="42">
        <v>46047</v>
      </c>
      <c r="C1508" s="15" t="s">
        <v>97</v>
      </c>
      <c r="D1508" s="43" t="str">
        <f t="shared" si="404"/>
        <v>FG</v>
      </c>
      <c r="E1508" s="44" t="s">
        <v>100</v>
      </c>
      <c r="F1508" s="44" t="s">
        <v>92</v>
      </c>
      <c r="G1508" s="45" t="s">
        <v>103</v>
      </c>
      <c r="H1508" s="45" t="s">
        <v>152</v>
      </c>
      <c r="I1508" s="45"/>
      <c r="J1508" s="5">
        <v>104299</v>
      </c>
      <c r="K1508" s="46" t="str">
        <f>VLOOKUP(J1508,'[1]Item List (3)'!A$1:B$110000,2,FALSE)</f>
        <v>IR.9916</v>
      </c>
      <c r="L1508" s="5">
        <v>260106005</v>
      </c>
      <c r="M1508" s="15" t="str">
        <f t="shared" si="402"/>
        <v>IR</v>
      </c>
      <c r="N1508" s="15"/>
      <c r="O1508" s="47" t="str">
        <f t="shared" si="405"/>
        <v/>
      </c>
      <c r="P1508" s="15">
        <v>1</v>
      </c>
      <c r="Q1508" s="15">
        <v>6000</v>
      </c>
      <c r="R1508" s="15"/>
      <c r="S1508" s="15"/>
      <c r="T1508" s="15"/>
      <c r="U1508" s="48">
        <f t="shared" si="415"/>
        <v>6000</v>
      </c>
      <c r="V1508" s="15">
        <v>300</v>
      </c>
      <c r="W1508" s="15">
        <v>60</v>
      </c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>
        <v>120</v>
      </c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48">
        <f t="shared" si="403"/>
        <v>480</v>
      </c>
      <c r="BH1508" s="49">
        <f t="shared" si="407"/>
        <v>8</v>
      </c>
      <c r="BI1508" s="50">
        <f t="shared" si="406"/>
        <v>5</v>
      </c>
      <c r="BJ1508" s="50">
        <f t="shared" si="408"/>
        <v>62.5</v>
      </c>
      <c r="BK1508" s="51">
        <f t="shared" si="409"/>
        <v>0</v>
      </c>
      <c r="BL1508" s="51">
        <f t="shared" si="410"/>
        <v>100</v>
      </c>
      <c r="BM1508" s="51">
        <f t="shared" si="416"/>
        <v>0</v>
      </c>
      <c r="BN1508" s="52">
        <f t="shared" si="411"/>
        <v>1</v>
      </c>
      <c r="BO1508" s="52">
        <f t="shared" si="412"/>
        <v>0</v>
      </c>
      <c r="BP1508" s="52">
        <f t="shared" si="413"/>
        <v>2</v>
      </c>
      <c r="BQ1508" s="53">
        <f t="shared" si="414"/>
        <v>0</v>
      </c>
    </row>
    <row r="1509" spans="1:69">
      <c r="A1509" s="41">
        <v>1570</v>
      </c>
      <c r="B1509" s="42">
        <v>46047</v>
      </c>
      <c r="C1509" s="15" t="s">
        <v>91</v>
      </c>
      <c r="D1509" s="43" t="str">
        <f t="shared" si="404"/>
        <v>CG</v>
      </c>
      <c r="E1509" s="44" t="s">
        <v>105</v>
      </c>
      <c r="F1509" s="44"/>
      <c r="G1509" s="45"/>
      <c r="H1509" s="45"/>
      <c r="I1509" s="45"/>
      <c r="J1509" s="5"/>
      <c r="K1509" s="46" t="e">
        <f>VLOOKUP(J1509,'[1]Item List (3)'!A$1:B$110000,2,FALSE)</f>
        <v>#N/A</v>
      </c>
      <c r="L1509" s="5"/>
      <c r="M1509" s="15" t="str">
        <f t="shared" si="402"/>
        <v>IR</v>
      </c>
      <c r="N1509" s="15"/>
      <c r="O1509" s="47" t="str">
        <f t="shared" si="405"/>
        <v/>
      </c>
      <c r="P1509" s="15"/>
      <c r="Q1509" s="15"/>
      <c r="R1509" s="15"/>
      <c r="S1509" s="15"/>
      <c r="T1509" s="15"/>
      <c r="U1509" s="48">
        <f t="shared" si="415"/>
        <v>0</v>
      </c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>
        <v>480</v>
      </c>
      <c r="BG1509" s="48">
        <f t="shared" si="403"/>
        <v>480</v>
      </c>
      <c r="BH1509" s="49">
        <f t="shared" si="407"/>
        <v>8</v>
      </c>
      <c r="BI1509" s="50">
        <f t="shared" si="406"/>
        <v>0</v>
      </c>
      <c r="BJ1509" s="50">
        <f t="shared" si="408"/>
        <v>0</v>
      </c>
      <c r="BK1509" s="51">
        <f t="shared" si="409"/>
        <v>0</v>
      </c>
      <c r="BL1509" s="51">
        <f t="shared" si="410"/>
        <v>0</v>
      </c>
      <c r="BM1509" s="51">
        <f t="shared" si="416"/>
        <v>0</v>
      </c>
      <c r="BN1509" s="52">
        <f t="shared" si="411"/>
        <v>8</v>
      </c>
      <c r="BO1509" s="52">
        <f t="shared" si="412"/>
        <v>0</v>
      </c>
      <c r="BP1509" s="52">
        <f t="shared" si="413"/>
        <v>0</v>
      </c>
      <c r="BQ1509" s="53">
        <f t="shared" si="414"/>
        <v>0</v>
      </c>
    </row>
    <row r="1510" spans="1:69">
      <c r="A1510" s="41">
        <v>1571</v>
      </c>
      <c r="B1510" s="42">
        <v>46047</v>
      </c>
      <c r="C1510" s="15" t="s">
        <v>97</v>
      </c>
      <c r="D1510" s="43" t="str">
        <f t="shared" si="404"/>
        <v>CG</v>
      </c>
      <c r="E1510" s="44" t="s">
        <v>105</v>
      </c>
      <c r="F1510" s="44"/>
      <c r="G1510" s="45"/>
      <c r="H1510" s="45"/>
      <c r="I1510" s="45"/>
      <c r="J1510" s="5"/>
      <c r="K1510" s="46" t="e">
        <f>VLOOKUP(J1510,'[1]Item List (3)'!A$1:B$110000,2,FALSE)</f>
        <v>#N/A</v>
      </c>
      <c r="L1510" s="5"/>
      <c r="M1510" s="15" t="str">
        <f t="shared" si="402"/>
        <v>IR</v>
      </c>
      <c r="N1510" s="15"/>
      <c r="O1510" s="47" t="str">
        <f t="shared" si="405"/>
        <v/>
      </c>
      <c r="P1510" s="15"/>
      <c r="Q1510" s="15"/>
      <c r="R1510" s="15"/>
      <c r="S1510" s="15"/>
      <c r="T1510" s="15"/>
      <c r="U1510" s="48">
        <f t="shared" si="415"/>
        <v>0</v>
      </c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>
        <v>480</v>
      </c>
      <c r="BG1510" s="48">
        <f t="shared" si="403"/>
        <v>480</v>
      </c>
      <c r="BH1510" s="49">
        <f t="shared" si="407"/>
        <v>8</v>
      </c>
      <c r="BI1510" s="50">
        <f t="shared" si="406"/>
        <v>0</v>
      </c>
      <c r="BJ1510" s="50">
        <f t="shared" si="408"/>
        <v>0</v>
      </c>
      <c r="BK1510" s="51">
        <f t="shared" si="409"/>
        <v>0</v>
      </c>
      <c r="BL1510" s="51">
        <f t="shared" si="410"/>
        <v>0</v>
      </c>
      <c r="BM1510" s="51">
        <f t="shared" si="416"/>
        <v>0</v>
      </c>
      <c r="BN1510" s="52">
        <f t="shared" si="411"/>
        <v>8</v>
      </c>
      <c r="BO1510" s="52">
        <f t="shared" si="412"/>
        <v>0</v>
      </c>
      <c r="BP1510" s="52">
        <f t="shared" si="413"/>
        <v>0</v>
      </c>
      <c r="BQ1510" s="53">
        <f t="shared" si="414"/>
        <v>0</v>
      </c>
    </row>
    <row r="1511" spans="1:69">
      <c r="A1511" s="41">
        <v>1572</v>
      </c>
      <c r="B1511" s="42">
        <v>46047</v>
      </c>
      <c r="C1511" s="15" t="s">
        <v>91</v>
      </c>
      <c r="D1511" s="43" t="str">
        <f t="shared" si="404"/>
        <v>CG</v>
      </c>
      <c r="E1511" s="44" t="s">
        <v>108</v>
      </c>
      <c r="F1511" s="44"/>
      <c r="G1511" s="45"/>
      <c r="H1511" s="45"/>
      <c r="I1511" s="45"/>
      <c r="J1511" s="5"/>
      <c r="K1511" s="46" t="e">
        <f>VLOOKUP(J1511,'[1]Item List (3)'!A$1:B$110000,2,FALSE)</f>
        <v>#N/A</v>
      </c>
      <c r="L1511" s="5"/>
      <c r="M1511" s="15" t="str">
        <f t="shared" si="402"/>
        <v>IR</v>
      </c>
      <c r="N1511" s="15"/>
      <c r="O1511" s="47" t="str">
        <f t="shared" si="405"/>
        <v/>
      </c>
      <c r="P1511" s="15"/>
      <c r="Q1511" s="15"/>
      <c r="R1511" s="15"/>
      <c r="S1511" s="15"/>
      <c r="T1511" s="15"/>
      <c r="U1511" s="48">
        <f t="shared" si="415"/>
        <v>0</v>
      </c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>
        <v>480</v>
      </c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48">
        <f t="shared" si="403"/>
        <v>480</v>
      </c>
      <c r="BH1511" s="49">
        <f t="shared" si="407"/>
        <v>8</v>
      </c>
      <c r="BI1511" s="50">
        <f t="shared" si="406"/>
        <v>0</v>
      </c>
      <c r="BJ1511" s="50">
        <f t="shared" si="408"/>
        <v>0</v>
      </c>
      <c r="BK1511" s="51">
        <f t="shared" si="409"/>
        <v>0</v>
      </c>
      <c r="BL1511" s="51">
        <f t="shared" si="410"/>
        <v>0</v>
      </c>
      <c r="BM1511" s="51">
        <f t="shared" si="416"/>
        <v>0</v>
      </c>
      <c r="BN1511" s="52">
        <f t="shared" si="411"/>
        <v>0</v>
      </c>
      <c r="BO1511" s="52">
        <f t="shared" si="412"/>
        <v>0</v>
      </c>
      <c r="BP1511" s="52">
        <f t="shared" si="413"/>
        <v>8</v>
      </c>
      <c r="BQ1511" s="53">
        <f t="shared" si="414"/>
        <v>0</v>
      </c>
    </row>
    <row r="1512" spans="1:69">
      <c r="A1512" s="41">
        <v>1573</v>
      </c>
      <c r="B1512" s="42">
        <v>46047</v>
      </c>
      <c r="C1512" s="15" t="s">
        <v>97</v>
      </c>
      <c r="D1512" s="43" t="str">
        <f t="shared" si="404"/>
        <v>CG</v>
      </c>
      <c r="E1512" s="44" t="s">
        <v>108</v>
      </c>
      <c r="F1512" s="44"/>
      <c r="G1512" s="45"/>
      <c r="H1512" s="45"/>
      <c r="I1512" s="45"/>
      <c r="J1512" s="5"/>
      <c r="K1512" s="46" t="e">
        <f>VLOOKUP(J1512,'[1]Item List (3)'!A$1:B$110000,2,FALSE)</f>
        <v>#N/A</v>
      </c>
      <c r="L1512" s="5"/>
      <c r="M1512" s="15" t="str">
        <f t="shared" si="402"/>
        <v>IR</v>
      </c>
      <c r="N1512" s="15"/>
      <c r="O1512" s="47" t="str">
        <f t="shared" si="405"/>
        <v/>
      </c>
      <c r="P1512" s="15"/>
      <c r="Q1512" s="15"/>
      <c r="R1512" s="15"/>
      <c r="S1512" s="15"/>
      <c r="T1512" s="15"/>
      <c r="U1512" s="48">
        <f t="shared" si="415"/>
        <v>0</v>
      </c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>
        <v>480</v>
      </c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48">
        <f t="shared" si="403"/>
        <v>480</v>
      </c>
      <c r="BH1512" s="49">
        <f t="shared" si="407"/>
        <v>8</v>
      </c>
      <c r="BI1512" s="50">
        <f t="shared" si="406"/>
        <v>0</v>
      </c>
      <c r="BJ1512" s="50">
        <f t="shared" si="408"/>
        <v>0</v>
      </c>
      <c r="BK1512" s="51">
        <f t="shared" si="409"/>
        <v>0</v>
      </c>
      <c r="BL1512" s="51">
        <f t="shared" si="410"/>
        <v>0</v>
      </c>
      <c r="BM1512" s="51">
        <f t="shared" si="416"/>
        <v>0</v>
      </c>
      <c r="BN1512" s="52">
        <f t="shared" si="411"/>
        <v>0</v>
      </c>
      <c r="BO1512" s="52">
        <f t="shared" si="412"/>
        <v>0</v>
      </c>
      <c r="BP1512" s="52">
        <f t="shared" si="413"/>
        <v>8</v>
      </c>
      <c r="BQ1512" s="53">
        <f t="shared" si="414"/>
        <v>0</v>
      </c>
    </row>
    <row r="1513" spans="1:69">
      <c r="A1513" s="41">
        <v>1574</v>
      </c>
      <c r="B1513" s="42">
        <v>46047</v>
      </c>
      <c r="C1513" s="15" t="s">
        <v>91</v>
      </c>
      <c r="D1513" s="43" t="str">
        <f t="shared" si="404"/>
        <v>CG</v>
      </c>
      <c r="E1513" s="44" t="s">
        <v>115</v>
      </c>
      <c r="F1513" s="44" t="s">
        <v>120</v>
      </c>
      <c r="G1513" s="45" t="s">
        <v>117</v>
      </c>
      <c r="H1513" s="45" t="s">
        <v>118</v>
      </c>
      <c r="I1513" s="45"/>
      <c r="J1513" s="5">
        <v>104299</v>
      </c>
      <c r="K1513" s="46" t="str">
        <f>VLOOKUP(J1513,'[1]Item List (3)'!A$1:B$110000,2,FALSE)</f>
        <v>IR.9916</v>
      </c>
      <c r="L1513" s="5">
        <v>260104006</v>
      </c>
      <c r="M1513" s="15" t="str">
        <f t="shared" si="402"/>
        <v>IR</v>
      </c>
      <c r="N1513" s="15"/>
      <c r="O1513" s="47" t="str">
        <f t="shared" si="405"/>
        <v/>
      </c>
      <c r="P1513" s="15">
        <v>1</v>
      </c>
      <c r="Q1513" s="15">
        <v>4995</v>
      </c>
      <c r="R1513" s="15"/>
      <c r="S1513" s="15">
        <v>19</v>
      </c>
      <c r="T1513" s="15"/>
      <c r="U1513" s="48">
        <f t="shared" si="415"/>
        <v>5014</v>
      </c>
      <c r="V1513" s="15">
        <v>150</v>
      </c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>
        <v>30</v>
      </c>
      <c r="AR1513" s="15"/>
      <c r="AS1513" s="15"/>
      <c r="AT1513" s="15"/>
      <c r="AU1513" s="15"/>
      <c r="AV1513" s="15"/>
      <c r="AW1513" s="15"/>
      <c r="AX1513" s="15">
        <v>300</v>
      </c>
      <c r="AY1513" s="15"/>
      <c r="AZ1513" s="15"/>
      <c r="BA1513" s="15"/>
      <c r="BB1513" s="15"/>
      <c r="BC1513" s="15"/>
      <c r="BD1513" s="15"/>
      <c r="BE1513" s="15"/>
      <c r="BF1513" s="15"/>
      <c r="BG1513" s="48">
        <f t="shared" si="403"/>
        <v>480</v>
      </c>
      <c r="BH1513" s="49">
        <f t="shared" si="407"/>
        <v>8</v>
      </c>
      <c r="BI1513" s="50">
        <f t="shared" si="406"/>
        <v>2.5</v>
      </c>
      <c r="BJ1513" s="50">
        <f t="shared" si="408"/>
        <v>31.25</v>
      </c>
      <c r="BK1513" s="51">
        <f t="shared" si="409"/>
        <v>0</v>
      </c>
      <c r="BL1513" s="51">
        <f t="shared" si="410"/>
        <v>99.621061029118465</v>
      </c>
      <c r="BM1513" s="51">
        <f t="shared" si="416"/>
        <v>0</v>
      </c>
      <c r="BN1513" s="52">
        <f t="shared" si="411"/>
        <v>0</v>
      </c>
      <c r="BO1513" s="52">
        <f t="shared" si="412"/>
        <v>0</v>
      </c>
      <c r="BP1513" s="52">
        <f t="shared" si="413"/>
        <v>5.5</v>
      </c>
      <c r="BQ1513" s="53">
        <f t="shared" si="414"/>
        <v>0</v>
      </c>
    </row>
    <row r="1514" spans="1:69">
      <c r="A1514" s="41">
        <v>1575</v>
      </c>
      <c r="B1514" s="42">
        <v>46047</v>
      </c>
      <c r="C1514" s="15" t="s">
        <v>97</v>
      </c>
      <c r="D1514" s="43" t="str">
        <f t="shared" si="404"/>
        <v>CG</v>
      </c>
      <c r="E1514" s="44" t="s">
        <v>115</v>
      </c>
      <c r="F1514" s="44"/>
      <c r="G1514" s="45"/>
      <c r="H1514" s="45"/>
      <c r="I1514" s="45"/>
      <c r="J1514" s="5"/>
      <c r="K1514" s="46" t="e">
        <f>VLOOKUP(J1514,'[1]Item List (3)'!A$1:B$110000,2,FALSE)</f>
        <v>#N/A</v>
      </c>
      <c r="L1514" s="5"/>
      <c r="M1514" s="15" t="str">
        <f t="shared" si="402"/>
        <v>IR</v>
      </c>
      <c r="N1514" s="15"/>
      <c r="O1514" s="47" t="str">
        <f t="shared" si="405"/>
        <v/>
      </c>
      <c r="P1514" s="15"/>
      <c r="Q1514" s="15"/>
      <c r="R1514" s="15"/>
      <c r="S1514" s="15"/>
      <c r="T1514" s="15"/>
      <c r="U1514" s="48">
        <f t="shared" si="415"/>
        <v>0</v>
      </c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>
        <v>480</v>
      </c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48">
        <f t="shared" si="403"/>
        <v>480</v>
      </c>
      <c r="BH1514" s="49">
        <f t="shared" si="407"/>
        <v>8</v>
      </c>
      <c r="BI1514" s="50">
        <f t="shared" si="406"/>
        <v>0</v>
      </c>
      <c r="BJ1514" s="50">
        <f t="shared" si="408"/>
        <v>0</v>
      </c>
      <c r="BK1514" s="51">
        <f t="shared" si="409"/>
        <v>0</v>
      </c>
      <c r="BL1514" s="51">
        <f t="shared" si="410"/>
        <v>0</v>
      </c>
      <c r="BM1514" s="51">
        <f t="shared" si="416"/>
        <v>0</v>
      </c>
      <c r="BN1514" s="52">
        <f t="shared" si="411"/>
        <v>0</v>
      </c>
      <c r="BO1514" s="52">
        <f t="shared" si="412"/>
        <v>0</v>
      </c>
      <c r="BP1514" s="52">
        <f t="shared" si="413"/>
        <v>8</v>
      </c>
      <c r="BQ1514" s="53">
        <f t="shared" si="414"/>
        <v>0</v>
      </c>
    </row>
    <row r="1515" spans="1:69">
      <c r="A1515" s="41">
        <v>1576</v>
      </c>
      <c r="B1515" s="42">
        <v>46047</v>
      </c>
      <c r="C1515" s="15" t="s">
        <v>91</v>
      </c>
      <c r="D1515" s="43" t="str">
        <f t="shared" si="404"/>
        <v>CG</v>
      </c>
      <c r="E1515" s="44" t="s">
        <v>188</v>
      </c>
      <c r="F1515" s="44"/>
      <c r="G1515" s="45"/>
      <c r="H1515" s="45"/>
      <c r="I1515" s="45"/>
      <c r="J1515" s="5"/>
      <c r="K1515" s="46" t="e">
        <f>VLOOKUP(J1515,'[1]Item List (3)'!A$1:B$110000,2,FALSE)</f>
        <v>#N/A</v>
      </c>
      <c r="L1515" s="5"/>
      <c r="M1515" s="15" t="str">
        <f t="shared" si="402"/>
        <v>IR</v>
      </c>
      <c r="N1515" s="15"/>
      <c r="O1515" s="47" t="str">
        <f t="shared" si="405"/>
        <v/>
      </c>
      <c r="P1515" s="15"/>
      <c r="Q1515" s="15"/>
      <c r="R1515" s="15"/>
      <c r="S1515" s="15"/>
      <c r="T1515" s="15"/>
      <c r="U1515" s="48">
        <f t="shared" si="415"/>
        <v>0</v>
      </c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>
        <v>480</v>
      </c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48">
        <f t="shared" si="403"/>
        <v>480</v>
      </c>
      <c r="BH1515" s="49">
        <f t="shared" si="407"/>
        <v>8</v>
      </c>
      <c r="BI1515" s="50">
        <f t="shared" si="406"/>
        <v>0</v>
      </c>
      <c r="BJ1515" s="50">
        <f t="shared" si="408"/>
        <v>0</v>
      </c>
      <c r="BK1515" s="51">
        <f t="shared" si="409"/>
        <v>0</v>
      </c>
      <c r="BL1515" s="51">
        <f t="shared" si="410"/>
        <v>0</v>
      </c>
      <c r="BM1515" s="51">
        <f t="shared" si="416"/>
        <v>0</v>
      </c>
      <c r="BN1515" s="52">
        <f t="shared" si="411"/>
        <v>0</v>
      </c>
      <c r="BO1515" s="52">
        <f t="shared" si="412"/>
        <v>0</v>
      </c>
      <c r="BP1515" s="52">
        <f t="shared" si="413"/>
        <v>8</v>
      </c>
      <c r="BQ1515" s="53">
        <f t="shared" si="414"/>
        <v>0</v>
      </c>
    </row>
    <row r="1516" spans="1:69">
      <c r="A1516" s="41">
        <v>1577</v>
      </c>
      <c r="B1516" s="42">
        <v>46047</v>
      </c>
      <c r="C1516" s="15" t="s">
        <v>97</v>
      </c>
      <c r="D1516" s="43" t="str">
        <f t="shared" si="404"/>
        <v>CG</v>
      </c>
      <c r="E1516" s="44" t="s">
        <v>188</v>
      </c>
      <c r="F1516" s="44" t="s">
        <v>120</v>
      </c>
      <c r="G1516" s="45" t="s">
        <v>181</v>
      </c>
      <c r="H1516" s="45" t="s">
        <v>112</v>
      </c>
      <c r="I1516" s="45" t="s">
        <v>113</v>
      </c>
      <c r="J1516" s="5">
        <v>200827.1</v>
      </c>
      <c r="K1516" s="46" t="str">
        <f>VLOOKUP(J1516,'[1]Item List (3)'!A$1:B$110000,2,FALSE)</f>
        <v>MNA.OR 4020</v>
      </c>
      <c r="L1516" s="5">
        <v>251204004</v>
      </c>
      <c r="M1516" s="15" t="str">
        <f t="shared" si="402"/>
        <v>OR</v>
      </c>
      <c r="N1516" s="15"/>
      <c r="O1516" s="47" t="str">
        <f t="shared" si="405"/>
        <v/>
      </c>
      <c r="P1516" s="15">
        <v>2</v>
      </c>
      <c r="Q1516" s="15">
        <v>2150</v>
      </c>
      <c r="R1516" s="15"/>
      <c r="S1516" s="15"/>
      <c r="T1516" s="15"/>
      <c r="U1516" s="48">
        <f t="shared" si="415"/>
        <v>2150</v>
      </c>
      <c r="V1516" s="15">
        <v>320</v>
      </c>
      <c r="W1516" s="15">
        <v>240</v>
      </c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>
        <v>100</v>
      </c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48">
        <f t="shared" si="403"/>
        <v>660</v>
      </c>
      <c r="BH1516" s="49">
        <f t="shared" si="407"/>
        <v>11</v>
      </c>
      <c r="BI1516" s="50">
        <f t="shared" si="406"/>
        <v>5.333333333333333</v>
      </c>
      <c r="BJ1516" s="50">
        <f t="shared" si="408"/>
        <v>48.484848484848477</v>
      </c>
      <c r="BK1516" s="51">
        <f t="shared" si="409"/>
        <v>0</v>
      </c>
      <c r="BL1516" s="51">
        <f t="shared" si="410"/>
        <v>100</v>
      </c>
      <c r="BM1516" s="51">
        <f t="shared" si="416"/>
        <v>0</v>
      </c>
      <c r="BN1516" s="52">
        <f t="shared" si="411"/>
        <v>4</v>
      </c>
      <c r="BO1516" s="52">
        <f t="shared" si="412"/>
        <v>0</v>
      </c>
      <c r="BP1516" s="52">
        <f t="shared" si="413"/>
        <v>1.666666666666667</v>
      </c>
      <c r="BQ1516" s="53">
        <f t="shared" si="414"/>
        <v>0</v>
      </c>
    </row>
    <row r="1517" spans="1:69">
      <c r="A1517" s="41">
        <v>1578</v>
      </c>
      <c r="B1517" s="42">
        <v>46047</v>
      </c>
      <c r="C1517" s="15" t="s">
        <v>97</v>
      </c>
      <c r="D1517" s="43" t="str">
        <f t="shared" si="404"/>
        <v>CG</v>
      </c>
      <c r="E1517" s="44" t="s">
        <v>188</v>
      </c>
      <c r="F1517" s="44" t="s">
        <v>111</v>
      </c>
      <c r="G1517" s="45" t="s">
        <v>181</v>
      </c>
      <c r="H1517" s="45" t="s">
        <v>112</v>
      </c>
      <c r="I1517" s="45" t="s">
        <v>113</v>
      </c>
      <c r="J1517" s="5">
        <v>200827.1</v>
      </c>
      <c r="K1517" s="46" t="str">
        <f>VLOOKUP(J1517,'[1]Item List (3)'!A$1:B$110000,2,FALSE)</f>
        <v>MNA.OR 4020</v>
      </c>
      <c r="L1517" s="5">
        <v>251204004</v>
      </c>
      <c r="M1517" s="15" t="str">
        <f t="shared" si="402"/>
        <v>OR</v>
      </c>
      <c r="N1517" s="15"/>
      <c r="O1517" s="47" t="str">
        <f t="shared" si="405"/>
        <v/>
      </c>
      <c r="P1517" s="15">
        <v>1</v>
      </c>
      <c r="Q1517" s="15">
        <v>2852</v>
      </c>
      <c r="R1517" s="15"/>
      <c r="S1517" s="15"/>
      <c r="T1517" s="15"/>
      <c r="U1517" s="48">
        <f t="shared" si="415"/>
        <v>2852</v>
      </c>
      <c r="V1517" s="15">
        <v>240</v>
      </c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48">
        <f t="shared" si="403"/>
        <v>240</v>
      </c>
      <c r="BH1517" s="49">
        <f t="shared" si="407"/>
        <v>4</v>
      </c>
      <c r="BI1517" s="50">
        <f t="shared" si="406"/>
        <v>4</v>
      </c>
      <c r="BJ1517" s="50">
        <f t="shared" si="408"/>
        <v>100</v>
      </c>
      <c r="BK1517" s="51">
        <f t="shared" si="409"/>
        <v>0</v>
      </c>
      <c r="BL1517" s="51">
        <f t="shared" si="410"/>
        <v>100</v>
      </c>
      <c r="BM1517" s="51">
        <f t="shared" si="416"/>
        <v>0</v>
      </c>
      <c r="BN1517" s="52">
        <f t="shared" si="411"/>
        <v>0</v>
      </c>
      <c r="BO1517" s="52">
        <f t="shared" si="412"/>
        <v>0</v>
      </c>
      <c r="BP1517" s="52">
        <f t="shared" si="413"/>
        <v>0</v>
      </c>
      <c r="BQ1517" s="53">
        <f t="shared" si="414"/>
        <v>0</v>
      </c>
    </row>
    <row r="1518" spans="1:69">
      <c r="A1518" s="41">
        <v>1579</v>
      </c>
      <c r="B1518" s="42">
        <v>46047</v>
      </c>
      <c r="C1518" s="15" t="s">
        <v>91</v>
      </c>
      <c r="D1518" s="43" t="str">
        <f t="shared" si="404"/>
        <v>EG</v>
      </c>
      <c r="E1518" s="44" t="s">
        <v>121</v>
      </c>
      <c r="F1518" s="44" t="s">
        <v>122</v>
      </c>
      <c r="G1518" s="45" t="s">
        <v>162</v>
      </c>
      <c r="H1518" s="45" t="s">
        <v>123</v>
      </c>
      <c r="I1518" s="45"/>
      <c r="J1518" s="5">
        <v>100282.4</v>
      </c>
      <c r="K1518" s="46" t="str">
        <f>VLOOKUP(J1518,'[1]Item List (3)'!A$1:B$110000,2,FALSE)</f>
        <v>D.IR 14537 SPL</v>
      </c>
      <c r="L1518" s="5">
        <v>251225005</v>
      </c>
      <c r="M1518" s="15" t="str">
        <f t="shared" si="402"/>
        <v>IR</v>
      </c>
      <c r="N1518" s="15">
        <v>45</v>
      </c>
      <c r="O1518" s="47">
        <f t="shared" si="405"/>
        <v>80</v>
      </c>
      <c r="P1518" s="15">
        <v>1</v>
      </c>
      <c r="Q1518" s="15">
        <v>384</v>
      </c>
      <c r="R1518" s="15">
        <v>8</v>
      </c>
      <c r="S1518" s="15">
        <v>2</v>
      </c>
      <c r="T1518" s="15"/>
      <c r="U1518" s="48">
        <f t="shared" si="415"/>
        <v>386</v>
      </c>
      <c r="V1518" s="15">
        <v>355</v>
      </c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>
        <v>20</v>
      </c>
      <c r="AO1518" s="15"/>
      <c r="AP1518" s="15"/>
      <c r="AQ1518" s="15"/>
      <c r="AR1518" s="15">
        <v>105</v>
      </c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48">
        <f t="shared" si="403"/>
        <v>480</v>
      </c>
      <c r="BH1518" s="49">
        <f t="shared" si="407"/>
        <v>8</v>
      </c>
      <c r="BI1518" s="50">
        <f t="shared" si="406"/>
        <v>5.9166666666666661</v>
      </c>
      <c r="BJ1518" s="50">
        <f t="shared" si="408"/>
        <v>73.958333333333329</v>
      </c>
      <c r="BK1518" s="51">
        <f t="shared" si="409"/>
        <v>81.549295774647902</v>
      </c>
      <c r="BL1518" s="51">
        <f t="shared" si="410"/>
        <v>97.409326424870471</v>
      </c>
      <c r="BM1518" s="51">
        <f t="shared" si="416"/>
        <v>58.750000000000014</v>
      </c>
      <c r="BN1518" s="52">
        <f t="shared" si="411"/>
        <v>0</v>
      </c>
      <c r="BO1518" s="52">
        <f t="shared" si="412"/>
        <v>640</v>
      </c>
      <c r="BP1518" s="52">
        <f t="shared" si="413"/>
        <v>2.0833333333333335</v>
      </c>
      <c r="BQ1518" s="53">
        <f t="shared" si="414"/>
        <v>166.66666666666669</v>
      </c>
    </row>
    <row r="1519" spans="1:69">
      <c r="A1519" s="41">
        <v>1580</v>
      </c>
      <c r="B1519" s="42">
        <v>46047</v>
      </c>
      <c r="C1519" s="15" t="s">
        <v>97</v>
      </c>
      <c r="D1519" s="43" t="str">
        <f t="shared" si="404"/>
        <v>EG</v>
      </c>
      <c r="E1519" s="44" t="s">
        <v>121</v>
      </c>
      <c r="F1519" s="44"/>
      <c r="G1519" s="45"/>
      <c r="H1519" s="45"/>
      <c r="I1519" s="45"/>
      <c r="J1519" s="5"/>
      <c r="K1519" s="46" t="e">
        <f>VLOOKUP(J1519,'[1]Item List (3)'!A$1:B$110000,2,FALSE)</f>
        <v>#N/A</v>
      </c>
      <c r="L1519" s="5"/>
      <c r="M1519" s="15" t="str">
        <f t="shared" ref="M1519:M1582" si="417">IF((LEFT(J1519))="2",$L$1,$J$1)</f>
        <v>IR</v>
      </c>
      <c r="N1519" s="15"/>
      <c r="O1519" s="47" t="str">
        <f t="shared" si="405"/>
        <v/>
      </c>
      <c r="P1519" s="15"/>
      <c r="Q1519" s="15"/>
      <c r="R1519" s="15"/>
      <c r="S1519" s="15"/>
      <c r="T1519" s="15"/>
      <c r="U1519" s="48">
        <f t="shared" si="415"/>
        <v>0</v>
      </c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>
        <v>480</v>
      </c>
      <c r="BG1519" s="48">
        <f t="shared" si="403"/>
        <v>480</v>
      </c>
      <c r="BH1519" s="49">
        <f t="shared" si="407"/>
        <v>8</v>
      </c>
      <c r="BI1519" s="50">
        <f t="shared" si="406"/>
        <v>0</v>
      </c>
      <c r="BJ1519" s="50">
        <f t="shared" si="408"/>
        <v>0</v>
      </c>
      <c r="BK1519" s="51">
        <f t="shared" si="409"/>
        <v>0</v>
      </c>
      <c r="BL1519" s="51">
        <f t="shared" si="410"/>
        <v>0</v>
      </c>
      <c r="BM1519" s="51">
        <f t="shared" si="416"/>
        <v>0</v>
      </c>
      <c r="BN1519" s="52">
        <f t="shared" si="411"/>
        <v>8</v>
      </c>
      <c r="BO1519" s="52">
        <f t="shared" si="412"/>
        <v>0</v>
      </c>
      <c r="BP1519" s="52">
        <f t="shared" si="413"/>
        <v>0</v>
      </c>
      <c r="BQ1519" s="53">
        <f t="shared" si="414"/>
        <v>0</v>
      </c>
    </row>
    <row r="1520" spans="1:69">
      <c r="A1520" s="41">
        <v>1581</v>
      </c>
      <c r="B1520" s="42">
        <v>46047</v>
      </c>
      <c r="C1520" s="15" t="s">
        <v>91</v>
      </c>
      <c r="D1520" s="43" t="str">
        <f t="shared" si="404"/>
        <v>EG</v>
      </c>
      <c r="E1520" s="44" t="s">
        <v>125</v>
      </c>
      <c r="F1520" s="44"/>
      <c r="G1520" s="45"/>
      <c r="H1520" s="45"/>
      <c r="I1520" s="45"/>
      <c r="J1520" s="5"/>
      <c r="K1520" s="46" t="e">
        <f>VLOOKUP(J1520,'[1]Item List (3)'!A$1:B$110000,2,FALSE)</f>
        <v>#N/A</v>
      </c>
      <c r="L1520" s="5"/>
      <c r="M1520" s="15" t="str">
        <f t="shared" si="417"/>
        <v>IR</v>
      </c>
      <c r="N1520" s="15"/>
      <c r="O1520" s="47" t="str">
        <f t="shared" si="405"/>
        <v/>
      </c>
      <c r="P1520" s="15"/>
      <c r="Q1520" s="15"/>
      <c r="R1520" s="15"/>
      <c r="S1520" s="15"/>
      <c r="T1520" s="15"/>
      <c r="U1520" s="48">
        <f t="shared" si="415"/>
        <v>0</v>
      </c>
      <c r="V1520" s="15"/>
      <c r="W1520" s="15">
        <v>480</v>
      </c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48">
        <f t="shared" si="403"/>
        <v>480</v>
      </c>
      <c r="BH1520" s="49">
        <f t="shared" si="407"/>
        <v>8</v>
      </c>
      <c r="BI1520" s="50">
        <f t="shared" si="406"/>
        <v>0</v>
      </c>
      <c r="BJ1520" s="50">
        <f t="shared" si="408"/>
        <v>0</v>
      </c>
      <c r="BK1520" s="51">
        <f t="shared" si="409"/>
        <v>0</v>
      </c>
      <c r="BL1520" s="51">
        <f t="shared" si="410"/>
        <v>0</v>
      </c>
      <c r="BM1520" s="51">
        <f t="shared" si="416"/>
        <v>0</v>
      </c>
      <c r="BN1520" s="52">
        <f t="shared" si="411"/>
        <v>8</v>
      </c>
      <c r="BO1520" s="52">
        <f t="shared" si="412"/>
        <v>0</v>
      </c>
      <c r="BP1520" s="52">
        <f t="shared" si="413"/>
        <v>0</v>
      </c>
      <c r="BQ1520" s="53">
        <f t="shared" si="414"/>
        <v>0</v>
      </c>
    </row>
    <row r="1521" spans="1:73">
      <c r="A1521" s="41">
        <v>1582</v>
      </c>
      <c r="B1521" s="42">
        <v>46047</v>
      </c>
      <c r="C1521" s="15" t="s">
        <v>97</v>
      </c>
      <c r="D1521" s="43" t="str">
        <f t="shared" si="404"/>
        <v>EG</v>
      </c>
      <c r="E1521" s="44" t="s">
        <v>125</v>
      </c>
      <c r="F1521" s="44"/>
      <c r="G1521" s="45"/>
      <c r="H1521" s="45"/>
      <c r="I1521" s="45"/>
      <c r="J1521" s="5"/>
      <c r="K1521" s="46" t="e">
        <f>VLOOKUP(J1521,'[1]Item List (3)'!A$1:B$110000,2,FALSE)</f>
        <v>#N/A</v>
      </c>
      <c r="L1521" s="5"/>
      <c r="M1521" s="15" t="str">
        <f t="shared" si="417"/>
        <v>IR</v>
      </c>
      <c r="N1521" s="15"/>
      <c r="O1521" s="47" t="str">
        <f t="shared" si="405"/>
        <v/>
      </c>
      <c r="P1521" s="15"/>
      <c r="Q1521" s="15"/>
      <c r="R1521" s="15"/>
      <c r="S1521" s="15"/>
      <c r="T1521" s="15"/>
      <c r="U1521" s="48">
        <f t="shared" si="415"/>
        <v>0</v>
      </c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>
        <v>480</v>
      </c>
      <c r="BG1521" s="48">
        <f t="shared" si="403"/>
        <v>480</v>
      </c>
      <c r="BH1521" s="49">
        <f t="shared" si="407"/>
        <v>8</v>
      </c>
      <c r="BI1521" s="50">
        <f t="shared" si="406"/>
        <v>0</v>
      </c>
      <c r="BJ1521" s="50">
        <f t="shared" si="408"/>
        <v>0</v>
      </c>
      <c r="BK1521" s="51">
        <f t="shared" si="409"/>
        <v>0</v>
      </c>
      <c r="BL1521" s="51">
        <f t="shared" si="410"/>
        <v>0</v>
      </c>
      <c r="BM1521" s="51">
        <f t="shared" si="416"/>
        <v>0</v>
      </c>
      <c r="BN1521" s="52">
        <f t="shared" si="411"/>
        <v>8</v>
      </c>
      <c r="BO1521" s="52">
        <f t="shared" si="412"/>
        <v>0</v>
      </c>
      <c r="BP1521" s="52">
        <f t="shared" si="413"/>
        <v>0</v>
      </c>
      <c r="BQ1521" s="53">
        <f t="shared" si="414"/>
        <v>0</v>
      </c>
    </row>
    <row r="1522" spans="1:73">
      <c r="A1522" s="41">
        <v>1583</v>
      </c>
      <c r="B1522" s="42">
        <v>46047</v>
      </c>
      <c r="C1522" s="15" t="s">
        <v>91</v>
      </c>
      <c r="D1522" s="43" t="str">
        <f t="shared" si="404"/>
        <v>EG</v>
      </c>
      <c r="E1522" s="44" t="s">
        <v>128</v>
      </c>
      <c r="F1522" s="44"/>
      <c r="G1522" s="45"/>
      <c r="H1522" s="45"/>
      <c r="I1522" s="45"/>
      <c r="J1522" s="5"/>
      <c r="K1522" s="46" t="e">
        <f>VLOOKUP(J1522,'[1]Item List (3)'!A$1:B$110000,2,FALSE)</f>
        <v>#N/A</v>
      </c>
      <c r="L1522" s="5"/>
      <c r="M1522" s="15" t="str">
        <f t="shared" si="417"/>
        <v>IR</v>
      </c>
      <c r="N1522" s="15"/>
      <c r="O1522" s="47" t="str">
        <f t="shared" si="405"/>
        <v/>
      </c>
      <c r="P1522" s="15"/>
      <c r="Q1522" s="15"/>
      <c r="R1522" s="15"/>
      <c r="S1522" s="15"/>
      <c r="T1522" s="15"/>
      <c r="U1522" s="48">
        <f t="shared" si="415"/>
        <v>0</v>
      </c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>
        <v>480</v>
      </c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48">
        <f t="shared" si="403"/>
        <v>480</v>
      </c>
      <c r="BH1522" s="49">
        <f t="shared" si="407"/>
        <v>8</v>
      </c>
      <c r="BI1522" s="50">
        <f t="shared" si="406"/>
        <v>0</v>
      </c>
      <c r="BJ1522" s="50">
        <f t="shared" si="408"/>
        <v>0</v>
      </c>
      <c r="BK1522" s="51">
        <f t="shared" si="409"/>
        <v>0</v>
      </c>
      <c r="BL1522" s="51">
        <f t="shared" si="410"/>
        <v>0</v>
      </c>
      <c r="BM1522" s="51">
        <f t="shared" si="416"/>
        <v>0</v>
      </c>
      <c r="BN1522" s="52">
        <f t="shared" si="411"/>
        <v>0</v>
      </c>
      <c r="BO1522" s="52">
        <f t="shared" si="412"/>
        <v>0</v>
      </c>
      <c r="BP1522" s="52">
        <f t="shared" si="413"/>
        <v>8</v>
      </c>
      <c r="BQ1522" s="53">
        <f t="shared" si="414"/>
        <v>0</v>
      </c>
    </row>
    <row r="1523" spans="1:73">
      <c r="A1523" s="41">
        <v>1584</v>
      </c>
      <c r="B1523" s="42">
        <v>46047</v>
      </c>
      <c r="C1523" s="15" t="s">
        <v>97</v>
      </c>
      <c r="D1523" s="43" t="str">
        <f t="shared" si="404"/>
        <v>EG</v>
      </c>
      <c r="E1523" s="44" t="s">
        <v>128</v>
      </c>
      <c r="F1523" s="44"/>
      <c r="G1523" s="45"/>
      <c r="H1523" s="45"/>
      <c r="I1523" s="45"/>
      <c r="J1523" s="5"/>
      <c r="K1523" s="46" t="e">
        <f>VLOOKUP(J1523,'[1]Item List (3)'!A$1:B$110000,2,FALSE)</f>
        <v>#N/A</v>
      </c>
      <c r="L1523" s="5"/>
      <c r="M1523" s="15" t="str">
        <f t="shared" si="417"/>
        <v>IR</v>
      </c>
      <c r="N1523" s="15"/>
      <c r="O1523" s="47" t="str">
        <f t="shared" si="405"/>
        <v/>
      </c>
      <c r="P1523" s="15"/>
      <c r="Q1523" s="15"/>
      <c r="R1523" s="15"/>
      <c r="S1523" s="15"/>
      <c r="T1523" s="15"/>
      <c r="U1523" s="48">
        <f t="shared" si="415"/>
        <v>0</v>
      </c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>
        <v>480</v>
      </c>
      <c r="BG1523" s="48">
        <f t="shared" si="403"/>
        <v>480</v>
      </c>
      <c r="BH1523" s="49">
        <f t="shared" si="407"/>
        <v>8</v>
      </c>
      <c r="BI1523" s="50">
        <f t="shared" si="406"/>
        <v>0</v>
      </c>
      <c r="BJ1523" s="50">
        <f t="shared" si="408"/>
        <v>0</v>
      </c>
      <c r="BK1523" s="51">
        <f t="shared" si="409"/>
        <v>0</v>
      </c>
      <c r="BL1523" s="51">
        <f t="shared" si="410"/>
        <v>0</v>
      </c>
      <c r="BM1523" s="51">
        <f t="shared" si="416"/>
        <v>0</v>
      </c>
      <c r="BN1523" s="52">
        <f t="shared" si="411"/>
        <v>8</v>
      </c>
      <c r="BO1523" s="52">
        <f t="shared" si="412"/>
        <v>0</v>
      </c>
      <c r="BP1523" s="52">
        <f t="shared" si="413"/>
        <v>0</v>
      </c>
      <c r="BQ1523" s="53">
        <f t="shared" si="414"/>
        <v>0</v>
      </c>
    </row>
    <row r="1524" spans="1:73">
      <c r="A1524" s="41">
        <v>1585</v>
      </c>
      <c r="B1524" s="42">
        <v>46047</v>
      </c>
      <c r="C1524" s="15" t="s">
        <v>91</v>
      </c>
      <c r="D1524" s="43" t="str">
        <f t="shared" si="404"/>
        <v>EG</v>
      </c>
      <c r="E1524" s="44" t="s">
        <v>129</v>
      </c>
      <c r="F1524" s="44" t="s">
        <v>122</v>
      </c>
      <c r="G1524" s="45" t="s">
        <v>162</v>
      </c>
      <c r="H1524" s="45" t="s">
        <v>117</v>
      </c>
      <c r="I1524" s="45"/>
      <c r="J1524" s="5">
        <v>104246</v>
      </c>
      <c r="K1524" s="46" t="str">
        <f>VLOOKUP(J1524,'[1]Item List (3)'!A$1:B$110000,2,FALSE)</f>
        <v>IN. 208</v>
      </c>
      <c r="L1524" s="5">
        <v>251223006</v>
      </c>
      <c r="M1524" s="15" t="str">
        <f t="shared" si="417"/>
        <v>IR</v>
      </c>
      <c r="N1524" s="15">
        <v>20</v>
      </c>
      <c r="O1524" s="47">
        <f t="shared" si="405"/>
        <v>180</v>
      </c>
      <c r="P1524" s="15">
        <v>1</v>
      </c>
      <c r="Q1524" s="15">
        <v>533</v>
      </c>
      <c r="R1524" s="15"/>
      <c r="S1524" s="15"/>
      <c r="T1524" s="15"/>
      <c r="U1524" s="48">
        <f t="shared" si="415"/>
        <v>533</v>
      </c>
      <c r="V1524" s="15">
        <v>240</v>
      </c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>
        <v>240</v>
      </c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48">
        <f t="shared" si="403"/>
        <v>480</v>
      </c>
      <c r="BH1524" s="49">
        <f t="shared" si="407"/>
        <v>8</v>
      </c>
      <c r="BI1524" s="50">
        <f t="shared" si="406"/>
        <v>4</v>
      </c>
      <c r="BJ1524" s="50">
        <f t="shared" si="408"/>
        <v>50</v>
      </c>
      <c r="BK1524" s="51">
        <f t="shared" si="409"/>
        <v>74.027777777777786</v>
      </c>
      <c r="BL1524" s="51">
        <f t="shared" si="410"/>
        <v>100</v>
      </c>
      <c r="BM1524" s="51">
        <f t="shared" si="416"/>
        <v>37.013888888888893</v>
      </c>
      <c r="BN1524" s="52">
        <f t="shared" si="411"/>
        <v>0</v>
      </c>
      <c r="BO1524" s="52">
        <f t="shared" si="412"/>
        <v>1440</v>
      </c>
      <c r="BP1524" s="52">
        <f t="shared" si="413"/>
        <v>4</v>
      </c>
      <c r="BQ1524" s="53">
        <f t="shared" si="414"/>
        <v>720</v>
      </c>
    </row>
    <row r="1525" spans="1:73">
      <c r="A1525" s="41">
        <v>1586</v>
      </c>
      <c r="B1525" s="42">
        <v>46047</v>
      </c>
      <c r="C1525" s="15" t="s">
        <v>97</v>
      </c>
      <c r="D1525" s="43" t="str">
        <f t="shared" si="404"/>
        <v>EG</v>
      </c>
      <c r="E1525" s="44" t="s">
        <v>129</v>
      </c>
      <c r="F1525" s="44" t="s">
        <v>122</v>
      </c>
      <c r="G1525" s="45" t="s">
        <v>127</v>
      </c>
      <c r="H1525" s="45" t="s">
        <v>123</v>
      </c>
      <c r="I1525" s="45" t="s">
        <v>139</v>
      </c>
      <c r="J1525" s="5">
        <v>104246</v>
      </c>
      <c r="K1525" s="46" t="str">
        <f>VLOOKUP(J1525,'[1]Item List (3)'!A$1:B$110000,2,FALSE)</f>
        <v>IN. 208</v>
      </c>
      <c r="L1525" s="5">
        <v>251223006</v>
      </c>
      <c r="M1525" s="15" t="str">
        <f t="shared" si="417"/>
        <v>IR</v>
      </c>
      <c r="N1525" s="15">
        <v>20</v>
      </c>
      <c r="O1525" s="47">
        <f t="shared" si="405"/>
        <v>180</v>
      </c>
      <c r="P1525" s="15">
        <v>1</v>
      </c>
      <c r="Q1525" s="15">
        <v>2409</v>
      </c>
      <c r="R1525" s="15">
        <v>5</v>
      </c>
      <c r="S1525" s="15">
        <v>5</v>
      </c>
      <c r="T1525" s="15"/>
      <c r="U1525" s="48">
        <f t="shared" si="415"/>
        <v>2414</v>
      </c>
      <c r="V1525" s="15">
        <v>840</v>
      </c>
      <c r="W1525" s="15"/>
      <c r="X1525" s="15">
        <v>60</v>
      </c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48">
        <f t="shared" si="403"/>
        <v>900</v>
      </c>
      <c r="BH1525" s="49">
        <f t="shared" si="407"/>
        <v>15</v>
      </c>
      <c r="BI1525" s="50">
        <f t="shared" si="406"/>
        <v>14</v>
      </c>
      <c r="BJ1525" s="50">
        <f t="shared" si="408"/>
        <v>93.333333333333329</v>
      </c>
      <c r="BK1525" s="51">
        <f t="shared" si="409"/>
        <v>95.793650793650798</v>
      </c>
      <c r="BL1525" s="51">
        <f t="shared" si="410"/>
        <v>99.585749792874907</v>
      </c>
      <c r="BM1525" s="51">
        <f t="shared" si="416"/>
        <v>89.037037037037052</v>
      </c>
      <c r="BN1525" s="52">
        <f t="shared" si="411"/>
        <v>0</v>
      </c>
      <c r="BO1525" s="52">
        <f t="shared" si="412"/>
        <v>2700</v>
      </c>
      <c r="BP1525" s="52">
        <f t="shared" si="413"/>
        <v>1</v>
      </c>
      <c r="BQ1525" s="53">
        <f t="shared" si="414"/>
        <v>180</v>
      </c>
    </row>
    <row r="1526" spans="1:73">
      <c r="A1526" s="41">
        <v>1587</v>
      </c>
      <c r="B1526" s="42">
        <v>46047</v>
      </c>
      <c r="C1526" s="15" t="s">
        <v>91</v>
      </c>
      <c r="D1526" s="43" t="str">
        <f t="shared" si="404"/>
        <v>EG</v>
      </c>
      <c r="E1526" s="44" t="s">
        <v>130</v>
      </c>
      <c r="F1526" s="44"/>
      <c r="G1526" s="45"/>
      <c r="H1526" s="45"/>
      <c r="I1526" s="45"/>
      <c r="J1526" s="5"/>
      <c r="K1526" s="46" t="e">
        <f>VLOOKUP(J1526,'[1]Item List (3)'!A$1:B$110000,2,FALSE)</f>
        <v>#N/A</v>
      </c>
      <c r="L1526" s="5"/>
      <c r="M1526" s="15" t="str">
        <f t="shared" si="417"/>
        <v>IR</v>
      </c>
      <c r="N1526" s="15"/>
      <c r="O1526" s="47" t="str">
        <f t="shared" si="405"/>
        <v/>
      </c>
      <c r="P1526" s="15"/>
      <c r="Q1526" s="15"/>
      <c r="R1526" s="15"/>
      <c r="S1526" s="15"/>
      <c r="T1526" s="15"/>
      <c r="U1526" s="48">
        <f t="shared" si="415"/>
        <v>0</v>
      </c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>
        <v>480</v>
      </c>
      <c r="BG1526" s="48">
        <f t="shared" si="403"/>
        <v>480</v>
      </c>
      <c r="BH1526" s="49">
        <f t="shared" si="407"/>
        <v>8</v>
      </c>
      <c r="BI1526" s="50">
        <f t="shared" si="406"/>
        <v>0</v>
      </c>
      <c r="BJ1526" s="50">
        <f t="shared" si="408"/>
        <v>0</v>
      </c>
      <c r="BK1526" s="51">
        <f t="shared" si="409"/>
        <v>0</v>
      </c>
      <c r="BL1526" s="51">
        <f t="shared" si="410"/>
        <v>0</v>
      </c>
      <c r="BM1526" s="51">
        <f t="shared" si="416"/>
        <v>0</v>
      </c>
      <c r="BN1526" s="52">
        <f t="shared" si="411"/>
        <v>8</v>
      </c>
      <c r="BO1526" s="52">
        <f t="shared" si="412"/>
        <v>0</v>
      </c>
      <c r="BP1526" s="52">
        <f t="shared" si="413"/>
        <v>0</v>
      </c>
      <c r="BQ1526" s="53">
        <f t="shared" si="414"/>
        <v>0</v>
      </c>
    </row>
    <row r="1527" spans="1:73">
      <c r="A1527" s="41">
        <v>1588</v>
      </c>
      <c r="B1527" s="42">
        <v>46047</v>
      </c>
      <c r="C1527" s="15" t="s">
        <v>97</v>
      </c>
      <c r="D1527" s="43" t="str">
        <f t="shared" si="404"/>
        <v>EG</v>
      </c>
      <c r="E1527" s="44" t="s">
        <v>130</v>
      </c>
      <c r="F1527" s="44" t="s">
        <v>122</v>
      </c>
      <c r="G1527" s="45" t="s">
        <v>124</v>
      </c>
      <c r="H1527" s="45" t="s">
        <v>123</v>
      </c>
      <c r="I1527" s="45"/>
      <c r="J1527" s="5">
        <v>100282.4</v>
      </c>
      <c r="K1527" s="46" t="str">
        <f>VLOOKUP(J1527,'[1]Item List (3)'!A$1:B$110000,2,FALSE)</f>
        <v>D.IR 14537 SPL</v>
      </c>
      <c r="L1527" s="5">
        <v>251225005</v>
      </c>
      <c r="M1527" s="15" t="str">
        <f t="shared" si="417"/>
        <v>IR</v>
      </c>
      <c r="N1527" s="15">
        <v>45</v>
      </c>
      <c r="O1527" s="47">
        <f t="shared" si="405"/>
        <v>80</v>
      </c>
      <c r="P1527" s="15">
        <v>1</v>
      </c>
      <c r="Q1527" s="15">
        <v>672</v>
      </c>
      <c r="R1527" s="15">
        <v>12</v>
      </c>
      <c r="S1527" s="15">
        <v>1</v>
      </c>
      <c r="T1527" s="15"/>
      <c r="U1527" s="48">
        <f t="shared" si="415"/>
        <v>673</v>
      </c>
      <c r="V1527" s="15">
        <v>760</v>
      </c>
      <c r="W1527" s="15"/>
      <c r="X1527" s="15">
        <v>20</v>
      </c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>
        <v>120</v>
      </c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48">
        <f t="shared" si="403"/>
        <v>900</v>
      </c>
      <c r="BH1527" s="49">
        <f t="shared" si="407"/>
        <v>15</v>
      </c>
      <c r="BI1527" s="50">
        <f t="shared" si="406"/>
        <v>12.666666666666666</v>
      </c>
      <c r="BJ1527" s="50">
        <f t="shared" si="408"/>
        <v>84.444444444444443</v>
      </c>
      <c r="BK1527" s="51">
        <f t="shared" si="409"/>
        <v>66.414473684210535</v>
      </c>
      <c r="BL1527" s="51">
        <f t="shared" si="410"/>
        <v>98.068350668647838</v>
      </c>
      <c r="BM1527" s="51">
        <f t="shared" si="416"/>
        <v>55.000000000000007</v>
      </c>
      <c r="BN1527" s="52">
        <f t="shared" si="411"/>
        <v>0</v>
      </c>
      <c r="BO1527" s="52">
        <f t="shared" si="412"/>
        <v>1200</v>
      </c>
      <c r="BP1527" s="52">
        <f t="shared" si="413"/>
        <v>2.3333333333333335</v>
      </c>
      <c r="BQ1527" s="53">
        <f t="shared" si="414"/>
        <v>186.66666666666666</v>
      </c>
    </row>
    <row r="1528" spans="1:73">
      <c r="A1528" s="41">
        <v>1589</v>
      </c>
      <c r="B1528" s="42">
        <v>46047</v>
      </c>
      <c r="C1528" s="15" t="s">
        <v>91</v>
      </c>
      <c r="D1528" s="43" t="str">
        <f t="shared" si="404"/>
        <v>IG</v>
      </c>
      <c r="E1528" s="44" t="s">
        <v>131</v>
      </c>
      <c r="F1528" s="44" t="s">
        <v>132</v>
      </c>
      <c r="G1528" s="45" t="s">
        <v>185</v>
      </c>
      <c r="H1528" s="45"/>
      <c r="I1528" s="45"/>
      <c r="J1528" s="5">
        <v>104299</v>
      </c>
      <c r="K1528" s="46" t="str">
        <f>VLOOKUP(J1528,'[1]Item List (3)'!A$1:B$110000,2,FALSE)</f>
        <v>IR.9916</v>
      </c>
      <c r="L1528" s="5">
        <v>260104006</v>
      </c>
      <c r="M1528" s="15" t="str">
        <f t="shared" si="417"/>
        <v>IR</v>
      </c>
      <c r="N1528" s="15">
        <v>23</v>
      </c>
      <c r="O1528" s="47">
        <f t="shared" si="405"/>
        <v>156.52173913043478</v>
      </c>
      <c r="P1528" s="15">
        <v>1</v>
      </c>
      <c r="Q1528" s="15">
        <v>634</v>
      </c>
      <c r="R1528" s="15">
        <v>9</v>
      </c>
      <c r="S1528" s="15">
        <v>1</v>
      </c>
      <c r="T1528" s="15"/>
      <c r="U1528" s="48">
        <f t="shared" si="415"/>
        <v>635</v>
      </c>
      <c r="V1528" s="15">
        <v>290</v>
      </c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>
        <v>180</v>
      </c>
      <c r="AO1528" s="15"/>
      <c r="AP1528" s="15">
        <v>10</v>
      </c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48">
        <f t="shared" si="403"/>
        <v>480</v>
      </c>
      <c r="BH1528" s="49">
        <f t="shared" si="407"/>
        <v>8</v>
      </c>
      <c r="BI1528" s="50">
        <f t="shared" si="406"/>
        <v>4.8333333333333339</v>
      </c>
      <c r="BJ1528" s="50">
        <f t="shared" si="408"/>
        <v>60.416666666666671</v>
      </c>
      <c r="BK1528" s="51">
        <f t="shared" si="409"/>
        <v>83.936781609195393</v>
      </c>
      <c r="BL1528" s="51">
        <f t="shared" si="410"/>
        <v>98.425196850393704</v>
      </c>
      <c r="BM1528" s="51">
        <f t="shared" si="416"/>
        <v>49.91319444444445</v>
      </c>
      <c r="BN1528" s="52">
        <f t="shared" si="411"/>
        <v>0.16666666666666666</v>
      </c>
      <c r="BO1528" s="52">
        <f t="shared" si="412"/>
        <v>1226.0869565217392</v>
      </c>
      <c r="BP1528" s="52">
        <f t="shared" si="413"/>
        <v>3</v>
      </c>
      <c r="BQ1528" s="53">
        <f t="shared" si="414"/>
        <v>469.56521739130437</v>
      </c>
      <c r="BR1528" s="54">
        <v>1</v>
      </c>
      <c r="BT1528" s="54">
        <v>1</v>
      </c>
      <c r="BU1528" s="55">
        <v>1</v>
      </c>
    </row>
    <row r="1529" spans="1:73">
      <c r="A1529" s="41">
        <v>1590</v>
      </c>
      <c r="B1529" s="42">
        <v>46047</v>
      </c>
      <c r="C1529" s="15" t="s">
        <v>97</v>
      </c>
      <c r="D1529" s="43" t="str">
        <f t="shared" si="404"/>
        <v>IG</v>
      </c>
      <c r="E1529" s="44" t="s">
        <v>131</v>
      </c>
      <c r="F1529" s="44" t="s">
        <v>132</v>
      </c>
      <c r="G1529" s="45" t="s">
        <v>139</v>
      </c>
      <c r="H1529" s="45"/>
      <c r="I1529" s="45"/>
      <c r="J1529" s="5">
        <v>104299</v>
      </c>
      <c r="K1529" s="46" t="str">
        <f>VLOOKUP(J1529,'[1]Item List (3)'!A$1:B$110000,2,FALSE)</f>
        <v>IR.9916</v>
      </c>
      <c r="L1529" s="5">
        <v>260104006</v>
      </c>
      <c r="M1529" s="15" t="str">
        <f t="shared" si="417"/>
        <v>IR</v>
      </c>
      <c r="N1529" s="15">
        <v>23</v>
      </c>
      <c r="O1529" s="47">
        <f t="shared" si="405"/>
        <v>156.52173913043478</v>
      </c>
      <c r="P1529" s="15">
        <v>1</v>
      </c>
      <c r="Q1529" s="15">
        <v>1052</v>
      </c>
      <c r="R1529" s="15">
        <v>18</v>
      </c>
      <c r="S1529" s="15">
        <v>10</v>
      </c>
      <c r="T1529" s="15">
        <v>2</v>
      </c>
      <c r="U1529" s="48">
        <f t="shared" si="415"/>
        <v>1064</v>
      </c>
      <c r="V1529" s="15">
        <v>430</v>
      </c>
      <c r="W1529" s="15"/>
      <c r="X1529" s="15"/>
      <c r="Y1529" s="15"/>
      <c r="Z1529" s="15">
        <v>10</v>
      </c>
      <c r="AA1529" s="15"/>
      <c r="AB1529" s="15"/>
      <c r="AC1529" s="15"/>
      <c r="AD1529" s="15"/>
      <c r="AE1529" s="15">
        <v>10</v>
      </c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>
        <v>30</v>
      </c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48">
        <f t="shared" ref="BG1529:BG1573" si="418">SUM(V1529:BF1529)</f>
        <v>480</v>
      </c>
      <c r="BH1529" s="49">
        <f t="shared" si="407"/>
        <v>8</v>
      </c>
      <c r="BI1529" s="50">
        <f t="shared" si="406"/>
        <v>7.166666666666667</v>
      </c>
      <c r="BJ1529" s="50">
        <f t="shared" si="408"/>
        <v>89.583333333333343</v>
      </c>
      <c r="BK1529" s="51">
        <f t="shared" si="409"/>
        <v>94.852713178294579</v>
      </c>
      <c r="BL1529" s="51">
        <f t="shared" si="410"/>
        <v>97.180451127819538</v>
      </c>
      <c r="BM1529" s="51">
        <f t="shared" si="416"/>
        <v>82.5763888888889</v>
      </c>
      <c r="BN1529" s="52">
        <f t="shared" si="411"/>
        <v>0.5</v>
      </c>
      <c r="BO1529" s="52">
        <f t="shared" si="412"/>
        <v>1173.9130434782608</v>
      </c>
      <c r="BP1529" s="52">
        <f t="shared" si="413"/>
        <v>0.33333333333333337</v>
      </c>
      <c r="BQ1529" s="53">
        <f t="shared" si="414"/>
        <v>52.173913043478272</v>
      </c>
      <c r="BR1529" s="54">
        <v>1</v>
      </c>
      <c r="BT1529" s="54">
        <v>1</v>
      </c>
      <c r="BU1529" s="55">
        <v>1</v>
      </c>
    </row>
    <row r="1530" spans="1:73">
      <c r="A1530" s="41">
        <v>1591</v>
      </c>
      <c r="B1530" s="42">
        <v>46047</v>
      </c>
      <c r="C1530" s="15" t="s">
        <v>91</v>
      </c>
      <c r="D1530" s="43" t="str">
        <f t="shared" ref="D1530:D1593" si="419">LEFT(E1530,2)</f>
        <v>IG</v>
      </c>
      <c r="E1530" s="44" t="s">
        <v>135</v>
      </c>
      <c r="F1530" s="44" t="s">
        <v>132</v>
      </c>
      <c r="G1530" s="45" t="s">
        <v>126</v>
      </c>
      <c r="H1530" s="45"/>
      <c r="I1530" s="45"/>
      <c r="J1530" s="5">
        <v>104249</v>
      </c>
      <c r="K1530" s="46" t="str">
        <f>VLOOKUP(J1530,'[1]Item List (3)'!A$1:B$110000,2,FALSE)</f>
        <v>IW. BDA-4003</v>
      </c>
      <c r="L1530" s="5">
        <v>251207009</v>
      </c>
      <c r="M1530" s="15" t="str">
        <f t="shared" si="417"/>
        <v>IR</v>
      </c>
      <c r="N1530" s="15">
        <v>23</v>
      </c>
      <c r="O1530" s="47">
        <f t="shared" si="405"/>
        <v>156.52173913043478</v>
      </c>
      <c r="P1530" s="15">
        <v>1</v>
      </c>
      <c r="Q1530" s="15">
        <v>480</v>
      </c>
      <c r="R1530" s="15"/>
      <c r="S1530" s="15">
        <v>47</v>
      </c>
      <c r="T1530" s="15"/>
      <c r="U1530" s="48">
        <f t="shared" si="415"/>
        <v>527</v>
      </c>
      <c r="V1530" s="15">
        <v>360</v>
      </c>
      <c r="W1530" s="15"/>
      <c r="X1530" s="15">
        <v>50</v>
      </c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>
        <v>10</v>
      </c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>
        <v>60</v>
      </c>
      <c r="BD1530" s="15"/>
      <c r="BE1530" s="15"/>
      <c r="BF1530" s="15"/>
      <c r="BG1530" s="48">
        <f t="shared" si="418"/>
        <v>480</v>
      </c>
      <c r="BH1530" s="49">
        <f t="shared" si="407"/>
        <v>8</v>
      </c>
      <c r="BI1530" s="50">
        <f t="shared" si="406"/>
        <v>6</v>
      </c>
      <c r="BJ1530" s="50">
        <f t="shared" si="408"/>
        <v>75</v>
      </c>
      <c r="BK1530" s="51">
        <f t="shared" si="409"/>
        <v>56.11574074074074</v>
      </c>
      <c r="BL1530" s="51">
        <f t="shared" si="410"/>
        <v>91.081593927893735</v>
      </c>
      <c r="BM1530" s="51">
        <f t="shared" si="416"/>
        <v>38.333333333333329</v>
      </c>
      <c r="BN1530" s="52">
        <f t="shared" si="411"/>
        <v>0.16666666666666666</v>
      </c>
      <c r="BO1530" s="52">
        <f t="shared" si="412"/>
        <v>1226.0869565217392</v>
      </c>
      <c r="BP1530" s="52">
        <f t="shared" si="413"/>
        <v>1.8333333333333333</v>
      </c>
      <c r="BQ1530" s="53">
        <f t="shared" si="414"/>
        <v>286.95652173913044</v>
      </c>
      <c r="BS1530" s="54">
        <v>4</v>
      </c>
    </row>
    <row r="1531" spans="1:73">
      <c r="A1531" s="41">
        <v>1592</v>
      </c>
      <c r="B1531" s="42">
        <v>46047</v>
      </c>
      <c r="C1531" s="15" t="s">
        <v>97</v>
      </c>
      <c r="D1531" s="43" t="str">
        <f t="shared" si="419"/>
        <v>IG</v>
      </c>
      <c r="E1531" s="44" t="s">
        <v>135</v>
      </c>
      <c r="F1531" s="44" t="s">
        <v>132</v>
      </c>
      <c r="G1531" s="45" t="s">
        <v>134</v>
      </c>
      <c r="H1531" s="45"/>
      <c r="I1531" s="45"/>
      <c r="J1531" s="5">
        <v>104249</v>
      </c>
      <c r="K1531" s="46" t="str">
        <f>VLOOKUP(J1531,'[1]Item List (3)'!A$1:B$110000,2,FALSE)</f>
        <v>IW. BDA-4003</v>
      </c>
      <c r="L1531" s="5">
        <v>251207009</v>
      </c>
      <c r="M1531" s="15" t="str">
        <f t="shared" si="417"/>
        <v>IR</v>
      </c>
      <c r="N1531" s="15">
        <v>23</v>
      </c>
      <c r="O1531" s="47">
        <f t="shared" si="405"/>
        <v>156.52173913043478</v>
      </c>
      <c r="P1531" s="15">
        <v>1</v>
      </c>
      <c r="Q1531" s="15">
        <v>187</v>
      </c>
      <c r="R1531" s="15">
        <v>16</v>
      </c>
      <c r="S1531" s="15">
        <v>87</v>
      </c>
      <c r="T1531" s="15"/>
      <c r="U1531" s="48">
        <f t="shared" si="415"/>
        <v>274</v>
      </c>
      <c r="V1531" s="15">
        <v>180</v>
      </c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>
        <v>60</v>
      </c>
      <c r="BD1531" s="15"/>
      <c r="BE1531" s="15"/>
      <c r="BF1531" s="15"/>
      <c r="BG1531" s="48">
        <f t="shared" si="418"/>
        <v>240</v>
      </c>
      <c r="BH1531" s="49">
        <f t="shared" si="407"/>
        <v>4</v>
      </c>
      <c r="BI1531" s="50">
        <f t="shared" si="406"/>
        <v>3</v>
      </c>
      <c r="BJ1531" s="50">
        <f t="shared" si="408"/>
        <v>75</v>
      </c>
      <c r="BK1531" s="51">
        <f t="shared" si="409"/>
        <v>58.351851851851855</v>
      </c>
      <c r="BL1531" s="51">
        <f t="shared" si="410"/>
        <v>62.408759124087588</v>
      </c>
      <c r="BM1531" s="51">
        <f t="shared" si="416"/>
        <v>27.3125</v>
      </c>
      <c r="BN1531" s="52">
        <f t="shared" si="411"/>
        <v>0</v>
      </c>
      <c r="BO1531" s="52">
        <f t="shared" si="412"/>
        <v>626.08695652173913</v>
      </c>
      <c r="BP1531" s="52">
        <f t="shared" si="413"/>
        <v>1</v>
      </c>
      <c r="BQ1531" s="53">
        <f t="shared" si="414"/>
        <v>156.52173913043478</v>
      </c>
    </row>
    <row r="1532" spans="1:73">
      <c r="A1532" s="41">
        <v>1593</v>
      </c>
      <c r="B1532" s="42">
        <v>46047</v>
      </c>
      <c r="C1532" s="15" t="s">
        <v>97</v>
      </c>
      <c r="D1532" s="43" t="str">
        <f t="shared" si="419"/>
        <v>IG</v>
      </c>
      <c r="E1532" s="44" t="s">
        <v>135</v>
      </c>
      <c r="F1532" s="44" t="s">
        <v>132</v>
      </c>
      <c r="G1532" s="45" t="s">
        <v>134</v>
      </c>
      <c r="H1532" s="45"/>
      <c r="I1532" s="45"/>
      <c r="J1532" s="5">
        <v>104605.1</v>
      </c>
      <c r="K1532" s="46" t="str">
        <f>VLOOKUP(J1532,'[1]Item List (3)'!A$1:B$110000,2,FALSE)</f>
        <v>NU.IR 2307</v>
      </c>
      <c r="L1532" s="5"/>
      <c r="M1532" s="15" t="str">
        <f t="shared" si="417"/>
        <v>IR</v>
      </c>
      <c r="N1532" s="15">
        <v>23</v>
      </c>
      <c r="O1532" s="47">
        <f t="shared" si="405"/>
        <v>156.52173913043478</v>
      </c>
      <c r="P1532" s="15">
        <v>1</v>
      </c>
      <c r="Q1532" s="15">
        <v>44</v>
      </c>
      <c r="R1532" s="15">
        <v>8</v>
      </c>
      <c r="S1532" s="15">
        <v>5</v>
      </c>
      <c r="T1532" s="15"/>
      <c r="U1532" s="48">
        <f t="shared" si="415"/>
        <v>49</v>
      </c>
      <c r="V1532" s="15">
        <v>50</v>
      </c>
      <c r="W1532" s="15">
        <v>180</v>
      </c>
      <c r="X1532" s="15"/>
      <c r="Y1532" s="15"/>
      <c r="Z1532" s="15">
        <v>10</v>
      </c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48">
        <f t="shared" si="418"/>
        <v>240</v>
      </c>
      <c r="BH1532" s="49">
        <f t="shared" si="407"/>
        <v>4</v>
      </c>
      <c r="BI1532" s="50">
        <f t="shared" si="406"/>
        <v>0.83333333333333348</v>
      </c>
      <c r="BJ1532" s="50">
        <f t="shared" si="408"/>
        <v>20.833333333333336</v>
      </c>
      <c r="BK1532" s="51">
        <f t="shared" si="409"/>
        <v>37.566666666666663</v>
      </c>
      <c r="BL1532" s="51">
        <f t="shared" si="410"/>
        <v>73.469387755102048</v>
      </c>
      <c r="BM1532" s="51">
        <f t="shared" si="416"/>
        <v>5.7500000000000009</v>
      </c>
      <c r="BN1532" s="52">
        <f t="shared" si="411"/>
        <v>3</v>
      </c>
      <c r="BO1532" s="52">
        <f t="shared" si="412"/>
        <v>156.52173913043478</v>
      </c>
      <c r="BP1532" s="52">
        <f t="shared" si="413"/>
        <v>0.16666666666666652</v>
      </c>
      <c r="BQ1532" s="53">
        <f t="shared" si="414"/>
        <v>26.086956521739104</v>
      </c>
    </row>
    <row r="1533" spans="1:73">
      <c r="A1533" s="41">
        <v>1594</v>
      </c>
      <c r="B1533" s="42">
        <v>46047</v>
      </c>
      <c r="C1533" s="15" t="s">
        <v>91</v>
      </c>
      <c r="D1533" s="43" t="str">
        <f t="shared" si="419"/>
        <v>IG</v>
      </c>
      <c r="E1533" s="44" t="s">
        <v>140</v>
      </c>
      <c r="F1533" s="44" t="s">
        <v>132</v>
      </c>
      <c r="G1533" s="45" t="s">
        <v>137</v>
      </c>
      <c r="H1533" s="45"/>
      <c r="I1533" s="45"/>
      <c r="J1533" s="5">
        <v>104281</v>
      </c>
      <c r="K1533" s="46" t="str">
        <f>VLOOKUP(J1533,'[1]Item List (3)'!A$1:B$110000,2,FALSE)</f>
        <v>D.IR 14536</v>
      </c>
      <c r="L1533" s="5">
        <v>251223015</v>
      </c>
      <c r="M1533" s="15" t="str">
        <f t="shared" si="417"/>
        <v>IR</v>
      </c>
      <c r="N1533" s="15">
        <v>60</v>
      </c>
      <c r="O1533" s="47">
        <f t="shared" si="405"/>
        <v>60</v>
      </c>
      <c r="P1533" s="15">
        <v>1</v>
      </c>
      <c r="Q1533" s="15">
        <v>21</v>
      </c>
      <c r="R1533" s="15">
        <v>8</v>
      </c>
      <c r="S1533" s="15"/>
      <c r="T1533" s="15"/>
      <c r="U1533" s="48">
        <f t="shared" si="415"/>
        <v>21</v>
      </c>
      <c r="V1533" s="15">
        <v>95</v>
      </c>
      <c r="W1533" s="15"/>
      <c r="X1533" s="15">
        <v>125</v>
      </c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>
        <v>10</v>
      </c>
      <c r="AQ1533" s="15"/>
      <c r="AR1533" s="15">
        <v>240</v>
      </c>
      <c r="AS1533" s="15"/>
      <c r="AT1533" s="15"/>
      <c r="AU1533" s="15"/>
      <c r="AV1533" s="15"/>
      <c r="AW1533" s="15"/>
      <c r="AX1533" s="15"/>
      <c r="AY1533" s="15"/>
      <c r="AZ1533" s="15"/>
      <c r="BA1533" s="15">
        <v>10</v>
      </c>
      <c r="BB1533" s="15"/>
      <c r="BC1533" s="15"/>
      <c r="BD1533" s="15"/>
      <c r="BE1533" s="15"/>
      <c r="BF1533" s="15"/>
      <c r="BG1533" s="48">
        <f t="shared" si="418"/>
        <v>480</v>
      </c>
      <c r="BH1533" s="49">
        <f t="shared" si="407"/>
        <v>8</v>
      </c>
      <c r="BI1533" s="50">
        <f t="shared" si="406"/>
        <v>1.583333333333333</v>
      </c>
      <c r="BJ1533" s="50">
        <f t="shared" si="408"/>
        <v>19.791666666666664</v>
      </c>
      <c r="BK1533" s="51">
        <f t="shared" si="409"/>
        <v>22.105263157894743</v>
      </c>
      <c r="BL1533" s="51">
        <f t="shared" si="410"/>
        <v>61.904761904761905</v>
      </c>
      <c r="BM1533" s="51">
        <f t="shared" si="416"/>
        <v>2.7083333333333335</v>
      </c>
      <c r="BN1533" s="52">
        <f t="shared" si="411"/>
        <v>0.16666666666666666</v>
      </c>
      <c r="BO1533" s="52">
        <f t="shared" si="412"/>
        <v>470</v>
      </c>
      <c r="BP1533" s="52">
        <f t="shared" si="413"/>
        <v>6.25</v>
      </c>
      <c r="BQ1533" s="53">
        <f t="shared" si="414"/>
        <v>375</v>
      </c>
      <c r="BR1533" s="54">
        <v>1</v>
      </c>
      <c r="BT1533" s="54">
        <v>1</v>
      </c>
      <c r="BU1533" s="55">
        <v>1</v>
      </c>
    </row>
    <row r="1534" spans="1:73">
      <c r="A1534" s="41">
        <v>1595</v>
      </c>
      <c r="B1534" s="42">
        <v>46047</v>
      </c>
      <c r="C1534" s="15" t="s">
        <v>97</v>
      </c>
      <c r="D1534" s="43" t="str">
        <f t="shared" si="419"/>
        <v>IG</v>
      </c>
      <c r="E1534" s="44" t="s">
        <v>140</v>
      </c>
      <c r="F1534" s="44" t="s">
        <v>132</v>
      </c>
      <c r="G1534" s="45" t="s">
        <v>185</v>
      </c>
      <c r="H1534" s="45"/>
      <c r="I1534" s="45"/>
      <c r="J1534" s="5">
        <v>104281</v>
      </c>
      <c r="K1534" s="46" t="str">
        <f>VLOOKUP(J1534,'[1]Item List (3)'!A$1:B$110000,2,FALSE)</f>
        <v>D.IR 14536</v>
      </c>
      <c r="L1534" s="5">
        <v>251223015</v>
      </c>
      <c r="M1534" s="15" t="str">
        <f t="shared" si="417"/>
        <v>IR</v>
      </c>
      <c r="N1534" s="15">
        <v>60</v>
      </c>
      <c r="O1534" s="47">
        <f t="shared" si="405"/>
        <v>60</v>
      </c>
      <c r="P1534" s="15">
        <v>1</v>
      </c>
      <c r="Q1534" s="15">
        <v>89</v>
      </c>
      <c r="R1534" s="15"/>
      <c r="S1534" s="15"/>
      <c r="T1534" s="15"/>
      <c r="U1534" s="48">
        <f t="shared" si="415"/>
        <v>89</v>
      </c>
      <c r="V1534" s="15">
        <v>120</v>
      </c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>
        <v>360</v>
      </c>
      <c r="BG1534" s="48">
        <f t="shared" si="418"/>
        <v>480</v>
      </c>
      <c r="BH1534" s="49">
        <f t="shared" si="407"/>
        <v>8</v>
      </c>
      <c r="BI1534" s="50">
        <f t="shared" si="406"/>
        <v>2</v>
      </c>
      <c r="BJ1534" s="50">
        <f t="shared" si="408"/>
        <v>25</v>
      </c>
      <c r="BK1534" s="51">
        <f t="shared" si="409"/>
        <v>74.166666666666671</v>
      </c>
      <c r="BL1534" s="51">
        <f t="shared" si="410"/>
        <v>100</v>
      </c>
      <c r="BM1534" s="51">
        <f t="shared" si="416"/>
        <v>18.541666666666668</v>
      </c>
      <c r="BN1534" s="52">
        <f t="shared" si="411"/>
        <v>6</v>
      </c>
      <c r="BO1534" s="52">
        <f t="shared" si="412"/>
        <v>120</v>
      </c>
      <c r="BP1534" s="52">
        <f t="shared" si="413"/>
        <v>0</v>
      </c>
      <c r="BQ1534" s="53">
        <f t="shared" si="414"/>
        <v>0</v>
      </c>
    </row>
    <row r="1535" spans="1:73">
      <c r="A1535" s="41">
        <v>1596</v>
      </c>
      <c r="B1535" s="42">
        <v>46047</v>
      </c>
      <c r="C1535" s="15" t="s">
        <v>91</v>
      </c>
      <c r="D1535" s="43" t="str">
        <f t="shared" si="419"/>
        <v>IG</v>
      </c>
      <c r="E1535" s="44" t="s">
        <v>143</v>
      </c>
      <c r="F1535" s="44"/>
      <c r="G1535" s="45"/>
      <c r="H1535" s="45"/>
      <c r="I1535" s="45"/>
      <c r="J1535" s="5"/>
      <c r="K1535" s="46" t="e">
        <f>VLOOKUP(J1535,'[1]Item List (3)'!A$1:B$110000,2,FALSE)</f>
        <v>#N/A</v>
      </c>
      <c r="L1535" s="5"/>
      <c r="M1535" s="15" t="str">
        <f t="shared" si="417"/>
        <v>IR</v>
      </c>
      <c r="N1535" s="15"/>
      <c r="O1535" s="47" t="str">
        <f t="shared" si="405"/>
        <v/>
      </c>
      <c r="P1535" s="15"/>
      <c r="Q1535" s="15"/>
      <c r="R1535" s="15"/>
      <c r="S1535" s="15"/>
      <c r="T1535" s="15"/>
      <c r="U1535" s="48">
        <f t="shared" si="415"/>
        <v>0</v>
      </c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>
        <v>480</v>
      </c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48">
        <f t="shared" si="418"/>
        <v>480</v>
      </c>
      <c r="BH1535" s="49">
        <f t="shared" si="407"/>
        <v>8</v>
      </c>
      <c r="BI1535" s="50">
        <f t="shared" si="406"/>
        <v>0</v>
      </c>
      <c r="BJ1535" s="50">
        <f t="shared" si="408"/>
        <v>0</v>
      </c>
      <c r="BK1535" s="51">
        <f t="shared" si="409"/>
        <v>0</v>
      </c>
      <c r="BL1535" s="51">
        <f t="shared" si="410"/>
        <v>0</v>
      </c>
      <c r="BM1535" s="51">
        <f t="shared" si="416"/>
        <v>0</v>
      </c>
      <c r="BN1535" s="52">
        <f t="shared" si="411"/>
        <v>0</v>
      </c>
      <c r="BO1535" s="52">
        <f t="shared" si="412"/>
        <v>0</v>
      </c>
      <c r="BP1535" s="52">
        <f t="shared" si="413"/>
        <v>8</v>
      </c>
      <c r="BQ1535" s="53">
        <f t="shared" si="414"/>
        <v>0</v>
      </c>
    </row>
    <row r="1536" spans="1:73">
      <c r="A1536" s="41">
        <v>1597</v>
      </c>
      <c r="B1536" s="42">
        <v>46047</v>
      </c>
      <c r="C1536" s="15" t="s">
        <v>97</v>
      </c>
      <c r="D1536" s="43" t="str">
        <f t="shared" si="419"/>
        <v>IG</v>
      </c>
      <c r="E1536" s="44" t="s">
        <v>143</v>
      </c>
      <c r="F1536" s="44"/>
      <c r="G1536" s="45"/>
      <c r="H1536" s="45"/>
      <c r="I1536" s="45"/>
      <c r="J1536" s="5"/>
      <c r="K1536" s="46" t="e">
        <f>VLOOKUP(J1536,'[1]Item List (3)'!A$1:B$110000,2,FALSE)</f>
        <v>#N/A</v>
      </c>
      <c r="L1536" s="5"/>
      <c r="M1536" s="15" t="str">
        <f t="shared" si="417"/>
        <v>IR</v>
      </c>
      <c r="N1536" s="15"/>
      <c r="O1536" s="47" t="str">
        <f t="shared" si="405"/>
        <v/>
      </c>
      <c r="P1536" s="15"/>
      <c r="Q1536" s="15"/>
      <c r="R1536" s="15"/>
      <c r="S1536" s="15"/>
      <c r="T1536" s="15"/>
      <c r="U1536" s="48">
        <f t="shared" si="415"/>
        <v>0</v>
      </c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>
        <v>480</v>
      </c>
      <c r="BG1536" s="48">
        <f t="shared" si="418"/>
        <v>480</v>
      </c>
      <c r="BH1536" s="49">
        <f t="shared" si="407"/>
        <v>8</v>
      </c>
      <c r="BI1536" s="50">
        <f t="shared" si="406"/>
        <v>0</v>
      </c>
      <c r="BJ1536" s="50">
        <f t="shared" si="408"/>
        <v>0</v>
      </c>
      <c r="BK1536" s="51">
        <f t="shared" si="409"/>
        <v>0</v>
      </c>
      <c r="BL1536" s="51">
        <f t="shared" si="410"/>
        <v>0</v>
      </c>
      <c r="BM1536" s="51">
        <f t="shared" si="416"/>
        <v>0</v>
      </c>
      <c r="BN1536" s="52">
        <f t="shared" si="411"/>
        <v>8</v>
      </c>
      <c r="BO1536" s="52">
        <f t="shared" si="412"/>
        <v>0</v>
      </c>
      <c r="BP1536" s="52">
        <f t="shared" si="413"/>
        <v>0</v>
      </c>
      <c r="BQ1536" s="53">
        <f t="shared" si="414"/>
        <v>0</v>
      </c>
    </row>
    <row r="1537" spans="1:73">
      <c r="A1537" s="41">
        <v>1598</v>
      </c>
      <c r="B1537" s="42">
        <v>46047</v>
      </c>
      <c r="C1537" s="15" t="s">
        <v>91</v>
      </c>
      <c r="D1537" s="43" t="str">
        <f t="shared" si="419"/>
        <v>IG</v>
      </c>
      <c r="E1537" s="44" t="s">
        <v>144</v>
      </c>
      <c r="F1537" s="44" t="s">
        <v>132</v>
      </c>
      <c r="G1537" s="45" t="s">
        <v>127</v>
      </c>
      <c r="H1537" s="45"/>
      <c r="I1537" s="45"/>
      <c r="J1537" s="5">
        <v>208891.01</v>
      </c>
      <c r="K1537" s="46" t="str">
        <f>VLOOKUP(J1537,'[1]Item List (3)'!A$1:B$110000,2,FALSE)</f>
        <v>NK.OR 25/20</v>
      </c>
      <c r="L1537" s="5">
        <v>251215004</v>
      </c>
      <c r="M1537" s="15" t="str">
        <f t="shared" si="417"/>
        <v>OR</v>
      </c>
      <c r="N1537" s="15">
        <v>45</v>
      </c>
      <c r="O1537" s="47">
        <f t="shared" si="405"/>
        <v>80</v>
      </c>
      <c r="P1537" s="15">
        <v>1</v>
      </c>
      <c r="Q1537" s="15">
        <v>317</v>
      </c>
      <c r="R1537" s="15">
        <v>44</v>
      </c>
      <c r="S1537" s="15">
        <v>25</v>
      </c>
      <c r="T1537" s="15"/>
      <c r="U1537" s="48">
        <f t="shared" si="415"/>
        <v>342</v>
      </c>
      <c r="V1537" s="15">
        <v>390</v>
      </c>
      <c r="W1537" s="15"/>
      <c r="X1537" s="15"/>
      <c r="Y1537" s="15">
        <v>70</v>
      </c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>
        <v>20</v>
      </c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48">
        <f t="shared" si="418"/>
        <v>480</v>
      </c>
      <c r="BH1537" s="49">
        <f t="shared" si="407"/>
        <v>8</v>
      </c>
      <c r="BI1537" s="50">
        <f t="shared" si="406"/>
        <v>6.5</v>
      </c>
      <c r="BJ1537" s="50">
        <f t="shared" si="408"/>
        <v>81.25</v>
      </c>
      <c r="BK1537" s="51">
        <f t="shared" si="409"/>
        <v>65.769230769230774</v>
      </c>
      <c r="BL1537" s="51">
        <f t="shared" si="410"/>
        <v>79.824561403508781</v>
      </c>
      <c r="BM1537" s="51">
        <f t="shared" si="416"/>
        <v>42.656250000000007</v>
      </c>
      <c r="BN1537" s="52">
        <f t="shared" si="411"/>
        <v>0.33333333333333331</v>
      </c>
      <c r="BO1537" s="52">
        <f t="shared" si="412"/>
        <v>613.33333333333337</v>
      </c>
      <c r="BP1537" s="52">
        <f t="shared" si="413"/>
        <v>1.1666666666666667</v>
      </c>
      <c r="BQ1537" s="53">
        <f t="shared" si="414"/>
        <v>93.333333333333329</v>
      </c>
      <c r="BR1537" s="54">
        <v>1</v>
      </c>
      <c r="BT1537" s="54">
        <v>1</v>
      </c>
      <c r="BU1537" s="55">
        <v>1</v>
      </c>
    </row>
    <row r="1538" spans="1:73">
      <c r="A1538" s="41">
        <v>1599</v>
      </c>
      <c r="B1538" s="42">
        <v>46047</v>
      </c>
      <c r="C1538" s="15" t="s">
        <v>97</v>
      </c>
      <c r="D1538" s="43" t="str">
        <f t="shared" si="419"/>
        <v>IG</v>
      </c>
      <c r="E1538" s="44" t="s">
        <v>144</v>
      </c>
      <c r="F1538" s="44" t="s">
        <v>132</v>
      </c>
      <c r="G1538" s="45" t="s">
        <v>145</v>
      </c>
      <c r="H1538" s="45"/>
      <c r="I1538" s="45"/>
      <c r="J1538" s="5">
        <v>208891.01</v>
      </c>
      <c r="K1538" s="46" t="str">
        <f>VLOOKUP(J1538,'[1]Item List (3)'!A$1:B$110000,2,FALSE)</f>
        <v>NK.OR 25/20</v>
      </c>
      <c r="L1538" s="5">
        <v>251215004</v>
      </c>
      <c r="M1538" s="15" t="str">
        <f t="shared" si="417"/>
        <v>OR</v>
      </c>
      <c r="N1538" s="15">
        <v>45</v>
      </c>
      <c r="O1538" s="47">
        <f t="shared" si="405"/>
        <v>80</v>
      </c>
      <c r="P1538" s="15">
        <v>1</v>
      </c>
      <c r="Q1538" s="15">
        <v>148</v>
      </c>
      <c r="R1538" s="15">
        <v>16</v>
      </c>
      <c r="S1538" s="15">
        <v>11</v>
      </c>
      <c r="T1538" s="15"/>
      <c r="U1538" s="48">
        <f t="shared" si="415"/>
        <v>159</v>
      </c>
      <c r="V1538" s="15">
        <v>180</v>
      </c>
      <c r="W1538" s="15">
        <v>120</v>
      </c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>
        <v>180</v>
      </c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48">
        <f t="shared" si="418"/>
        <v>480</v>
      </c>
      <c r="BH1538" s="49">
        <f t="shared" si="407"/>
        <v>8</v>
      </c>
      <c r="BI1538" s="50">
        <f t="shared" si="406"/>
        <v>3</v>
      </c>
      <c r="BJ1538" s="50">
        <f t="shared" si="408"/>
        <v>37.5</v>
      </c>
      <c r="BK1538" s="51">
        <f t="shared" si="409"/>
        <v>66.25</v>
      </c>
      <c r="BL1538" s="51">
        <f t="shared" si="410"/>
        <v>83.018867924528308</v>
      </c>
      <c r="BM1538" s="51">
        <f t="shared" si="416"/>
        <v>20.625</v>
      </c>
      <c r="BN1538" s="52">
        <f t="shared" si="411"/>
        <v>2</v>
      </c>
      <c r="BO1538" s="52">
        <f t="shared" si="412"/>
        <v>480</v>
      </c>
      <c r="BP1538" s="52">
        <f t="shared" si="413"/>
        <v>3</v>
      </c>
      <c r="BQ1538" s="53">
        <f t="shared" si="414"/>
        <v>240</v>
      </c>
    </row>
    <row r="1539" spans="1:73">
      <c r="A1539" s="41">
        <v>1600</v>
      </c>
      <c r="B1539" s="42">
        <v>46047</v>
      </c>
      <c r="C1539" s="15" t="s">
        <v>91</v>
      </c>
      <c r="D1539" s="43" t="str">
        <f t="shared" si="419"/>
        <v>IG</v>
      </c>
      <c r="E1539" s="44" t="s">
        <v>146</v>
      </c>
      <c r="F1539" s="44" t="s">
        <v>132</v>
      </c>
      <c r="G1539" s="45" t="s">
        <v>156</v>
      </c>
      <c r="H1539" s="45"/>
      <c r="I1539" s="45"/>
      <c r="J1539" s="5">
        <v>208246</v>
      </c>
      <c r="K1539" s="46" t="str">
        <f>VLOOKUP(J1539,'[1]Item List (3)'!A$1:B$110000,2,FALSE)</f>
        <v>OR. 208 YY2</v>
      </c>
      <c r="L1539" s="5">
        <v>251223005</v>
      </c>
      <c r="M1539" s="15" t="str">
        <f t="shared" si="417"/>
        <v>OR</v>
      </c>
      <c r="N1539" s="15">
        <v>20</v>
      </c>
      <c r="O1539" s="47">
        <f t="shared" si="405"/>
        <v>180</v>
      </c>
      <c r="P1539" s="15">
        <v>1</v>
      </c>
      <c r="Q1539" s="15">
        <v>1092</v>
      </c>
      <c r="R1539" s="15">
        <v>22</v>
      </c>
      <c r="S1539" s="15">
        <v>15</v>
      </c>
      <c r="T1539" s="15"/>
      <c r="U1539" s="48">
        <f t="shared" si="415"/>
        <v>1107</v>
      </c>
      <c r="V1539" s="15">
        <v>425</v>
      </c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>
        <v>40</v>
      </c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>
        <v>10</v>
      </c>
      <c r="BB1539" s="15"/>
      <c r="BC1539" s="15"/>
      <c r="BD1539" s="15"/>
      <c r="BE1539" s="15">
        <v>5</v>
      </c>
      <c r="BF1539" s="15"/>
      <c r="BG1539" s="48">
        <f t="shared" si="418"/>
        <v>480</v>
      </c>
      <c r="BH1539" s="49">
        <f t="shared" si="407"/>
        <v>8</v>
      </c>
      <c r="BI1539" s="50">
        <f t="shared" si="406"/>
        <v>7.083333333333333</v>
      </c>
      <c r="BJ1539" s="50">
        <f t="shared" si="408"/>
        <v>88.541666666666657</v>
      </c>
      <c r="BK1539" s="51">
        <f t="shared" si="409"/>
        <v>86.82352941176471</v>
      </c>
      <c r="BL1539" s="51">
        <f t="shared" si="410"/>
        <v>96.657633242999097</v>
      </c>
      <c r="BM1539" s="51">
        <f t="shared" si="416"/>
        <v>74.305555555555543</v>
      </c>
      <c r="BN1539" s="52">
        <f t="shared" si="411"/>
        <v>0.75</v>
      </c>
      <c r="BO1539" s="52">
        <f t="shared" si="412"/>
        <v>1305</v>
      </c>
      <c r="BP1539" s="52">
        <f t="shared" si="413"/>
        <v>0.16666666666666663</v>
      </c>
      <c r="BQ1539" s="53">
        <f t="shared" si="414"/>
        <v>29.999999999999993</v>
      </c>
      <c r="BR1539" s="54">
        <v>1</v>
      </c>
      <c r="BT1539" s="54">
        <v>1</v>
      </c>
      <c r="BU1539" s="55">
        <v>1</v>
      </c>
    </row>
    <row r="1540" spans="1:73">
      <c r="A1540" s="41">
        <v>1601</v>
      </c>
      <c r="B1540" s="42">
        <v>46047</v>
      </c>
      <c r="C1540" s="15" t="s">
        <v>97</v>
      </c>
      <c r="D1540" s="43" t="str">
        <f t="shared" si="419"/>
        <v>IG</v>
      </c>
      <c r="E1540" s="44" t="s">
        <v>146</v>
      </c>
      <c r="F1540" s="44" t="s">
        <v>132</v>
      </c>
      <c r="G1540" s="45" t="s">
        <v>154</v>
      </c>
      <c r="H1540" s="45" t="s">
        <v>145</v>
      </c>
      <c r="I1540" s="45"/>
      <c r="J1540" s="5">
        <v>208246</v>
      </c>
      <c r="K1540" s="46" t="str">
        <f>VLOOKUP(J1540,'[1]Item List (3)'!A$1:B$110000,2,FALSE)</f>
        <v>OR. 208 YY2</v>
      </c>
      <c r="L1540" s="5">
        <v>251223005</v>
      </c>
      <c r="M1540" s="15" t="str">
        <f t="shared" si="417"/>
        <v>OR</v>
      </c>
      <c r="N1540" s="15">
        <v>20</v>
      </c>
      <c r="O1540" s="47">
        <f t="shared" ref="O1540:O1563" si="420">IFERROR(3600/N1540,"")</f>
        <v>180</v>
      </c>
      <c r="P1540" s="15">
        <v>1</v>
      </c>
      <c r="Q1540" s="15">
        <v>1212</v>
      </c>
      <c r="R1540" s="15">
        <v>7</v>
      </c>
      <c r="S1540" s="15">
        <v>1</v>
      </c>
      <c r="T1540" s="15"/>
      <c r="U1540" s="48">
        <f t="shared" si="415"/>
        <v>1213</v>
      </c>
      <c r="V1540" s="15">
        <v>440</v>
      </c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>
        <v>40</v>
      </c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48">
        <f t="shared" si="418"/>
        <v>480</v>
      </c>
      <c r="BH1540" s="49">
        <f t="shared" si="407"/>
        <v>8</v>
      </c>
      <c r="BI1540" s="50">
        <f t="shared" si="406"/>
        <v>7.333333333333333</v>
      </c>
      <c r="BJ1540" s="50">
        <f t="shared" si="408"/>
        <v>91.666666666666657</v>
      </c>
      <c r="BK1540" s="51">
        <f t="shared" si="409"/>
        <v>91.893939393939391</v>
      </c>
      <c r="BL1540" s="51">
        <f t="shared" si="410"/>
        <v>99.340478153338836</v>
      </c>
      <c r="BM1540" s="51">
        <f t="shared" si="416"/>
        <v>83.680555555555543</v>
      </c>
      <c r="BN1540" s="52">
        <f t="shared" si="411"/>
        <v>0.66666666666666663</v>
      </c>
      <c r="BO1540" s="52">
        <f t="shared" si="412"/>
        <v>1320</v>
      </c>
      <c r="BP1540" s="52">
        <f t="shared" si="413"/>
        <v>0</v>
      </c>
      <c r="BQ1540" s="53">
        <f t="shared" si="414"/>
        <v>0</v>
      </c>
      <c r="BR1540" s="54">
        <v>1</v>
      </c>
      <c r="BT1540" s="54">
        <v>1</v>
      </c>
      <c r="BU1540" s="55">
        <v>1</v>
      </c>
    </row>
    <row r="1541" spans="1:73">
      <c r="A1541" s="41">
        <v>1602</v>
      </c>
      <c r="B1541" s="42">
        <v>46047</v>
      </c>
      <c r="C1541" s="15" t="s">
        <v>91</v>
      </c>
      <c r="D1541" s="43" t="str">
        <f t="shared" si="419"/>
        <v>IG</v>
      </c>
      <c r="E1541" s="44" t="s">
        <v>147</v>
      </c>
      <c r="F1541" s="44" t="s">
        <v>132</v>
      </c>
      <c r="G1541" s="45" t="s">
        <v>151</v>
      </c>
      <c r="H1541" s="45"/>
      <c r="I1541" s="45"/>
      <c r="J1541" s="5">
        <v>104246</v>
      </c>
      <c r="K1541" s="46" t="str">
        <f>VLOOKUP(J1541,'[1]Item List (3)'!A$1:B$110000,2,FALSE)</f>
        <v>IN. 208</v>
      </c>
      <c r="L1541" s="5">
        <v>251223006</v>
      </c>
      <c r="M1541" s="15" t="str">
        <f t="shared" si="417"/>
        <v>IR</v>
      </c>
      <c r="N1541" s="15">
        <v>30</v>
      </c>
      <c r="O1541" s="47">
        <f t="shared" si="420"/>
        <v>120</v>
      </c>
      <c r="P1541" s="15">
        <v>1</v>
      </c>
      <c r="Q1541" s="15">
        <v>53</v>
      </c>
      <c r="R1541" s="15">
        <v>25</v>
      </c>
      <c r="S1541" s="15">
        <v>2</v>
      </c>
      <c r="T1541" s="15"/>
      <c r="U1541" s="48">
        <f t="shared" si="415"/>
        <v>55</v>
      </c>
      <c r="V1541" s="15">
        <v>100</v>
      </c>
      <c r="W1541" s="15">
        <v>120</v>
      </c>
      <c r="X1541" s="15"/>
      <c r="Y1541" s="15"/>
      <c r="Z1541" s="15">
        <v>10</v>
      </c>
      <c r="AA1541" s="15"/>
      <c r="AB1541" s="15"/>
      <c r="AC1541" s="15">
        <v>130</v>
      </c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>
        <v>120</v>
      </c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48">
        <f t="shared" si="418"/>
        <v>480</v>
      </c>
      <c r="BH1541" s="49">
        <f t="shared" si="407"/>
        <v>8</v>
      </c>
      <c r="BI1541" s="50">
        <f t="shared" si="406"/>
        <v>1.666666666666667</v>
      </c>
      <c r="BJ1541" s="50">
        <f t="shared" si="408"/>
        <v>20.833333333333336</v>
      </c>
      <c r="BK1541" s="51">
        <f t="shared" si="409"/>
        <v>27.499999999999996</v>
      </c>
      <c r="BL1541" s="51">
        <f t="shared" si="410"/>
        <v>50.909090909090907</v>
      </c>
      <c r="BM1541" s="51">
        <f t="shared" si="416"/>
        <v>2.9166666666666665</v>
      </c>
      <c r="BN1541" s="52">
        <f t="shared" si="411"/>
        <v>2</v>
      </c>
      <c r="BO1541" s="52">
        <f t="shared" si="412"/>
        <v>720</v>
      </c>
      <c r="BP1541" s="52">
        <f t="shared" si="413"/>
        <v>4.333333333333333</v>
      </c>
      <c r="BQ1541" s="53">
        <f t="shared" si="414"/>
        <v>519.99999999999989</v>
      </c>
    </row>
    <row r="1542" spans="1:73">
      <c r="A1542" s="41">
        <v>1603</v>
      </c>
      <c r="B1542" s="42">
        <v>46047</v>
      </c>
      <c r="C1542" s="15" t="s">
        <v>97</v>
      </c>
      <c r="D1542" s="43" t="str">
        <f t="shared" si="419"/>
        <v>IG</v>
      </c>
      <c r="E1542" s="44" t="s">
        <v>147</v>
      </c>
      <c r="F1542" s="44" t="s">
        <v>132</v>
      </c>
      <c r="G1542" s="45" t="s">
        <v>195</v>
      </c>
      <c r="H1542" s="45"/>
      <c r="I1542" s="45"/>
      <c r="J1542" s="5">
        <v>104246</v>
      </c>
      <c r="K1542" s="46" t="str">
        <f>VLOOKUP(J1542,'[1]Item List (3)'!A$1:B$110000,2,FALSE)</f>
        <v>IN. 208</v>
      </c>
      <c r="L1542" s="5">
        <v>251223006</v>
      </c>
      <c r="M1542" s="15" t="str">
        <f t="shared" si="417"/>
        <v>IR</v>
      </c>
      <c r="N1542" s="15">
        <v>25</v>
      </c>
      <c r="O1542" s="47">
        <f t="shared" si="420"/>
        <v>144</v>
      </c>
      <c r="P1542" s="15">
        <v>1</v>
      </c>
      <c r="Q1542" s="15">
        <v>821</v>
      </c>
      <c r="R1542" s="15">
        <v>12</v>
      </c>
      <c r="S1542" s="15">
        <v>6</v>
      </c>
      <c r="T1542" s="15">
        <v>1</v>
      </c>
      <c r="U1542" s="48">
        <f t="shared" si="415"/>
        <v>828</v>
      </c>
      <c r="V1542" s="15">
        <v>420</v>
      </c>
      <c r="W1542" s="15"/>
      <c r="X1542" s="15">
        <v>15</v>
      </c>
      <c r="Y1542" s="15"/>
      <c r="Z1542" s="15">
        <v>20</v>
      </c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>
        <v>20</v>
      </c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>
        <v>5</v>
      </c>
      <c r="BF1542" s="15"/>
      <c r="BG1542" s="48">
        <f t="shared" si="418"/>
        <v>480</v>
      </c>
      <c r="BH1542" s="49">
        <f t="shared" si="407"/>
        <v>8</v>
      </c>
      <c r="BI1542" s="50">
        <f t="shared" ref="BI1542:BI1573" si="421">IFERROR(BH1542-SUM(W1542:BF1542)/60,0)</f>
        <v>7</v>
      </c>
      <c r="BJ1542" s="50">
        <f t="shared" si="408"/>
        <v>87.5</v>
      </c>
      <c r="BK1542" s="51">
        <f t="shared" si="409"/>
        <v>82.142857142857139</v>
      </c>
      <c r="BL1542" s="51">
        <f t="shared" si="410"/>
        <v>97.705314009661834</v>
      </c>
      <c r="BM1542" s="51">
        <f t="shared" si="416"/>
        <v>70.225694444444443</v>
      </c>
      <c r="BN1542" s="52">
        <f t="shared" si="411"/>
        <v>0.41666666666666669</v>
      </c>
      <c r="BO1542" s="52">
        <f t="shared" si="412"/>
        <v>1092</v>
      </c>
      <c r="BP1542" s="52">
        <f t="shared" si="413"/>
        <v>0.58333333333333326</v>
      </c>
      <c r="BQ1542" s="53">
        <f t="shared" si="414"/>
        <v>83.999999999999986</v>
      </c>
    </row>
    <row r="1543" spans="1:73">
      <c r="A1543" s="41">
        <v>1604</v>
      </c>
      <c r="B1543" s="42">
        <v>46047</v>
      </c>
      <c r="C1543" s="15" t="s">
        <v>91</v>
      </c>
      <c r="D1543" s="43" t="str">
        <f t="shared" si="419"/>
        <v>IG</v>
      </c>
      <c r="E1543" s="44" t="s">
        <v>150</v>
      </c>
      <c r="F1543" s="44"/>
      <c r="G1543" s="45"/>
      <c r="H1543" s="45"/>
      <c r="I1543" s="45"/>
      <c r="J1543" s="5"/>
      <c r="K1543" s="46" t="e">
        <f>VLOOKUP(J1543,'[1]Item List (3)'!A$1:B$110000,2,FALSE)</f>
        <v>#N/A</v>
      </c>
      <c r="L1543" s="5"/>
      <c r="M1543" s="15" t="str">
        <f t="shared" si="417"/>
        <v>IR</v>
      </c>
      <c r="N1543" s="15"/>
      <c r="O1543" s="47" t="str">
        <f t="shared" si="420"/>
        <v/>
      </c>
      <c r="P1543" s="15"/>
      <c r="Q1543" s="15"/>
      <c r="R1543" s="15"/>
      <c r="S1543" s="15"/>
      <c r="T1543" s="15"/>
      <c r="U1543" s="48">
        <f t="shared" si="415"/>
        <v>0</v>
      </c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>
        <v>480</v>
      </c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48">
        <f t="shared" si="418"/>
        <v>480</v>
      </c>
      <c r="BH1543" s="49">
        <f t="shared" si="407"/>
        <v>8</v>
      </c>
      <c r="BI1543" s="50">
        <f t="shared" si="421"/>
        <v>0</v>
      </c>
      <c r="BJ1543" s="50">
        <f t="shared" si="408"/>
        <v>0</v>
      </c>
      <c r="BK1543" s="51">
        <f t="shared" si="409"/>
        <v>0</v>
      </c>
      <c r="BL1543" s="51">
        <f t="shared" si="410"/>
        <v>0</v>
      </c>
      <c r="BM1543" s="51">
        <f t="shared" si="416"/>
        <v>0</v>
      </c>
      <c r="BN1543" s="52">
        <f t="shared" si="411"/>
        <v>0</v>
      </c>
      <c r="BO1543" s="52">
        <f t="shared" si="412"/>
        <v>0</v>
      </c>
      <c r="BP1543" s="52">
        <f t="shared" si="413"/>
        <v>8</v>
      </c>
      <c r="BQ1543" s="53">
        <f t="shared" si="414"/>
        <v>0</v>
      </c>
    </row>
    <row r="1544" spans="1:73">
      <c r="A1544" s="41">
        <v>1605</v>
      </c>
      <c r="B1544" s="42">
        <v>46047</v>
      </c>
      <c r="C1544" s="15" t="s">
        <v>97</v>
      </c>
      <c r="D1544" s="43" t="str">
        <f t="shared" si="419"/>
        <v>IG</v>
      </c>
      <c r="E1544" s="44" t="s">
        <v>150</v>
      </c>
      <c r="F1544" s="44"/>
      <c r="G1544" s="45"/>
      <c r="H1544" s="45"/>
      <c r="I1544" s="45"/>
      <c r="J1544" s="5"/>
      <c r="K1544" s="46" t="e">
        <f>VLOOKUP(J1544,'[1]Item List (3)'!A$1:B$110000,2,FALSE)</f>
        <v>#N/A</v>
      </c>
      <c r="L1544" s="5"/>
      <c r="M1544" s="15" t="str">
        <f t="shared" si="417"/>
        <v>IR</v>
      </c>
      <c r="N1544" s="15"/>
      <c r="O1544" s="47" t="str">
        <f t="shared" si="420"/>
        <v/>
      </c>
      <c r="P1544" s="15"/>
      <c r="Q1544" s="15"/>
      <c r="R1544" s="15"/>
      <c r="S1544" s="15"/>
      <c r="T1544" s="15"/>
      <c r="U1544" s="48">
        <f t="shared" si="415"/>
        <v>0</v>
      </c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>
        <v>480</v>
      </c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48">
        <f t="shared" si="418"/>
        <v>480</v>
      </c>
      <c r="BH1544" s="49">
        <f t="shared" si="407"/>
        <v>8</v>
      </c>
      <c r="BI1544" s="50">
        <f t="shared" si="421"/>
        <v>0</v>
      </c>
      <c r="BJ1544" s="50">
        <f t="shared" si="408"/>
        <v>0</v>
      </c>
      <c r="BK1544" s="51">
        <f t="shared" si="409"/>
        <v>0</v>
      </c>
      <c r="BL1544" s="51">
        <f t="shared" si="410"/>
        <v>0</v>
      </c>
      <c r="BM1544" s="51">
        <f t="shared" si="416"/>
        <v>0</v>
      </c>
      <c r="BN1544" s="52">
        <f t="shared" si="411"/>
        <v>0</v>
      </c>
      <c r="BO1544" s="52">
        <f t="shared" si="412"/>
        <v>0</v>
      </c>
      <c r="BP1544" s="52">
        <f t="shared" si="413"/>
        <v>8</v>
      </c>
      <c r="BQ1544" s="53">
        <f t="shared" si="414"/>
        <v>0</v>
      </c>
    </row>
    <row r="1545" spans="1:73">
      <c r="A1545" s="41">
        <v>1606</v>
      </c>
      <c r="B1545" s="42">
        <v>46047</v>
      </c>
      <c r="C1545" s="15" t="s">
        <v>91</v>
      </c>
      <c r="D1545" s="43" t="str">
        <f t="shared" si="419"/>
        <v>IG</v>
      </c>
      <c r="E1545" s="44" t="s">
        <v>153</v>
      </c>
      <c r="F1545" s="44" t="s">
        <v>132</v>
      </c>
      <c r="G1545" s="45" t="s">
        <v>137</v>
      </c>
      <c r="H1545" s="45" t="s">
        <v>200</v>
      </c>
      <c r="I1545" s="45"/>
      <c r="J1545" s="5">
        <v>104026</v>
      </c>
      <c r="K1545" s="46" t="str">
        <f>VLOOKUP(J1545,'[1]Item List (3)'!A$1:B$110000,2,FALSE)</f>
        <v>BR.IR 3000</v>
      </c>
      <c r="L1545" s="5"/>
      <c r="M1545" s="15" t="str">
        <f t="shared" si="417"/>
        <v>IR</v>
      </c>
      <c r="N1545" s="15">
        <v>35</v>
      </c>
      <c r="O1545" s="47">
        <f t="shared" si="420"/>
        <v>102.85714285714286</v>
      </c>
      <c r="P1545" s="15">
        <v>1</v>
      </c>
      <c r="Q1545" s="15">
        <v>296</v>
      </c>
      <c r="R1545" s="15"/>
      <c r="S1545" s="15">
        <v>15</v>
      </c>
      <c r="T1545" s="15"/>
      <c r="U1545" s="48">
        <f t="shared" si="415"/>
        <v>311</v>
      </c>
      <c r="V1545" s="15">
        <v>340</v>
      </c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>
        <v>10</v>
      </c>
      <c r="AQ1545" s="15"/>
      <c r="AR1545" s="15">
        <v>120</v>
      </c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>
        <v>10</v>
      </c>
      <c r="BD1545" s="15"/>
      <c r="BE1545" s="15"/>
      <c r="BF1545" s="15"/>
      <c r="BG1545" s="48">
        <f t="shared" si="418"/>
        <v>480</v>
      </c>
      <c r="BH1545" s="49">
        <f t="shared" si="407"/>
        <v>8</v>
      </c>
      <c r="BI1545" s="50">
        <f t="shared" si="421"/>
        <v>5.6666666666666661</v>
      </c>
      <c r="BJ1545" s="50">
        <f t="shared" si="408"/>
        <v>70.833333333333329</v>
      </c>
      <c r="BK1545" s="51">
        <f t="shared" si="409"/>
        <v>53.35784313725491</v>
      </c>
      <c r="BL1545" s="51">
        <f t="shared" si="410"/>
        <v>95.176848874598079</v>
      </c>
      <c r="BM1545" s="51">
        <f t="shared" si="416"/>
        <v>35.972222222222236</v>
      </c>
      <c r="BN1545" s="52">
        <f t="shared" si="411"/>
        <v>0.16666666666666666</v>
      </c>
      <c r="BO1545" s="52">
        <f t="shared" si="412"/>
        <v>805.71428571428567</v>
      </c>
      <c r="BP1545" s="52">
        <f t="shared" si="413"/>
        <v>2.166666666666667</v>
      </c>
      <c r="BQ1545" s="53">
        <f t="shared" si="414"/>
        <v>222.85714285714289</v>
      </c>
      <c r="BR1545" s="54">
        <v>1</v>
      </c>
      <c r="BT1545" s="54">
        <v>1</v>
      </c>
      <c r="BU1545" s="55">
        <v>1</v>
      </c>
    </row>
    <row r="1546" spans="1:73">
      <c r="A1546" s="41">
        <v>1607</v>
      </c>
      <c r="B1546" s="42">
        <v>46047</v>
      </c>
      <c r="C1546" s="15" t="s">
        <v>97</v>
      </c>
      <c r="D1546" s="43" t="str">
        <f t="shared" si="419"/>
        <v>IG</v>
      </c>
      <c r="E1546" s="44" t="s">
        <v>153</v>
      </c>
      <c r="F1546" s="44" t="s">
        <v>132</v>
      </c>
      <c r="G1546" s="45" t="s">
        <v>142</v>
      </c>
      <c r="H1546" s="45"/>
      <c r="I1546" s="45"/>
      <c r="J1546" s="5">
        <v>104026</v>
      </c>
      <c r="K1546" s="46" t="str">
        <f>VLOOKUP(J1546,'[1]Item List (3)'!A$1:B$110000,2,FALSE)</f>
        <v>BR.IR 3000</v>
      </c>
      <c r="L1546" s="5"/>
      <c r="M1546" s="15" t="str">
        <f t="shared" si="417"/>
        <v>IR</v>
      </c>
      <c r="N1546" s="15">
        <v>35</v>
      </c>
      <c r="O1546" s="47">
        <f t="shared" si="420"/>
        <v>102.85714285714286</v>
      </c>
      <c r="P1546" s="15">
        <v>1</v>
      </c>
      <c r="Q1546" s="15">
        <v>211</v>
      </c>
      <c r="R1546" s="15"/>
      <c r="S1546" s="15">
        <v>17</v>
      </c>
      <c r="T1546" s="15"/>
      <c r="U1546" s="48">
        <f t="shared" si="415"/>
        <v>228</v>
      </c>
      <c r="V1546" s="15">
        <v>270</v>
      </c>
      <c r="W1546" s="15"/>
      <c r="X1546" s="15"/>
      <c r="Y1546" s="15"/>
      <c r="Z1546" s="15">
        <v>10</v>
      </c>
      <c r="AA1546" s="15"/>
      <c r="AB1546" s="15"/>
      <c r="AC1546" s="15">
        <v>15</v>
      </c>
      <c r="AD1546" s="15"/>
      <c r="AE1546" s="15">
        <v>5</v>
      </c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>
        <v>10</v>
      </c>
      <c r="AQ1546" s="15"/>
      <c r="AR1546" s="15">
        <v>170</v>
      </c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48">
        <f t="shared" si="418"/>
        <v>480</v>
      </c>
      <c r="BH1546" s="49">
        <f t="shared" si="407"/>
        <v>8</v>
      </c>
      <c r="BI1546" s="50">
        <f t="shared" si="421"/>
        <v>4.5</v>
      </c>
      <c r="BJ1546" s="50">
        <f t="shared" si="408"/>
        <v>56.25</v>
      </c>
      <c r="BK1546" s="51">
        <f t="shared" si="409"/>
        <v>49.25925925925926</v>
      </c>
      <c r="BL1546" s="51">
        <f t="shared" si="410"/>
        <v>92.543859649122808</v>
      </c>
      <c r="BM1546" s="51">
        <f t="shared" si="416"/>
        <v>25.642361111111111</v>
      </c>
      <c r="BN1546" s="52">
        <f t="shared" si="411"/>
        <v>0.16666666666666666</v>
      </c>
      <c r="BO1546" s="52">
        <f t="shared" si="412"/>
        <v>805.71428571428567</v>
      </c>
      <c r="BP1546" s="52">
        <f t="shared" si="413"/>
        <v>3.3333333333333335</v>
      </c>
      <c r="BQ1546" s="53">
        <f t="shared" si="414"/>
        <v>342.85714285714283</v>
      </c>
    </row>
    <row r="1547" spans="1:73">
      <c r="A1547" s="41">
        <v>1608</v>
      </c>
      <c r="B1547" s="42">
        <v>46047</v>
      </c>
      <c r="C1547" s="15" t="s">
        <v>91</v>
      </c>
      <c r="D1547" s="43" t="str">
        <f t="shared" si="419"/>
        <v>IG</v>
      </c>
      <c r="E1547" s="44" t="s">
        <v>155</v>
      </c>
      <c r="F1547" s="44" t="s">
        <v>132</v>
      </c>
      <c r="G1547" s="45" t="s">
        <v>141</v>
      </c>
      <c r="H1547" s="45"/>
      <c r="I1547" s="45"/>
      <c r="J1547" s="5">
        <v>208442</v>
      </c>
      <c r="K1547" s="46" t="str">
        <f>VLOOKUP(J1547,'[1]Item List (3)'!A$1:B$110000,2,FALSE)</f>
        <v>R.OR 442(JC 8015) (L)</v>
      </c>
      <c r="L1547" s="5">
        <v>251226005</v>
      </c>
      <c r="M1547" s="15" t="str">
        <f t="shared" si="417"/>
        <v>OR</v>
      </c>
      <c r="N1547" s="15">
        <v>30</v>
      </c>
      <c r="O1547" s="47">
        <f t="shared" si="420"/>
        <v>120</v>
      </c>
      <c r="P1547" s="15">
        <v>1</v>
      </c>
      <c r="Q1547" s="15">
        <v>752</v>
      </c>
      <c r="R1547" s="15"/>
      <c r="S1547" s="15"/>
      <c r="T1547" s="15"/>
      <c r="U1547" s="48">
        <f t="shared" si="415"/>
        <v>752</v>
      </c>
      <c r="V1547" s="15">
        <v>430</v>
      </c>
      <c r="W1547" s="15"/>
      <c r="X1547" s="15"/>
      <c r="Y1547" s="15"/>
      <c r="Z1547" s="15"/>
      <c r="AA1547" s="15"/>
      <c r="AB1547" s="15"/>
      <c r="AC1547" s="15"/>
      <c r="AD1547" s="15"/>
      <c r="AE1547" s="15">
        <v>5</v>
      </c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>
        <v>30</v>
      </c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>
        <v>10</v>
      </c>
      <c r="BB1547" s="15"/>
      <c r="BC1547" s="15"/>
      <c r="BD1547" s="15"/>
      <c r="BE1547" s="15">
        <v>5</v>
      </c>
      <c r="BF1547" s="15"/>
      <c r="BG1547" s="48">
        <f t="shared" si="418"/>
        <v>480</v>
      </c>
      <c r="BH1547" s="49">
        <f t="shared" si="407"/>
        <v>8</v>
      </c>
      <c r="BI1547" s="50">
        <f t="shared" si="421"/>
        <v>7.166666666666667</v>
      </c>
      <c r="BJ1547" s="50">
        <f t="shared" si="408"/>
        <v>89.583333333333343</v>
      </c>
      <c r="BK1547" s="51">
        <f t="shared" si="409"/>
        <v>87.441860465116278</v>
      </c>
      <c r="BL1547" s="51">
        <f t="shared" si="410"/>
        <v>100</v>
      </c>
      <c r="BM1547" s="51">
        <f t="shared" si="416"/>
        <v>78.333333333333329</v>
      </c>
      <c r="BN1547" s="52">
        <f t="shared" si="411"/>
        <v>0.58333333333333337</v>
      </c>
      <c r="BO1547" s="52">
        <f t="shared" si="412"/>
        <v>890</v>
      </c>
      <c r="BP1547" s="52">
        <f t="shared" si="413"/>
        <v>0.25</v>
      </c>
      <c r="BQ1547" s="53">
        <f t="shared" si="414"/>
        <v>30</v>
      </c>
      <c r="BR1547" s="54">
        <v>1</v>
      </c>
    </row>
    <row r="1548" spans="1:73">
      <c r="A1548" s="41">
        <v>1609</v>
      </c>
      <c r="B1548" s="42">
        <v>46047</v>
      </c>
      <c r="C1548" s="15" t="s">
        <v>97</v>
      </c>
      <c r="D1548" s="43" t="str">
        <f t="shared" si="419"/>
        <v>IG</v>
      </c>
      <c r="E1548" s="44" t="s">
        <v>155</v>
      </c>
      <c r="F1548" s="44" t="s">
        <v>132</v>
      </c>
      <c r="G1548" s="45" t="s">
        <v>149</v>
      </c>
      <c r="H1548" s="45"/>
      <c r="I1548" s="45"/>
      <c r="J1548" s="5">
        <v>208442</v>
      </c>
      <c r="K1548" s="46" t="str">
        <f>VLOOKUP(J1548,'[1]Item List (3)'!A$1:B$110000,2,FALSE)</f>
        <v>R.OR 442(JC 8015) (L)</v>
      </c>
      <c r="L1548" s="5">
        <v>251226005</v>
      </c>
      <c r="M1548" s="15" t="str">
        <f t="shared" si="417"/>
        <v>OR</v>
      </c>
      <c r="N1548" s="15">
        <v>30</v>
      </c>
      <c r="O1548" s="47">
        <f t="shared" si="420"/>
        <v>120</v>
      </c>
      <c r="P1548" s="15">
        <v>1</v>
      </c>
      <c r="Q1548" s="15">
        <v>744</v>
      </c>
      <c r="R1548" s="15">
        <v>34</v>
      </c>
      <c r="S1548" s="15">
        <v>8</v>
      </c>
      <c r="T1548" s="15"/>
      <c r="U1548" s="48">
        <f t="shared" si="415"/>
        <v>752</v>
      </c>
      <c r="V1548" s="15">
        <v>430</v>
      </c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>
        <v>20</v>
      </c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>
        <v>30</v>
      </c>
      <c r="BD1548" s="15"/>
      <c r="BE1548" s="15"/>
      <c r="BF1548" s="15"/>
      <c r="BG1548" s="48">
        <f t="shared" si="418"/>
        <v>480</v>
      </c>
      <c r="BH1548" s="49">
        <f t="shared" si="407"/>
        <v>8</v>
      </c>
      <c r="BI1548" s="50">
        <f t="shared" si="421"/>
        <v>7.166666666666667</v>
      </c>
      <c r="BJ1548" s="50">
        <f t="shared" si="408"/>
        <v>89.583333333333343</v>
      </c>
      <c r="BK1548" s="51">
        <f t="shared" si="409"/>
        <v>87.441860465116278</v>
      </c>
      <c r="BL1548" s="51">
        <f t="shared" si="410"/>
        <v>94.414893617021278</v>
      </c>
      <c r="BM1548" s="51">
        <f t="shared" si="416"/>
        <v>73.958333333333343</v>
      </c>
      <c r="BN1548" s="52">
        <f t="shared" si="411"/>
        <v>0.33333333333333331</v>
      </c>
      <c r="BO1548" s="52">
        <f t="shared" si="412"/>
        <v>920</v>
      </c>
      <c r="BP1548" s="52">
        <f t="shared" si="413"/>
        <v>0.5</v>
      </c>
      <c r="BQ1548" s="53">
        <f t="shared" si="414"/>
        <v>60</v>
      </c>
      <c r="BR1548" s="54">
        <v>1</v>
      </c>
      <c r="BT1548" s="54">
        <v>1</v>
      </c>
      <c r="BU1548" s="55">
        <v>1</v>
      </c>
    </row>
    <row r="1549" spans="1:73">
      <c r="A1549" s="41">
        <v>1610</v>
      </c>
      <c r="B1549" s="42">
        <v>46047</v>
      </c>
      <c r="C1549" s="15" t="s">
        <v>91</v>
      </c>
      <c r="D1549" s="43" t="str">
        <f t="shared" si="419"/>
        <v>IG</v>
      </c>
      <c r="E1549" s="44" t="s">
        <v>158</v>
      </c>
      <c r="F1549" s="44"/>
      <c r="G1549" s="45"/>
      <c r="H1549" s="45"/>
      <c r="I1549" s="45"/>
      <c r="J1549" s="5"/>
      <c r="K1549" s="46" t="e">
        <f>VLOOKUP(J1549,'[1]Item List (3)'!A$1:B$110000,2,FALSE)</f>
        <v>#N/A</v>
      </c>
      <c r="L1549" s="5"/>
      <c r="M1549" s="15" t="str">
        <f t="shared" si="417"/>
        <v>IR</v>
      </c>
      <c r="N1549" s="15"/>
      <c r="O1549" s="47" t="str">
        <f t="shared" si="420"/>
        <v/>
      </c>
      <c r="P1549" s="15"/>
      <c r="Q1549" s="15"/>
      <c r="R1549" s="15"/>
      <c r="S1549" s="15"/>
      <c r="T1549" s="15"/>
      <c r="U1549" s="48">
        <f t="shared" si="415"/>
        <v>0</v>
      </c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>
        <v>480</v>
      </c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48">
        <f t="shared" si="418"/>
        <v>480</v>
      </c>
      <c r="BH1549" s="49">
        <f t="shared" si="407"/>
        <v>8</v>
      </c>
      <c r="BI1549" s="50">
        <f t="shared" si="421"/>
        <v>0</v>
      </c>
      <c r="BJ1549" s="50">
        <f t="shared" si="408"/>
        <v>0</v>
      </c>
      <c r="BK1549" s="51">
        <f t="shared" si="409"/>
        <v>0</v>
      </c>
      <c r="BL1549" s="51">
        <f t="shared" si="410"/>
        <v>0</v>
      </c>
      <c r="BM1549" s="51">
        <f t="shared" si="416"/>
        <v>0</v>
      </c>
      <c r="BN1549" s="52">
        <f t="shared" si="411"/>
        <v>0</v>
      </c>
      <c r="BO1549" s="52">
        <f t="shared" si="412"/>
        <v>0</v>
      </c>
      <c r="BP1549" s="52">
        <f t="shared" si="413"/>
        <v>8</v>
      </c>
      <c r="BQ1549" s="53">
        <f t="shared" si="414"/>
        <v>0</v>
      </c>
    </row>
    <row r="1550" spans="1:73">
      <c r="A1550" s="41">
        <v>1611</v>
      </c>
      <c r="B1550" s="42">
        <v>46047</v>
      </c>
      <c r="C1550" s="15" t="s">
        <v>97</v>
      </c>
      <c r="D1550" s="43" t="str">
        <f t="shared" si="419"/>
        <v>IG</v>
      </c>
      <c r="E1550" s="44" t="s">
        <v>158</v>
      </c>
      <c r="F1550" s="44"/>
      <c r="G1550" s="45"/>
      <c r="H1550" s="45"/>
      <c r="I1550" s="45"/>
      <c r="J1550" s="5"/>
      <c r="K1550" s="46" t="e">
        <f>VLOOKUP(J1550,'[1]Item List (3)'!A$1:B$110000,2,FALSE)</f>
        <v>#N/A</v>
      </c>
      <c r="L1550" s="5"/>
      <c r="M1550" s="15" t="str">
        <f t="shared" si="417"/>
        <v>IR</v>
      </c>
      <c r="N1550" s="15"/>
      <c r="O1550" s="47" t="str">
        <f t="shared" si="420"/>
        <v/>
      </c>
      <c r="P1550" s="15"/>
      <c r="Q1550" s="15"/>
      <c r="R1550" s="15"/>
      <c r="S1550" s="15"/>
      <c r="T1550" s="15"/>
      <c r="U1550" s="48">
        <f t="shared" si="415"/>
        <v>0</v>
      </c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>
        <v>480</v>
      </c>
      <c r="BG1550" s="48">
        <f t="shared" si="418"/>
        <v>480</v>
      </c>
      <c r="BH1550" s="49">
        <f t="shared" si="407"/>
        <v>8</v>
      </c>
      <c r="BI1550" s="50">
        <f t="shared" si="421"/>
        <v>0</v>
      </c>
      <c r="BJ1550" s="50">
        <f t="shared" si="408"/>
        <v>0</v>
      </c>
      <c r="BK1550" s="51">
        <f t="shared" si="409"/>
        <v>0</v>
      </c>
      <c r="BL1550" s="51">
        <f t="shared" si="410"/>
        <v>0</v>
      </c>
      <c r="BM1550" s="51">
        <f t="shared" si="416"/>
        <v>0</v>
      </c>
      <c r="BN1550" s="52">
        <f t="shared" si="411"/>
        <v>8</v>
      </c>
      <c r="BO1550" s="52">
        <f t="shared" si="412"/>
        <v>0</v>
      </c>
      <c r="BP1550" s="52">
        <f t="shared" si="413"/>
        <v>0</v>
      </c>
      <c r="BQ1550" s="53">
        <f t="shared" si="414"/>
        <v>0</v>
      </c>
    </row>
    <row r="1551" spans="1:73">
      <c r="A1551" s="41">
        <v>1612</v>
      </c>
      <c r="B1551" s="42">
        <v>46047</v>
      </c>
      <c r="C1551" s="15" t="s">
        <v>91</v>
      </c>
      <c r="D1551" s="43" t="str">
        <f t="shared" si="419"/>
        <v>HO</v>
      </c>
      <c r="E1551" s="44" t="s">
        <v>160</v>
      </c>
      <c r="F1551" s="44" t="s">
        <v>161</v>
      </c>
      <c r="G1551" s="45" t="s">
        <v>110</v>
      </c>
      <c r="H1551" s="45"/>
      <c r="I1551" s="45"/>
      <c r="J1551" s="5">
        <v>104564</v>
      </c>
      <c r="K1551" s="46" t="str">
        <f>VLOOKUP(J1551,'[1]Item List (3)'!A$1:B$110000,2,FALSE)</f>
        <v>IR 21309</v>
      </c>
      <c r="L1551" s="5"/>
      <c r="M1551" s="15" t="str">
        <f t="shared" si="417"/>
        <v>IR</v>
      </c>
      <c r="N1551" s="15">
        <v>50</v>
      </c>
      <c r="O1551" s="47">
        <f t="shared" si="420"/>
        <v>72</v>
      </c>
      <c r="P1551" s="15">
        <v>1</v>
      </c>
      <c r="Q1551" s="15">
        <v>235</v>
      </c>
      <c r="R1551" s="15"/>
      <c r="S1551" s="15"/>
      <c r="T1551" s="15"/>
      <c r="U1551" s="48">
        <f t="shared" si="415"/>
        <v>235</v>
      </c>
      <c r="V1551" s="15">
        <v>330</v>
      </c>
      <c r="W1551" s="15"/>
      <c r="X1551" s="15">
        <v>60</v>
      </c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>
        <v>30</v>
      </c>
      <c r="AQ1551" s="15"/>
      <c r="AR1551" s="15">
        <v>60</v>
      </c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48">
        <f t="shared" si="418"/>
        <v>480</v>
      </c>
      <c r="BH1551" s="49">
        <f t="shared" si="407"/>
        <v>8</v>
      </c>
      <c r="BI1551" s="50">
        <f t="shared" si="421"/>
        <v>5.5</v>
      </c>
      <c r="BJ1551" s="50">
        <f t="shared" si="408"/>
        <v>68.75</v>
      </c>
      <c r="BK1551" s="51">
        <f t="shared" si="409"/>
        <v>59.343434343434339</v>
      </c>
      <c r="BL1551" s="51">
        <f t="shared" si="410"/>
        <v>100</v>
      </c>
      <c r="BM1551" s="51">
        <f t="shared" si="416"/>
        <v>40.798611111111107</v>
      </c>
      <c r="BN1551" s="52">
        <f t="shared" si="411"/>
        <v>0.5</v>
      </c>
      <c r="BO1551" s="52">
        <f t="shared" si="412"/>
        <v>540</v>
      </c>
      <c r="BP1551" s="52">
        <f t="shared" si="413"/>
        <v>2</v>
      </c>
      <c r="BQ1551" s="53">
        <f t="shared" si="414"/>
        <v>144</v>
      </c>
    </row>
    <row r="1552" spans="1:73">
      <c r="A1552" s="41">
        <v>1613</v>
      </c>
      <c r="B1552" s="42">
        <v>46047</v>
      </c>
      <c r="C1552" s="15" t="s">
        <v>97</v>
      </c>
      <c r="D1552" s="43" t="str">
        <f t="shared" si="419"/>
        <v>HO</v>
      </c>
      <c r="E1552" s="44" t="s">
        <v>160</v>
      </c>
      <c r="F1552" s="44" t="s">
        <v>161</v>
      </c>
      <c r="G1552" s="45" t="s">
        <v>171</v>
      </c>
      <c r="H1552" s="45"/>
      <c r="I1552" s="45"/>
      <c r="J1552" s="5">
        <v>104564</v>
      </c>
      <c r="K1552" s="46" t="str">
        <f>VLOOKUP(J1552,'[1]Item List (3)'!A$1:B$110000,2,FALSE)</f>
        <v>IR 21309</v>
      </c>
      <c r="L1552" s="5"/>
      <c r="M1552" s="15" t="str">
        <f t="shared" si="417"/>
        <v>IR</v>
      </c>
      <c r="N1552" s="15">
        <v>50</v>
      </c>
      <c r="O1552" s="47">
        <f t="shared" si="420"/>
        <v>72</v>
      </c>
      <c r="P1552" s="15">
        <v>1</v>
      </c>
      <c r="Q1552" s="15">
        <v>273</v>
      </c>
      <c r="R1552" s="15"/>
      <c r="S1552" s="15"/>
      <c r="T1552" s="15"/>
      <c r="U1552" s="48">
        <f t="shared" si="415"/>
        <v>273</v>
      </c>
      <c r="V1552" s="15">
        <v>375</v>
      </c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>
        <v>45</v>
      </c>
      <c r="AQ1552" s="15"/>
      <c r="AR1552" s="15">
        <v>480</v>
      </c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48">
        <f t="shared" si="418"/>
        <v>900</v>
      </c>
      <c r="BH1552" s="49">
        <f t="shared" si="407"/>
        <v>15</v>
      </c>
      <c r="BI1552" s="50">
        <f t="shared" si="421"/>
        <v>6.25</v>
      </c>
      <c r="BJ1552" s="50">
        <f t="shared" si="408"/>
        <v>41.666666666666671</v>
      </c>
      <c r="BK1552" s="51">
        <f t="shared" si="409"/>
        <v>60.666666666666671</v>
      </c>
      <c r="BL1552" s="51">
        <f t="shared" si="410"/>
        <v>100</v>
      </c>
      <c r="BM1552" s="51">
        <f t="shared" si="416"/>
        <v>25.277777777777782</v>
      </c>
      <c r="BN1552" s="52">
        <f t="shared" si="411"/>
        <v>0.75</v>
      </c>
      <c r="BO1552" s="52">
        <f t="shared" si="412"/>
        <v>1026</v>
      </c>
      <c r="BP1552" s="52">
        <f t="shared" si="413"/>
        <v>8</v>
      </c>
      <c r="BQ1552" s="53">
        <f t="shared" si="414"/>
        <v>576</v>
      </c>
    </row>
    <row r="1553" spans="1:69">
      <c r="A1553" s="41">
        <v>1614</v>
      </c>
      <c r="B1553" s="42">
        <v>46047</v>
      </c>
      <c r="C1553" s="15" t="s">
        <v>91</v>
      </c>
      <c r="D1553" s="43" t="str">
        <f t="shared" si="419"/>
        <v>HO</v>
      </c>
      <c r="E1553" s="44" t="s">
        <v>164</v>
      </c>
      <c r="F1553" s="44" t="s">
        <v>161</v>
      </c>
      <c r="G1553" s="45" t="s">
        <v>165</v>
      </c>
      <c r="H1553" s="45"/>
      <c r="I1553" s="45"/>
      <c r="J1553" s="5">
        <v>208557.1</v>
      </c>
      <c r="K1553" s="46" t="str">
        <f>VLOOKUP(J1553,'[1]Item List (3)'!A$1:B$110000,2,FALSE)</f>
        <v>OR 22211 SPL</v>
      </c>
      <c r="L1553" s="5">
        <v>250928012</v>
      </c>
      <c r="M1553" s="15" t="str">
        <f t="shared" si="417"/>
        <v>OR</v>
      </c>
      <c r="N1553" s="15">
        <v>40</v>
      </c>
      <c r="O1553" s="47">
        <f t="shared" si="420"/>
        <v>90</v>
      </c>
      <c r="P1553" s="15">
        <v>1</v>
      </c>
      <c r="Q1553" s="15">
        <v>483</v>
      </c>
      <c r="R1553" s="15"/>
      <c r="S1553" s="15"/>
      <c r="T1553" s="15"/>
      <c r="U1553" s="48">
        <f t="shared" si="415"/>
        <v>483</v>
      </c>
      <c r="V1553" s="15">
        <v>340</v>
      </c>
      <c r="W1553" s="15">
        <v>20</v>
      </c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>
        <v>30</v>
      </c>
      <c r="AQ1553" s="15"/>
      <c r="AR1553" s="15">
        <v>90</v>
      </c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48">
        <f t="shared" si="418"/>
        <v>480</v>
      </c>
      <c r="BH1553" s="49">
        <f t="shared" ref="BH1553:BH1616" si="422">BG1553/60</f>
        <v>8</v>
      </c>
      <c r="BI1553" s="50">
        <f t="shared" si="421"/>
        <v>5.6666666666666661</v>
      </c>
      <c r="BJ1553" s="50">
        <f t="shared" ref="BJ1553:BJ1616" si="423">IFERROR(BI1553/BH1553*100,0)</f>
        <v>70.833333333333329</v>
      </c>
      <c r="BK1553" s="51">
        <f t="shared" ref="BK1553:BK1616" si="424">IFERROR(((U1553*N1553)/(BI1553*3600)*100),0)</f>
        <v>94.705882352941188</v>
      </c>
      <c r="BL1553" s="51">
        <f t="shared" ref="BL1553:BL1616" si="425">IFERROR(((U1553-(R1553+S1553+T1553))/U1553*100),0)</f>
        <v>100</v>
      </c>
      <c r="BM1553" s="51">
        <f t="shared" si="416"/>
        <v>67.083333333333343</v>
      </c>
      <c r="BN1553" s="52">
        <f t="shared" ref="BN1553:BN1616" si="426">(W1553+AP1553+BE1553+BF1553)/60</f>
        <v>0.83333333333333337</v>
      </c>
      <c r="BO1553" s="52">
        <f t="shared" ref="BO1553:BO1616" si="427">IFERROR(((BH1553-BN1553)*3600)/N1553,0)</f>
        <v>645</v>
      </c>
      <c r="BP1553" s="52">
        <f t="shared" ref="BP1553:BP1616" si="428">IFERROR(SUM(W1553:BF1553)/60-BN1553,0)</f>
        <v>1.5</v>
      </c>
      <c r="BQ1553" s="53">
        <f t="shared" ref="BQ1553:BQ1616" si="429">IFERROR(BP1553*3600/N1553,0)</f>
        <v>135</v>
      </c>
    </row>
    <row r="1554" spans="1:69">
      <c r="A1554" s="41">
        <v>1615</v>
      </c>
      <c r="B1554" s="42">
        <v>46047</v>
      </c>
      <c r="C1554" s="15" t="s">
        <v>97</v>
      </c>
      <c r="D1554" s="43" t="str">
        <f t="shared" si="419"/>
        <v>HO</v>
      </c>
      <c r="E1554" s="44" t="s">
        <v>164</v>
      </c>
      <c r="F1554" s="44" t="s">
        <v>161</v>
      </c>
      <c r="G1554" s="45" t="s">
        <v>165</v>
      </c>
      <c r="H1554" s="45"/>
      <c r="I1554" s="45"/>
      <c r="J1554" s="5">
        <v>208891.01</v>
      </c>
      <c r="K1554" s="46" t="str">
        <f>VLOOKUP(J1554,'[1]Item List (3)'!A$1:B$110000,2,FALSE)</f>
        <v>NK.OR 25/20</v>
      </c>
      <c r="L1554" s="5">
        <v>251209008</v>
      </c>
      <c r="M1554" s="15" t="str">
        <f t="shared" si="417"/>
        <v>OR</v>
      </c>
      <c r="N1554" s="15">
        <v>20</v>
      </c>
      <c r="O1554" s="47">
        <f t="shared" si="420"/>
        <v>180</v>
      </c>
      <c r="P1554" s="15">
        <v>1</v>
      </c>
      <c r="Q1554" s="15">
        <v>212</v>
      </c>
      <c r="R1554" s="15"/>
      <c r="S1554" s="15"/>
      <c r="T1554" s="15"/>
      <c r="U1554" s="48">
        <f t="shared" si="415"/>
        <v>212</v>
      </c>
      <c r="V1554" s="15">
        <v>80</v>
      </c>
      <c r="W1554" s="15">
        <v>40</v>
      </c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>
        <v>360</v>
      </c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48">
        <f t="shared" si="418"/>
        <v>480</v>
      </c>
      <c r="BH1554" s="49">
        <f t="shared" si="422"/>
        <v>8</v>
      </c>
      <c r="BI1554" s="50">
        <f t="shared" si="421"/>
        <v>1.333333333333333</v>
      </c>
      <c r="BJ1554" s="50">
        <f t="shared" si="423"/>
        <v>16.666666666666664</v>
      </c>
      <c r="BK1554" s="51">
        <f t="shared" si="424"/>
        <v>88.333333333333357</v>
      </c>
      <c r="BL1554" s="51">
        <f t="shared" si="425"/>
        <v>100</v>
      </c>
      <c r="BM1554" s="51">
        <f t="shared" si="416"/>
        <v>14.722222222222225</v>
      </c>
      <c r="BN1554" s="52">
        <f t="shared" si="426"/>
        <v>0.66666666666666663</v>
      </c>
      <c r="BO1554" s="52">
        <f t="shared" si="427"/>
        <v>1320</v>
      </c>
      <c r="BP1554" s="52">
        <f t="shared" si="428"/>
        <v>6</v>
      </c>
      <c r="BQ1554" s="53">
        <f t="shared" si="429"/>
        <v>1080</v>
      </c>
    </row>
    <row r="1555" spans="1:69">
      <c r="A1555" s="41">
        <v>1616</v>
      </c>
      <c r="B1555" s="42">
        <v>46047</v>
      </c>
      <c r="C1555" s="15" t="s">
        <v>91</v>
      </c>
      <c r="D1555" s="43" t="str">
        <f t="shared" si="419"/>
        <v>HO</v>
      </c>
      <c r="E1555" s="44" t="s">
        <v>166</v>
      </c>
      <c r="F1555" s="44" t="s">
        <v>161</v>
      </c>
      <c r="G1555" s="45" t="s">
        <v>178</v>
      </c>
      <c r="H1555" s="45"/>
      <c r="I1555" s="45"/>
      <c r="J1555" s="5">
        <v>208249</v>
      </c>
      <c r="K1555" s="46" t="str">
        <f>VLOOKUP(J1555,'[1]Item List (3)'!A$1:B$110000,2,FALSE)</f>
        <v>OW-BDA-4003</v>
      </c>
      <c r="L1555" s="5">
        <v>251005010</v>
      </c>
      <c r="M1555" s="15" t="str">
        <f t="shared" si="417"/>
        <v>OR</v>
      </c>
      <c r="N1555" s="15">
        <v>25</v>
      </c>
      <c r="O1555" s="47">
        <f t="shared" si="420"/>
        <v>144</v>
      </c>
      <c r="P1555" s="15">
        <v>1</v>
      </c>
      <c r="Q1555" s="15">
        <v>875</v>
      </c>
      <c r="R1555" s="15"/>
      <c r="S1555" s="15"/>
      <c r="T1555" s="15"/>
      <c r="U1555" s="48">
        <f t="shared" si="415"/>
        <v>875</v>
      </c>
      <c r="V1555" s="15">
        <v>390</v>
      </c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>
        <v>30</v>
      </c>
      <c r="AQ1555" s="15"/>
      <c r="AR1555" s="15">
        <v>60</v>
      </c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48">
        <f t="shared" si="418"/>
        <v>480</v>
      </c>
      <c r="BH1555" s="49">
        <f t="shared" si="422"/>
        <v>8</v>
      </c>
      <c r="BI1555" s="50">
        <f t="shared" si="421"/>
        <v>6.5</v>
      </c>
      <c r="BJ1555" s="50">
        <f t="shared" si="423"/>
        <v>81.25</v>
      </c>
      <c r="BK1555" s="51">
        <f t="shared" si="424"/>
        <v>93.48290598290599</v>
      </c>
      <c r="BL1555" s="51">
        <f t="shared" si="425"/>
        <v>100</v>
      </c>
      <c r="BM1555" s="51">
        <f t="shared" si="416"/>
        <v>75.954861111111114</v>
      </c>
      <c r="BN1555" s="52">
        <f t="shared" si="426"/>
        <v>0.5</v>
      </c>
      <c r="BO1555" s="52">
        <f t="shared" si="427"/>
        <v>1080</v>
      </c>
      <c r="BP1555" s="52">
        <f t="shared" si="428"/>
        <v>1</v>
      </c>
      <c r="BQ1555" s="53">
        <f t="shared" si="429"/>
        <v>144</v>
      </c>
    </row>
    <row r="1556" spans="1:69">
      <c r="A1556" s="41">
        <v>1617</v>
      </c>
      <c r="B1556" s="42">
        <v>46047</v>
      </c>
      <c r="C1556" s="15" t="s">
        <v>97</v>
      </c>
      <c r="D1556" s="43" t="str">
        <f t="shared" si="419"/>
        <v>HO</v>
      </c>
      <c r="E1556" s="44" t="s">
        <v>166</v>
      </c>
      <c r="F1556" s="44" t="s">
        <v>161</v>
      </c>
      <c r="G1556" s="45" t="s">
        <v>168</v>
      </c>
      <c r="H1556" s="45"/>
      <c r="I1556" s="45"/>
      <c r="J1556" s="5">
        <v>208249</v>
      </c>
      <c r="K1556" s="46" t="str">
        <f>VLOOKUP(J1556,'[1]Item List (3)'!A$1:B$110000,2,FALSE)</f>
        <v>OW-BDA-4003</v>
      </c>
      <c r="L1556" s="5">
        <v>251005010</v>
      </c>
      <c r="M1556" s="15" t="str">
        <f t="shared" si="417"/>
        <v>OR</v>
      </c>
      <c r="N1556" s="15">
        <v>25</v>
      </c>
      <c r="O1556" s="47">
        <f t="shared" si="420"/>
        <v>144</v>
      </c>
      <c r="P1556" s="15">
        <v>1</v>
      </c>
      <c r="Q1556" s="15">
        <v>880</v>
      </c>
      <c r="R1556" s="15"/>
      <c r="S1556" s="15"/>
      <c r="T1556" s="15"/>
      <c r="U1556" s="48">
        <f t="shared" si="415"/>
        <v>880</v>
      </c>
      <c r="V1556" s="15">
        <v>390</v>
      </c>
      <c r="W1556" s="15"/>
      <c r="X1556" s="15">
        <v>45</v>
      </c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>
        <v>45</v>
      </c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48">
        <f t="shared" si="418"/>
        <v>480</v>
      </c>
      <c r="BH1556" s="49">
        <f t="shared" si="422"/>
        <v>8</v>
      </c>
      <c r="BI1556" s="50">
        <f t="shared" si="421"/>
        <v>6.5</v>
      </c>
      <c r="BJ1556" s="50">
        <f t="shared" si="423"/>
        <v>81.25</v>
      </c>
      <c r="BK1556" s="51">
        <f t="shared" si="424"/>
        <v>94.01709401709401</v>
      </c>
      <c r="BL1556" s="51">
        <f t="shared" si="425"/>
        <v>100</v>
      </c>
      <c r="BM1556" s="51">
        <f t="shared" si="416"/>
        <v>76.388888888888886</v>
      </c>
      <c r="BN1556" s="52">
        <f t="shared" si="426"/>
        <v>0.75</v>
      </c>
      <c r="BO1556" s="52">
        <f t="shared" si="427"/>
        <v>1044</v>
      </c>
      <c r="BP1556" s="52">
        <f t="shared" si="428"/>
        <v>0.75</v>
      </c>
      <c r="BQ1556" s="53">
        <f t="shared" si="429"/>
        <v>108</v>
      </c>
    </row>
    <row r="1557" spans="1:69">
      <c r="A1557" s="41">
        <v>1618</v>
      </c>
      <c r="B1557" s="42">
        <v>46047</v>
      </c>
      <c r="C1557" s="15" t="s">
        <v>91</v>
      </c>
      <c r="D1557" s="43" t="str">
        <f t="shared" si="419"/>
        <v>HO</v>
      </c>
      <c r="E1557" s="44" t="s">
        <v>169</v>
      </c>
      <c r="F1557" s="44" t="s">
        <v>161</v>
      </c>
      <c r="G1557" s="45" t="s">
        <v>167</v>
      </c>
      <c r="H1557" s="45" t="s">
        <v>165</v>
      </c>
      <c r="I1557" s="45"/>
      <c r="J1557" s="5">
        <v>104249</v>
      </c>
      <c r="K1557" s="46" t="str">
        <f>VLOOKUP(J1557,'[1]Item List (3)'!A$1:B$110000,2,FALSE)</f>
        <v>IW. BDA-4003</v>
      </c>
      <c r="L1557" s="5">
        <v>251009003</v>
      </c>
      <c r="M1557" s="15" t="str">
        <f t="shared" si="417"/>
        <v>IR</v>
      </c>
      <c r="N1557" s="15">
        <v>15</v>
      </c>
      <c r="O1557" s="47">
        <f t="shared" si="420"/>
        <v>240</v>
      </c>
      <c r="P1557" s="15">
        <v>1</v>
      </c>
      <c r="Q1557" s="15">
        <v>1767</v>
      </c>
      <c r="R1557" s="15"/>
      <c r="S1557" s="15"/>
      <c r="T1557" s="15"/>
      <c r="U1557" s="48">
        <f t="shared" si="415"/>
        <v>1767</v>
      </c>
      <c r="V1557" s="15">
        <v>460</v>
      </c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>
        <v>30</v>
      </c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>
        <v>10</v>
      </c>
      <c r="BB1557" s="15"/>
      <c r="BC1557" s="15">
        <v>10</v>
      </c>
      <c r="BD1557" s="15"/>
      <c r="BE1557" s="15"/>
      <c r="BF1557" s="15"/>
      <c r="BG1557" s="48">
        <f t="shared" si="418"/>
        <v>510</v>
      </c>
      <c r="BH1557" s="49">
        <f t="shared" si="422"/>
        <v>8.5</v>
      </c>
      <c r="BI1557" s="50">
        <f t="shared" si="421"/>
        <v>7.666666666666667</v>
      </c>
      <c r="BJ1557" s="50">
        <f t="shared" si="423"/>
        <v>90.196078431372555</v>
      </c>
      <c r="BK1557" s="51">
        <f t="shared" si="424"/>
        <v>96.032608695652172</v>
      </c>
      <c r="BL1557" s="51">
        <f t="shared" si="425"/>
        <v>100</v>
      </c>
      <c r="BM1557" s="51">
        <f t="shared" si="416"/>
        <v>86.617647058823536</v>
      </c>
      <c r="BN1557" s="52">
        <f t="shared" si="426"/>
        <v>0.5</v>
      </c>
      <c r="BO1557" s="52">
        <f t="shared" si="427"/>
        <v>1920</v>
      </c>
      <c r="BP1557" s="52">
        <f t="shared" si="428"/>
        <v>0.33333333333333337</v>
      </c>
      <c r="BQ1557" s="53">
        <f t="shared" si="429"/>
        <v>80.000000000000014</v>
      </c>
    </row>
    <row r="1558" spans="1:69">
      <c r="A1558" s="41">
        <v>1619</v>
      </c>
      <c r="B1558" s="42">
        <v>46047</v>
      </c>
      <c r="C1558" s="15" t="s">
        <v>97</v>
      </c>
      <c r="D1558" s="43" t="str">
        <f t="shared" si="419"/>
        <v>HO</v>
      </c>
      <c r="E1558" s="44" t="s">
        <v>169</v>
      </c>
      <c r="F1558" s="44" t="s">
        <v>161</v>
      </c>
      <c r="G1558" s="45" t="s">
        <v>104</v>
      </c>
      <c r="H1558" s="45"/>
      <c r="I1558" s="45"/>
      <c r="J1558" s="5">
        <v>104249</v>
      </c>
      <c r="K1558" s="46" t="str">
        <f>VLOOKUP(J1558,'[1]Item List (3)'!A$1:B$110000,2,FALSE)</f>
        <v>IW. BDA-4003</v>
      </c>
      <c r="L1558" s="5">
        <v>251009003</v>
      </c>
      <c r="M1558" s="15" t="str">
        <f t="shared" si="417"/>
        <v>IR</v>
      </c>
      <c r="N1558" s="15">
        <v>15</v>
      </c>
      <c r="O1558" s="47">
        <f t="shared" si="420"/>
        <v>240</v>
      </c>
      <c r="P1558" s="15">
        <v>1</v>
      </c>
      <c r="Q1558" s="15">
        <v>1275</v>
      </c>
      <c r="R1558" s="15"/>
      <c r="S1558" s="15"/>
      <c r="T1558" s="15"/>
      <c r="U1558" s="48">
        <f t="shared" ref="U1558:U1621" si="430">Q1558+S1558+T1558</f>
        <v>1275</v>
      </c>
      <c r="V1558" s="15">
        <v>330</v>
      </c>
      <c r="W1558" s="15"/>
      <c r="X1558" s="15">
        <v>60</v>
      </c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>
        <v>30</v>
      </c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>
        <v>60</v>
      </c>
      <c r="BD1558" s="15"/>
      <c r="BE1558" s="15"/>
      <c r="BF1558" s="15"/>
      <c r="BG1558" s="48">
        <f t="shared" si="418"/>
        <v>480</v>
      </c>
      <c r="BH1558" s="49">
        <f t="shared" si="422"/>
        <v>8</v>
      </c>
      <c r="BI1558" s="50">
        <f t="shared" si="421"/>
        <v>5.5</v>
      </c>
      <c r="BJ1558" s="50">
        <f t="shared" si="423"/>
        <v>68.75</v>
      </c>
      <c r="BK1558" s="51">
        <f t="shared" si="424"/>
        <v>96.590909090909093</v>
      </c>
      <c r="BL1558" s="51">
        <f t="shared" si="425"/>
        <v>100</v>
      </c>
      <c r="BM1558" s="51">
        <f t="shared" si="416"/>
        <v>66.40625</v>
      </c>
      <c r="BN1558" s="52">
        <f t="shared" si="426"/>
        <v>0.5</v>
      </c>
      <c r="BO1558" s="52">
        <f t="shared" si="427"/>
        <v>1800</v>
      </c>
      <c r="BP1558" s="52">
        <f t="shared" si="428"/>
        <v>2</v>
      </c>
      <c r="BQ1558" s="53">
        <f t="shared" si="429"/>
        <v>480</v>
      </c>
    </row>
    <row r="1559" spans="1:69">
      <c r="A1559" s="41">
        <v>1620</v>
      </c>
      <c r="B1559" s="42">
        <v>46047</v>
      </c>
      <c r="C1559" s="15" t="s">
        <v>91</v>
      </c>
      <c r="D1559" s="43" t="str">
        <f t="shared" si="419"/>
        <v>HO</v>
      </c>
      <c r="E1559" s="44" t="s">
        <v>172</v>
      </c>
      <c r="F1559" s="44" t="s">
        <v>161</v>
      </c>
      <c r="G1559" s="45" t="s">
        <v>173</v>
      </c>
      <c r="H1559" s="45"/>
      <c r="I1559" s="45"/>
      <c r="J1559" s="5">
        <v>208299</v>
      </c>
      <c r="K1559" s="46" t="str">
        <f>VLOOKUP(J1559,'[1]Item List (3)'!A$1:B$110000,2,FALSE)</f>
        <v>OR.9916</v>
      </c>
      <c r="L1559" s="5">
        <v>251127015</v>
      </c>
      <c r="M1559" s="15" t="str">
        <f t="shared" si="417"/>
        <v>OR</v>
      </c>
      <c r="N1559" s="15">
        <v>15</v>
      </c>
      <c r="O1559" s="47">
        <f t="shared" si="420"/>
        <v>240</v>
      </c>
      <c r="P1559" s="15">
        <v>1</v>
      </c>
      <c r="Q1559" s="15">
        <v>869</v>
      </c>
      <c r="R1559" s="15"/>
      <c r="S1559" s="15">
        <v>4</v>
      </c>
      <c r="T1559" s="15">
        <v>3</v>
      </c>
      <c r="U1559" s="48">
        <f t="shared" si="430"/>
        <v>876</v>
      </c>
      <c r="V1559" s="15">
        <v>250</v>
      </c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>
        <v>10</v>
      </c>
      <c r="AQ1559" s="15"/>
      <c r="AR1559" s="15">
        <v>60</v>
      </c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48">
        <f t="shared" si="418"/>
        <v>320</v>
      </c>
      <c r="BH1559" s="49">
        <f t="shared" si="422"/>
        <v>5.333333333333333</v>
      </c>
      <c r="BI1559" s="50">
        <f t="shared" si="421"/>
        <v>4.1666666666666661</v>
      </c>
      <c r="BJ1559" s="50">
        <f t="shared" si="423"/>
        <v>78.124999999999986</v>
      </c>
      <c r="BK1559" s="51">
        <f t="shared" si="424"/>
        <v>87.600000000000009</v>
      </c>
      <c r="BL1559" s="51">
        <f t="shared" si="425"/>
        <v>99.200913242009136</v>
      </c>
      <c r="BM1559" s="51">
        <f t="shared" si="416"/>
        <v>67.890625</v>
      </c>
      <c r="BN1559" s="52">
        <f t="shared" si="426"/>
        <v>0.16666666666666666</v>
      </c>
      <c r="BO1559" s="52">
        <f t="shared" si="427"/>
        <v>1239.9999999999998</v>
      </c>
      <c r="BP1559" s="52">
        <f t="shared" si="428"/>
        <v>1</v>
      </c>
      <c r="BQ1559" s="53">
        <f t="shared" si="429"/>
        <v>240</v>
      </c>
    </row>
    <row r="1560" spans="1:69">
      <c r="A1560" s="41">
        <v>1621</v>
      </c>
      <c r="B1560" s="42">
        <v>46047</v>
      </c>
      <c r="C1560" s="15" t="s">
        <v>91</v>
      </c>
      <c r="D1560" s="43" t="str">
        <f t="shared" si="419"/>
        <v>HO</v>
      </c>
      <c r="E1560" s="44" t="s">
        <v>172</v>
      </c>
      <c r="F1560" s="44" t="s">
        <v>161</v>
      </c>
      <c r="G1560" s="45" t="s">
        <v>173</v>
      </c>
      <c r="H1560" s="45"/>
      <c r="I1560" s="45"/>
      <c r="J1560" s="5">
        <v>200299.13</v>
      </c>
      <c r="K1560" s="46" t="str">
        <f>VLOOKUP(J1560,'[1]Item List (3)'!A$1:B$110000,2,FALSE)</f>
        <v>OR.9913 C</v>
      </c>
      <c r="L1560" s="5"/>
      <c r="M1560" s="15" t="str">
        <f t="shared" si="417"/>
        <v>OR</v>
      </c>
      <c r="N1560" s="15"/>
      <c r="O1560" s="47" t="str">
        <f t="shared" si="420"/>
        <v/>
      </c>
      <c r="P1560" s="15"/>
      <c r="Q1560" s="15"/>
      <c r="R1560" s="15"/>
      <c r="S1560" s="15"/>
      <c r="T1560" s="15"/>
      <c r="U1560" s="48">
        <f t="shared" si="430"/>
        <v>0</v>
      </c>
      <c r="V1560" s="15"/>
      <c r="W1560" s="15">
        <v>160</v>
      </c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48">
        <f t="shared" si="418"/>
        <v>160</v>
      </c>
      <c r="BH1560" s="49">
        <f t="shared" si="422"/>
        <v>2.6666666666666665</v>
      </c>
      <c r="BI1560" s="50">
        <f t="shared" si="421"/>
        <v>0</v>
      </c>
      <c r="BJ1560" s="50">
        <f t="shared" si="423"/>
        <v>0</v>
      </c>
      <c r="BK1560" s="51">
        <f t="shared" si="424"/>
        <v>0</v>
      </c>
      <c r="BL1560" s="51">
        <f t="shared" si="425"/>
        <v>0</v>
      </c>
      <c r="BM1560" s="51">
        <f t="shared" si="416"/>
        <v>0</v>
      </c>
      <c r="BN1560" s="52">
        <f t="shared" si="426"/>
        <v>2.6666666666666665</v>
      </c>
      <c r="BO1560" s="52">
        <f t="shared" si="427"/>
        <v>0</v>
      </c>
      <c r="BP1560" s="52">
        <f t="shared" si="428"/>
        <v>0</v>
      </c>
      <c r="BQ1560" s="53">
        <f t="shared" si="429"/>
        <v>0</v>
      </c>
    </row>
    <row r="1561" spans="1:69">
      <c r="A1561" s="41">
        <v>1622</v>
      </c>
      <c r="B1561" s="42">
        <v>46047</v>
      </c>
      <c r="C1561" s="15" t="s">
        <v>97</v>
      </c>
      <c r="D1561" s="43" t="str">
        <f t="shared" si="419"/>
        <v>HO</v>
      </c>
      <c r="E1561" s="44" t="s">
        <v>172</v>
      </c>
      <c r="F1561" s="44" t="s">
        <v>161</v>
      </c>
      <c r="G1561" s="45" t="s">
        <v>174</v>
      </c>
      <c r="H1561" s="45"/>
      <c r="I1561" s="45"/>
      <c r="J1561" s="5">
        <v>200299.13</v>
      </c>
      <c r="K1561" s="46" t="str">
        <f>VLOOKUP(J1561,'[1]Item List (3)'!A$1:B$110000,2,FALSE)</f>
        <v>OR.9913 C</v>
      </c>
      <c r="L1561" s="5">
        <v>251119002</v>
      </c>
      <c r="M1561" s="15" t="str">
        <f t="shared" si="417"/>
        <v>OR</v>
      </c>
      <c r="N1561" s="15">
        <v>15</v>
      </c>
      <c r="O1561" s="47">
        <f t="shared" si="420"/>
        <v>240</v>
      </c>
      <c r="P1561" s="15">
        <v>1</v>
      </c>
      <c r="Q1561" s="15">
        <v>1292</v>
      </c>
      <c r="R1561" s="15"/>
      <c r="S1561" s="15"/>
      <c r="T1561" s="15"/>
      <c r="U1561" s="48">
        <f t="shared" si="430"/>
        <v>1292</v>
      </c>
      <c r="V1561" s="15">
        <v>335</v>
      </c>
      <c r="W1561" s="15"/>
      <c r="X1561" s="15">
        <v>90</v>
      </c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>
        <v>10</v>
      </c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>
        <v>45</v>
      </c>
      <c r="BD1561" s="15"/>
      <c r="BE1561" s="15"/>
      <c r="BF1561" s="15"/>
      <c r="BG1561" s="48">
        <f t="shared" si="418"/>
        <v>480</v>
      </c>
      <c r="BH1561" s="49">
        <f t="shared" si="422"/>
        <v>8</v>
      </c>
      <c r="BI1561" s="50">
        <f t="shared" si="421"/>
        <v>5.5833333333333339</v>
      </c>
      <c r="BJ1561" s="50">
        <f t="shared" si="423"/>
        <v>69.791666666666671</v>
      </c>
      <c r="BK1561" s="51">
        <f t="shared" si="424"/>
        <v>96.417910447761173</v>
      </c>
      <c r="BL1561" s="51">
        <f t="shared" si="425"/>
        <v>100</v>
      </c>
      <c r="BM1561" s="51">
        <f t="shared" si="416"/>
        <v>67.291666666666657</v>
      </c>
      <c r="BN1561" s="52">
        <f t="shared" si="426"/>
        <v>0.16666666666666666</v>
      </c>
      <c r="BO1561" s="52">
        <f t="shared" si="427"/>
        <v>1880</v>
      </c>
      <c r="BP1561" s="52">
        <f t="shared" si="428"/>
        <v>2.25</v>
      </c>
      <c r="BQ1561" s="53">
        <f t="shared" si="429"/>
        <v>540</v>
      </c>
    </row>
    <row r="1562" spans="1:69">
      <c r="A1562" s="41">
        <v>1623</v>
      </c>
      <c r="B1562" s="42">
        <v>46047</v>
      </c>
      <c r="C1562" s="15" t="s">
        <v>91</v>
      </c>
      <c r="D1562" s="43" t="str">
        <f t="shared" si="419"/>
        <v>HO</v>
      </c>
      <c r="E1562" s="44" t="s">
        <v>175</v>
      </c>
      <c r="F1562" s="44"/>
      <c r="G1562" s="45"/>
      <c r="H1562" s="45"/>
      <c r="I1562" s="45"/>
      <c r="J1562" s="5"/>
      <c r="K1562" s="46" t="e">
        <f>VLOOKUP(J1562,'[1]Item List (3)'!A$1:B$110000,2,FALSE)</f>
        <v>#N/A</v>
      </c>
      <c r="L1562" s="5"/>
      <c r="M1562" s="15" t="str">
        <f t="shared" si="417"/>
        <v>IR</v>
      </c>
      <c r="N1562" s="15"/>
      <c r="O1562" s="47" t="str">
        <f t="shared" si="420"/>
        <v/>
      </c>
      <c r="P1562" s="15"/>
      <c r="Q1562" s="15"/>
      <c r="R1562" s="15"/>
      <c r="S1562" s="15"/>
      <c r="T1562" s="15"/>
      <c r="U1562" s="48">
        <f t="shared" si="430"/>
        <v>0</v>
      </c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>
        <v>480</v>
      </c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48">
        <f t="shared" si="418"/>
        <v>480</v>
      </c>
      <c r="BH1562" s="49">
        <f t="shared" si="422"/>
        <v>8</v>
      </c>
      <c r="BI1562" s="50">
        <f t="shared" si="421"/>
        <v>0</v>
      </c>
      <c r="BJ1562" s="50">
        <f t="shared" si="423"/>
        <v>0</v>
      </c>
      <c r="BK1562" s="51">
        <f t="shared" si="424"/>
        <v>0</v>
      </c>
      <c r="BL1562" s="51">
        <f t="shared" si="425"/>
        <v>0</v>
      </c>
      <c r="BM1562" s="51">
        <f t="shared" si="416"/>
        <v>0</v>
      </c>
      <c r="BN1562" s="52">
        <f t="shared" si="426"/>
        <v>0</v>
      </c>
      <c r="BO1562" s="52">
        <f t="shared" si="427"/>
        <v>0</v>
      </c>
      <c r="BP1562" s="52">
        <f t="shared" si="428"/>
        <v>8</v>
      </c>
      <c r="BQ1562" s="53">
        <f t="shared" si="429"/>
        <v>0</v>
      </c>
    </row>
    <row r="1563" spans="1:69">
      <c r="A1563" s="41">
        <v>1624</v>
      </c>
      <c r="B1563" s="42">
        <v>46047</v>
      </c>
      <c r="C1563" s="15" t="s">
        <v>97</v>
      </c>
      <c r="D1563" s="43" t="str">
        <f t="shared" si="419"/>
        <v>HO</v>
      </c>
      <c r="E1563" s="44" t="s">
        <v>175</v>
      </c>
      <c r="F1563" s="44" t="s">
        <v>161</v>
      </c>
      <c r="G1563" s="45" t="s">
        <v>171</v>
      </c>
      <c r="H1563" s="45"/>
      <c r="I1563" s="45"/>
      <c r="J1563" s="5">
        <v>100603.3</v>
      </c>
      <c r="K1563" s="46" t="e">
        <f>VLOOKUP(J1563,[3]Sheet1!A1557:$B$50000,2,FALSE)</f>
        <v>#N/A</v>
      </c>
      <c r="L1563" s="5">
        <v>250819005</v>
      </c>
      <c r="M1563" s="15" t="str">
        <f t="shared" si="417"/>
        <v>IR</v>
      </c>
      <c r="N1563" s="15">
        <v>20</v>
      </c>
      <c r="O1563" s="47">
        <f t="shared" si="420"/>
        <v>180</v>
      </c>
      <c r="P1563" s="15">
        <v>1</v>
      </c>
      <c r="Q1563" s="15">
        <v>470</v>
      </c>
      <c r="R1563" s="15"/>
      <c r="S1563" s="15"/>
      <c r="T1563" s="15"/>
      <c r="U1563" s="48">
        <f t="shared" si="430"/>
        <v>470</v>
      </c>
      <c r="V1563" s="15">
        <v>170</v>
      </c>
      <c r="W1563" s="15">
        <v>60</v>
      </c>
      <c r="X1563" s="15">
        <v>90</v>
      </c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>
        <v>120</v>
      </c>
      <c r="AO1563" s="15"/>
      <c r="AP1563" s="15">
        <v>10</v>
      </c>
      <c r="AQ1563" s="15"/>
      <c r="AR1563" s="15"/>
      <c r="AS1563" s="15"/>
      <c r="AT1563" s="15"/>
      <c r="AU1563" s="15"/>
      <c r="AV1563" s="15"/>
      <c r="AW1563" s="15">
        <v>30</v>
      </c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48">
        <f t="shared" si="418"/>
        <v>480</v>
      </c>
      <c r="BH1563" s="49">
        <f t="shared" si="422"/>
        <v>8</v>
      </c>
      <c r="BI1563" s="50">
        <f t="shared" si="421"/>
        <v>2.833333333333333</v>
      </c>
      <c r="BJ1563" s="50">
        <f t="shared" si="423"/>
        <v>35.416666666666664</v>
      </c>
      <c r="BK1563" s="51">
        <f t="shared" si="424"/>
        <v>92.156862745098053</v>
      </c>
      <c r="BL1563" s="51">
        <f t="shared" si="425"/>
        <v>100</v>
      </c>
      <c r="BM1563" s="51">
        <f t="shared" si="416"/>
        <v>32.638888888888893</v>
      </c>
      <c r="BN1563" s="52">
        <f t="shared" si="426"/>
        <v>1.1666666666666667</v>
      </c>
      <c r="BO1563" s="52">
        <f t="shared" si="427"/>
        <v>1230</v>
      </c>
      <c r="BP1563" s="52">
        <f t="shared" si="428"/>
        <v>4</v>
      </c>
      <c r="BQ1563" s="53">
        <f t="shared" si="429"/>
        <v>720</v>
      </c>
    </row>
    <row r="1564" spans="1:69">
      <c r="A1564" s="41">
        <v>1625</v>
      </c>
      <c r="B1564" s="42">
        <v>46047</v>
      </c>
      <c r="C1564" s="15" t="s">
        <v>91</v>
      </c>
      <c r="D1564" s="43" t="str">
        <f t="shared" si="419"/>
        <v>HO</v>
      </c>
      <c r="E1564" s="44" t="s">
        <v>176</v>
      </c>
      <c r="F1564" s="44"/>
      <c r="G1564" s="45"/>
      <c r="H1564" s="45"/>
      <c r="I1564" s="45"/>
      <c r="J1564" s="5"/>
      <c r="K1564" s="46" t="e">
        <f>VLOOKUP(J1564,[3]Sheet1!A1558:$B$50000,2,FALSE)</f>
        <v>#N/A</v>
      </c>
      <c r="L1564" s="5"/>
      <c r="M1564" s="15" t="str">
        <f t="shared" si="417"/>
        <v>IR</v>
      </c>
      <c r="N1564" s="15"/>
      <c r="O1564" s="47"/>
      <c r="P1564" s="15"/>
      <c r="Q1564" s="15"/>
      <c r="R1564" s="15"/>
      <c r="S1564" s="15"/>
      <c r="T1564" s="15"/>
      <c r="U1564" s="48">
        <f t="shared" si="430"/>
        <v>0</v>
      </c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>
        <v>480</v>
      </c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48">
        <f t="shared" si="418"/>
        <v>480</v>
      </c>
      <c r="BH1564" s="49">
        <f t="shared" si="422"/>
        <v>8</v>
      </c>
      <c r="BI1564" s="50">
        <f t="shared" si="421"/>
        <v>0</v>
      </c>
      <c r="BJ1564" s="50">
        <f t="shared" si="423"/>
        <v>0</v>
      </c>
      <c r="BK1564" s="51">
        <f t="shared" si="424"/>
        <v>0</v>
      </c>
      <c r="BL1564" s="51">
        <f t="shared" si="425"/>
        <v>0</v>
      </c>
      <c r="BM1564" s="51">
        <f t="shared" si="416"/>
        <v>0</v>
      </c>
      <c r="BN1564" s="52">
        <f t="shared" si="426"/>
        <v>0</v>
      </c>
      <c r="BO1564" s="52">
        <f t="shared" si="427"/>
        <v>0</v>
      </c>
      <c r="BP1564" s="52">
        <f t="shared" si="428"/>
        <v>8</v>
      </c>
      <c r="BQ1564" s="53">
        <f t="shared" si="429"/>
        <v>0</v>
      </c>
    </row>
    <row r="1565" spans="1:69">
      <c r="A1565" s="41">
        <v>1626</v>
      </c>
      <c r="B1565" s="42">
        <v>46047</v>
      </c>
      <c r="C1565" s="15" t="s">
        <v>97</v>
      </c>
      <c r="D1565" s="43" t="str">
        <f t="shared" si="419"/>
        <v>HO</v>
      </c>
      <c r="E1565" s="44" t="s">
        <v>176</v>
      </c>
      <c r="F1565" s="44"/>
      <c r="G1565" s="45"/>
      <c r="H1565" s="45"/>
      <c r="I1565" s="45"/>
      <c r="J1565" s="5"/>
      <c r="K1565" s="46" t="e">
        <f>VLOOKUP(J1565,'[1]Item List (3)'!A$1:B$110000,2,FALSE)</f>
        <v>#N/A</v>
      </c>
      <c r="L1565" s="5"/>
      <c r="M1565" s="15" t="str">
        <f t="shared" si="417"/>
        <v>IR</v>
      </c>
      <c r="N1565" s="15"/>
      <c r="O1565" s="47" t="str">
        <f t="shared" ref="O1565:O1572" si="431">IFERROR(3600/N1565,"")</f>
        <v/>
      </c>
      <c r="P1565" s="15"/>
      <c r="Q1565" s="15"/>
      <c r="R1565" s="15"/>
      <c r="S1565" s="15"/>
      <c r="T1565" s="15"/>
      <c r="U1565" s="48">
        <f t="shared" si="430"/>
        <v>0</v>
      </c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>
        <v>480</v>
      </c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48">
        <f t="shared" si="418"/>
        <v>480</v>
      </c>
      <c r="BH1565" s="49">
        <f t="shared" si="422"/>
        <v>8</v>
      </c>
      <c r="BI1565" s="50">
        <f t="shared" si="421"/>
        <v>0</v>
      </c>
      <c r="BJ1565" s="50">
        <f t="shared" si="423"/>
        <v>0</v>
      </c>
      <c r="BK1565" s="51">
        <f t="shared" si="424"/>
        <v>0</v>
      </c>
      <c r="BL1565" s="51">
        <f t="shared" si="425"/>
        <v>0</v>
      </c>
      <c r="BM1565" s="51">
        <f t="shared" ref="BM1565:BM1628" si="432">IFERROR((((BJ1565*BK1565*BL1565)/1000000)*100),0)</f>
        <v>0</v>
      </c>
      <c r="BN1565" s="52">
        <f t="shared" si="426"/>
        <v>0</v>
      </c>
      <c r="BO1565" s="52">
        <f t="shared" si="427"/>
        <v>0</v>
      </c>
      <c r="BP1565" s="52">
        <f t="shared" si="428"/>
        <v>8</v>
      </c>
      <c r="BQ1565" s="53">
        <f t="shared" si="429"/>
        <v>0</v>
      </c>
    </row>
    <row r="1566" spans="1:69">
      <c r="A1566" s="41">
        <v>1627</v>
      </c>
      <c r="B1566" s="42">
        <v>46047</v>
      </c>
      <c r="C1566" s="15" t="s">
        <v>91</v>
      </c>
      <c r="D1566" s="43" t="str">
        <f t="shared" si="419"/>
        <v>HO</v>
      </c>
      <c r="E1566" s="44" t="s">
        <v>177</v>
      </c>
      <c r="F1566" s="44"/>
      <c r="G1566" s="45"/>
      <c r="H1566" s="45"/>
      <c r="I1566" s="45"/>
      <c r="J1566" s="5"/>
      <c r="K1566" s="46" t="e">
        <f>VLOOKUP(J1566,'[1]Item List (3)'!A$1:B$110000,2,FALSE)</f>
        <v>#N/A</v>
      </c>
      <c r="L1566" s="5"/>
      <c r="M1566" s="15" t="str">
        <f t="shared" si="417"/>
        <v>IR</v>
      </c>
      <c r="N1566" s="15"/>
      <c r="O1566" s="47" t="str">
        <f t="shared" si="431"/>
        <v/>
      </c>
      <c r="P1566" s="15"/>
      <c r="Q1566" s="15"/>
      <c r="R1566" s="15"/>
      <c r="S1566" s="15"/>
      <c r="T1566" s="15"/>
      <c r="U1566" s="48">
        <f t="shared" si="430"/>
        <v>0</v>
      </c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48">
        <f t="shared" si="418"/>
        <v>0</v>
      </c>
      <c r="BH1566" s="49">
        <f t="shared" si="422"/>
        <v>0</v>
      </c>
      <c r="BI1566" s="50">
        <f t="shared" si="421"/>
        <v>0</v>
      </c>
      <c r="BJ1566" s="50">
        <f t="shared" si="423"/>
        <v>0</v>
      </c>
      <c r="BK1566" s="51">
        <f t="shared" si="424"/>
        <v>0</v>
      </c>
      <c r="BL1566" s="51">
        <f t="shared" si="425"/>
        <v>0</v>
      </c>
      <c r="BM1566" s="51">
        <f t="shared" si="432"/>
        <v>0</v>
      </c>
      <c r="BN1566" s="52">
        <f t="shared" si="426"/>
        <v>0</v>
      </c>
      <c r="BO1566" s="52">
        <f t="shared" si="427"/>
        <v>0</v>
      </c>
      <c r="BP1566" s="52">
        <f t="shared" si="428"/>
        <v>0</v>
      </c>
      <c r="BQ1566" s="53">
        <f t="shared" si="429"/>
        <v>0</v>
      </c>
    </row>
    <row r="1567" spans="1:69">
      <c r="A1567" s="41">
        <v>1628</v>
      </c>
      <c r="B1567" s="42">
        <v>46047</v>
      </c>
      <c r="C1567" s="15" t="s">
        <v>97</v>
      </c>
      <c r="D1567" s="43" t="str">
        <f t="shared" si="419"/>
        <v>HO</v>
      </c>
      <c r="E1567" s="44" t="s">
        <v>177</v>
      </c>
      <c r="F1567" s="44"/>
      <c r="G1567" s="45"/>
      <c r="H1567" s="45"/>
      <c r="I1567" s="45"/>
      <c r="J1567" s="5"/>
      <c r="K1567" s="46" t="e">
        <f>VLOOKUP(J1567,'[1]Item List (3)'!A$1:B$110000,2,FALSE)</f>
        <v>#N/A</v>
      </c>
      <c r="L1567" s="5"/>
      <c r="M1567" s="15" t="str">
        <f t="shared" si="417"/>
        <v>IR</v>
      </c>
      <c r="N1567" s="15"/>
      <c r="O1567" s="47" t="str">
        <f t="shared" si="431"/>
        <v/>
      </c>
      <c r="P1567" s="15"/>
      <c r="Q1567" s="15"/>
      <c r="R1567" s="15"/>
      <c r="S1567" s="15"/>
      <c r="T1567" s="15"/>
      <c r="U1567" s="48">
        <f t="shared" si="430"/>
        <v>0</v>
      </c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>
        <v>480</v>
      </c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48">
        <f t="shared" si="418"/>
        <v>480</v>
      </c>
      <c r="BH1567" s="49">
        <f t="shared" si="422"/>
        <v>8</v>
      </c>
      <c r="BI1567" s="50">
        <f t="shared" si="421"/>
        <v>0</v>
      </c>
      <c r="BJ1567" s="50">
        <f t="shared" si="423"/>
        <v>0</v>
      </c>
      <c r="BK1567" s="51">
        <f t="shared" si="424"/>
        <v>0</v>
      </c>
      <c r="BL1567" s="51">
        <f t="shared" si="425"/>
        <v>0</v>
      </c>
      <c r="BM1567" s="51">
        <f t="shared" si="432"/>
        <v>0</v>
      </c>
      <c r="BN1567" s="52">
        <f t="shared" si="426"/>
        <v>0</v>
      </c>
      <c r="BO1567" s="52">
        <f t="shared" si="427"/>
        <v>0</v>
      </c>
      <c r="BP1567" s="52">
        <f t="shared" si="428"/>
        <v>8</v>
      </c>
      <c r="BQ1567" s="53">
        <f t="shared" si="429"/>
        <v>0</v>
      </c>
    </row>
    <row r="1568" spans="1:69">
      <c r="A1568" s="41">
        <v>1629</v>
      </c>
      <c r="B1568" s="42">
        <v>46047</v>
      </c>
      <c r="C1568" s="15" t="s">
        <v>91</v>
      </c>
      <c r="D1568" s="43" t="str">
        <f t="shared" si="419"/>
        <v>HO</v>
      </c>
      <c r="E1568" s="44" t="s">
        <v>179</v>
      </c>
      <c r="F1568" s="44" t="s">
        <v>161</v>
      </c>
      <c r="G1568" s="45" t="s">
        <v>163</v>
      </c>
      <c r="H1568" s="45"/>
      <c r="I1568" s="45"/>
      <c r="J1568" s="5">
        <v>208246</v>
      </c>
      <c r="K1568" s="46" t="str">
        <f>VLOOKUP(J1568,'[1]Item List (3)'!A$1:B$110000,2,FALSE)</f>
        <v>OR. 208 YY2</v>
      </c>
      <c r="L1568" s="5"/>
      <c r="M1568" s="15" t="str">
        <f t="shared" si="417"/>
        <v>OR</v>
      </c>
      <c r="N1568" s="15">
        <v>20</v>
      </c>
      <c r="O1568" s="47">
        <f t="shared" si="431"/>
        <v>180</v>
      </c>
      <c r="P1568" s="15">
        <v>1</v>
      </c>
      <c r="Q1568" s="15">
        <v>612</v>
      </c>
      <c r="R1568" s="15"/>
      <c r="S1568" s="15"/>
      <c r="T1568" s="15"/>
      <c r="U1568" s="48">
        <f t="shared" si="430"/>
        <v>612</v>
      </c>
      <c r="V1568" s="15">
        <v>275</v>
      </c>
      <c r="W1568" s="15"/>
      <c r="X1568" s="15">
        <v>155</v>
      </c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>
        <v>20</v>
      </c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>
        <v>30</v>
      </c>
      <c r="BD1568" s="15"/>
      <c r="BE1568" s="15"/>
      <c r="BF1568" s="15"/>
      <c r="BG1568" s="48">
        <f t="shared" si="418"/>
        <v>480</v>
      </c>
      <c r="BH1568" s="49">
        <f t="shared" si="422"/>
        <v>8</v>
      </c>
      <c r="BI1568" s="50">
        <f t="shared" si="421"/>
        <v>4.5833333333333339</v>
      </c>
      <c r="BJ1568" s="50">
        <f t="shared" si="423"/>
        <v>57.291666666666671</v>
      </c>
      <c r="BK1568" s="51">
        <f t="shared" si="424"/>
        <v>74.181818181818173</v>
      </c>
      <c r="BL1568" s="51">
        <f t="shared" si="425"/>
        <v>100</v>
      </c>
      <c r="BM1568" s="51">
        <f t="shared" si="432"/>
        <v>42.5</v>
      </c>
      <c r="BN1568" s="52">
        <f t="shared" si="426"/>
        <v>0.33333333333333331</v>
      </c>
      <c r="BO1568" s="52">
        <f t="shared" si="427"/>
        <v>1380</v>
      </c>
      <c r="BP1568" s="52">
        <f t="shared" si="428"/>
        <v>3.083333333333333</v>
      </c>
      <c r="BQ1568" s="53">
        <f t="shared" si="429"/>
        <v>554.99999999999989</v>
      </c>
    </row>
    <row r="1569" spans="1:69">
      <c r="A1569" s="41">
        <v>1630</v>
      </c>
      <c r="B1569" s="42">
        <v>46047</v>
      </c>
      <c r="C1569" s="15" t="s">
        <v>97</v>
      </c>
      <c r="D1569" s="43" t="str">
        <f t="shared" si="419"/>
        <v>HO</v>
      </c>
      <c r="E1569" s="44" t="s">
        <v>179</v>
      </c>
      <c r="F1569" s="44" t="s">
        <v>161</v>
      </c>
      <c r="G1569" s="45" t="s">
        <v>186</v>
      </c>
      <c r="H1569" s="45"/>
      <c r="I1569" s="45"/>
      <c r="J1569" s="5">
        <v>208246</v>
      </c>
      <c r="K1569" s="46" t="str">
        <f>VLOOKUP(J1569,'[1]Item List (3)'!A$1:B$110000,2,FALSE)</f>
        <v>OR. 208 YY2</v>
      </c>
      <c r="L1569" s="5">
        <v>251223005</v>
      </c>
      <c r="M1569" s="15" t="str">
        <f t="shared" si="417"/>
        <v>OR</v>
      </c>
      <c r="N1569" s="15">
        <v>20</v>
      </c>
      <c r="O1569" s="47">
        <f t="shared" si="431"/>
        <v>180</v>
      </c>
      <c r="P1569" s="15">
        <v>1</v>
      </c>
      <c r="Q1569" s="15">
        <v>1843</v>
      </c>
      <c r="R1569" s="15"/>
      <c r="S1569" s="15"/>
      <c r="T1569" s="15"/>
      <c r="U1569" s="48">
        <f t="shared" si="430"/>
        <v>1843</v>
      </c>
      <c r="V1569" s="15">
        <v>665</v>
      </c>
      <c r="W1569" s="15"/>
      <c r="X1569" s="15">
        <v>115</v>
      </c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>
        <v>30</v>
      </c>
      <c r="AQ1569" s="15"/>
      <c r="AR1569" s="15">
        <v>60</v>
      </c>
      <c r="AS1569" s="15"/>
      <c r="AT1569" s="15"/>
      <c r="AU1569" s="15"/>
      <c r="AV1569" s="15"/>
      <c r="AW1569" s="15">
        <v>30</v>
      </c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48">
        <f t="shared" si="418"/>
        <v>900</v>
      </c>
      <c r="BH1569" s="49">
        <f t="shared" si="422"/>
        <v>15</v>
      </c>
      <c r="BI1569" s="50">
        <f t="shared" si="421"/>
        <v>11.083333333333334</v>
      </c>
      <c r="BJ1569" s="50">
        <f t="shared" si="423"/>
        <v>73.888888888888886</v>
      </c>
      <c r="BK1569" s="51">
        <f t="shared" si="424"/>
        <v>92.38095238095238</v>
      </c>
      <c r="BL1569" s="51">
        <f t="shared" si="425"/>
        <v>100</v>
      </c>
      <c r="BM1569" s="51">
        <f t="shared" si="432"/>
        <v>68.259259259259238</v>
      </c>
      <c r="BN1569" s="52">
        <f t="shared" si="426"/>
        <v>0.5</v>
      </c>
      <c r="BO1569" s="52">
        <f t="shared" si="427"/>
        <v>2610</v>
      </c>
      <c r="BP1569" s="52">
        <f t="shared" si="428"/>
        <v>3.4166666666666665</v>
      </c>
      <c r="BQ1569" s="53">
        <f t="shared" si="429"/>
        <v>615</v>
      </c>
    </row>
    <row r="1570" spans="1:69">
      <c r="A1570" s="41">
        <v>1631</v>
      </c>
      <c r="B1570" s="42">
        <v>46049</v>
      </c>
      <c r="C1570" s="15" t="s">
        <v>91</v>
      </c>
      <c r="D1570" s="43" t="str">
        <f t="shared" si="419"/>
        <v>FG</v>
      </c>
      <c r="E1570" s="44" t="s">
        <v>93</v>
      </c>
      <c r="F1570" s="44" t="s">
        <v>92</v>
      </c>
      <c r="G1570" s="45" t="s">
        <v>98</v>
      </c>
      <c r="H1570" s="45" t="s">
        <v>99</v>
      </c>
      <c r="I1570" s="45"/>
      <c r="J1570" s="5">
        <v>104332.01</v>
      </c>
      <c r="K1570" s="46" t="str">
        <f>VLOOKUP(J1570,'[1]Item List (3)'!A$1:B$110000,2,FALSE)</f>
        <v>NA/RNA.IR 6908</v>
      </c>
      <c r="L1570" s="5">
        <v>251012002</v>
      </c>
      <c r="M1570" s="15" t="str">
        <f t="shared" si="417"/>
        <v>IR</v>
      </c>
      <c r="N1570" s="15"/>
      <c r="O1570" s="47" t="str">
        <f t="shared" si="431"/>
        <v/>
      </c>
      <c r="P1570" s="15">
        <v>1</v>
      </c>
      <c r="Q1570" s="15">
        <v>145</v>
      </c>
      <c r="R1570" s="15"/>
      <c r="S1570" s="15">
        <v>1</v>
      </c>
      <c r="T1570" s="15">
        <v>4</v>
      </c>
      <c r="U1570" s="48">
        <f t="shared" si="430"/>
        <v>150</v>
      </c>
      <c r="V1570" s="15">
        <v>120</v>
      </c>
      <c r="W1570" s="15"/>
      <c r="X1570" s="15">
        <v>60</v>
      </c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>
        <v>60</v>
      </c>
      <c r="AR1570" s="15">
        <v>60</v>
      </c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48">
        <f t="shared" si="418"/>
        <v>300</v>
      </c>
      <c r="BH1570" s="49">
        <f t="shared" si="422"/>
        <v>5</v>
      </c>
      <c r="BI1570" s="50">
        <f t="shared" si="421"/>
        <v>2</v>
      </c>
      <c r="BJ1570" s="50">
        <f t="shared" si="423"/>
        <v>40</v>
      </c>
      <c r="BK1570" s="51">
        <f t="shared" si="424"/>
        <v>0</v>
      </c>
      <c r="BL1570" s="51">
        <f t="shared" si="425"/>
        <v>96.666666666666671</v>
      </c>
      <c r="BM1570" s="51">
        <f t="shared" si="432"/>
        <v>0</v>
      </c>
      <c r="BN1570" s="52">
        <f t="shared" si="426"/>
        <v>0</v>
      </c>
      <c r="BO1570" s="52">
        <f t="shared" si="427"/>
        <v>0</v>
      </c>
      <c r="BP1570" s="52">
        <f t="shared" si="428"/>
        <v>3</v>
      </c>
      <c r="BQ1570" s="53">
        <f t="shared" si="429"/>
        <v>0</v>
      </c>
    </row>
    <row r="1571" spans="1:69">
      <c r="A1571" s="41">
        <v>1632</v>
      </c>
      <c r="B1571" s="42">
        <v>46049</v>
      </c>
      <c r="C1571" s="15" t="s">
        <v>91</v>
      </c>
      <c r="D1571" s="43" t="str">
        <f t="shared" si="419"/>
        <v>FG</v>
      </c>
      <c r="E1571" s="44" t="s">
        <v>93</v>
      </c>
      <c r="F1571" s="44" t="s">
        <v>96</v>
      </c>
      <c r="G1571" s="45" t="s">
        <v>98</v>
      </c>
      <c r="H1571" s="45" t="s">
        <v>99</v>
      </c>
      <c r="I1571" s="45"/>
      <c r="J1571" s="5">
        <v>104332.01</v>
      </c>
      <c r="K1571" s="46" t="str">
        <f>VLOOKUP(J1571,'[1]Item List (3)'!A$1:B$110000,2,FALSE)</f>
        <v>NA/RNA.IR 6908</v>
      </c>
      <c r="L1571" s="5">
        <v>251012002</v>
      </c>
      <c r="M1571" s="15" t="str">
        <f t="shared" si="417"/>
        <v>IR</v>
      </c>
      <c r="N1571" s="15"/>
      <c r="O1571" s="47" t="str">
        <f t="shared" si="431"/>
        <v/>
      </c>
      <c r="P1571" s="15">
        <v>1</v>
      </c>
      <c r="Q1571" s="15">
        <v>400</v>
      </c>
      <c r="R1571" s="15"/>
      <c r="S1571" s="15"/>
      <c r="T1571" s="15"/>
      <c r="U1571" s="48">
        <f t="shared" si="430"/>
        <v>400</v>
      </c>
      <c r="V1571" s="15">
        <v>180</v>
      </c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48">
        <f t="shared" si="418"/>
        <v>180</v>
      </c>
      <c r="BH1571" s="49">
        <f t="shared" si="422"/>
        <v>3</v>
      </c>
      <c r="BI1571" s="50">
        <f t="shared" si="421"/>
        <v>3</v>
      </c>
      <c r="BJ1571" s="50">
        <f t="shared" si="423"/>
        <v>100</v>
      </c>
      <c r="BK1571" s="51">
        <f t="shared" si="424"/>
        <v>0</v>
      </c>
      <c r="BL1571" s="51">
        <f t="shared" si="425"/>
        <v>100</v>
      </c>
      <c r="BM1571" s="51">
        <f t="shared" si="432"/>
        <v>0</v>
      </c>
      <c r="BN1571" s="52">
        <f t="shared" si="426"/>
        <v>0</v>
      </c>
      <c r="BO1571" s="52">
        <f t="shared" si="427"/>
        <v>0</v>
      </c>
      <c r="BP1571" s="52">
        <f t="shared" si="428"/>
        <v>0</v>
      </c>
      <c r="BQ1571" s="53">
        <f t="shared" si="429"/>
        <v>0</v>
      </c>
    </row>
    <row r="1572" spans="1:69">
      <c r="A1572" s="41">
        <v>1633</v>
      </c>
      <c r="B1572" s="42">
        <v>46049</v>
      </c>
      <c r="C1572" s="15" t="s">
        <v>97</v>
      </c>
      <c r="D1572" s="43" t="str">
        <f t="shared" si="419"/>
        <v>FG</v>
      </c>
      <c r="E1572" s="44" t="s">
        <v>93</v>
      </c>
      <c r="F1572" s="44" t="s">
        <v>96</v>
      </c>
      <c r="G1572" s="45" t="s">
        <v>94</v>
      </c>
      <c r="H1572" s="45" t="s">
        <v>95</v>
      </c>
      <c r="I1572" s="45"/>
      <c r="J1572" s="5">
        <v>104332.01</v>
      </c>
      <c r="K1572" s="46" t="str">
        <f>VLOOKUP(J1572,'[1]Item List (3)'!A$1:B$110000,2,FALSE)</f>
        <v>NA/RNA.IR 6908</v>
      </c>
      <c r="L1572" s="5">
        <v>251012002</v>
      </c>
      <c r="M1572" s="15" t="str">
        <f t="shared" si="417"/>
        <v>IR</v>
      </c>
      <c r="N1572" s="15"/>
      <c r="O1572" s="47" t="str">
        <f t="shared" si="431"/>
        <v/>
      </c>
      <c r="P1572" s="15">
        <v>1</v>
      </c>
      <c r="Q1572" s="15">
        <v>300</v>
      </c>
      <c r="R1572" s="15"/>
      <c r="S1572" s="15"/>
      <c r="T1572" s="15"/>
      <c r="U1572" s="48">
        <f t="shared" si="430"/>
        <v>300</v>
      </c>
      <c r="V1572" s="15">
        <v>120</v>
      </c>
      <c r="W1572" s="15"/>
      <c r="X1572" s="15">
        <v>300</v>
      </c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>
        <v>60</v>
      </c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48">
        <f t="shared" si="418"/>
        <v>480</v>
      </c>
      <c r="BH1572" s="49">
        <f t="shared" si="422"/>
        <v>8</v>
      </c>
      <c r="BI1572" s="50">
        <f t="shared" si="421"/>
        <v>2</v>
      </c>
      <c r="BJ1572" s="50">
        <f t="shared" si="423"/>
        <v>25</v>
      </c>
      <c r="BK1572" s="51">
        <f t="shared" si="424"/>
        <v>0</v>
      </c>
      <c r="BL1572" s="51">
        <f t="shared" si="425"/>
        <v>100</v>
      </c>
      <c r="BM1572" s="51">
        <f t="shared" si="432"/>
        <v>0</v>
      </c>
      <c r="BN1572" s="52">
        <f t="shared" si="426"/>
        <v>0</v>
      </c>
      <c r="BO1572" s="52">
        <f t="shared" si="427"/>
        <v>0</v>
      </c>
      <c r="BP1572" s="52">
        <f t="shared" si="428"/>
        <v>6</v>
      </c>
      <c r="BQ1572" s="53">
        <f t="shared" si="429"/>
        <v>0</v>
      </c>
    </row>
    <row r="1573" spans="1:69">
      <c r="A1573" s="41">
        <v>1634</v>
      </c>
      <c r="B1573" s="42">
        <v>46049</v>
      </c>
      <c r="C1573" s="15" t="s">
        <v>91</v>
      </c>
      <c r="D1573" s="43" t="str">
        <f t="shared" si="419"/>
        <v>FG</v>
      </c>
      <c r="E1573" s="44" t="s">
        <v>100</v>
      </c>
      <c r="F1573" s="44" t="s">
        <v>92</v>
      </c>
      <c r="G1573" s="45" t="s">
        <v>103</v>
      </c>
      <c r="H1573" s="45" t="s">
        <v>114</v>
      </c>
      <c r="I1573" s="45"/>
      <c r="J1573" s="5">
        <v>104299</v>
      </c>
      <c r="K1573" s="46" t="str">
        <f>VLOOKUP(J1573,'[1]Item List (3)'!A$1:B$110000,2,FALSE)</f>
        <v>IR.9916</v>
      </c>
      <c r="L1573" s="5">
        <v>260106005</v>
      </c>
      <c r="M1573" s="15" t="str">
        <f t="shared" si="417"/>
        <v>IR</v>
      </c>
      <c r="N1573" s="15"/>
      <c r="O1573" s="47"/>
      <c r="P1573" s="15">
        <v>1</v>
      </c>
      <c r="Q1573" s="15">
        <v>5812</v>
      </c>
      <c r="R1573" s="15"/>
      <c r="S1573" s="15"/>
      <c r="T1573" s="15"/>
      <c r="U1573" s="48">
        <f t="shared" si="430"/>
        <v>5812</v>
      </c>
      <c r="V1573" s="15">
        <v>300</v>
      </c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>
        <v>120</v>
      </c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48">
        <f t="shared" si="418"/>
        <v>420</v>
      </c>
      <c r="BH1573" s="49">
        <f t="shared" si="422"/>
        <v>7</v>
      </c>
      <c r="BI1573" s="50">
        <f t="shared" si="421"/>
        <v>5</v>
      </c>
      <c r="BJ1573" s="50">
        <f t="shared" si="423"/>
        <v>71.428571428571431</v>
      </c>
      <c r="BK1573" s="51">
        <f t="shared" si="424"/>
        <v>0</v>
      </c>
      <c r="BL1573" s="51">
        <f t="shared" si="425"/>
        <v>100</v>
      </c>
      <c r="BM1573" s="51">
        <f t="shared" si="432"/>
        <v>0</v>
      </c>
      <c r="BN1573" s="52">
        <f t="shared" si="426"/>
        <v>0</v>
      </c>
      <c r="BO1573" s="52">
        <f t="shared" si="427"/>
        <v>0</v>
      </c>
      <c r="BP1573" s="52">
        <f t="shared" si="428"/>
        <v>2</v>
      </c>
      <c r="BQ1573" s="53">
        <f t="shared" si="429"/>
        <v>0</v>
      </c>
    </row>
    <row r="1574" spans="1:69">
      <c r="A1574" s="41">
        <v>1635</v>
      </c>
      <c r="B1574" s="42">
        <v>46049</v>
      </c>
      <c r="C1574" s="15" t="s">
        <v>91</v>
      </c>
      <c r="D1574" s="43" t="str">
        <f t="shared" si="419"/>
        <v>FG</v>
      </c>
      <c r="E1574" s="44" t="s">
        <v>100</v>
      </c>
      <c r="F1574" s="44"/>
      <c r="G1574" s="45" t="s">
        <v>103</v>
      </c>
      <c r="H1574" s="45" t="s">
        <v>114</v>
      </c>
      <c r="I1574" s="45"/>
      <c r="J1574" s="5">
        <v>100299.28</v>
      </c>
      <c r="K1574" s="46" t="str">
        <f>VLOOKUP(J1574,'[1]Item List (3)'!A$1:B$110000,2,FALSE)</f>
        <v>IR 9938</v>
      </c>
      <c r="L1574" s="5">
        <v>251107012</v>
      </c>
      <c r="M1574" s="15" t="str">
        <f t="shared" si="417"/>
        <v>IR</v>
      </c>
      <c r="N1574" s="15"/>
      <c r="O1574" s="47" t="str">
        <f t="shared" ref="O1574:O1637" si="433">IFERROR(3600/N1574,"")</f>
        <v/>
      </c>
      <c r="P1574" s="15"/>
      <c r="Q1574" s="15"/>
      <c r="R1574" s="15"/>
      <c r="S1574" s="15"/>
      <c r="T1574" s="15"/>
      <c r="U1574" s="48">
        <f t="shared" si="430"/>
        <v>0</v>
      </c>
      <c r="V1574" s="15">
        <v>60</v>
      </c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>
        <v>60</v>
      </c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48">
        <f t="shared" ref="BG1574:BG1607" si="434">SUM(V1574:BF1574)</f>
        <v>120</v>
      </c>
      <c r="BH1574" s="49">
        <f t="shared" si="422"/>
        <v>2</v>
      </c>
      <c r="BI1574" s="50">
        <f t="shared" ref="BI1574:BI1609" si="435">IFERROR(BH1574-SUM(W1574:BF1574)/60,0)</f>
        <v>1</v>
      </c>
      <c r="BJ1574" s="50">
        <f t="shared" si="423"/>
        <v>50</v>
      </c>
      <c r="BK1574" s="51">
        <f t="shared" si="424"/>
        <v>0</v>
      </c>
      <c r="BL1574" s="51">
        <f t="shared" si="425"/>
        <v>0</v>
      </c>
      <c r="BM1574" s="51">
        <f t="shared" si="432"/>
        <v>0</v>
      </c>
      <c r="BN1574" s="52">
        <f t="shared" si="426"/>
        <v>0</v>
      </c>
      <c r="BO1574" s="52">
        <f t="shared" si="427"/>
        <v>0</v>
      </c>
      <c r="BP1574" s="52">
        <f t="shared" si="428"/>
        <v>1</v>
      </c>
      <c r="BQ1574" s="53">
        <f t="shared" si="429"/>
        <v>0</v>
      </c>
    </row>
    <row r="1575" spans="1:69">
      <c r="A1575" s="41">
        <v>1636</v>
      </c>
      <c r="B1575" s="42">
        <v>46049</v>
      </c>
      <c r="C1575" s="15" t="s">
        <v>97</v>
      </c>
      <c r="D1575" s="43" t="str">
        <f t="shared" si="419"/>
        <v>FG</v>
      </c>
      <c r="E1575" s="44" t="s">
        <v>100</v>
      </c>
      <c r="F1575" s="44" t="s">
        <v>116</v>
      </c>
      <c r="G1575" s="45" t="s">
        <v>101</v>
      </c>
      <c r="H1575" s="45" t="s">
        <v>102</v>
      </c>
      <c r="I1575" s="45"/>
      <c r="J1575" s="5">
        <v>100299.28</v>
      </c>
      <c r="K1575" s="46" t="str">
        <f>VLOOKUP(J1575,'[1]Item List (3)'!A$1:B$110000,2,FALSE)</f>
        <v>IR 9938</v>
      </c>
      <c r="L1575" s="5">
        <v>251107012</v>
      </c>
      <c r="M1575" s="15" t="str">
        <f t="shared" si="417"/>
        <v>IR</v>
      </c>
      <c r="N1575" s="15"/>
      <c r="O1575" s="47" t="str">
        <f t="shared" si="433"/>
        <v/>
      </c>
      <c r="P1575" s="15">
        <v>1</v>
      </c>
      <c r="Q1575" s="15">
        <v>600</v>
      </c>
      <c r="R1575" s="15"/>
      <c r="S1575" s="15"/>
      <c r="T1575" s="15"/>
      <c r="U1575" s="48">
        <f t="shared" si="430"/>
        <v>600</v>
      </c>
      <c r="V1575" s="15">
        <v>60</v>
      </c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48">
        <f t="shared" si="434"/>
        <v>60</v>
      </c>
      <c r="BH1575" s="49">
        <f t="shared" si="422"/>
        <v>1</v>
      </c>
      <c r="BI1575" s="50">
        <f t="shared" si="435"/>
        <v>1</v>
      </c>
      <c r="BJ1575" s="50">
        <f t="shared" si="423"/>
        <v>100</v>
      </c>
      <c r="BK1575" s="51">
        <f t="shared" si="424"/>
        <v>0</v>
      </c>
      <c r="BL1575" s="51">
        <f t="shared" si="425"/>
        <v>100</v>
      </c>
      <c r="BM1575" s="51">
        <f t="shared" si="432"/>
        <v>0</v>
      </c>
      <c r="BN1575" s="52">
        <f t="shared" si="426"/>
        <v>0</v>
      </c>
      <c r="BO1575" s="52">
        <f t="shared" si="427"/>
        <v>0</v>
      </c>
      <c r="BP1575" s="52">
        <f t="shared" si="428"/>
        <v>0</v>
      </c>
      <c r="BQ1575" s="53">
        <f t="shared" si="429"/>
        <v>0</v>
      </c>
    </row>
    <row r="1576" spans="1:69">
      <c r="A1576" s="41">
        <v>1637</v>
      </c>
      <c r="B1576" s="42">
        <v>46049</v>
      </c>
      <c r="C1576" s="15" t="s">
        <v>97</v>
      </c>
      <c r="D1576" s="43" t="str">
        <f t="shared" si="419"/>
        <v>FG</v>
      </c>
      <c r="E1576" s="44" t="s">
        <v>100</v>
      </c>
      <c r="F1576" s="44" t="s">
        <v>92</v>
      </c>
      <c r="G1576" s="45" t="s">
        <v>101</v>
      </c>
      <c r="H1576" s="45" t="s">
        <v>102</v>
      </c>
      <c r="I1576" s="45"/>
      <c r="J1576" s="5">
        <v>208322.01</v>
      </c>
      <c r="K1576" s="46" t="str">
        <f>VLOOKUP(J1576,'[1]Item List (3)'!A$1:B$110000,2,FALSE)</f>
        <v>NA/RNA.OR 49/32</v>
      </c>
      <c r="L1576" s="5">
        <v>260101002</v>
      </c>
      <c r="M1576" s="15" t="str">
        <f t="shared" si="417"/>
        <v>OR</v>
      </c>
      <c r="N1576" s="15"/>
      <c r="O1576" s="47" t="str">
        <f t="shared" si="433"/>
        <v/>
      </c>
      <c r="P1576" s="15">
        <v>1</v>
      </c>
      <c r="Q1576" s="15">
        <v>2532</v>
      </c>
      <c r="R1576" s="15"/>
      <c r="S1576" s="15"/>
      <c r="T1576" s="15"/>
      <c r="U1576" s="48">
        <f t="shared" si="430"/>
        <v>2532</v>
      </c>
      <c r="V1576" s="15">
        <v>120</v>
      </c>
      <c r="W1576" s="15">
        <v>60</v>
      </c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48">
        <f t="shared" si="434"/>
        <v>180</v>
      </c>
      <c r="BH1576" s="49">
        <f t="shared" si="422"/>
        <v>3</v>
      </c>
      <c r="BI1576" s="50">
        <f t="shared" si="435"/>
        <v>2</v>
      </c>
      <c r="BJ1576" s="50">
        <f t="shared" si="423"/>
        <v>66.666666666666657</v>
      </c>
      <c r="BK1576" s="51">
        <f t="shared" si="424"/>
        <v>0</v>
      </c>
      <c r="BL1576" s="51">
        <f t="shared" si="425"/>
        <v>100</v>
      </c>
      <c r="BM1576" s="51">
        <f t="shared" si="432"/>
        <v>0</v>
      </c>
      <c r="BN1576" s="52">
        <f t="shared" si="426"/>
        <v>1</v>
      </c>
      <c r="BO1576" s="52">
        <f t="shared" si="427"/>
        <v>0</v>
      </c>
      <c r="BP1576" s="52">
        <f t="shared" si="428"/>
        <v>0</v>
      </c>
      <c r="BQ1576" s="53">
        <f t="shared" si="429"/>
        <v>0</v>
      </c>
    </row>
    <row r="1577" spans="1:69">
      <c r="A1577" s="41">
        <v>1638</v>
      </c>
      <c r="B1577" s="42">
        <v>46049</v>
      </c>
      <c r="C1577" s="15" t="s">
        <v>97</v>
      </c>
      <c r="D1577" s="43" t="str">
        <f t="shared" si="419"/>
        <v>FG</v>
      </c>
      <c r="E1577" s="44" t="s">
        <v>100</v>
      </c>
      <c r="F1577" s="44" t="s">
        <v>92</v>
      </c>
      <c r="G1577" s="45" t="s">
        <v>101</v>
      </c>
      <c r="H1577" s="45" t="s">
        <v>102</v>
      </c>
      <c r="I1577" s="45"/>
      <c r="J1577" s="5">
        <v>101049.11</v>
      </c>
      <c r="K1577" s="46" t="str">
        <f>VLOOKUP(J1577,'[1]Item List (3)'!A$1:B$110000,2,FALSE)</f>
        <v>NUTR.IR 1542X</v>
      </c>
      <c r="L1577" s="5">
        <v>251105001</v>
      </c>
      <c r="M1577" s="15" t="str">
        <f t="shared" si="417"/>
        <v>IR</v>
      </c>
      <c r="N1577" s="15"/>
      <c r="O1577" s="47" t="str">
        <f t="shared" si="433"/>
        <v/>
      </c>
      <c r="P1577" s="15">
        <v>1</v>
      </c>
      <c r="Q1577" s="15">
        <v>1034</v>
      </c>
      <c r="R1577" s="15"/>
      <c r="S1577" s="15"/>
      <c r="T1577" s="15"/>
      <c r="U1577" s="48">
        <f t="shared" si="430"/>
        <v>1034</v>
      </c>
      <c r="V1577" s="15">
        <v>120</v>
      </c>
      <c r="W1577" s="15">
        <v>60</v>
      </c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48">
        <f t="shared" si="434"/>
        <v>180</v>
      </c>
      <c r="BH1577" s="49">
        <f t="shared" si="422"/>
        <v>3</v>
      </c>
      <c r="BI1577" s="50">
        <f t="shared" si="435"/>
        <v>2</v>
      </c>
      <c r="BJ1577" s="50">
        <f t="shared" si="423"/>
        <v>66.666666666666657</v>
      </c>
      <c r="BK1577" s="51">
        <f t="shared" si="424"/>
        <v>0</v>
      </c>
      <c r="BL1577" s="51">
        <f t="shared" si="425"/>
        <v>100</v>
      </c>
      <c r="BM1577" s="51">
        <f t="shared" si="432"/>
        <v>0</v>
      </c>
      <c r="BN1577" s="52">
        <f t="shared" si="426"/>
        <v>1</v>
      </c>
      <c r="BO1577" s="52">
        <f t="shared" si="427"/>
        <v>0</v>
      </c>
      <c r="BP1577" s="52">
        <f t="shared" si="428"/>
        <v>0</v>
      </c>
      <c r="BQ1577" s="53">
        <f t="shared" si="429"/>
        <v>0</v>
      </c>
    </row>
    <row r="1578" spans="1:69">
      <c r="A1578" s="41">
        <v>1639</v>
      </c>
      <c r="B1578" s="42">
        <v>46049</v>
      </c>
      <c r="C1578" s="15" t="s">
        <v>91</v>
      </c>
      <c r="D1578" s="43" t="str">
        <f t="shared" si="419"/>
        <v>CG</v>
      </c>
      <c r="E1578" s="44" t="s">
        <v>105</v>
      </c>
      <c r="F1578" s="44"/>
      <c r="G1578" s="45"/>
      <c r="H1578" s="45"/>
      <c r="I1578" s="45"/>
      <c r="J1578" s="5"/>
      <c r="K1578" s="46" t="e">
        <f>VLOOKUP(J1578,'[1]Item List (3)'!A$1:B$110000,2,FALSE)</f>
        <v>#N/A</v>
      </c>
      <c r="L1578" s="5"/>
      <c r="M1578" s="15" t="str">
        <f t="shared" si="417"/>
        <v>IR</v>
      </c>
      <c r="N1578" s="15"/>
      <c r="O1578" s="47" t="str">
        <f t="shared" si="433"/>
        <v/>
      </c>
      <c r="P1578" s="15"/>
      <c r="Q1578" s="15"/>
      <c r="R1578" s="15"/>
      <c r="S1578" s="15"/>
      <c r="T1578" s="15"/>
      <c r="U1578" s="48">
        <f t="shared" si="430"/>
        <v>0</v>
      </c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>
        <v>480</v>
      </c>
      <c r="BG1578" s="48">
        <f t="shared" si="434"/>
        <v>480</v>
      </c>
      <c r="BH1578" s="49">
        <f t="shared" si="422"/>
        <v>8</v>
      </c>
      <c r="BI1578" s="50">
        <f t="shared" si="435"/>
        <v>0</v>
      </c>
      <c r="BJ1578" s="50">
        <f t="shared" si="423"/>
        <v>0</v>
      </c>
      <c r="BK1578" s="51">
        <f t="shared" si="424"/>
        <v>0</v>
      </c>
      <c r="BL1578" s="51">
        <f t="shared" si="425"/>
        <v>0</v>
      </c>
      <c r="BM1578" s="51">
        <f t="shared" si="432"/>
        <v>0</v>
      </c>
      <c r="BN1578" s="52">
        <f t="shared" si="426"/>
        <v>8</v>
      </c>
      <c r="BO1578" s="52">
        <f t="shared" si="427"/>
        <v>0</v>
      </c>
      <c r="BP1578" s="52">
        <f t="shared" si="428"/>
        <v>0</v>
      </c>
      <c r="BQ1578" s="53">
        <f t="shared" si="429"/>
        <v>0</v>
      </c>
    </row>
    <row r="1579" spans="1:69">
      <c r="A1579" s="41">
        <v>1640</v>
      </c>
      <c r="B1579" s="42">
        <v>46049</v>
      </c>
      <c r="C1579" s="15" t="s">
        <v>97</v>
      </c>
      <c r="D1579" s="43" t="str">
        <f t="shared" si="419"/>
        <v>CG</v>
      </c>
      <c r="E1579" s="44" t="s">
        <v>105</v>
      </c>
      <c r="F1579" s="44"/>
      <c r="G1579" s="45"/>
      <c r="H1579" s="45"/>
      <c r="I1579" s="45"/>
      <c r="J1579" s="5"/>
      <c r="K1579" s="46" t="e">
        <f>VLOOKUP(J1579,'[1]Item List (3)'!A$1:B$110000,2,FALSE)</f>
        <v>#N/A</v>
      </c>
      <c r="L1579" s="5"/>
      <c r="M1579" s="15" t="str">
        <f t="shared" si="417"/>
        <v>IR</v>
      </c>
      <c r="N1579" s="15"/>
      <c r="O1579" s="47" t="str">
        <f t="shared" si="433"/>
        <v/>
      </c>
      <c r="P1579" s="15"/>
      <c r="Q1579" s="15"/>
      <c r="R1579" s="15"/>
      <c r="S1579" s="15"/>
      <c r="T1579" s="15"/>
      <c r="U1579" s="48">
        <f t="shared" si="430"/>
        <v>0</v>
      </c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>
        <v>480</v>
      </c>
      <c r="BG1579" s="48">
        <f t="shared" si="434"/>
        <v>480</v>
      </c>
      <c r="BH1579" s="49">
        <f t="shared" si="422"/>
        <v>8</v>
      </c>
      <c r="BI1579" s="50">
        <f t="shared" si="435"/>
        <v>0</v>
      </c>
      <c r="BJ1579" s="50">
        <f t="shared" si="423"/>
        <v>0</v>
      </c>
      <c r="BK1579" s="51">
        <f t="shared" si="424"/>
        <v>0</v>
      </c>
      <c r="BL1579" s="51">
        <f t="shared" si="425"/>
        <v>0</v>
      </c>
      <c r="BM1579" s="51">
        <f t="shared" si="432"/>
        <v>0</v>
      </c>
      <c r="BN1579" s="52">
        <f t="shared" si="426"/>
        <v>8</v>
      </c>
      <c r="BO1579" s="52">
        <f t="shared" si="427"/>
        <v>0</v>
      </c>
      <c r="BP1579" s="52">
        <f t="shared" si="428"/>
        <v>0</v>
      </c>
      <c r="BQ1579" s="53">
        <f t="shared" si="429"/>
        <v>0</v>
      </c>
    </row>
    <row r="1580" spans="1:69">
      <c r="A1580" s="41">
        <v>1641</v>
      </c>
      <c r="B1580" s="42">
        <v>46049</v>
      </c>
      <c r="C1580" s="15" t="s">
        <v>91</v>
      </c>
      <c r="D1580" s="43" t="str">
        <f t="shared" si="419"/>
        <v>CG</v>
      </c>
      <c r="E1580" s="44" t="s">
        <v>108</v>
      </c>
      <c r="F1580" s="44"/>
      <c r="G1580" s="45"/>
      <c r="H1580" s="45"/>
      <c r="I1580" s="45"/>
      <c r="J1580" s="5"/>
      <c r="K1580" s="46" t="e">
        <f>VLOOKUP(J1580,'[1]Item List (3)'!A$1:B$110000,2,FALSE)</f>
        <v>#N/A</v>
      </c>
      <c r="L1580" s="5"/>
      <c r="M1580" s="15" t="str">
        <f t="shared" si="417"/>
        <v>IR</v>
      </c>
      <c r="N1580" s="15"/>
      <c r="O1580" s="47" t="str">
        <f t="shared" si="433"/>
        <v/>
      </c>
      <c r="P1580" s="15"/>
      <c r="Q1580" s="15"/>
      <c r="R1580" s="15"/>
      <c r="S1580" s="15"/>
      <c r="T1580" s="15"/>
      <c r="U1580" s="48">
        <f t="shared" si="430"/>
        <v>0</v>
      </c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>
        <v>480</v>
      </c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48">
        <f t="shared" si="434"/>
        <v>480</v>
      </c>
      <c r="BH1580" s="49">
        <f t="shared" si="422"/>
        <v>8</v>
      </c>
      <c r="BI1580" s="50">
        <f t="shared" si="435"/>
        <v>0</v>
      </c>
      <c r="BJ1580" s="50">
        <f t="shared" si="423"/>
        <v>0</v>
      </c>
      <c r="BK1580" s="51">
        <f t="shared" si="424"/>
        <v>0</v>
      </c>
      <c r="BL1580" s="51">
        <f t="shared" si="425"/>
        <v>0</v>
      </c>
      <c r="BM1580" s="51">
        <f t="shared" si="432"/>
        <v>0</v>
      </c>
      <c r="BN1580" s="52">
        <f t="shared" si="426"/>
        <v>0</v>
      </c>
      <c r="BO1580" s="52">
        <f t="shared" si="427"/>
        <v>0</v>
      </c>
      <c r="BP1580" s="52">
        <f t="shared" si="428"/>
        <v>8</v>
      </c>
      <c r="BQ1580" s="53">
        <f t="shared" si="429"/>
        <v>0</v>
      </c>
    </row>
    <row r="1581" spans="1:69">
      <c r="A1581" s="41">
        <v>1642</v>
      </c>
      <c r="B1581" s="42">
        <v>46049</v>
      </c>
      <c r="C1581" s="15" t="s">
        <v>97</v>
      </c>
      <c r="D1581" s="43" t="str">
        <f t="shared" si="419"/>
        <v>CG</v>
      </c>
      <c r="E1581" s="44" t="s">
        <v>108</v>
      </c>
      <c r="F1581" s="44"/>
      <c r="G1581" s="45"/>
      <c r="H1581" s="45"/>
      <c r="I1581" s="45"/>
      <c r="J1581" s="5"/>
      <c r="K1581" s="46" t="e">
        <f>VLOOKUP(J1581,'[1]Item List (3)'!A$1:B$110000,2,FALSE)</f>
        <v>#N/A</v>
      </c>
      <c r="L1581" s="5"/>
      <c r="M1581" s="15" t="str">
        <f t="shared" si="417"/>
        <v>IR</v>
      </c>
      <c r="N1581" s="15"/>
      <c r="O1581" s="47" t="str">
        <f t="shared" si="433"/>
        <v/>
      </c>
      <c r="P1581" s="15"/>
      <c r="Q1581" s="15"/>
      <c r="R1581" s="15"/>
      <c r="S1581" s="15"/>
      <c r="T1581" s="15"/>
      <c r="U1581" s="48">
        <f t="shared" si="430"/>
        <v>0</v>
      </c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>
        <v>480</v>
      </c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48">
        <f t="shared" si="434"/>
        <v>480</v>
      </c>
      <c r="BH1581" s="49">
        <f t="shared" si="422"/>
        <v>8</v>
      </c>
      <c r="BI1581" s="50">
        <f t="shared" si="435"/>
        <v>0</v>
      </c>
      <c r="BJ1581" s="50">
        <f t="shared" si="423"/>
        <v>0</v>
      </c>
      <c r="BK1581" s="51">
        <f t="shared" si="424"/>
        <v>0</v>
      </c>
      <c r="BL1581" s="51">
        <f t="shared" si="425"/>
        <v>0</v>
      </c>
      <c r="BM1581" s="51">
        <f t="shared" si="432"/>
        <v>0</v>
      </c>
      <c r="BN1581" s="52">
        <f t="shared" si="426"/>
        <v>0</v>
      </c>
      <c r="BO1581" s="52">
        <f t="shared" si="427"/>
        <v>0</v>
      </c>
      <c r="BP1581" s="52">
        <f t="shared" si="428"/>
        <v>8</v>
      </c>
      <c r="BQ1581" s="53">
        <f t="shared" si="429"/>
        <v>0</v>
      </c>
    </row>
    <row r="1582" spans="1:69">
      <c r="A1582" s="41">
        <v>1643</v>
      </c>
      <c r="B1582" s="42">
        <v>46049</v>
      </c>
      <c r="C1582" s="15" t="s">
        <v>91</v>
      </c>
      <c r="D1582" s="43" t="str">
        <f t="shared" si="419"/>
        <v>CG</v>
      </c>
      <c r="E1582" s="44" t="s">
        <v>115</v>
      </c>
      <c r="F1582" s="44"/>
      <c r="G1582" s="45"/>
      <c r="H1582" s="45"/>
      <c r="I1582" s="45"/>
      <c r="J1582" s="34"/>
      <c r="K1582" s="46" t="e">
        <f>VLOOKUP(J1582,[3]Sheet1!A1575:$B$50000,2,FALSE)</f>
        <v>#N/A</v>
      </c>
      <c r="L1582" s="34"/>
      <c r="M1582" s="15" t="str">
        <f t="shared" si="417"/>
        <v>IR</v>
      </c>
      <c r="N1582" s="15"/>
      <c r="O1582" s="47" t="str">
        <f t="shared" si="433"/>
        <v/>
      </c>
      <c r="P1582" s="15"/>
      <c r="Q1582" s="15"/>
      <c r="R1582" s="15"/>
      <c r="S1582" s="15"/>
      <c r="T1582" s="15"/>
      <c r="U1582" s="48">
        <f t="shared" si="430"/>
        <v>0</v>
      </c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>
        <v>480</v>
      </c>
      <c r="AY1582" s="15"/>
      <c r="AZ1582" s="15"/>
      <c r="BA1582" s="15"/>
      <c r="BB1582" s="15"/>
      <c r="BC1582" s="15"/>
      <c r="BD1582" s="15"/>
      <c r="BE1582" s="15"/>
      <c r="BF1582" s="15"/>
      <c r="BG1582" s="48">
        <f t="shared" si="434"/>
        <v>480</v>
      </c>
      <c r="BH1582" s="49">
        <f t="shared" si="422"/>
        <v>8</v>
      </c>
      <c r="BI1582" s="50">
        <f t="shared" si="435"/>
        <v>0</v>
      </c>
      <c r="BJ1582" s="50">
        <f t="shared" si="423"/>
        <v>0</v>
      </c>
      <c r="BK1582" s="51">
        <f t="shared" si="424"/>
        <v>0</v>
      </c>
      <c r="BL1582" s="51">
        <f t="shared" si="425"/>
        <v>0</v>
      </c>
      <c r="BM1582" s="51">
        <f t="shared" si="432"/>
        <v>0</v>
      </c>
      <c r="BN1582" s="52">
        <f t="shared" si="426"/>
        <v>0</v>
      </c>
      <c r="BO1582" s="52">
        <f t="shared" si="427"/>
        <v>0</v>
      </c>
      <c r="BP1582" s="52">
        <f t="shared" si="428"/>
        <v>8</v>
      </c>
      <c r="BQ1582" s="53">
        <f t="shared" si="429"/>
        <v>0</v>
      </c>
    </row>
    <row r="1583" spans="1:69">
      <c r="A1583" s="41">
        <v>1644</v>
      </c>
      <c r="B1583" s="42">
        <v>46049</v>
      </c>
      <c r="C1583" s="15" t="s">
        <v>97</v>
      </c>
      <c r="D1583" s="43" t="str">
        <f t="shared" si="419"/>
        <v>CG</v>
      </c>
      <c r="E1583" s="44" t="s">
        <v>115</v>
      </c>
      <c r="F1583" s="44"/>
      <c r="G1583" s="45"/>
      <c r="H1583" s="45"/>
      <c r="I1583" s="45"/>
      <c r="J1583" s="5"/>
      <c r="K1583" s="46" t="e">
        <f>VLOOKUP(J1583,'[1]Item List (3)'!A$1:B$110000,2,FALSE)</f>
        <v>#N/A</v>
      </c>
      <c r="L1583" s="5"/>
      <c r="M1583" s="15" t="str">
        <f t="shared" ref="M1583:M1646" si="436">IF((LEFT(J1583))="2",$L$1,$J$1)</f>
        <v>IR</v>
      </c>
      <c r="N1583" s="15"/>
      <c r="O1583" s="47" t="str">
        <f t="shared" si="433"/>
        <v/>
      </c>
      <c r="P1583" s="15"/>
      <c r="Q1583" s="15"/>
      <c r="R1583" s="15"/>
      <c r="S1583" s="15"/>
      <c r="T1583" s="15"/>
      <c r="U1583" s="48">
        <f t="shared" si="430"/>
        <v>0</v>
      </c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>
        <v>480</v>
      </c>
      <c r="AY1583" s="15"/>
      <c r="AZ1583" s="15"/>
      <c r="BA1583" s="15"/>
      <c r="BB1583" s="15"/>
      <c r="BC1583" s="15"/>
      <c r="BD1583" s="15"/>
      <c r="BE1583" s="15"/>
      <c r="BF1583" s="15"/>
      <c r="BG1583" s="48">
        <f t="shared" si="434"/>
        <v>480</v>
      </c>
      <c r="BH1583" s="49">
        <f t="shared" si="422"/>
        <v>8</v>
      </c>
      <c r="BI1583" s="50">
        <f t="shared" si="435"/>
        <v>0</v>
      </c>
      <c r="BJ1583" s="50">
        <f t="shared" si="423"/>
        <v>0</v>
      </c>
      <c r="BK1583" s="51">
        <f t="shared" si="424"/>
        <v>0</v>
      </c>
      <c r="BL1583" s="51">
        <f t="shared" si="425"/>
        <v>0</v>
      </c>
      <c r="BM1583" s="51">
        <f t="shared" si="432"/>
        <v>0</v>
      </c>
      <c r="BN1583" s="52">
        <f t="shared" si="426"/>
        <v>0</v>
      </c>
      <c r="BO1583" s="52">
        <f t="shared" si="427"/>
        <v>0</v>
      </c>
      <c r="BP1583" s="52">
        <f t="shared" si="428"/>
        <v>8</v>
      </c>
      <c r="BQ1583" s="53">
        <f t="shared" si="429"/>
        <v>0</v>
      </c>
    </row>
    <row r="1584" spans="1:69">
      <c r="A1584" s="41">
        <v>1645</v>
      </c>
      <c r="B1584" s="42">
        <v>46049</v>
      </c>
      <c r="C1584" s="15" t="s">
        <v>91</v>
      </c>
      <c r="D1584" s="43" t="str">
        <f t="shared" si="419"/>
        <v>CG</v>
      </c>
      <c r="E1584" s="44" t="s">
        <v>188</v>
      </c>
      <c r="F1584" s="44" t="s">
        <v>111</v>
      </c>
      <c r="G1584" s="45" t="s">
        <v>181</v>
      </c>
      <c r="H1584" s="45" t="s">
        <v>112</v>
      </c>
      <c r="I1584" s="79" t="s">
        <v>113</v>
      </c>
      <c r="J1584" s="5">
        <v>200827.1</v>
      </c>
      <c r="K1584" s="46" t="str">
        <f>VLOOKUP(J1584,'[1]Item List (3)'!A$1:B$110000,2,FALSE)</f>
        <v>MNA.OR 4020</v>
      </c>
      <c r="L1584" s="5">
        <v>251204004</v>
      </c>
      <c r="M1584" s="15" t="str">
        <f t="shared" si="436"/>
        <v>OR</v>
      </c>
      <c r="N1584" s="15"/>
      <c r="O1584" s="47" t="str">
        <f t="shared" si="433"/>
        <v/>
      </c>
      <c r="P1584" s="15">
        <v>1</v>
      </c>
      <c r="Q1584" s="15">
        <v>3041</v>
      </c>
      <c r="R1584" s="15"/>
      <c r="S1584" s="15"/>
      <c r="T1584" s="15"/>
      <c r="U1584" s="48">
        <f t="shared" si="430"/>
        <v>3041</v>
      </c>
      <c r="V1584" s="15">
        <v>180</v>
      </c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>
        <v>80</v>
      </c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48">
        <f t="shared" si="434"/>
        <v>260</v>
      </c>
      <c r="BH1584" s="49">
        <f t="shared" si="422"/>
        <v>4.333333333333333</v>
      </c>
      <c r="BI1584" s="50">
        <f t="shared" si="435"/>
        <v>3</v>
      </c>
      <c r="BJ1584" s="50">
        <f t="shared" si="423"/>
        <v>69.230769230769241</v>
      </c>
      <c r="BK1584" s="51">
        <f t="shared" si="424"/>
        <v>0</v>
      </c>
      <c r="BL1584" s="51">
        <f t="shared" si="425"/>
        <v>100</v>
      </c>
      <c r="BM1584" s="51">
        <f t="shared" si="432"/>
        <v>0</v>
      </c>
      <c r="BN1584" s="52">
        <f t="shared" si="426"/>
        <v>0</v>
      </c>
      <c r="BO1584" s="52">
        <f t="shared" si="427"/>
        <v>0</v>
      </c>
      <c r="BP1584" s="52">
        <f t="shared" si="428"/>
        <v>1.3333333333333333</v>
      </c>
      <c r="BQ1584" s="53">
        <f t="shared" si="429"/>
        <v>0</v>
      </c>
    </row>
    <row r="1585" spans="1:74">
      <c r="A1585" s="41">
        <v>1646</v>
      </c>
      <c r="B1585" s="42">
        <v>46049</v>
      </c>
      <c r="C1585" s="15" t="s">
        <v>91</v>
      </c>
      <c r="D1585" s="43" t="str">
        <f t="shared" si="419"/>
        <v>CG</v>
      </c>
      <c r="E1585" s="44" t="s">
        <v>188</v>
      </c>
      <c r="F1585" s="44" t="s">
        <v>120</v>
      </c>
      <c r="G1585" s="45" t="s">
        <v>181</v>
      </c>
      <c r="H1585" s="45" t="s">
        <v>112</v>
      </c>
      <c r="I1585" s="79" t="s">
        <v>113</v>
      </c>
      <c r="J1585" s="5">
        <v>200827.1</v>
      </c>
      <c r="K1585" s="46" t="str">
        <f>VLOOKUP(J1585,'[1]Item List (3)'!A$1:B$110000,2,FALSE)</f>
        <v>MNA.OR 4020</v>
      </c>
      <c r="L1585" s="5">
        <v>251204004</v>
      </c>
      <c r="M1585" s="15" t="str">
        <f t="shared" si="436"/>
        <v>OR</v>
      </c>
      <c r="N1585" s="15"/>
      <c r="O1585" s="47" t="str">
        <f t="shared" si="433"/>
        <v/>
      </c>
      <c r="P1585" s="15">
        <v>1</v>
      </c>
      <c r="Q1585" s="15">
        <v>3350</v>
      </c>
      <c r="R1585" s="15"/>
      <c r="S1585" s="15"/>
      <c r="T1585" s="15"/>
      <c r="U1585" s="48">
        <f t="shared" si="430"/>
        <v>3350</v>
      </c>
      <c r="V1585" s="15">
        <v>220</v>
      </c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48">
        <f t="shared" si="434"/>
        <v>220</v>
      </c>
      <c r="BH1585" s="49">
        <f t="shared" si="422"/>
        <v>3.6666666666666665</v>
      </c>
      <c r="BI1585" s="50">
        <f t="shared" si="435"/>
        <v>3.6666666666666665</v>
      </c>
      <c r="BJ1585" s="50">
        <f t="shared" si="423"/>
        <v>100</v>
      </c>
      <c r="BK1585" s="51">
        <f t="shared" si="424"/>
        <v>0</v>
      </c>
      <c r="BL1585" s="51">
        <f t="shared" si="425"/>
        <v>100</v>
      </c>
      <c r="BM1585" s="51">
        <f t="shared" si="432"/>
        <v>0</v>
      </c>
      <c r="BN1585" s="52">
        <f t="shared" si="426"/>
        <v>0</v>
      </c>
      <c r="BO1585" s="52">
        <f t="shared" si="427"/>
        <v>0</v>
      </c>
      <c r="BP1585" s="52">
        <f t="shared" si="428"/>
        <v>0</v>
      </c>
      <c r="BQ1585" s="53">
        <f t="shared" si="429"/>
        <v>0</v>
      </c>
    </row>
    <row r="1586" spans="1:74">
      <c r="A1586" s="41">
        <v>1647</v>
      </c>
      <c r="B1586" s="42">
        <v>46049</v>
      </c>
      <c r="C1586" s="15" t="s">
        <v>97</v>
      </c>
      <c r="D1586" s="43" t="str">
        <f t="shared" si="419"/>
        <v>CG</v>
      </c>
      <c r="E1586" s="44" t="s">
        <v>188</v>
      </c>
      <c r="F1586" s="44" t="s">
        <v>106</v>
      </c>
      <c r="G1586" s="45" t="s">
        <v>117</v>
      </c>
      <c r="H1586" s="45" t="s">
        <v>118</v>
      </c>
      <c r="I1586" s="45" t="s">
        <v>110</v>
      </c>
      <c r="J1586" s="5">
        <v>200827.1</v>
      </c>
      <c r="K1586" s="46" t="str">
        <f>VLOOKUP(J1586,'[1]Item List (3)'!A$1:B$110000,2,FALSE)</f>
        <v>MNA.OR 4020</v>
      </c>
      <c r="L1586" s="5">
        <v>251204004</v>
      </c>
      <c r="M1586" s="15" t="str">
        <f t="shared" si="436"/>
        <v>OR</v>
      </c>
      <c r="N1586" s="15"/>
      <c r="O1586" s="47" t="str">
        <f t="shared" si="433"/>
        <v/>
      </c>
      <c r="P1586" s="15">
        <v>1</v>
      </c>
      <c r="Q1586" s="15">
        <v>2500</v>
      </c>
      <c r="R1586" s="15"/>
      <c r="S1586" s="15"/>
      <c r="T1586" s="15"/>
      <c r="U1586" s="48">
        <f t="shared" si="430"/>
        <v>2500</v>
      </c>
      <c r="V1586" s="15">
        <v>180</v>
      </c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>
        <v>100</v>
      </c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48">
        <f t="shared" si="434"/>
        <v>280</v>
      </c>
      <c r="BH1586" s="49">
        <f t="shared" si="422"/>
        <v>4.666666666666667</v>
      </c>
      <c r="BI1586" s="50">
        <f t="shared" si="435"/>
        <v>3</v>
      </c>
      <c r="BJ1586" s="50">
        <f t="shared" si="423"/>
        <v>64.285714285714278</v>
      </c>
      <c r="BK1586" s="51">
        <f t="shared" si="424"/>
        <v>0</v>
      </c>
      <c r="BL1586" s="51">
        <f t="shared" si="425"/>
        <v>100</v>
      </c>
      <c r="BM1586" s="51">
        <f t="shared" si="432"/>
        <v>0</v>
      </c>
      <c r="BN1586" s="52">
        <f t="shared" si="426"/>
        <v>0</v>
      </c>
      <c r="BO1586" s="52">
        <f t="shared" si="427"/>
        <v>0</v>
      </c>
      <c r="BP1586" s="52">
        <f t="shared" si="428"/>
        <v>1.6666666666666667</v>
      </c>
      <c r="BQ1586" s="53">
        <f t="shared" si="429"/>
        <v>0</v>
      </c>
    </row>
    <row r="1587" spans="1:74">
      <c r="A1587" s="41">
        <v>1648</v>
      </c>
      <c r="B1587" s="42">
        <v>46049</v>
      </c>
      <c r="C1587" s="15" t="s">
        <v>97</v>
      </c>
      <c r="D1587" s="43" t="str">
        <f t="shared" si="419"/>
        <v>CG</v>
      </c>
      <c r="E1587" s="44" t="s">
        <v>188</v>
      </c>
      <c r="F1587" s="44" t="s">
        <v>111</v>
      </c>
      <c r="G1587" s="45" t="s">
        <v>117</v>
      </c>
      <c r="H1587" s="45" t="s">
        <v>118</v>
      </c>
      <c r="I1587" s="45" t="s">
        <v>110</v>
      </c>
      <c r="J1587" s="5">
        <v>200827.1</v>
      </c>
      <c r="K1587" s="46" t="str">
        <f>VLOOKUP(J1587,'[1]Item List (3)'!A$1:B$110000,2,FALSE)</f>
        <v>MNA.OR 4020</v>
      </c>
      <c r="L1587" s="5">
        <v>251204004</v>
      </c>
      <c r="M1587" s="15" t="str">
        <f t="shared" si="436"/>
        <v>OR</v>
      </c>
      <c r="N1587" s="15"/>
      <c r="O1587" s="47" t="str">
        <f t="shared" si="433"/>
        <v/>
      </c>
      <c r="P1587" s="15">
        <v>1</v>
      </c>
      <c r="Q1587" s="15">
        <v>3535</v>
      </c>
      <c r="R1587" s="15"/>
      <c r="S1587" s="15"/>
      <c r="T1587" s="15"/>
      <c r="U1587" s="48">
        <f t="shared" si="430"/>
        <v>3535</v>
      </c>
      <c r="V1587" s="15">
        <v>200</v>
      </c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48">
        <f t="shared" si="434"/>
        <v>200</v>
      </c>
      <c r="BH1587" s="49">
        <f t="shared" si="422"/>
        <v>3.3333333333333335</v>
      </c>
      <c r="BI1587" s="50">
        <f t="shared" si="435"/>
        <v>3.3333333333333335</v>
      </c>
      <c r="BJ1587" s="50">
        <f t="shared" si="423"/>
        <v>100</v>
      </c>
      <c r="BK1587" s="51">
        <f t="shared" si="424"/>
        <v>0</v>
      </c>
      <c r="BL1587" s="51">
        <f t="shared" si="425"/>
        <v>100</v>
      </c>
      <c r="BM1587" s="51">
        <f t="shared" si="432"/>
        <v>0</v>
      </c>
      <c r="BN1587" s="52">
        <f t="shared" si="426"/>
        <v>0</v>
      </c>
      <c r="BO1587" s="52">
        <f t="shared" si="427"/>
        <v>0</v>
      </c>
      <c r="BP1587" s="52">
        <f t="shared" si="428"/>
        <v>0</v>
      </c>
      <c r="BQ1587" s="53">
        <f t="shared" si="429"/>
        <v>0</v>
      </c>
    </row>
    <row r="1588" spans="1:74">
      <c r="A1588" s="41">
        <v>1649</v>
      </c>
      <c r="B1588" s="42">
        <v>46049</v>
      </c>
      <c r="C1588" s="15" t="s">
        <v>91</v>
      </c>
      <c r="D1588" s="43" t="str">
        <f t="shared" si="419"/>
        <v>EG</v>
      </c>
      <c r="E1588" s="44" t="s">
        <v>121</v>
      </c>
      <c r="F1588" s="44" t="s">
        <v>122</v>
      </c>
      <c r="G1588" s="45" t="s">
        <v>162</v>
      </c>
      <c r="H1588" s="45"/>
      <c r="I1588" s="45"/>
      <c r="J1588" s="5">
        <v>100282.4</v>
      </c>
      <c r="K1588" s="46" t="str">
        <f>VLOOKUP(J1588,'[1]Item List (3)'!A$1:B$110000,2,FALSE)</f>
        <v>D.IR 14537 SPL</v>
      </c>
      <c r="L1588" s="5">
        <v>251225005</v>
      </c>
      <c r="M1588" s="15" t="str">
        <f t="shared" si="436"/>
        <v>IR</v>
      </c>
      <c r="N1588" s="15">
        <v>45</v>
      </c>
      <c r="O1588" s="47">
        <f t="shared" si="433"/>
        <v>80</v>
      </c>
      <c r="P1588" s="15">
        <v>1</v>
      </c>
      <c r="Q1588" s="15">
        <v>20</v>
      </c>
      <c r="R1588" s="15"/>
      <c r="S1588" s="15">
        <v>5</v>
      </c>
      <c r="T1588" s="15"/>
      <c r="U1588" s="48">
        <f t="shared" si="430"/>
        <v>25</v>
      </c>
      <c r="V1588" s="15">
        <v>30</v>
      </c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>
        <v>30</v>
      </c>
      <c r="AO1588" s="15"/>
      <c r="AP1588" s="15"/>
      <c r="AQ1588" s="15"/>
      <c r="AR1588" s="15">
        <v>420</v>
      </c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48">
        <f t="shared" si="434"/>
        <v>480</v>
      </c>
      <c r="BH1588" s="49">
        <f t="shared" si="422"/>
        <v>8</v>
      </c>
      <c r="BI1588" s="50">
        <f t="shared" si="435"/>
        <v>0.5</v>
      </c>
      <c r="BJ1588" s="50">
        <f t="shared" si="423"/>
        <v>6.25</v>
      </c>
      <c r="BK1588" s="51">
        <f t="shared" si="424"/>
        <v>62.5</v>
      </c>
      <c r="BL1588" s="51">
        <f t="shared" si="425"/>
        <v>80</v>
      </c>
      <c r="BM1588" s="51">
        <f t="shared" si="432"/>
        <v>3.125</v>
      </c>
      <c r="BN1588" s="52">
        <f t="shared" si="426"/>
        <v>0</v>
      </c>
      <c r="BO1588" s="52">
        <f t="shared" si="427"/>
        <v>640</v>
      </c>
      <c r="BP1588" s="52">
        <f t="shared" si="428"/>
        <v>7.5</v>
      </c>
      <c r="BQ1588" s="53">
        <f t="shared" si="429"/>
        <v>600</v>
      </c>
    </row>
    <row r="1589" spans="1:74">
      <c r="A1589" s="41">
        <v>1650</v>
      </c>
      <c r="B1589" s="42">
        <v>46049</v>
      </c>
      <c r="C1589" s="15" t="s">
        <v>97</v>
      </c>
      <c r="D1589" s="43" t="str">
        <f t="shared" si="419"/>
        <v>EG</v>
      </c>
      <c r="E1589" s="44" t="s">
        <v>121</v>
      </c>
      <c r="F1589" s="44"/>
      <c r="G1589" s="45"/>
      <c r="H1589" s="45"/>
      <c r="I1589" s="45"/>
      <c r="J1589" s="5"/>
      <c r="K1589" s="46" t="e">
        <f>VLOOKUP(J1589,'[1]Item List (3)'!A$1:B$110000,2,FALSE)</f>
        <v>#N/A</v>
      </c>
      <c r="L1589" s="5"/>
      <c r="M1589" s="15" t="str">
        <f t="shared" si="436"/>
        <v>IR</v>
      </c>
      <c r="N1589" s="15"/>
      <c r="O1589" s="47" t="str">
        <f t="shared" si="433"/>
        <v/>
      </c>
      <c r="P1589" s="15"/>
      <c r="Q1589" s="15"/>
      <c r="R1589" s="15"/>
      <c r="S1589" s="15"/>
      <c r="T1589" s="15"/>
      <c r="U1589" s="48">
        <f t="shared" si="430"/>
        <v>0</v>
      </c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>
        <v>480</v>
      </c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48">
        <f t="shared" si="434"/>
        <v>480</v>
      </c>
      <c r="BH1589" s="49">
        <f t="shared" si="422"/>
        <v>8</v>
      </c>
      <c r="BI1589" s="50">
        <f t="shared" si="435"/>
        <v>0</v>
      </c>
      <c r="BJ1589" s="50">
        <f t="shared" si="423"/>
        <v>0</v>
      </c>
      <c r="BK1589" s="51">
        <f t="shared" si="424"/>
        <v>0</v>
      </c>
      <c r="BL1589" s="51">
        <f t="shared" si="425"/>
        <v>0</v>
      </c>
      <c r="BM1589" s="51">
        <f t="shared" si="432"/>
        <v>0</v>
      </c>
      <c r="BN1589" s="52">
        <f t="shared" si="426"/>
        <v>0</v>
      </c>
      <c r="BO1589" s="52">
        <f t="shared" si="427"/>
        <v>0</v>
      </c>
      <c r="BP1589" s="52">
        <f t="shared" si="428"/>
        <v>8</v>
      </c>
      <c r="BQ1589" s="53">
        <f t="shared" si="429"/>
        <v>0</v>
      </c>
    </row>
    <row r="1590" spans="1:74">
      <c r="A1590" s="41">
        <v>1651</v>
      </c>
      <c r="B1590" s="42">
        <v>46049</v>
      </c>
      <c r="C1590" s="15" t="s">
        <v>91</v>
      </c>
      <c r="D1590" s="43" t="str">
        <f t="shared" si="419"/>
        <v>EG</v>
      </c>
      <c r="E1590" s="44" t="s">
        <v>125</v>
      </c>
      <c r="F1590" s="44" t="s">
        <v>183</v>
      </c>
      <c r="G1590" s="45" t="s">
        <v>178</v>
      </c>
      <c r="H1590" s="45"/>
      <c r="I1590" s="45"/>
      <c r="J1590" s="5">
        <v>208464</v>
      </c>
      <c r="K1590" s="46" t="str">
        <f>VLOOKUP(J1590,'[1]Item List (3)'!A$1:B$110000,2,FALSE)</f>
        <v>R.OR 464</v>
      </c>
      <c r="L1590" s="5">
        <v>250325004</v>
      </c>
      <c r="M1590" s="15" t="str">
        <f t="shared" si="436"/>
        <v>OR</v>
      </c>
      <c r="N1590" s="15">
        <v>80</v>
      </c>
      <c r="O1590" s="47">
        <f t="shared" si="433"/>
        <v>45</v>
      </c>
      <c r="P1590" s="15">
        <v>1</v>
      </c>
      <c r="Q1590" s="15">
        <v>66</v>
      </c>
      <c r="R1590" s="15">
        <v>14</v>
      </c>
      <c r="S1590" s="15">
        <v>3</v>
      </c>
      <c r="T1590" s="15"/>
      <c r="U1590" s="48">
        <f t="shared" si="430"/>
        <v>69</v>
      </c>
      <c r="V1590" s="15">
        <v>150</v>
      </c>
      <c r="W1590" s="15"/>
      <c r="X1590" s="15">
        <v>120</v>
      </c>
      <c r="Y1590" s="15"/>
      <c r="Z1590" s="15">
        <v>30</v>
      </c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>
        <v>180</v>
      </c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48">
        <f t="shared" si="434"/>
        <v>480</v>
      </c>
      <c r="BH1590" s="49">
        <f t="shared" si="422"/>
        <v>8</v>
      </c>
      <c r="BI1590" s="50">
        <f t="shared" si="435"/>
        <v>2.5</v>
      </c>
      <c r="BJ1590" s="50">
        <f t="shared" si="423"/>
        <v>31.25</v>
      </c>
      <c r="BK1590" s="51">
        <f t="shared" si="424"/>
        <v>61.333333333333329</v>
      </c>
      <c r="BL1590" s="51">
        <f t="shared" si="425"/>
        <v>75.362318840579718</v>
      </c>
      <c r="BM1590" s="51">
        <f t="shared" si="432"/>
        <v>14.444444444444443</v>
      </c>
      <c r="BN1590" s="52">
        <f t="shared" si="426"/>
        <v>0</v>
      </c>
      <c r="BO1590" s="52">
        <f t="shared" si="427"/>
        <v>360</v>
      </c>
      <c r="BP1590" s="52">
        <f t="shared" si="428"/>
        <v>5.5</v>
      </c>
      <c r="BQ1590" s="53">
        <f t="shared" si="429"/>
        <v>247.5</v>
      </c>
    </row>
    <row r="1591" spans="1:74">
      <c r="A1591" s="41">
        <v>1652</v>
      </c>
      <c r="B1591" s="42">
        <v>46049</v>
      </c>
      <c r="C1591" s="15" t="s">
        <v>97</v>
      </c>
      <c r="D1591" s="43" t="str">
        <f t="shared" si="419"/>
        <v>EG</v>
      </c>
      <c r="E1591" s="44" t="s">
        <v>125</v>
      </c>
      <c r="F1591" s="44" t="s">
        <v>183</v>
      </c>
      <c r="G1591" s="45" t="s">
        <v>186</v>
      </c>
      <c r="H1591" s="45"/>
      <c r="I1591" s="45"/>
      <c r="J1591" s="5">
        <v>208464</v>
      </c>
      <c r="K1591" s="46" t="str">
        <f>VLOOKUP(J1591,'[1]Item List (3)'!A$1:B$110000,2,FALSE)</f>
        <v>R.OR 464</v>
      </c>
      <c r="L1591" s="5">
        <v>250325004</v>
      </c>
      <c r="M1591" s="15" t="str">
        <f t="shared" si="436"/>
        <v>OR</v>
      </c>
      <c r="N1591" s="15">
        <v>80</v>
      </c>
      <c r="O1591" s="47">
        <f t="shared" si="433"/>
        <v>45</v>
      </c>
      <c r="P1591" s="15">
        <v>1</v>
      </c>
      <c r="Q1591" s="15">
        <v>121</v>
      </c>
      <c r="R1591" s="15">
        <v>37</v>
      </c>
      <c r="S1591" s="15">
        <v>12</v>
      </c>
      <c r="T1591" s="15"/>
      <c r="U1591" s="48">
        <f t="shared" si="430"/>
        <v>133</v>
      </c>
      <c r="V1591" s="15">
        <v>305</v>
      </c>
      <c r="W1591" s="15"/>
      <c r="X1591" s="15">
        <v>130</v>
      </c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>
        <v>45</v>
      </c>
      <c r="BD1591" s="15"/>
      <c r="BE1591" s="15"/>
      <c r="BF1591" s="15"/>
      <c r="BG1591" s="48">
        <f t="shared" si="434"/>
        <v>480</v>
      </c>
      <c r="BH1591" s="49">
        <f t="shared" si="422"/>
        <v>8</v>
      </c>
      <c r="BI1591" s="50">
        <f t="shared" si="435"/>
        <v>5.0833333333333339</v>
      </c>
      <c r="BJ1591" s="50">
        <f t="shared" si="423"/>
        <v>63.541666666666671</v>
      </c>
      <c r="BK1591" s="51">
        <f t="shared" si="424"/>
        <v>58.14207650273223</v>
      </c>
      <c r="BL1591" s="51">
        <f t="shared" si="425"/>
        <v>63.157894736842103</v>
      </c>
      <c r="BM1591" s="51">
        <f t="shared" si="432"/>
        <v>23.333333333333329</v>
      </c>
      <c r="BN1591" s="52">
        <f t="shared" si="426"/>
        <v>0</v>
      </c>
      <c r="BO1591" s="52">
        <f t="shared" si="427"/>
        <v>360</v>
      </c>
      <c r="BP1591" s="52">
        <f t="shared" si="428"/>
        <v>2.9166666666666665</v>
      </c>
      <c r="BQ1591" s="53">
        <f t="shared" si="429"/>
        <v>131.25</v>
      </c>
    </row>
    <row r="1592" spans="1:74">
      <c r="A1592" s="41">
        <v>1653</v>
      </c>
      <c r="B1592" s="42">
        <v>46049</v>
      </c>
      <c r="C1592" s="15" t="s">
        <v>91</v>
      </c>
      <c r="D1592" s="43" t="str">
        <f t="shared" si="419"/>
        <v>EG</v>
      </c>
      <c r="E1592" s="44" t="s">
        <v>128</v>
      </c>
      <c r="F1592" s="44" t="s">
        <v>122</v>
      </c>
      <c r="G1592" s="45" t="s">
        <v>127</v>
      </c>
      <c r="H1592" s="45"/>
      <c r="I1592" s="45"/>
      <c r="J1592" s="5">
        <v>103003</v>
      </c>
      <c r="K1592" s="46" t="str">
        <f>VLOOKUP(J1592,'[1]Item List (3)'!A$1:B$110000,2,FALSE)</f>
        <v>940041552 MATERIAL</v>
      </c>
      <c r="L1592" s="5">
        <v>251128004</v>
      </c>
      <c r="M1592" s="15" t="str">
        <f t="shared" si="436"/>
        <v>IR</v>
      </c>
      <c r="N1592" s="15">
        <v>45</v>
      </c>
      <c r="O1592" s="47">
        <f t="shared" si="433"/>
        <v>80</v>
      </c>
      <c r="P1592" s="15">
        <v>1</v>
      </c>
      <c r="Q1592" s="15">
        <v>68</v>
      </c>
      <c r="R1592" s="15">
        <v>10</v>
      </c>
      <c r="S1592" s="15"/>
      <c r="T1592" s="15"/>
      <c r="U1592" s="48">
        <f t="shared" si="430"/>
        <v>68</v>
      </c>
      <c r="V1592" s="15">
        <v>60</v>
      </c>
      <c r="W1592" s="15"/>
      <c r="X1592" s="15">
        <v>60</v>
      </c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>
        <v>360</v>
      </c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48">
        <f t="shared" si="434"/>
        <v>480</v>
      </c>
      <c r="BH1592" s="49">
        <f t="shared" si="422"/>
        <v>8</v>
      </c>
      <c r="BI1592" s="50">
        <f t="shared" si="435"/>
        <v>1</v>
      </c>
      <c r="BJ1592" s="50">
        <f t="shared" si="423"/>
        <v>12.5</v>
      </c>
      <c r="BK1592" s="51">
        <f t="shared" si="424"/>
        <v>85</v>
      </c>
      <c r="BL1592" s="51">
        <f t="shared" si="425"/>
        <v>85.294117647058826</v>
      </c>
      <c r="BM1592" s="51">
        <f t="shared" si="432"/>
        <v>9.0625</v>
      </c>
      <c r="BN1592" s="52">
        <f t="shared" si="426"/>
        <v>0</v>
      </c>
      <c r="BO1592" s="52">
        <f t="shared" si="427"/>
        <v>640</v>
      </c>
      <c r="BP1592" s="52">
        <f t="shared" si="428"/>
        <v>7</v>
      </c>
      <c r="BQ1592" s="53">
        <f t="shared" si="429"/>
        <v>560</v>
      </c>
    </row>
    <row r="1593" spans="1:74">
      <c r="A1593" s="41">
        <v>1654</v>
      </c>
      <c r="B1593" s="42">
        <v>46049</v>
      </c>
      <c r="C1593" s="15" t="s">
        <v>97</v>
      </c>
      <c r="D1593" s="43" t="str">
        <f t="shared" si="419"/>
        <v>EG</v>
      </c>
      <c r="E1593" s="44" t="s">
        <v>128</v>
      </c>
      <c r="F1593" s="44" t="s">
        <v>122</v>
      </c>
      <c r="G1593" s="45" t="s">
        <v>162</v>
      </c>
      <c r="H1593" s="45"/>
      <c r="I1593" s="45"/>
      <c r="J1593" s="5">
        <v>103003</v>
      </c>
      <c r="K1593" s="46" t="str">
        <f>VLOOKUP(J1593,'[1]Item List (3)'!A$1:B$110000,2,FALSE)</f>
        <v>940041552 MATERIAL</v>
      </c>
      <c r="L1593" s="5">
        <v>251128004</v>
      </c>
      <c r="M1593" s="15" t="str">
        <f t="shared" si="436"/>
        <v>IR</v>
      </c>
      <c r="N1593" s="15">
        <v>45</v>
      </c>
      <c r="O1593" s="47">
        <f t="shared" si="433"/>
        <v>80</v>
      </c>
      <c r="P1593" s="15">
        <v>1</v>
      </c>
      <c r="Q1593" s="15">
        <v>203</v>
      </c>
      <c r="R1593" s="15"/>
      <c r="S1593" s="15">
        <v>1</v>
      </c>
      <c r="T1593" s="15"/>
      <c r="U1593" s="48">
        <f t="shared" si="430"/>
        <v>204</v>
      </c>
      <c r="V1593" s="15">
        <v>180</v>
      </c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>
        <v>300</v>
      </c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48">
        <f t="shared" si="434"/>
        <v>480</v>
      </c>
      <c r="BH1593" s="49">
        <f t="shared" si="422"/>
        <v>8</v>
      </c>
      <c r="BI1593" s="50">
        <f t="shared" si="435"/>
        <v>3</v>
      </c>
      <c r="BJ1593" s="50">
        <f t="shared" si="423"/>
        <v>37.5</v>
      </c>
      <c r="BK1593" s="51">
        <f t="shared" si="424"/>
        <v>85</v>
      </c>
      <c r="BL1593" s="51">
        <f t="shared" si="425"/>
        <v>99.509803921568633</v>
      </c>
      <c r="BM1593" s="51">
        <f t="shared" si="432"/>
        <v>31.71875</v>
      </c>
      <c r="BN1593" s="52">
        <f t="shared" si="426"/>
        <v>0</v>
      </c>
      <c r="BO1593" s="52">
        <f t="shared" si="427"/>
        <v>640</v>
      </c>
      <c r="BP1593" s="52">
        <f t="shared" si="428"/>
        <v>5</v>
      </c>
      <c r="BQ1593" s="53">
        <f t="shared" si="429"/>
        <v>400</v>
      </c>
    </row>
    <row r="1594" spans="1:74">
      <c r="A1594" s="41">
        <v>1655</v>
      </c>
      <c r="B1594" s="42">
        <v>46049</v>
      </c>
      <c r="C1594" s="15" t="s">
        <v>91</v>
      </c>
      <c r="D1594" s="43" t="str">
        <f t="shared" ref="D1594:D1657" si="437">LEFT(E1594,2)</f>
        <v>EG</v>
      </c>
      <c r="E1594" s="44" t="s">
        <v>129</v>
      </c>
      <c r="F1594" s="44" t="s">
        <v>122</v>
      </c>
      <c r="G1594" s="45" t="s">
        <v>165</v>
      </c>
      <c r="H1594" s="45" t="s">
        <v>185</v>
      </c>
      <c r="I1594" s="45" t="s">
        <v>154</v>
      </c>
      <c r="J1594" s="5">
        <v>104246</v>
      </c>
      <c r="K1594" s="46" t="str">
        <f>VLOOKUP(J1594,'[1]Item List (3)'!A$1:B$110000,2,FALSE)</f>
        <v>IN. 208</v>
      </c>
      <c r="L1594" s="5">
        <v>251223006</v>
      </c>
      <c r="M1594" s="15" t="str">
        <f t="shared" si="436"/>
        <v>IR</v>
      </c>
      <c r="N1594" s="15">
        <v>20</v>
      </c>
      <c r="O1594" s="47">
        <f t="shared" si="433"/>
        <v>180</v>
      </c>
      <c r="P1594" s="15">
        <v>1</v>
      </c>
      <c r="Q1594" s="15">
        <v>1307</v>
      </c>
      <c r="R1594" s="15"/>
      <c r="S1594" s="15"/>
      <c r="T1594" s="15"/>
      <c r="U1594" s="48">
        <f t="shared" si="430"/>
        <v>1307</v>
      </c>
      <c r="V1594" s="15">
        <v>420</v>
      </c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>
        <v>60</v>
      </c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48">
        <f t="shared" si="434"/>
        <v>480</v>
      </c>
      <c r="BH1594" s="49">
        <f t="shared" si="422"/>
        <v>8</v>
      </c>
      <c r="BI1594" s="50">
        <f t="shared" si="435"/>
        <v>7</v>
      </c>
      <c r="BJ1594" s="50">
        <f t="shared" si="423"/>
        <v>87.5</v>
      </c>
      <c r="BK1594" s="51">
        <f t="shared" si="424"/>
        <v>103.73015873015873</v>
      </c>
      <c r="BL1594" s="51">
        <f t="shared" si="425"/>
        <v>100</v>
      </c>
      <c r="BM1594" s="51">
        <f t="shared" si="432"/>
        <v>90.763888888888886</v>
      </c>
      <c r="BN1594" s="52">
        <f t="shared" si="426"/>
        <v>0</v>
      </c>
      <c r="BO1594" s="52">
        <f t="shared" si="427"/>
        <v>1440</v>
      </c>
      <c r="BP1594" s="52">
        <f t="shared" si="428"/>
        <v>1</v>
      </c>
      <c r="BQ1594" s="53">
        <f t="shared" si="429"/>
        <v>180</v>
      </c>
    </row>
    <row r="1595" spans="1:74">
      <c r="A1595" s="41">
        <v>1656</v>
      </c>
      <c r="B1595" s="42">
        <v>46049</v>
      </c>
      <c r="C1595" s="15" t="s">
        <v>97</v>
      </c>
      <c r="D1595" s="43" t="str">
        <f t="shared" si="437"/>
        <v>EG</v>
      </c>
      <c r="E1595" s="44" t="s">
        <v>129</v>
      </c>
      <c r="F1595" s="44" t="s">
        <v>122</v>
      </c>
      <c r="G1595" s="45" t="s">
        <v>185</v>
      </c>
      <c r="H1595" s="45"/>
      <c r="I1595" s="45"/>
      <c r="J1595" s="5">
        <v>104246</v>
      </c>
      <c r="K1595" s="46" t="str">
        <f>VLOOKUP(J1595,'[1]Item List (3)'!A$1:B$110000,2,FALSE)</f>
        <v>IN. 208</v>
      </c>
      <c r="L1595" s="5">
        <v>251223006</v>
      </c>
      <c r="M1595" s="15" t="str">
        <f t="shared" si="436"/>
        <v>IR</v>
      </c>
      <c r="N1595" s="15">
        <v>20</v>
      </c>
      <c r="O1595" s="47">
        <f t="shared" si="433"/>
        <v>180</v>
      </c>
      <c r="P1595" s="15">
        <v>1</v>
      </c>
      <c r="Q1595" s="15">
        <v>246</v>
      </c>
      <c r="R1595" s="15"/>
      <c r="S1595" s="15"/>
      <c r="T1595" s="15"/>
      <c r="U1595" s="48">
        <f t="shared" si="430"/>
        <v>246</v>
      </c>
      <c r="V1595" s="15">
        <v>120</v>
      </c>
      <c r="W1595" s="15"/>
      <c r="X1595" s="15">
        <v>60</v>
      </c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>
        <v>300</v>
      </c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48">
        <f t="shared" si="434"/>
        <v>480</v>
      </c>
      <c r="BH1595" s="49">
        <f t="shared" si="422"/>
        <v>8</v>
      </c>
      <c r="BI1595" s="50">
        <f t="shared" si="435"/>
        <v>2</v>
      </c>
      <c r="BJ1595" s="50">
        <f t="shared" si="423"/>
        <v>25</v>
      </c>
      <c r="BK1595" s="51">
        <f t="shared" si="424"/>
        <v>68.333333333333329</v>
      </c>
      <c r="BL1595" s="51">
        <f t="shared" si="425"/>
        <v>100</v>
      </c>
      <c r="BM1595" s="51">
        <f t="shared" si="432"/>
        <v>17.083333333333332</v>
      </c>
      <c r="BN1595" s="52">
        <f t="shared" si="426"/>
        <v>0</v>
      </c>
      <c r="BO1595" s="52">
        <f t="shared" si="427"/>
        <v>1440</v>
      </c>
      <c r="BP1595" s="52">
        <f t="shared" si="428"/>
        <v>6</v>
      </c>
      <c r="BQ1595" s="53">
        <f t="shared" si="429"/>
        <v>1080</v>
      </c>
    </row>
    <row r="1596" spans="1:74">
      <c r="A1596" s="41">
        <v>1657</v>
      </c>
      <c r="B1596" s="42">
        <v>46049</v>
      </c>
      <c r="C1596" s="15" t="s">
        <v>91</v>
      </c>
      <c r="D1596" s="43" t="str">
        <f t="shared" si="437"/>
        <v>EG</v>
      </c>
      <c r="E1596" s="44" t="s">
        <v>130</v>
      </c>
      <c r="F1596" s="44" t="s">
        <v>122</v>
      </c>
      <c r="G1596" s="45" t="s">
        <v>162</v>
      </c>
      <c r="H1596" s="45"/>
      <c r="I1596" s="45"/>
      <c r="J1596" s="5">
        <v>100282.4</v>
      </c>
      <c r="K1596" s="46" t="str">
        <f>VLOOKUP(J1596,'[1]Item List (3)'!A$1:B$110000,2,FALSE)</f>
        <v>D.IR 14537 SPL</v>
      </c>
      <c r="L1596" s="5">
        <v>251225005</v>
      </c>
      <c r="M1596" s="15" t="str">
        <f t="shared" si="436"/>
        <v>IR</v>
      </c>
      <c r="N1596" s="15">
        <v>45</v>
      </c>
      <c r="O1596" s="47">
        <f t="shared" si="433"/>
        <v>80</v>
      </c>
      <c r="P1596" s="15">
        <v>1</v>
      </c>
      <c r="Q1596" s="15">
        <v>348</v>
      </c>
      <c r="R1596" s="15">
        <v>7</v>
      </c>
      <c r="S1596" s="15"/>
      <c r="T1596" s="15"/>
      <c r="U1596" s="48">
        <f t="shared" si="430"/>
        <v>348</v>
      </c>
      <c r="V1596" s="15">
        <v>330</v>
      </c>
      <c r="W1596" s="15"/>
      <c r="X1596" s="15">
        <v>90</v>
      </c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>
        <v>60</v>
      </c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48">
        <f t="shared" si="434"/>
        <v>480</v>
      </c>
      <c r="BH1596" s="49">
        <f t="shared" si="422"/>
        <v>8</v>
      </c>
      <c r="BI1596" s="50">
        <f t="shared" si="435"/>
        <v>5.5</v>
      </c>
      <c r="BJ1596" s="50">
        <f t="shared" si="423"/>
        <v>68.75</v>
      </c>
      <c r="BK1596" s="51">
        <f t="shared" si="424"/>
        <v>79.090909090909093</v>
      </c>
      <c r="BL1596" s="51">
        <f t="shared" si="425"/>
        <v>97.988505747126439</v>
      </c>
      <c r="BM1596" s="51">
        <f t="shared" si="432"/>
        <v>53.28125</v>
      </c>
      <c r="BN1596" s="52">
        <f t="shared" si="426"/>
        <v>0</v>
      </c>
      <c r="BO1596" s="52">
        <f t="shared" si="427"/>
        <v>640</v>
      </c>
      <c r="BP1596" s="52">
        <f t="shared" si="428"/>
        <v>2.5</v>
      </c>
      <c r="BQ1596" s="53">
        <f t="shared" si="429"/>
        <v>200</v>
      </c>
      <c r="BV1596" s="54">
        <v>5</v>
      </c>
    </row>
    <row r="1597" spans="1:74">
      <c r="A1597" s="41">
        <v>1658</v>
      </c>
      <c r="B1597" s="42">
        <v>46049</v>
      </c>
      <c r="C1597" s="15" t="s">
        <v>97</v>
      </c>
      <c r="D1597" s="43" t="str">
        <f t="shared" si="437"/>
        <v>EG</v>
      </c>
      <c r="E1597" s="44" t="s">
        <v>130</v>
      </c>
      <c r="F1597" s="44"/>
      <c r="G1597" s="45"/>
      <c r="H1597" s="45"/>
      <c r="I1597" s="45"/>
      <c r="J1597" s="5"/>
      <c r="K1597" s="46" t="e">
        <f>VLOOKUP(J1597,'[1]Item List (3)'!A$1:B$110000,2,FALSE)</f>
        <v>#N/A</v>
      </c>
      <c r="L1597" s="5"/>
      <c r="M1597" s="15" t="str">
        <f t="shared" si="436"/>
        <v>IR</v>
      </c>
      <c r="N1597" s="15"/>
      <c r="O1597" s="47" t="str">
        <f t="shared" si="433"/>
        <v/>
      </c>
      <c r="P1597" s="15"/>
      <c r="Q1597" s="15"/>
      <c r="R1597" s="15"/>
      <c r="S1597" s="15"/>
      <c r="T1597" s="15"/>
      <c r="U1597" s="48">
        <f t="shared" si="430"/>
        <v>0</v>
      </c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>
        <v>480</v>
      </c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48">
        <f t="shared" si="434"/>
        <v>480</v>
      </c>
      <c r="BH1597" s="49">
        <f t="shared" si="422"/>
        <v>8</v>
      </c>
      <c r="BI1597" s="50">
        <f t="shared" si="435"/>
        <v>0</v>
      </c>
      <c r="BJ1597" s="50">
        <f t="shared" si="423"/>
        <v>0</v>
      </c>
      <c r="BK1597" s="51">
        <f t="shared" si="424"/>
        <v>0</v>
      </c>
      <c r="BL1597" s="51">
        <f t="shared" si="425"/>
        <v>0</v>
      </c>
      <c r="BM1597" s="51">
        <f t="shared" si="432"/>
        <v>0</v>
      </c>
      <c r="BN1597" s="52">
        <f t="shared" si="426"/>
        <v>0</v>
      </c>
      <c r="BO1597" s="52">
        <f t="shared" si="427"/>
        <v>0</v>
      </c>
      <c r="BP1597" s="52">
        <f t="shared" si="428"/>
        <v>8</v>
      </c>
      <c r="BQ1597" s="53">
        <f t="shared" si="429"/>
        <v>0</v>
      </c>
    </row>
    <row r="1598" spans="1:74">
      <c r="A1598" s="41">
        <v>1659</v>
      </c>
      <c r="B1598" s="42">
        <v>46049</v>
      </c>
      <c r="C1598" s="15" t="s">
        <v>91</v>
      </c>
      <c r="D1598" s="43" t="str">
        <f t="shared" si="437"/>
        <v>IG</v>
      </c>
      <c r="E1598" s="44" t="s">
        <v>131</v>
      </c>
      <c r="F1598" s="44" t="s">
        <v>132</v>
      </c>
      <c r="G1598" s="45" t="s">
        <v>139</v>
      </c>
      <c r="H1598" s="45"/>
      <c r="I1598" s="45"/>
      <c r="J1598" s="5">
        <v>104299</v>
      </c>
      <c r="K1598" s="46" t="str">
        <f>VLOOKUP(J1598,'[1]Item List (3)'!A$1:B$110000,2,FALSE)</f>
        <v>IR.9916</v>
      </c>
      <c r="L1598" s="5">
        <v>260104006</v>
      </c>
      <c r="M1598" s="15" t="str">
        <f t="shared" si="436"/>
        <v>IR</v>
      </c>
      <c r="N1598" s="15">
        <v>23</v>
      </c>
      <c r="O1598" s="47">
        <f t="shared" si="433"/>
        <v>156.52173913043478</v>
      </c>
      <c r="P1598" s="15">
        <v>1</v>
      </c>
      <c r="Q1598" s="15">
        <v>1178</v>
      </c>
      <c r="R1598" s="15">
        <v>2</v>
      </c>
      <c r="S1598" s="15">
        <v>4</v>
      </c>
      <c r="T1598" s="15"/>
      <c r="U1598" s="48">
        <f t="shared" si="430"/>
        <v>1182</v>
      </c>
      <c r="V1598" s="15">
        <v>460</v>
      </c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>
        <v>20</v>
      </c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48">
        <f t="shared" si="434"/>
        <v>480</v>
      </c>
      <c r="BH1598" s="49">
        <f t="shared" si="422"/>
        <v>8</v>
      </c>
      <c r="BI1598" s="50">
        <f t="shared" si="435"/>
        <v>7.666666666666667</v>
      </c>
      <c r="BJ1598" s="50">
        <f t="shared" si="423"/>
        <v>95.833333333333343</v>
      </c>
      <c r="BK1598" s="51">
        <f t="shared" si="424"/>
        <v>98.5</v>
      </c>
      <c r="BL1598" s="51">
        <f t="shared" si="425"/>
        <v>99.492385786802032</v>
      </c>
      <c r="BM1598" s="51">
        <f t="shared" si="432"/>
        <v>93.916666666666671</v>
      </c>
      <c r="BN1598" s="52">
        <f t="shared" si="426"/>
        <v>0.33333333333333331</v>
      </c>
      <c r="BO1598" s="52">
        <f t="shared" si="427"/>
        <v>1200</v>
      </c>
      <c r="BP1598" s="52">
        <f t="shared" si="428"/>
        <v>0</v>
      </c>
      <c r="BQ1598" s="53">
        <f t="shared" si="429"/>
        <v>0</v>
      </c>
      <c r="BR1598" s="54">
        <v>1</v>
      </c>
      <c r="BT1598" s="54">
        <v>1</v>
      </c>
      <c r="BU1598" s="55">
        <v>1</v>
      </c>
    </row>
    <row r="1599" spans="1:74">
      <c r="A1599" s="41">
        <v>1660</v>
      </c>
      <c r="B1599" s="42">
        <v>46049</v>
      </c>
      <c r="C1599" s="15" t="s">
        <v>97</v>
      </c>
      <c r="D1599" s="43" t="str">
        <f t="shared" si="437"/>
        <v>IG</v>
      </c>
      <c r="E1599" s="44" t="s">
        <v>131</v>
      </c>
      <c r="F1599" s="44" t="s">
        <v>132</v>
      </c>
      <c r="G1599" s="45" t="s">
        <v>139</v>
      </c>
      <c r="H1599" s="45"/>
      <c r="I1599" s="45"/>
      <c r="J1599" s="5">
        <v>104299</v>
      </c>
      <c r="K1599" s="46" t="str">
        <f>VLOOKUP(J1599,'[1]Item List (3)'!A$1:B$110000,2,FALSE)</f>
        <v>IR.9916</v>
      </c>
      <c r="L1599" s="5">
        <v>260104006</v>
      </c>
      <c r="M1599" s="15" t="str">
        <f t="shared" si="436"/>
        <v>IR</v>
      </c>
      <c r="N1599" s="15">
        <v>23</v>
      </c>
      <c r="O1599" s="47">
        <f t="shared" si="433"/>
        <v>156.52173913043478</v>
      </c>
      <c r="P1599" s="15">
        <v>1</v>
      </c>
      <c r="Q1599" s="15">
        <v>1181</v>
      </c>
      <c r="R1599" s="15"/>
      <c r="S1599" s="15">
        <v>6</v>
      </c>
      <c r="T1599" s="15">
        <v>5</v>
      </c>
      <c r="U1599" s="48">
        <f t="shared" si="430"/>
        <v>1192</v>
      </c>
      <c r="V1599" s="15">
        <v>460</v>
      </c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>
        <v>20</v>
      </c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48">
        <f t="shared" si="434"/>
        <v>480</v>
      </c>
      <c r="BH1599" s="49">
        <f t="shared" si="422"/>
        <v>8</v>
      </c>
      <c r="BI1599" s="50">
        <f t="shared" si="435"/>
        <v>7.666666666666667</v>
      </c>
      <c r="BJ1599" s="50">
        <f t="shared" si="423"/>
        <v>95.833333333333343</v>
      </c>
      <c r="BK1599" s="51">
        <f t="shared" si="424"/>
        <v>99.333333333333329</v>
      </c>
      <c r="BL1599" s="51">
        <f t="shared" si="425"/>
        <v>99.077181208053688</v>
      </c>
      <c r="BM1599" s="51">
        <f t="shared" si="432"/>
        <v>94.315972222222229</v>
      </c>
      <c r="BN1599" s="52">
        <f t="shared" si="426"/>
        <v>0.33333333333333331</v>
      </c>
      <c r="BO1599" s="52">
        <f t="shared" si="427"/>
        <v>1200</v>
      </c>
      <c r="BP1599" s="52">
        <f t="shared" si="428"/>
        <v>0</v>
      </c>
      <c r="BQ1599" s="53">
        <f t="shared" si="429"/>
        <v>0</v>
      </c>
      <c r="BR1599" s="54">
        <v>1</v>
      </c>
      <c r="BT1599" s="54">
        <v>1</v>
      </c>
      <c r="BU1599" s="55">
        <v>1</v>
      </c>
    </row>
    <row r="1600" spans="1:74">
      <c r="A1600" s="41">
        <v>1661</v>
      </c>
      <c r="B1600" s="42">
        <v>46049</v>
      </c>
      <c r="C1600" s="15" t="s">
        <v>91</v>
      </c>
      <c r="D1600" s="43" t="str">
        <f t="shared" si="437"/>
        <v>IG</v>
      </c>
      <c r="E1600" s="44" t="s">
        <v>135</v>
      </c>
      <c r="F1600" s="44" t="s">
        <v>132</v>
      </c>
      <c r="G1600" s="45" t="s">
        <v>134</v>
      </c>
      <c r="H1600" s="45"/>
      <c r="I1600" s="45"/>
      <c r="J1600" s="5">
        <v>104605.1</v>
      </c>
      <c r="K1600" s="46" t="str">
        <f>VLOOKUP(J1600,'[1]Item List (3)'!A$1:B$110000,2,FALSE)</f>
        <v>NU.IR 2307</v>
      </c>
      <c r="L1600" s="5"/>
      <c r="M1600" s="15" t="str">
        <f t="shared" si="436"/>
        <v>IR</v>
      </c>
      <c r="N1600" s="15">
        <v>45</v>
      </c>
      <c r="O1600" s="47">
        <f t="shared" si="433"/>
        <v>80</v>
      </c>
      <c r="P1600" s="15">
        <v>1</v>
      </c>
      <c r="Q1600" s="15">
        <v>188</v>
      </c>
      <c r="R1600" s="15">
        <v>28</v>
      </c>
      <c r="S1600" s="15">
        <v>18</v>
      </c>
      <c r="T1600" s="15"/>
      <c r="U1600" s="48">
        <f t="shared" si="430"/>
        <v>206</v>
      </c>
      <c r="V1600" s="15">
        <v>310</v>
      </c>
      <c r="W1600" s="15"/>
      <c r="X1600" s="15">
        <v>45</v>
      </c>
      <c r="Y1600" s="15"/>
      <c r="Z1600" s="15">
        <v>10</v>
      </c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>
        <v>10</v>
      </c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>
        <v>15</v>
      </c>
      <c r="BD1600" s="15"/>
      <c r="BE1600" s="15"/>
      <c r="BF1600" s="15"/>
      <c r="BG1600" s="48">
        <f t="shared" si="434"/>
        <v>390</v>
      </c>
      <c r="BH1600" s="49">
        <f t="shared" si="422"/>
        <v>6.5</v>
      </c>
      <c r="BI1600" s="50">
        <f t="shared" si="435"/>
        <v>5.166666666666667</v>
      </c>
      <c r="BJ1600" s="50">
        <f t="shared" si="423"/>
        <v>79.487179487179489</v>
      </c>
      <c r="BK1600" s="51">
        <f t="shared" si="424"/>
        <v>49.838709677419359</v>
      </c>
      <c r="BL1600" s="51">
        <f t="shared" si="425"/>
        <v>77.669902912621353</v>
      </c>
      <c r="BM1600" s="51">
        <f t="shared" si="432"/>
        <v>30.76923076923077</v>
      </c>
      <c r="BN1600" s="52">
        <f t="shared" si="426"/>
        <v>0.16666666666666666</v>
      </c>
      <c r="BO1600" s="52">
        <f t="shared" si="427"/>
        <v>506.66666666666669</v>
      </c>
      <c r="BP1600" s="52">
        <f t="shared" si="428"/>
        <v>1.1666666666666665</v>
      </c>
      <c r="BQ1600" s="53">
        <f t="shared" si="429"/>
        <v>93.333333333333314</v>
      </c>
    </row>
    <row r="1601" spans="1:70">
      <c r="A1601" s="41">
        <v>1662</v>
      </c>
      <c r="B1601" s="42">
        <v>46049</v>
      </c>
      <c r="C1601" s="15" t="s">
        <v>91</v>
      </c>
      <c r="D1601" s="43" t="str">
        <f t="shared" si="437"/>
        <v>IG</v>
      </c>
      <c r="E1601" s="44" t="s">
        <v>135</v>
      </c>
      <c r="F1601" s="44" t="s">
        <v>132</v>
      </c>
      <c r="G1601" s="45" t="s">
        <v>134</v>
      </c>
      <c r="H1601" s="45"/>
      <c r="I1601" s="45"/>
      <c r="J1601" s="5">
        <v>104606.1</v>
      </c>
      <c r="K1601" s="46" t="str">
        <f>VLOOKUP(J1601,'[1]Item List (3)'!A$1:B$110000,2,FALSE)</f>
        <v>NU.IR 2308</v>
      </c>
      <c r="L1601" s="5"/>
      <c r="M1601" s="15" t="str">
        <f t="shared" si="436"/>
        <v>IR</v>
      </c>
      <c r="N1601" s="15"/>
      <c r="O1601" s="47" t="str">
        <f t="shared" si="433"/>
        <v/>
      </c>
      <c r="P1601" s="15"/>
      <c r="Q1601" s="15"/>
      <c r="R1601" s="15"/>
      <c r="S1601" s="15"/>
      <c r="T1601" s="15"/>
      <c r="U1601" s="48">
        <f t="shared" si="430"/>
        <v>0</v>
      </c>
      <c r="V1601" s="15"/>
      <c r="W1601" s="15">
        <v>90</v>
      </c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48">
        <f t="shared" si="434"/>
        <v>90</v>
      </c>
      <c r="BH1601" s="49">
        <f t="shared" si="422"/>
        <v>1.5</v>
      </c>
      <c r="BI1601" s="50">
        <f t="shared" si="435"/>
        <v>0</v>
      </c>
      <c r="BJ1601" s="50">
        <f t="shared" si="423"/>
        <v>0</v>
      </c>
      <c r="BK1601" s="51">
        <f t="shared" si="424"/>
        <v>0</v>
      </c>
      <c r="BL1601" s="51">
        <f t="shared" si="425"/>
        <v>0</v>
      </c>
      <c r="BM1601" s="51">
        <f t="shared" si="432"/>
        <v>0</v>
      </c>
      <c r="BN1601" s="52">
        <f t="shared" si="426"/>
        <v>1.5</v>
      </c>
      <c r="BO1601" s="52">
        <f t="shared" si="427"/>
        <v>0</v>
      </c>
      <c r="BP1601" s="52">
        <f t="shared" si="428"/>
        <v>0</v>
      </c>
      <c r="BQ1601" s="53">
        <f t="shared" si="429"/>
        <v>0</v>
      </c>
    </row>
    <row r="1602" spans="1:70">
      <c r="A1602" s="41">
        <v>1663</v>
      </c>
      <c r="B1602" s="42">
        <v>46049</v>
      </c>
      <c r="C1602" s="15" t="s">
        <v>97</v>
      </c>
      <c r="D1602" s="43" t="str">
        <f t="shared" si="437"/>
        <v>IG</v>
      </c>
      <c r="E1602" s="44" t="s">
        <v>135</v>
      </c>
      <c r="F1602" s="44" t="s">
        <v>132</v>
      </c>
      <c r="G1602" s="45" t="s">
        <v>151</v>
      </c>
      <c r="H1602" s="45"/>
      <c r="I1602" s="45"/>
      <c r="J1602" s="5">
        <v>104606.1</v>
      </c>
      <c r="K1602" s="46" t="str">
        <f>VLOOKUP(J1602,'[1]Item List (3)'!A$1:B$110000,2,FALSE)</f>
        <v>NU.IR 2308</v>
      </c>
      <c r="L1602" s="5">
        <v>250218012</v>
      </c>
      <c r="M1602" s="15" t="str">
        <f t="shared" si="436"/>
        <v>IR</v>
      </c>
      <c r="N1602" s="15"/>
      <c r="O1602" s="47" t="str">
        <f t="shared" si="433"/>
        <v/>
      </c>
      <c r="P1602" s="15">
        <v>1</v>
      </c>
      <c r="Q1602" s="15">
        <v>26</v>
      </c>
      <c r="R1602" s="15">
        <v>4</v>
      </c>
      <c r="S1602" s="15">
        <v>3</v>
      </c>
      <c r="T1602" s="15"/>
      <c r="U1602" s="48">
        <f t="shared" si="430"/>
        <v>29</v>
      </c>
      <c r="V1602" s="15">
        <v>30</v>
      </c>
      <c r="W1602" s="15"/>
      <c r="X1602" s="15"/>
      <c r="Y1602" s="15"/>
      <c r="Z1602" s="15"/>
      <c r="AA1602" s="15"/>
      <c r="AB1602" s="15"/>
      <c r="AC1602" s="15">
        <v>60</v>
      </c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>
        <v>390</v>
      </c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48">
        <f t="shared" si="434"/>
        <v>480</v>
      </c>
      <c r="BH1602" s="49">
        <f t="shared" si="422"/>
        <v>8</v>
      </c>
      <c r="BI1602" s="50">
        <f t="shared" si="435"/>
        <v>0.5</v>
      </c>
      <c r="BJ1602" s="50">
        <f t="shared" si="423"/>
        <v>6.25</v>
      </c>
      <c r="BK1602" s="51">
        <f t="shared" si="424"/>
        <v>0</v>
      </c>
      <c r="BL1602" s="51">
        <f t="shared" si="425"/>
        <v>75.862068965517238</v>
      </c>
      <c r="BM1602" s="51">
        <f t="shared" si="432"/>
        <v>0</v>
      </c>
      <c r="BN1602" s="52">
        <f t="shared" si="426"/>
        <v>0</v>
      </c>
      <c r="BO1602" s="52">
        <f t="shared" si="427"/>
        <v>0</v>
      </c>
      <c r="BP1602" s="52">
        <f t="shared" si="428"/>
        <v>7.5</v>
      </c>
      <c r="BQ1602" s="53">
        <f t="shared" si="429"/>
        <v>0</v>
      </c>
    </row>
    <row r="1603" spans="1:70">
      <c r="A1603" s="41">
        <v>1664</v>
      </c>
      <c r="B1603" s="42">
        <v>46049</v>
      </c>
      <c r="C1603" s="15" t="s">
        <v>91</v>
      </c>
      <c r="D1603" s="43" t="str">
        <f t="shared" si="437"/>
        <v>IG</v>
      </c>
      <c r="E1603" s="44" t="s">
        <v>140</v>
      </c>
      <c r="F1603" s="44" t="s">
        <v>132</v>
      </c>
      <c r="G1603" s="45" t="s">
        <v>142</v>
      </c>
      <c r="H1603" s="45"/>
      <c r="I1603" s="45"/>
      <c r="J1603" s="5">
        <v>104281</v>
      </c>
      <c r="K1603" s="46" t="str">
        <f>VLOOKUP(J1603,'[1]Item List (3)'!A$1:B$110000,2,FALSE)</f>
        <v>D.IR 14536</v>
      </c>
      <c r="L1603" s="5">
        <v>251223015</v>
      </c>
      <c r="M1603" s="15" t="str">
        <f t="shared" si="436"/>
        <v>IR</v>
      </c>
      <c r="N1603" s="15">
        <v>60</v>
      </c>
      <c r="O1603" s="47">
        <f t="shared" si="433"/>
        <v>60</v>
      </c>
      <c r="P1603" s="15">
        <v>1</v>
      </c>
      <c r="Q1603" s="15">
        <v>80</v>
      </c>
      <c r="R1603" s="15"/>
      <c r="S1603" s="15">
        <v>1</v>
      </c>
      <c r="T1603" s="15"/>
      <c r="U1603" s="48">
        <f t="shared" si="430"/>
        <v>81</v>
      </c>
      <c r="V1603" s="15">
        <v>160</v>
      </c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>
        <v>320</v>
      </c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48">
        <f t="shared" si="434"/>
        <v>480</v>
      </c>
      <c r="BH1603" s="49">
        <f t="shared" si="422"/>
        <v>8</v>
      </c>
      <c r="BI1603" s="50">
        <f t="shared" si="435"/>
        <v>2.666666666666667</v>
      </c>
      <c r="BJ1603" s="50">
        <f t="shared" si="423"/>
        <v>33.333333333333336</v>
      </c>
      <c r="BK1603" s="51">
        <f t="shared" si="424"/>
        <v>50.624999999999986</v>
      </c>
      <c r="BL1603" s="51">
        <f t="shared" si="425"/>
        <v>98.76543209876543</v>
      </c>
      <c r="BM1603" s="51">
        <f t="shared" si="432"/>
        <v>16.666666666666664</v>
      </c>
      <c r="BN1603" s="52">
        <f t="shared" si="426"/>
        <v>0</v>
      </c>
      <c r="BO1603" s="52">
        <f t="shared" si="427"/>
        <v>480</v>
      </c>
      <c r="BP1603" s="52">
        <f t="shared" si="428"/>
        <v>5.333333333333333</v>
      </c>
      <c r="BQ1603" s="53">
        <f t="shared" si="429"/>
        <v>320</v>
      </c>
    </row>
    <row r="1604" spans="1:70">
      <c r="A1604" s="41">
        <v>1665</v>
      </c>
      <c r="B1604" s="42">
        <v>46049</v>
      </c>
      <c r="C1604" s="15" t="s">
        <v>97</v>
      </c>
      <c r="D1604" s="43" t="str">
        <f t="shared" si="437"/>
        <v>IG</v>
      </c>
      <c r="E1604" s="44" t="s">
        <v>140</v>
      </c>
      <c r="F1604" s="44"/>
      <c r="G1604" s="45"/>
      <c r="H1604" s="45"/>
      <c r="I1604" s="45"/>
      <c r="J1604" s="5"/>
      <c r="K1604" s="46" t="e">
        <f>VLOOKUP(J1604,'[1]Item List (3)'!A$1:B$110000,2,FALSE)</f>
        <v>#N/A</v>
      </c>
      <c r="L1604" s="5"/>
      <c r="M1604" s="15" t="str">
        <f t="shared" si="436"/>
        <v>IR</v>
      </c>
      <c r="N1604" s="15"/>
      <c r="O1604" s="47" t="str">
        <f t="shared" si="433"/>
        <v/>
      </c>
      <c r="P1604" s="15"/>
      <c r="Q1604" s="15"/>
      <c r="R1604" s="15"/>
      <c r="S1604" s="15"/>
      <c r="T1604" s="15"/>
      <c r="U1604" s="48">
        <f t="shared" si="430"/>
        <v>0</v>
      </c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>
        <v>480</v>
      </c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48">
        <f t="shared" si="434"/>
        <v>480</v>
      </c>
      <c r="BH1604" s="49">
        <f t="shared" si="422"/>
        <v>8</v>
      </c>
      <c r="BI1604" s="50">
        <f t="shared" si="435"/>
        <v>0</v>
      </c>
      <c r="BJ1604" s="50">
        <f t="shared" si="423"/>
        <v>0</v>
      </c>
      <c r="BK1604" s="51">
        <f t="shared" si="424"/>
        <v>0</v>
      </c>
      <c r="BL1604" s="51">
        <f t="shared" si="425"/>
        <v>0</v>
      </c>
      <c r="BM1604" s="51">
        <f t="shared" si="432"/>
        <v>0</v>
      </c>
      <c r="BN1604" s="52">
        <f t="shared" si="426"/>
        <v>0</v>
      </c>
      <c r="BO1604" s="52">
        <f t="shared" si="427"/>
        <v>0</v>
      </c>
      <c r="BP1604" s="52">
        <f t="shared" si="428"/>
        <v>8</v>
      </c>
      <c r="BQ1604" s="53">
        <f t="shared" si="429"/>
        <v>0</v>
      </c>
    </row>
    <row r="1605" spans="1:70">
      <c r="A1605" s="41">
        <v>1666</v>
      </c>
      <c r="B1605" s="42">
        <v>46049</v>
      </c>
      <c r="C1605" s="15" t="s">
        <v>91</v>
      </c>
      <c r="D1605" s="43" t="str">
        <f t="shared" si="437"/>
        <v>IG</v>
      </c>
      <c r="E1605" s="44" t="s">
        <v>143</v>
      </c>
      <c r="F1605" s="44"/>
      <c r="G1605" s="45"/>
      <c r="H1605" s="45"/>
      <c r="I1605" s="45"/>
      <c r="J1605" s="5"/>
      <c r="K1605" s="46" t="e">
        <f>VLOOKUP(J1605,'[1]Item List (3)'!A$1:B$110000,2,FALSE)</f>
        <v>#N/A</v>
      </c>
      <c r="L1605" s="5"/>
      <c r="M1605" s="15" t="str">
        <f t="shared" si="436"/>
        <v>IR</v>
      </c>
      <c r="N1605" s="15"/>
      <c r="O1605" s="47" t="str">
        <f t="shared" si="433"/>
        <v/>
      </c>
      <c r="P1605" s="15"/>
      <c r="Q1605" s="15"/>
      <c r="R1605" s="15"/>
      <c r="S1605" s="15"/>
      <c r="T1605" s="15"/>
      <c r="U1605" s="48">
        <f t="shared" si="430"/>
        <v>0</v>
      </c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>
        <v>480</v>
      </c>
      <c r="BG1605" s="48">
        <f t="shared" si="434"/>
        <v>480</v>
      </c>
      <c r="BH1605" s="49">
        <f t="shared" si="422"/>
        <v>8</v>
      </c>
      <c r="BI1605" s="50">
        <f t="shared" si="435"/>
        <v>0</v>
      </c>
      <c r="BJ1605" s="50">
        <f t="shared" si="423"/>
        <v>0</v>
      </c>
      <c r="BK1605" s="51">
        <f t="shared" si="424"/>
        <v>0</v>
      </c>
      <c r="BL1605" s="51">
        <f t="shared" si="425"/>
        <v>0</v>
      </c>
      <c r="BM1605" s="51">
        <f t="shared" si="432"/>
        <v>0</v>
      </c>
      <c r="BN1605" s="52">
        <f t="shared" si="426"/>
        <v>8</v>
      </c>
      <c r="BO1605" s="52">
        <f t="shared" si="427"/>
        <v>0</v>
      </c>
      <c r="BP1605" s="52">
        <f t="shared" si="428"/>
        <v>0</v>
      </c>
      <c r="BQ1605" s="53">
        <f t="shared" si="429"/>
        <v>0</v>
      </c>
    </row>
    <row r="1606" spans="1:70">
      <c r="A1606" s="41">
        <v>1667</v>
      </c>
      <c r="B1606" s="42">
        <v>46049</v>
      </c>
      <c r="C1606" s="15" t="s">
        <v>97</v>
      </c>
      <c r="D1606" s="43" t="str">
        <f t="shared" si="437"/>
        <v>IG</v>
      </c>
      <c r="E1606" s="44" t="s">
        <v>143</v>
      </c>
      <c r="F1606" s="44"/>
      <c r="G1606" s="45"/>
      <c r="H1606" s="45"/>
      <c r="I1606" s="45"/>
      <c r="J1606" s="5"/>
      <c r="K1606" s="46" t="e">
        <f>VLOOKUP(J1606,'[1]Item List (3)'!A$1:B$110000,2,FALSE)</f>
        <v>#N/A</v>
      </c>
      <c r="L1606" s="5"/>
      <c r="M1606" s="15" t="str">
        <f t="shared" si="436"/>
        <v>IR</v>
      </c>
      <c r="N1606" s="15"/>
      <c r="O1606" s="47" t="str">
        <f t="shared" si="433"/>
        <v/>
      </c>
      <c r="P1606" s="15"/>
      <c r="Q1606" s="15"/>
      <c r="R1606" s="15"/>
      <c r="S1606" s="15"/>
      <c r="T1606" s="15"/>
      <c r="U1606" s="48">
        <f t="shared" si="430"/>
        <v>0</v>
      </c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>
        <v>480</v>
      </c>
      <c r="BG1606" s="48">
        <f t="shared" si="434"/>
        <v>480</v>
      </c>
      <c r="BH1606" s="49">
        <f t="shared" si="422"/>
        <v>8</v>
      </c>
      <c r="BI1606" s="50">
        <f t="shared" si="435"/>
        <v>0</v>
      </c>
      <c r="BJ1606" s="50">
        <f t="shared" si="423"/>
        <v>0</v>
      </c>
      <c r="BK1606" s="51">
        <f t="shared" si="424"/>
        <v>0</v>
      </c>
      <c r="BL1606" s="51">
        <f t="shared" si="425"/>
        <v>0</v>
      </c>
      <c r="BM1606" s="51">
        <f t="shared" si="432"/>
        <v>0</v>
      </c>
      <c r="BN1606" s="52">
        <f t="shared" si="426"/>
        <v>8</v>
      </c>
      <c r="BO1606" s="52">
        <f t="shared" si="427"/>
        <v>0</v>
      </c>
      <c r="BP1606" s="52">
        <f t="shared" si="428"/>
        <v>0</v>
      </c>
      <c r="BQ1606" s="53">
        <f t="shared" si="429"/>
        <v>0</v>
      </c>
    </row>
    <row r="1607" spans="1:70">
      <c r="A1607" s="41">
        <v>1668</v>
      </c>
      <c r="B1607" s="42">
        <v>46049</v>
      </c>
      <c r="C1607" s="15" t="s">
        <v>91</v>
      </c>
      <c r="D1607" s="43" t="str">
        <f t="shared" si="437"/>
        <v>IG</v>
      </c>
      <c r="E1607" s="44" t="s">
        <v>144</v>
      </c>
      <c r="F1607" s="44" t="s">
        <v>132</v>
      </c>
      <c r="G1607" s="45" t="s">
        <v>145</v>
      </c>
      <c r="H1607" s="45" t="s">
        <v>133</v>
      </c>
      <c r="I1607" s="45"/>
      <c r="J1607" s="5">
        <v>200609.2</v>
      </c>
      <c r="K1607" s="46" t="str">
        <f>VLOOKUP(J1607,'[1]Item List (3)'!A$1:B$110000,2,FALSE)</f>
        <v>NF.OR 311</v>
      </c>
      <c r="L1607" s="5">
        <v>251219017</v>
      </c>
      <c r="M1607" s="15" t="str">
        <f t="shared" si="436"/>
        <v>OR</v>
      </c>
      <c r="N1607" s="15">
        <v>70</v>
      </c>
      <c r="O1607" s="47">
        <f t="shared" si="433"/>
        <v>51.428571428571431</v>
      </c>
      <c r="P1607" s="15">
        <v>1</v>
      </c>
      <c r="Q1607" s="15">
        <v>74</v>
      </c>
      <c r="R1607" s="15">
        <v>15</v>
      </c>
      <c r="S1607" s="15">
        <v>1</v>
      </c>
      <c r="T1607" s="15"/>
      <c r="U1607" s="48">
        <f t="shared" si="430"/>
        <v>75</v>
      </c>
      <c r="V1607" s="15">
        <v>270</v>
      </c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>
        <v>210</v>
      </c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48">
        <f t="shared" si="434"/>
        <v>480</v>
      </c>
      <c r="BH1607" s="49">
        <f t="shared" si="422"/>
        <v>8</v>
      </c>
      <c r="BI1607" s="50">
        <f t="shared" si="435"/>
        <v>4.5</v>
      </c>
      <c r="BJ1607" s="50">
        <f t="shared" si="423"/>
        <v>56.25</v>
      </c>
      <c r="BK1607" s="51">
        <f t="shared" si="424"/>
        <v>32.407407407407405</v>
      </c>
      <c r="BL1607" s="51">
        <f t="shared" si="425"/>
        <v>78.666666666666657</v>
      </c>
      <c r="BM1607" s="51">
        <f t="shared" si="432"/>
        <v>14.340277777777773</v>
      </c>
      <c r="BN1607" s="52">
        <f t="shared" si="426"/>
        <v>0</v>
      </c>
      <c r="BO1607" s="52">
        <f t="shared" si="427"/>
        <v>411.42857142857144</v>
      </c>
      <c r="BP1607" s="52">
        <f t="shared" si="428"/>
        <v>3.5</v>
      </c>
      <c r="BQ1607" s="53">
        <f t="shared" si="429"/>
        <v>180</v>
      </c>
    </row>
    <row r="1608" spans="1:70">
      <c r="A1608" s="41">
        <v>1669</v>
      </c>
      <c r="B1608" s="42">
        <v>46049</v>
      </c>
      <c r="C1608" s="15" t="s">
        <v>97</v>
      </c>
      <c r="D1608" s="43" t="str">
        <f t="shared" si="437"/>
        <v>IG</v>
      </c>
      <c r="E1608" s="44" t="s">
        <v>144</v>
      </c>
      <c r="F1608" s="44" t="s">
        <v>132</v>
      </c>
      <c r="G1608" s="45" t="s">
        <v>127</v>
      </c>
      <c r="H1608" s="45"/>
      <c r="I1608" s="45"/>
      <c r="J1608" s="5">
        <v>200609.2</v>
      </c>
      <c r="K1608" s="46" t="str">
        <f>VLOOKUP(J1608,'[1]Item List (3)'!A$1:B$110000,2,FALSE)</f>
        <v>NF.OR 311</v>
      </c>
      <c r="L1608" s="5">
        <v>251219017</v>
      </c>
      <c r="M1608" s="15" t="str">
        <f t="shared" si="436"/>
        <v>OR</v>
      </c>
      <c r="N1608" s="15">
        <v>70</v>
      </c>
      <c r="O1608" s="47">
        <f t="shared" si="433"/>
        <v>51.428571428571431</v>
      </c>
      <c r="P1608" s="15">
        <v>1</v>
      </c>
      <c r="Q1608" s="15">
        <v>307</v>
      </c>
      <c r="R1608" s="15">
        <v>22</v>
      </c>
      <c r="S1608" s="15">
        <v>1</v>
      </c>
      <c r="T1608" s="15"/>
      <c r="U1608" s="48">
        <f t="shared" si="430"/>
        <v>308</v>
      </c>
      <c r="V1608" s="15">
        <v>460</v>
      </c>
      <c r="W1608" s="15"/>
      <c r="X1608" s="15"/>
      <c r="Y1608" s="15"/>
      <c r="Z1608" s="15">
        <v>10</v>
      </c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>
        <v>10</v>
      </c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48">
        <f t="shared" ref="BG1608:BG1671" si="438">SUM(V1608:BF1608)</f>
        <v>480</v>
      </c>
      <c r="BH1608" s="49">
        <f t="shared" si="422"/>
        <v>8</v>
      </c>
      <c r="BI1608" s="50">
        <f t="shared" si="435"/>
        <v>7.666666666666667</v>
      </c>
      <c r="BJ1608" s="50">
        <f t="shared" si="423"/>
        <v>95.833333333333343</v>
      </c>
      <c r="BK1608" s="51">
        <f t="shared" si="424"/>
        <v>78.115942028985501</v>
      </c>
      <c r="BL1608" s="51">
        <f t="shared" si="425"/>
        <v>92.532467532467535</v>
      </c>
      <c r="BM1608" s="51">
        <f t="shared" si="432"/>
        <v>69.270833333333343</v>
      </c>
      <c r="BN1608" s="52">
        <f t="shared" si="426"/>
        <v>0.16666666666666666</v>
      </c>
      <c r="BO1608" s="52">
        <f t="shared" si="427"/>
        <v>402.85714285714283</v>
      </c>
      <c r="BP1608" s="52">
        <f t="shared" si="428"/>
        <v>0.16666666666666666</v>
      </c>
      <c r="BQ1608" s="53">
        <f t="shared" si="429"/>
        <v>8.5714285714285712</v>
      </c>
    </row>
    <row r="1609" spans="1:70">
      <c r="A1609" s="41">
        <v>1670</v>
      </c>
      <c r="B1609" s="42">
        <v>46049</v>
      </c>
      <c r="C1609" s="15" t="s">
        <v>91</v>
      </c>
      <c r="D1609" s="43" t="str">
        <f t="shared" si="437"/>
        <v>IG</v>
      </c>
      <c r="E1609" s="44" t="s">
        <v>146</v>
      </c>
      <c r="F1609" s="44" t="s">
        <v>132</v>
      </c>
      <c r="G1609" s="45" t="s">
        <v>142</v>
      </c>
      <c r="H1609" s="45" t="s">
        <v>137</v>
      </c>
      <c r="I1609" s="45"/>
      <c r="J1609" s="5">
        <v>208246</v>
      </c>
      <c r="K1609" s="46" t="str">
        <f>VLOOKUP(J1609,'[1]Item List (3)'!A$1:B$110000,2,FALSE)</f>
        <v>OR. 208 YY2</v>
      </c>
      <c r="L1609" s="5">
        <v>251223005</v>
      </c>
      <c r="M1609" s="15" t="str">
        <f t="shared" si="436"/>
        <v>OR</v>
      </c>
      <c r="N1609" s="15">
        <v>20</v>
      </c>
      <c r="O1609" s="47">
        <f t="shared" si="433"/>
        <v>180</v>
      </c>
      <c r="P1609" s="15">
        <v>1</v>
      </c>
      <c r="Q1609" s="15">
        <v>1159</v>
      </c>
      <c r="R1609" s="15">
        <v>16</v>
      </c>
      <c r="S1609" s="15"/>
      <c r="T1609" s="15"/>
      <c r="U1609" s="48">
        <f t="shared" si="430"/>
        <v>1159</v>
      </c>
      <c r="V1609" s="15">
        <v>430</v>
      </c>
      <c r="W1609" s="15"/>
      <c r="X1609" s="15">
        <v>30</v>
      </c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>
        <v>20</v>
      </c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48">
        <f t="shared" si="438"/>
        <v>480</v>
      </c>
      <c r="BH1609" s="49">
        <f t="shared" si="422"/>
        <v>8</v>
      </c>
      <c r="BI1609" s="50">
        <f t="shared" si="435"/>
        <v>7.166666666666667</v>
      </c>
      <c r="BJ1609" s="50">
        <f t="shared" si="423"/>
        <v>89.583333333333343</v>
      </c>
      <c r="BK1609" s="51">
        <f t="shared" si="424"/>
        <v>89.84496124031007</v>
      </c>
      <c r="BL1609" s="51">
        <f t="shared" si="425"/>
        <v>98.619499568593611</v>
      </c>
      <c r="BM1609" s="51">
        <f t="shared" si="432"/>
        <v>79.375</v>
      </c>
      <c r="BN1609" s="52">
        <f t="shared" si="426"/>
        <v>0.33333333333333331</v>
      </c>
      <c r="BO1609" s="52">
        <f t="shared" si="427"/>
        <v>1380</v>
      </c>
      <c r="BP1609" s="52">
        <f t="shared" si="428"/>
        <v>0.5</v>
      </c>
      <c r="BQ1609" s="53">
        <f t="shared" si="429"/>
        <v>90</v>
      </c>
    </row>
    <row r="1610" spans="1:70">
      <c r="A1610" s="41">
        <v>1671</v>
      </c>
      <c r="B1610" s="42">
        <v>46049</v>
      </c>
      <c r="C1610" s="15" t="s">
        <v>97</v>
      </c>
      <c r="D1610" s="43" t="str">
        <f t="shared" si="437"/>
        <v>IG</v>
      </c>
      <c r="E1610" s="44" t="s">
        <v>146</v>
      </c>
      <c r="F1610" s="44" t="s">
        <v>132</v>
      </c>
      <c r="G1610" s="45" t="s">
        <v>156</v>
      </c>
      <c r="H1610" s="45"/>
      <c r="I1610" s="45"/>
      <c r="J1610" s="5">
        <v>208246</v>
      </c>
      <c r="K1610" s="46" t="str">
        <f>VLOOKUP(J1610,'[1]Item List (3)'!A$1:B$110000,2,FALSE)</f>
        <v>OR. 208 YY2</v>
      </c>
      <c r="L1610" s="5">
        <v>251223005</v>
      </c>
      <c r="M1610" s="15" t="str">
        <f t="shared" si="436"/>
        <v>OR</v>
      </c>
      <c r="N1610" s="15">
        <v>20</v>
      </c>
      <c r="O1610" s="47">
        <f t="shared" si="433"/>
        <v>180</v>
      </c>
      <c r="P1610" s="15">
        <v>1</v>
      </c>
      <c r="Q1610" s="15">
        <v>793</v>
      </c>
      <c r="R1610" s="15">
        <v>11</v>
      </c>
      <c r="S1610" s="15">
        <v>1</v>
      </c>
      <c r="T1610" s="15"/>
      <c r="U1610" s="48">
        <f t="shared" si="430"/>
        <v>794</v>
      </c>
      <c r="V1610" s="15">
        <v>290</v>
      </c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>
        <v>150</v>
      </c>
      <c r="AO1610" s="15"/>
      <c r="AP1610" s="15">
        <v>40</v>
      </c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48">
        <f t="shared" si="438"/>
        <v>480</v>
      </c>
      <c r="BH1610" s="49">
        <f t="shared" si="422"/>
        <v>8</v>
      </c>
      <c r="BI1610" s="50">
        <f t="shared" ref="BI1610:BI1673" si="439">IFERROR(BH1610-SUM(W1610:BF1610)/60,0)</f>
        <v>4.8333333333333339</v>
      </c>
      <c r="BJ1610" s="50">
        <f t="shared" si="423"/>
        <v>60.416666666666671</v>
      </c>
      <c r="BK1610" s="51">
        <f t="shared" si="424"/>
        <v>91.264367816091934</v>
      </c>
      <c r="BL1610" s="51">
        <f t="shared" si="425"/>
        <v>98.488664987405542</v>
      </c>
      <c r="BM1610" s="51">
        <f t="shared" si="432"/>
        <v>54.30555555555555</v>
      </c>
      <c r="BN1610" s="52">
        <f t="shared" si="426"/>
        <v>0.66666666666666663</v>
      </c>
      <c r="BO1610" s="52">
        <f t="shared" si="427"/>
        <v>1320</v>
      </c>
      <c r="BP1610" s="52">
        <f t="shared" si="428"/>
        <v>2.5</v>
      </c>
      <c r="BQ1610" s="53">
        <f t="shared" si="429"/>
        <v>450</v>
      </c>
    </row>
    <row r="1611" spans="1:70">
      <c r="A1611" s="41">
        <v>1672</v>
      </c>
      <c r="B1611" s="42">
        <v>46049</v>
      </c>
      <c r="C1611" s="15" t="s">
        <v>91</v>
      </c>
      <c r="D1611" s="43" t="str">
        <f t="shared" si="437"/>
        <v>IG</v>
      </c>
      <c r="E1611" s="44" t="s">
        <v>147</v>
      </c>
      <c r="F1611" s="44" t="s">
        <v>132</v>
      </c>
      <c r="G1611" s="45" t="s">
        <v>178</v>
      </c>
      <c r="H1611" s="45"/>
      <c r="I1611" s="45"/>
      <c r="J1611" s="5">
        <v>104246</v>
      </c>
      <c r="K1611" s="46" t="str">
        <f>VLOOKUP(J1611,'[1]Item List (3)'!A$1:B$110000,2,FALSE)</f>
        <v>IN. 208</v>
      </c>
      <c r="L1611" s="5">
        <v>251223006</v>
      </c>
      <c r="M1611" s="15" t="str">
        <f t="shared" si="436"/>
        <v>IR</v>
      </c>
      <c r="N1611" s="15">
        <v>25</v>
      </c>
      <c r="O1611" s="47">
        <f t="shared" si="433"/>
        <v>144</v>
      </c>
      <c r="P1611" s="15">
        <v>1</v>
      </c>
      <c r="Q1611" s="15">
        <v>700</v>
      </c>
      <c r="R1611" s="15">
        <v>27</v>
      </c>
      <c r="S1611" s="15">
        <v>18</v>
      </c>
      <c r="T1611" s="15"/>
      <c r="U1611" s="48">
        <f t="shared" si="430"/>
        <v>718</v>
      </c>
      <c r="V1611" s="15">
        <v>360</v>
      </c>
      <c r="W1611" s="15"/>
      <c r="X1611" s="15">
        <v>55</v>
      </c>
      <c r="Y1611" s="15">
        <v>25</v>
      </c>
      <c r="Z1611" s="15"/>
      <c r="AA1611" s="15"/>
      <c r="AB1611" s="15"/>
      <c r="AC1611" s="15">
        <v>15</v>
      </c>
      <c r="AD1611" s="15"/>
      <c r="AE1611" s="15">
        <v>10</v>
      </c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>
        <v>30</v>
      </c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>
        <v>15</v>
      </c>
      <c r="BD1611" s="15"/>
      <c r="BE1611" s="15"/>
      <c r="BF1611" s="15"/>
      <c r="BG1611" s="48">
        <f t="shared" si="438"/>
        <v>510</v>
      </c>
      <c r="BH1611" s="49">
        <f t="shared" si="422"/>
        <v>8.5</v>
      </c>
      <c r="BI1611" s="50">
        <f t="shared" si="439"/>
        <v>6</v>
      </c>
      <c r="BJ1611" s="50">
        <f t="shared" si="423"/>
        <v>70.588235294117652</v>
      </c>
      <c r="BK1611" s="51">
        <f t="shared" si="424"/>
        <v>83.101851851851848</v>
      </c>
      <c r="BL1611" s="51">
        <f t="shared" si="425"/>
        <v>93.732590529247901</v>
      </c>
      <c r="BM1611" s="51">
        <f t="shared" si="432"/>
        <v>54.98366013071896</v>
      </c>
      <c r="BN1611" s="52">
        <f t="shared" si="426"/>
        <v>0.5</v>
      </c>
      <c r="BO1611" s="52">
        <f t="shared" si="427"/>
        <v>1152</v>
      </c>
      <c r="BP1611" s="52">
        <f t="shared" si="428"/>
        <v>2</v>
      </c>
      <c r="BQ1611" s="53">
        <f t="shared" si="429"/>
        <v>288</v>
      </c>
    </row>
    <row r="1612" spans="1:70">
      <c r="A1612" s="41">
        <v>1673</v>
      </c>
      <c r="B1612" s="42">
        <v>46049</v>
      </c>
      <c r="C1612" s="15" t="s">
        <v>97</v>
      </c>
      <c r="D1612" s="43" t="str">
        <f t="shared" si="437"/>
        <v>IG</v>
      </c>
      <c r="E1612" s="44" t="s">
        <v>147</v>
      </c>
      <c r="F1612" s="44" t="s">
        <v>132</v>
      </c>
      <c r="G1612" s="45" t="s">
        <v>138</v>
      </c>
      <c r="H1612" s="45"/>
      <c r="I1612" s="45"/>
      <c r="J1612" s="5">
        <v>104246</v>
      </c>
      <c r="K1612" s="46" t="str">
        <f>VLOOKUP(J1612,'[1]Item List (3)'!A$1:B$110000,2,FALSE)</f>
        <v>IN. 208</v>
      </c>
      <c r="L1612" s="5">
        <v>251223006</v>
      </c>
      <c r="M1612" s="15" t="str">
        <f t="shared" si="436"/>
        <v>IR</v>
      </c>
      <c r="N1612" s="15">
        <v>25</v>
      </c>
      <c r="O1612" s="47">
        <f t="shared" si="433"/>
        <v>144</v>
      </c>
      <c r="P1612" s="15">
        <v>1</v>
      </c>
      <c r="Q1612" s="15">
        <v>900</v>
      </c>
      <c r="R1612" s="15">
        <v>12</v>
      </c>
      <c r="S1612" s="15">
        <v>5</v>
      </c>
      <c r="T1612" s="15"/>
      <c r="U1612" s="48">
        <f t="shared" si="430"/>
        <v>905</v>
      </c>
      <c r="V1612" s="15">
        <v>430</v>
      </c>
      <c r="W1612" s="15"/>
      <c r="X1612" s="15"/>
      <c r="Y1612" s="15">
        <v>10</v>
      </c>
      <c r="Z1612" s="15">
        <v>10</v>
      </c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>
        <v>20</v>
      </c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>
        <v>10</v>
      </c>
      <c r="BD1612" s="15"/>
      <c r="BE1612" s="15"/>
      <c r="BF1612" s="15"/>
      <c r="BG1612" s="48">
        <f t="shared" si="438"/>
        <v>480</v>
      </c>
      <c r="BH1612" s="49">
        <f t="shared" si="422"/>
        <v>8</v>
      </c>
      <c r="BI1612" s="50">
        <f t="shared" si="439"/>
        <v>7.166666666666667</v>
      </c>
      <c r="BJ1612" s="50">
        <f t="shared" si="423"/>
        <v>89.583333333333343</v>
      </c>
      <c r="BK1612" s="51">
        <f t="shared" si="424"/>
        <v>87.693798449612402</v>
      </c>
      <c r="BL1612" s="51">
        <f t="shared" si="425"/>
        <v>98.121546961325961</v>
      </c>
      <c r="BM1612" s="51">
        <f t="shared" si="432"/>
        <v>77.083333333333343</v>
      </c>
      <c r="BN1612" s="52">
        <f t="shared" si="426"/>
        <v>0.33333333333333331</v>
      </c>
      <c r="BO1612" s="52">
        <f t="shared" si="427"/>
        <v>1104</v>
      </c>
      <c r="BP1612" s="52">
        <f t="shared" si="428"/>
        <v>0.5</v>
      </c>
      <c r="BQ1612" s="53">
        <f t="shared" si="429"/>
        <v>72</v>
      </c>
    </row>
    <row r="1613" spans="1:70">
      <c r="A1613" s="41">
        <v>1674</v>
      </c>
      <c r="B1613" s="42">
        <v>46049</v>
      </c>
      <c r="C1613" s="15" t="s">
        <v>91</v>
      </c>
      <c r="D1613" s="43" t="str">
        <f t="shared" si="437"/>
        <v>IG</v>
      </c>
      <c r="E1613" s="44" t="s">
        <v>150</v>
      </c>
      <c r="F1613" s="44" t="s">
        <v>132</v>
      </c>
      <c r="G1613" s="45" t="s">
        <v>141</v>
      </c>
      <c r="H1613" s="45"/>
      <c r="I1613" s="45"/>
      <c r="J1613" s="5">
        <v>200827.1</v>
      </c>
      <c r="K1613" s="46" t="str">
        <f>VLOOKUP(J1613,'[1]Item List (3)'!A$1:B$110000,2,FALSE)</f>
        <v>MNA.OR 4020</v>
      </c>
      <c r="L1613" s="5">
        <v>251204004</v>
      </c>
      <c r="M1613" s="15" t="str">
        <f t="shared" si="436"/>
        <v>OR</v>
      </c>
      <c r="N1613" s="15">
        <v>25</v>
      </c>
      <c r="O1613" s="47">
        <f t="shared" si="433"/>
        <v>144</v>
      </c>
      <c r="P1613" s="15">
        <v>1</v>
      </c>
      <c r="Q1613" s="15">
        <v>760</v>
      </c>
      <c r="R1613" s="15"/>
      <c r="S1613" s="15">
        <v>7</v>
      </c>
      <c r="T1613" s="15"/>
      <c r="U1613" s="48">
        <f t="shared" si="430"/>
        <v>767</v>
      </c>
      <c r="V1613" s="15">
        <v>380</v>
      </c>
      <c r="W1613" s="15"/>
      <c r="X1613" s="15"/>
      <c r="Y1613" s="15"/>
      <c r="Z1613" s="15">
        <v>15</v>
      </c>
      <c r="AA1613" s="15"/>
      <c r="AB1613" s="15"/>
      <c r="AC1613" s="15">
        <v>40</v>
      </c>
      <c r="AD1613" s="15"/>
      <c r="AE1613" s="15">
        <v>10</v>
      </c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>
        <v>30</v>
      </c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>
        <v>5</v>
      </c>
      <c r="BF1613" s="15"/>
      <c r="BG1613" s="48">
        <f t="shared" si="438"/>
        <v>480</v>
      </c>
      <c r="BH1613" s="49">
        <f t="shared" si="422"/>
        <v>8</v>
      </c>
      <c r="BI1613" s="50">
        <f t="shared" si="439"/>
        <v>6.333333333333333</v>
      </c>
      <c r="BJ1613" s="50">
        <f t="shared" si="423"/>
        <v>79.166666666666657</v>
      </c>
      <c r="BK1613" s="51">
        <f t="shared" si="424"/>
        <v>84.100877192982466</v>
      </c>
      <c r="BL1613" s="51">
        <f t="shared" si="425"/>
        <v>99.087353324641455</v>
      </c>
      <c r="BM1613" s="51">
        <f t="shared" si="432"/>
        <v>65.972222222222214</v>
      </c>
      <c r="BN1613" s="52">
        <f t="shared" si="426"/>
        <v>0.58333333333333337</v>
      </c>
      <c r="BO1613" s="52">
        <f t="shared" si="427"/>
        <v>1068</v>
      </c>
      <c r="BP1613" s="52">
        <f t="shared" si="428"/>
        <v>1.0833333333333335</v>
      </c>
      <c r="BQ1613" s="53">
        <f t="shared" si="429"/>
        <v>156.00000000000003</v>
      </c>
      <c r="BR1613" s="54">
        <v>1</v>
      </c>
    </row>
    <row r="1614" spans="1:70">
      <c r="A1614" s="41">
        <v>1675</v>
      </c>
      <c r="B1614" s="42">
        <v>46049</v>
      </c>
      <c r="C1614" s="15" t="s">
        <v>97</v>
      </c>
      <c r="D1614" s="43" t="str">
        <f t="shared" si="437"/>
        <v>IG</v>
      </c>
      <c r="E1614" s="44" t="s">
        <v>150</v>
      </c>
      <c r="F1614" s="44" t="s">
        <v>132</v>
      </c>
      <c r="G1614" s="45" t="s">
        <v>151</v>
      </c>
      <c r="H1614" s="45"/>
      <c r="I1614" s="45"/>
      <c r="J1614" s="5">
        <v>200827.1</v>
      </c>
      <c r="K1614" s="46" t="str">
        <f>VLOOKUP(J1614,'[1]Item List (3)'!A$1:B$110000,2,FALSE)</f>
        <v>MNA.OR 4020</v>
      </c>
      <c r="L1614" s="5">
        <v>251204004</v>
      </c>
      <c r="M1614" s="15" t="str">
        <f t="shared" si="436"/>
        <v>OR</v>
      </c>
      <c r="N1614" s="15">
        <v>25</v>
      </c>
      <c r="O1614" s="47">
        <f t="shared" si="433"/>
        <v>144</v>
      </c>
      <c r="P1614" s="15">
        <v>1</v>
      </c>
      <c r="Q1614" s="15">
        <v>803</v>
      </c>
      <c r="R1614" s="15">
        <v>23</v>
      </c>
      <c r="S1614" s="15">
        <v>7</v>
      </c>
      <c r="T1614" s="15"/>
      <c r="U1614" s="48">
        <f t="shared" si="430"/>
        <v>810</v>
      </c>
      <c r="V1614" s="15">
        <v>400</v>
      </c>
      <c r="W1614" s="15"/>
      <c r="X1614" s="15"/>
      <c r="Y1614" s="15">
        <v>20</v>
      </c>
      <c r="Z1614" s="15">
        <v>30</v>
      </c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>
        <v>30</v>
      </c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48">
        <f t="shared" si="438"/>
        <v>480</v>
      </c>
      <c r="BH1614" s="49">
        <f t="shared" si="422"/>
        <v>8</v>
      </c>
      <c r="BI1614" s="50">
        <f t="shared" si="439"/>
        <v>6.666666666666667</v>
      </c>
      <c r="BJ1614" s="50">
        <f t="shared" si="423"/>
        <v>83.333333333333343</v>
      </c>
      <c r="BK1614" s="51">
        <f t="shared" si="424"/>
        <v>84.375</v>
      </c>
      <c r="BL1614" s="51">
        <f t="shared" si="425"/>
        <v>96.296296296296291</v>
      </c>
      <c r="BM1614" s="51">
        <f t="shared" si="432"/>
        <v>67.708333333333343</v>
      </c>
      <c r="BN1614" s="52">
        <f t="shared" si="426"/>
        <v>0.5</v>
      </c>
      <c r="BO1614" s="52">
        <f t="shared" si="427"/>
        <v>1080</v>
      </c>
      <c r="BP1614" s="52">
        <f t="shared" si="428"/>
        <v>0.83333333333333326</v>
      </c>
      <c r="BQ1614" s="53">
        <f t="shared" si="429"/>
        <v>119.99999999999999</v>
      </c>
    </row>
    <row r="1615" spans="1:70">
      <c r="A1615" s="41">
        <v>1676</v>
      </c>
      <c r="B1615" s="42">
        <v>46049</v>
      </c>
      <c r="C1615" s="15" t="s">
        <v>91</v>
      </c>
      <c r="D1615" s="43" t="str">
        <f t="shared" si="437"/>
        <v>IG</v>
      </c>
      <c r="E1615" s="44" t="s">
        <v>153</v>
      </c>
      <c r="F1615" s="44" t="s">
        <v>132</v>
      </c>
      <c r="G1615" s="45" t="s">
        <v>137</v>
      </c>
      <c r="H1615" s="45"/>
      <c r="I1615" s="45"/>
      <c r="J1615" s="5">
        <v>104026</v>
      </c>
      <c r="K1615" s="46" t="str">
        <f>VLOOKUP(J1615,'[1]Item List (3)'!A$1:B$110000,2,FALSE)</f>
        <v>BR.IR 3000</v>
      </c>
      <c r="L1615" s="5"/>
      <c r="M1615" s="15" t="str">
        <f t="shared" si="436"/>
        <v>IR</v>
      </c>
      <c r="N1615" s="15">
        <v>35</v>
      </c>
      <c r="O1615" s="47">
        <f t="shared" si="433"/>
        <v>102.85714285714286</v>
      </c>
      <c r="P1615" s="15">
        <v>1</v>
      </c>
      <c r="Q1615" s="15">
        <v>100</v>
      </c>
      <c r="R1615" s="15"/>
      <c r="S1615" s="15">
        <v>9</v>
      </c>
      <c r="T1615" s="15"/>
      <c r="U1615" s="48">
        <f t="shared" si="430"/>
        <v>109</v>
      </c>
      <c r="V1615" s="15">
        <v>120</v>
      </c>
      <c r="W1615" s="15">
        <v>120</v>
      </c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>
        <v>10</v>
      </c>
      <c r="AQ1615" s="15"/>
      <c r="AR1615" s="15">
        <v>230</v>
      </c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48">
        <f t="shared" si="438"/>
        <v>480</v>
      </c>
      <c r="BH1615" s="49">
        <f t="shared" si="422"/>
        <v>8</v>
      </c>
      <c r="BI1615" s="50">
        <f t="shared" si="439"/>
        <v>2</v>
      </c>
      <c r="BJ1615" s="50">
        <f t="shared" si="423"/>
        <v>25</v>
      </c>
      <c r="BK1615" s="51">
        <f t="shared" si="424"/>
        <v>52.986111111111114</v>
      </c>
      <c r="BL1615" s="51">
        <f t="shared" si="425"/>
        <v>91.743119266055047</v>
      </c>
      <c r="BM1615" s="51">
        <f t="shared" si="432"/>
        <v>12.152777777777777</v>
      </c>
      <c r="BN1615" s="52">
        <f t="shared" si="426"/>
        <v>2.1666666666666665</v>
      </c>
      <c r="BO1615" s="52">
        <f t="shared" si="427"/>
        <v>600.00000000000011</v>
      </c>
      <c r="BP1615" s="52">
        <f t="shared" si="428"/>
        <v>3.8333333333333335</v>
      </c>
      <c r="BQ1615" s="53">
        <f t="shared" si="429"/>
        <v>394.28571428571428</v>
      </c>
    </row>
    <row r="1616" spans="1:70">
      <c r="A1616" s="41">
        <v>1677</v>
      </c>
      <c r="B1616" s="42">
        <v>46049</v>
      </c>
      <c r="C1616" s="15" t="s">
        <v>97</v>
      </c>
      <c r="D1616" s="43" t="str">
        <f t="shared" si="437"/>
        <v>IG</v>
      </c>
      <c r="E1616" s="44" t="s">
        <v>153</v>
      </c>
      <c r="F1616" s="44"/>
      <c r="G1616" s="45"/>
      <c r="H1616" s="45"/>
      <c r="I1616" s="45"/>
      <c r="J1616" s="5"/>
      <c r="K1616" s="46" t="e">
        <f>VLOOKUP(J1616,'[1]Item List (3)'!A$1:B$110000,2,FALSE)</f>
        <v>#N/A</v>
      </c>
      <c r="L1616" s="5"/>
      <c r="M1616" s="15" t="str">
        <f t="shared" si="436"/>
        <v>IR</v>
      </c>
      <c r="N1616" s="15"/>
      <c r="O1616" s="47" t="str">
        <f t="shared" si="433"/>
        <v/>
      </c>
      <c r="P1616" s="15"/>
      <c r="Q1616" s="15"/>
      <c r="R1616" s="15"/>
      <c r="S1616" s="15"/>
      <c r="T1616" s="15"/>
      <c r="U1616" s="48">
        <f t="shared" si="430"/>
        <v>0</v>
      </c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>
        <v>480</v>
      </c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48">
        <f t="shared" si="438"/>
        <v>480</v>
      </c>
      <c r="BH1616" s="49">
        <f t="shared" si="422"/>
        <v>8</v>
      </c>
      <c r="BI1616" s="50">
        <f t="shared" si="439"/>
        <v>0</v>
      </c>
      <c r="BJ1616" s="50">
        <f t="shared" si="423"/>
        <v>0</v>
      </c>
      <c r="BK1616" s="51">
        <f t="shared" si="424"/>
        <v>0</v>
      </c>
      <c r="BL1616" s="51">
        <f t="shared" si="425"/>
        <v>0</v>
      </c>
      <c r="BM1616" s="51">
        <f t="shared" si="432"/>
        <v>0</v>
      </c>
      <c r="BN1616" s="52">
        <f t="shared" si="426"/>
        <v>0</v>
      </c>
      <c r="BO1616" s="52">
        <f t="shared" si="427"/>
        <v>0</v>
      </c>
      <c r="BP1616" s="52">
        <f t="shared" si="428"/>
        <v>8</v>
      </c>
      <c r="BQ1616" s="53">
        <f t="shared" si="429"/>
        <v>0</v>
      </c>
    </row>
    <row r="1617" spans="1:70">
      <c r="A1617" s="41">
        <v>1678</v>
      </c>
      <c r="B1617" s="42">
        <v>46049</v>
      </c>
      <c r="C1617" s="15" t="s">
        <v>91</v>
      </c>
      <c r="D1617" s="43" t="str">
        <f t="shared" si="437"/>
        <v>IG</v>
      </c>
      <c r="E1617" s="44" t="s">
        <v>155</v>
      </c>
      <c r="F1617" s="44" t="s">
        <v>132</v>
      </c>
      <c r="G1617" s="45" t="s">
        <v>149</v>
      </c>
      <c r="H1617" s="45"/>
      <c r="I1617" s="45"/>
      <c r="J1617" s="5">
        <v>208442</v>
      </c>
      <c r="K1617" s="46" t="str">
        <f>VLOOKUP(J1617,'[1]Item List (3)'!A$1:B$110000,2,FALSE)</f>
        <v>R.OR 442(JC 8015) (L)</v>
      </c>
      <c r="L1617" s="5">
        <v>251226005</v>
      </c>
      <c r="M1617" s="15" t="str">
        <f t="shared" si="436"/>
        <v>OR</v>
      </c>
      <c r="N1617" s="15">
        <v>30</v>
      </c>
      <c r="O1617" s="47">
        <f t="shared" si="433"/>
        <v>120</v>
      </c>
      <c r="P1617" s="15">
        <v>1</v>
      </c>
      <c r="Q1617" s="15">
        <v>732</v>
      </c>
      <c r="R1617" s="15">
        <v>16</v>
      </c>
      <c r="S1617" s="15">
        <v>11</v>
      </c>
      <c r="T1617" s="15"/>
      <c r="U1617" s="48">
        <f t="shared" si="430"/>
        <v>743</v>
      </c>
      <c r="V1617" s="15">
        <v>425</v>
      </c>
      <c r="W1617" s="15"/>
      <c r="X1617" s="15">
        <v>15</v>
      </c>
      <c r="Y1617" s="15"/>
      <c r="Z1617" s="15"/>
      <c r="AA1617" s="15"/>
      <c r="AB1617" s="15"/>
      <c r="AC1617" s="15"/>
      <c r="AD1617" s="15"/>
      <c r="AE1617" s="15"/>
      <c r="AF1617" s="15"/>
      <c r="AG1617" s="15">
        <v>20</v>
      </c>
      <c r="AH1617" s="15"/>
      <c r="AI1617" s="15"/>
      <c r="AJ1617" s="15"/>
      <c r="AK1617" s="15"/>
      <c r="AL1617" s="15"/>
      <c r="AM1617" s="15"/>
      <c r="AN1617" s="15"/>
      <c r="AO1617" s="15"/>
      <c r="AP1617" s="15">
        <v>20</v>
      </c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48">
        <f t="shared" si="438"/>
        <v>480</v>
      </c>
      <c r="BH1617" s="49">
        <f t="shared" ref="BH1617:BH1680" si="440">BG1617/60</f>
        <v>8</v>
      </c>
      <c r="BI1617" s="50">
        <f t="shared" si="439"/>
        <v>7.083333333333333</v>
      </c>
      <c r="BJ1617" s="50">
        <f t="shared" ref="BJ1617:BJ1680" si="441">IFERROR(BI1617/BH1617*100,0)</f>
        <v>88.541666666666657</v>
      </c>
      <c r="BK1617" s="51">
        <f t="shared" ref="BK1617:BK1680" si="442">IFERROR(((U1617*N1617)/(BI1617*3600)*100),0)</f>
        <v>87.411764705882362</v>
      </c>
      <c r="BL1617" s="51">
        <f t="shared" ref="BL1617:BL1680" si="443">IFERROR(((U1617-(R1617+S1617+T1617))/U1617*100),0)</f>
        <v>96.366083445491242</v>
      </c>
      <c r="BM1617" s="51">
        <f t="shared" si="432"/>
        <v>74.583333333333329</v>
      </c>
      <c r="BN1617" s="52">
        <f t="shared" ref="BN1617:BN1680" si="444">(W1617+AP1617+BE1617+BF1617)/60</f>
        <v>0.33333333333333331</v>
      </c>
      <c r="BO1617" s="52">
        <f t="shared" ref="BO1617:BO1680" si="445">IFERROR(((BH1617-BN1617)*3600)/N1617,0)</f>
        <v>920</v>
      </c>
      <c r="BP1617" s="52">
        <f t="shared" ref="BP1617:BP1680" si="446">IFERROR(SUM(W1617:BF1617)/60-BN1617,0)</f>
        <v>0.58333333333333326</v>
      </c>
      <c r="BQ1617" s="53">
        <f t="shared" ref="BQ1617:BQ1680" si="447">IFERROR(BP1617*3600/N1617,0)</f>
        <v>69.999999999999986</v>
      </c>
    </row>
    <row r="1618" spans="1:70">
      <c r="A1618" s="41">
        <v>1679</v>
      </c>
      <c r="B1618" s="42">
        <v>46049</v>
      </c>
      <c r="C1618" s="15" t="s">
        <v>97</v>
      </c>
      <c r="D1618" s="43" t="str">
        <f t="shared" si="437"/>
        <v>IG</v>
      </c>
      <c r="E1618" s="44" t="s">
        <v>155</v>
      </c>
      <c r="F1618" s="44" t="s">
        <v>132</v>
      </c>
      <c r="G1618" s="45" t="s">
        <v>133</v>
      </c>
      <c r="H1618" s="45"/>
      <c r="I1618" s="45"/>
      <c r="J1618" s="5">
        <v>208442</v>
      </c>
      <c r="K1618" s="46" t="str">
        <f>VLOOKUP(J1618,'[1]Item List (3)'!A$1:B$110000,2,FALSE)</f>
        <v>R.OR 442(JC 8015) (L)</v>
      </c>
      <c r="L1618" s="5">
        <v>251226005</v>
      </c>
      <c r="M1618" s="15" t="str">
        <f t="shared" si="436"/>
        <v>OR</v>
      </c>
      <c r="N1618" s="15">
        <v>30</v>
      </c>
      <c r="O1618" s="47">
        <f t="shared" si="433"/>
        <v>120</v>
      </c>
      <c r="P1618" s="15">
        <v>1</v>
      </c>
      <c r="Q1618" s="15">
        <v>787</v>
      </c>
      <c r="R1618" s="15">
        <v>12</v>
      </c>
      <c r="S1618" s="15">
        <v>27</v>
      </c>
      <c r="T1618" s="15"/>
      <c r="U1618" s="48">
        <f t="shared" si="430"/>
        <v>814</v>
      </c>
      <c r="V1618" s="15">
        <v>460</v>
      </c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>
        <v>20</v>
      </c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48">
        <f t="shared" si="438"/>
        <v>480</v>
      </c>
      <c r="BH1618" s="49">
        <f t="shared" si="440"/>
        <v>8</v>
      </c>
      <c r="BI1618" s="50">
        <f t="shared" si="439"/>
        <v>7.666666666666667</v>
      </c>
      <c r="BJ1618" s="50">
        <f t="shared" si="441"/>
        <v>95.833333333333343</v>
      </c>
      <c r="BK1618" s="51">
        <f t="shared" si="442"/>
        <v>88.478260869565219</v>
      </c>
      <c r="BL1618" s="51">
        <f t="shared" si="443"/>
        <v>95.208845208845204</v>
      </c>
      <c r="BM1618" s="51">
        <f t="shared" si="432"/>
        <v>80.729166666666671</v>
      </c>
      <c r="BN1618" s="52">
        <f t="shared" si="444"/>
        <v>0.33333333333333331</v>
      </c>
      <c r="BO1618" s="52">
        <f t="shared" si="445"/>
        <v>920</v>
      </c>
      <c r="BP1618" s="52">
        <f t="shared" si="446"/>
        <v>0</v>
      </c>
      <c r="BQ1618" s="53">
        <f t="shared" si="447"/>
        <v>0</v>
      </c>
      <c r="BR1618" s="54">
        <v>1</v>
      </c>
    </row>
    <row r="1619" spans="1:70">
      <c r="A1619" s="41">
        <v>1680</v>
      </c>
      <c r="B1619" s="42">
        <v>46049</v>
      </c>
      <c r="C1619" s="15" t="s">
        <v>91</v>
      </c>
      <c r="D1619" s="43" t="str">
        <f t="shared" si="437"/>
        <v>IG</v>
      </c>
      <c r="E1619" s="44" t="s">
        <v>158</v>
      </c>
      <c r="F1619" s="44"/>
      <c r="G1619" s="45"/>
      <c r="H1619" s="45"/>
      <c r="I1619" s="45"/>
      <c r="J1619" s="5"/>
      <c r="K1619" s="46" t="e">
        <f>VLOOKUP(J1619,'[1]Item List (3)'!A$1:B$110000,2,FALSE)</f>
        <v>#N/A</v>
      </c>
      <c r="L1619" s="5"/>
      <c r="M1619" s="15" t="str">
        <f t="shared" si="436"/>
        <v>IR</v>
      </c>
      <c r="N1619" s="15"/>
      <c r="O1619" s="47" t="str">
        <f t="shared" si="433"/>
        <v/>
      </c>
      <c r="P1619" s="15"/>
      <c r="Q1619" s="15"/>
      <c r="R1619" s="15"/>
      <c r="S1619" s="15"/>
      <c r="T1619" s="15"/>
      <c r="U1619" s="48">
        <f t="shared" si="430"/>
        <v>0</v>
      </c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>
        <v>480</v>
      </c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48">
        <f t="shared" si="438"/>
        <v>480</v>
      </c>
      <c r="BH1619" s="49">
        <f t="shared" si="440"/>
        <v>8</v>
      </c>
      <c r="BI1619" s="50">
        <f t="shared" si="439"/>
        <v>0</v>
      </c>
      <c r="BJ1619" s="50">
        <f t="shared" si="441"/>
        <v>0</v>
      </c>
      <c r="BK1619" s="51">
        <f t="shared" si="442"/>
        <v>0</v>
      </c>
      <c r="BL1619" s="51">
        <f t="shared" si="443"/>
        <v>0</v>
      </c>
      <c r="BM1619" s="51">
        <f t="shared" si="432"/>
        <v>0</v>
      </c>
      <c r="BN1619" s="52">
        <f t="shared" si="444"/>
        <v>0</v>
      </c>
      <c r="BO1619" s="52">
        <f t="shared" si="445"/>
        <v>0</v>
      </c>
      <c r="BP1619" s="52">
        <f t="shared" si="446"/>
        <v>8</v>
      </c>
      <c r="BQ1619" s="53">
        <f t="shared" si="447"/>
        <v>0</v>
      </c>
    </row>
    <row r="1620" spans="1:70">
      <c r="A1620" s="41">
        <v>1681</v>
      </c>
      <c r="B1620" s="42">
        <v>46049</v>
      </c>
      <c r="C1620" s="15" t="s">
        <v>97</v>
      </c>
      <c r="D1620" s="43" t="str">
        <f t="shared" si="437"/>
        <v>IG</v>
      </c>
      <c r="E1620" s="44" t="s">
        <v>158</v>
      </c>
      <c r="F1620" s="44"/>
      <c r="G1620" s="45"/>
      <c r="H1620" s="45"/>
      <c r="I1620" s="45"/>
      <c r="J1620" s="5"/>
      <c r="K1620" s="46" t="e">
        <f>VLOOKUP(J1620,'[1]Item List (3)'!A$1:B$110000,2,FALSE)</f>
        <v>#N/A</v>
      </c>
      <c r="L1620" s="5"/>
      <c r="M1620" s="15" t="str">
        <f t="shared" si="436"/>
        <v>IR</v>
      </c>
      <c r="N1620" s="15"/>
      <c r="O1620" s="47" t="str">
        <f t="shared" si="433"/>
        <v/>
      </c>
      <c r="P1620" s="15"/>
      <c r="Q1620" s="15"/>
      <c r="R1620" s="15"/>
      <c r="S1620" s="15"/>
      <c r="T1620" s="15"/>
      <c r="U1620" s="48">
        <f t="shared" si="430"/>
        <v>0</v>
      </c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>
        <v>480</v>
      </c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48">
        <f t="shared" si="438"/>
        <v>480</v>
      </c>
      <c r="BH1620" s="49">
        <f t="shared" si="440"/>
        <v>8</v>
      </c>
      <c r="BI1620" s="50">
        <f t="shared" si="439"/>
        <v>0</v>
      </c>
      <c r="BJ1620" s="50">
        <f t="shared" si="441"/>
        <v>0</v>
      </c>
      <c r="BK1620" s="51">
        <f t="shared" si="442"/>
        <v>0</v>
      </c>
      <c r="BL1620" s="51">
        <f t="shared" si="443"/>
        <v>0</v>
      </c>
      <c r="BM1620" s="51">
        <f t="shared" si="432"/>
        <v>0</v>
      </c>
      <c r="BN1620" s="52">
        <f t="shared" si="444"/>
        <v>0</v>
      </c>
      <c r="BO1620" s="52">
        <f t="shared" si="445"/>
        <v>0</v>
      </c>
      <c r="BP1620" s="52">
        <f t="shared" si="446"/>
        <v>8</v>
      </c>
      <c r="BQ1620" s="53">
        <f t="shared" si="447"/>
        <v>0</v>
      </c>
    </row>
    <row r="1621" spans="1:70">
      <c r="A1621" s="41">
        <v>1682</v>
      </c>
      <c r="B1621" s="42">
        <v>46049</v>
      </c>
      <c r="C1621" s="15" t="s">
        <v>91</v>
      </c>
      <c r="D1621" s="43" t="str">
        <f t="shared" si="437"/>
        <v>IG</v>
      </c>
      <c r="E1621" s="44" t="s">
        <v>159</v>
      </c>
      <c r="F1621" s="44" t="s">
        <v>132</v>
      </c>
      <c r="G1621" s="45" t="s">
        <v>124</v>
      </c>
      <c r="H1621" s="45"/>
      <c r="I1621" s="45"/>
      <c r="J1621" s="5">
        <v>104246</v>
      </c>
      <c r="K1621" s="46" t="str">
        <f>VLOOKUP(J1621,'[1]Item List (3)'!A$1:B$110000,2,FALSE)</f>
        <v>IN. 208</v>
      </c>
      <c r="L1621" s="5">
        <v>251223006</v>
      </c>
      <c r="M1621" s="15" t="str">
        <f t="shared" si="436"/>
        <v>IR</v>
      </c>
      <c r="N1621" s="15">
        <v>30</v>
      </c>
      <c r="O1621" s="47">
        <f t="shared" si="433"/>
        <v>120</v>
      </c>
      <c r="P1621" s="15">
        <v>1</v>
      </c>
      <c r="Q1621" s="15">
        <v>182</v>
      </c>
      <c r="R1621" s="15">
        <v>2</v>
      </c>
      <c r="S1621" s="15">
        <v>7</v>
      </c>
      <c r="T1621" s="15"/>
      <c r="U1621" s="48">
        <f t="shared" si="430"/>
        <v>189</v>
      </c>
      <c r="V1621" s="15">
        <v>120</v>
      </c>
      <c r="W1621" s="15">
        <v>300</v>
      </c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>
        <v>60</v>
      </c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48">
        <f t="shared" si="438"/>
        <v>480</v>
      </c>
      <c r="BH1621" s="49">
        <f t="shared" si="440"/>
        <v>8</v>
      </c>
      <c r="BI1621" s="50">
        <f t="shared" si="439"/>
        <v>2</v>
      </c>
      <c r="BJ1621" s="50">
        <f t="shared" si="441"/>
        <v>25</v>
      </c>
      <c r="BK1621" s="51">
        <f t="shared" si="442"/>
        <v>78.75</v>
      </c>
      <c r="BL1621" s="51">
        <f t="shared" si="443"/>
        <v>95.238095238095227</v>
      </c>
      <c r="BM1621" s="51">
        <f t="shared" si="432"/>
        <v>18.749999999999996</v>
      </c>
      <c r="BN1621" s="52">
        <f t="shared" si="444"/>
        <v>5</v>
      </c>
      <c r="BO1621" s="52">
        <f t="shared" si="445"/>
        <v>360</v>
      </c>
      <c r="BP1621" s="52">
        <f t="shared" si="446"/>
        <v>1</v>
      </c>
      <c r="BQ1621" s="53">
        <f t="shared" si="447"/>
        <v>120</v>
      </c>
    </row>
    <row r="1622" spans="1:70">
      <c r="A1622" s="41">
        <v>1683</v>
      </c>
      <c r="B1622" s="42">
        <v>46049</v>
      </c>
      <c r="C1622" s="15" t="s">
        <v>97</v>
      </c>
      <c r="D1622" s="43" t="str">
        <f t="shared" si="437"/>
        <v>IG</v>
      </c>
      <c r="E1622" s="44" t="s">
        <v>159</v>
      </c>
      <c r="F1622" s="44" t="s">
        <v>132</v>
      </c>
      <c r="G1622" s="45" t="s">
        <v>123</v>
      </c>
      <c r="H1622" s="45"/>
      <c r="I1622" s="45"/>
      <c r="J1622" s="5">
        <v>104246</v>
      </c>
      <c r="K1622" s="46" t="str">
        <f>VLOOKUP(J1622,'[1]Item List (3)'!A$1:B$110000,2,FALSE)</f>
        <v>IN. 208</v>
      </c>
      <c r="L1622" s="5">
        <v>251223006</v>
      </c>
      <c r="M1622" s="15" t="str">
        <f t="shared" si="436"/>
        <v>IR</v>
      </c>
      <c r="N1622" s="15">
        <v>30</v>
      </c>
      <c r="O1622" s="47">
        <f t="shared" si="433"/>
        <v>120</v>
      </c>
      <c r="P1622" s="15">
        <v>1</v>
      </c>
      <c r="Q1622" s="15">
        <v>628</v>
      </c>
      <c r="R1622" s="15">
        <v>15</v>
      </c>
      <c r="S1622" s="15">
        <v>20</v>
      </c>
      <c r="T1622" s="15"/>
      <c r="U1622" s="48">
        <f t="shared" ref="U1622:U1685" si="448">Q1622+S1622+T1622</f>
        <v>648</v>
      </c>
      <c r="V1622" s="15">
        <v>420</v>
      </c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>
        <v>10</v>
      </c>
      <c r="AQ1622" s="15"/>
      <c r="AR1622" s="15"/>
      <c r="AS1622" s="15"/>
      <c r="AT1622" s="15">
        <v>50</v>
      </c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48">
        <f t="shared" si="438"/>
        <v>480</v>
      </c>
      <c r="BH1622" s="49">
        <f t="shared" si="440"/>
        <v>8</v>
      </c>
      <c r="BI1622" s="50">
        <f t="shared" si="439"/>
        <v>7</v>
      </c>
      <c r="BJ1622" s="50">
        <f t="shared" si="441"/>
        <v>87.5</v>
      </c>
      <c r="BK1622" s="51">
        <f t="shared" si="442"/>
        <v>77.142857142857153</v>
      </c>
      <c r="BL1622" s="51">
        <f t="shared" si="443"/>
        <v>94.598765432098759</v>
      </c>
      <c r="BM1622" s="51">
        <f t="shared" si="432"/>
        <v>63.854166666666679</v>
      </c>
      <c r="BN1622" s="52">
        <f t="shared" si="444"/>
        <v>0.16666666666666666</v>
      </c>
      <c r="BO1622" s="52">
        <f t="shared" si="445"/>
        <v>940</v>
      </c>
      <c r="BP1622" s="52">
        <f t="shared" si="446"/>
        <v>0.83333333333333337</v>
      </c>
      <c r="BQ1622" s="53">
        <f t="shared" si="447"/>
        <v>100</v>
      </c>
    </row>
    <row r="1623" spans="1:70">
      <c r="A1623" s="41">
        <v>1684</v>
      </c>
      <c r="B1623" s="42">
        <v>46049</v>
      </c>
      <c r="C1623" s="15" t="s">
        <v>91</v>
      </c>
      <c r="D1623" s="43" t="str">
        <f t="shared" si="437"/>
        <v>HO</v>
      </c>
      <c r="E1623" s="44" t="s">
        <v>160</v>
      </c>
      <c r="F1623" s="44" t="s">
        <v>161</v>
      </c>
      <c r="G1623" s="45" t="s">
        <v>107</v>
      </c>
      <c r="H1623" s="45"/>
      <c r="I1623" s="45"/>
      <c r="J1623" s="5">
        <v>104564</v>
      </c>
      <c r="K1623" s="46" t="str">
        <f>VLOOKUP(J1623,'[1]Item List (3)'!A$1:B$110000,2,FALSE)</f>
        <v>IR 21309</v>
      </c>
      <c r="L1623" s="5">
        <v>251223013</v>
      </c>
      <c r="M1623" s="15" t="str">
        <f t="shared" si="436"/>
        <v>IR</v>
      </c>
      <c r="N1623" s="15">
        <v>50</v>
      </c>
      <c r="O1623" s="47">
        <f t="shared" si="433"/>
        <v>72</v>
      </c>
      <c r="P1623" s="15">
        <v>1</v>
      </c>
      <c r="Q1623" s="15">
        <v>115</v>
      </c>
      <c r="R1623" s="15"/>
      <c r="S1623" s="15"/>
      <c r="T1623" s="15"/>
      <c r="U1623" s="48">
        <f t="shared" si="448"/>
        <v>115</v>
      </c>
      <c r="V1623" s="15">
        <v>160</v>
      </c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>
        <v>15</v>
      </c>
      <c r="AQ1623" s="15"/>
      <c r="AR1623" s="15"/>
      <c r="AS1623" s="15"/>
      <c r="AT1623" s="15"/>
      <c r="AU1623" s="15"/>
      <c r="AV1623" s="15"/>
      <c r="AW1623" s="15">
        <v>30</v>
      </c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48">
        <f t="shared" si="438"/>
        <v>205</v>
      </c>
      <c r="BH1623" s="49">
        <f t="shared" si="440"/>
        <v>3.4166666666666665</v>
      </c>
      <c r="BI1623" s="50">
        <f t="shared" si="439"/>
        <v>2.6666666666666665</v>
      </c>
      <c r="BJ1623" s="50">
        <f t="shared" si="441"/>
        <v>78.048780487804876</v>
      </c>
      <c r="BK1623" s="51">
        <f t="shared" si="442"/>
        <v>59.895833333333336</v>
      </c>
      <c r="BL1623" s="51">
        <f t="shared" si="443"/>
        <v>100</v>
      </c>
      <c r="BM1623" s="51">
        <f t="shared" si="432"/>
        <v>46.747967479674799</v>
      </c>
      <c r="BN1623" s="52">
        <f t="shared" si="444"/>
        <v>0.25</v>
      </c>
      <c r="BO1623" s="52">
        <f t="shared" si="445"/>
        <v>228</v>
      </c>
      <c r="BP1623" s="52">
        <f t="shared" si="446"/>
        <v>0.5</v>
      </c>
      <c r="BQ1623" s="53">
        <f t="shared" si="447"/>
        <v>36</v>
      </c>
    </row>
    <row r="1624" spans="1:70">
      <c r="A1624" s="41">
        <v>1685</v>
      </c>
      <c r="B1624" s="42">
        <v>46049</v>
      </c>
      <c r="C1624" s="15" t="s">
        <v>91</v>
      </c>
      <c r="D1624" s="43" t="str">
        <f t="shared" si="437"/>
        <v>HO</v>
      </c>
      <c r="E1624" s="44" t="s">
        <v>160</v>
      </c>
      <c r="F1624" s="44" t="s">
        <v>161</v>
      </c>
      <c r="G1624" s="45" t="s">
        <v>107</v>
      </c>
      <c r="H1624" s="45"/>
      <c r="I1624" s="45"/>
      <c r="J1624" s="5">
        <v>100282.4</v>
      </c>
      <c r="K1624" s="46" t="str">
        <f>VLOOKUP(J1624,'[1]Item List (3)'!A$1:B$110000,2,FALSE)</f>
        <v>D.IR 14537 SPL</v>
      </c>
      <c r="L1624" s="5">
        <v>251225005</v>
      </c>
      <c r="M1624" s="15" t="str">
        <f t="shared" si="436"/>
        <v>IR</v>
      </c>
      <c r="N1624" s="15">
        <v>55</v>
      </c>
      <c r="O1624" s="47">
        <f t="shared" si="433"/>
        <v>65.454545454545453</v>
      </c>
      <c r="P1624" s="15">
        <v>1</v>
      </c>
      <c r="Q1624" s="15">
        <v>192</v>
      </c>
      <c r="R1624" s="15"/>
      <c r="S1624" s="15"/>
      <c r="T1624" s="15"/>
      <c r="U1624" s="48">
        <f t="shared" si="448"/>
        <v>192</v>
      </c>
      <c r="V1624" s="15">
        <v>180</v>
      </c>
      <c r="W1624" s="15">
        <v>60</v>
      </c>
      <c r="X1624" s="15">
        <v>30</v>
      </c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>
        <v>5</v>
      </c>
      <c r="BF1624" s="15"/>
      <c r="BG1624" s="48">
        <f t="shared" si="438"/>
        <v>275</v>
      </c>
      <c r="BH1624" s="49">
        <f t="shared" si="440"/>
        <v>4.583333333333333</v>
      </c>
      <c r="BI1624" s="50">
        <f t="shared" si="439"/>
        <v>3</v>
      </c>
      <c r="BJ1624" s="50">
        <f t="shared" si="441"/>
        <v>65.454545454545453</v>
      </c>
      <c r="BK1624" s="51">
        <f t="shared" si="442"/>
        <v>97.777777777777771</v>
      </c>
      <c r="BL1624" s="51">
        <f t="shared" si="443"/>
        <v>100</v>
      </c>
      <c r="BM1624" s="51">
        <f t="shared" si="432"/>
        <v>63.999999999999993</v>
      </c>
      <c r="BN1624" s="52">
        <f t="shared" si="444"/>
        <v>1.0833333333333333</v>
      </c>
      <c r="BO1624" s="52">
        <f t="shared" si="445"/>
        <v>229.09090909090909</v>
      </c>
      <c r="BP1624" s="52">
        <f t="shared" si="446"/>
        <v>0.5</v>
      </c>
      <c r="BQ1624" s="53">
        <f t="shared" si="447"/>
        <v>32.727272727272727</v>
      </c>
    </row>
    <row r="1625" spans="1:70">
      <c r="A1625" s="41">
        <v>1686</v>
      </c>
      <c r="B1625" s="42">
        <v>46049</v>
      </c>
      <c r="C1625" s="15" t="s">
        <v>97</v>
      </c>
      <c r="D1625" s="43" t="str">
        <f t="shared" si="437"/>
        <v>HO</v>
      </c>
      <c r="E1625" s="44" t="s">
        <v>160</v>
      </c>
      <c r="F1625" s="44" t="s">
        <v>161</v>
      </c>
      <c r="G1625" s="45" t="s">
        <v>103</v>
      </c>
      <c r="H1625" s="45"/>
      <c r="I1625" s="45"/>
      <c r="J1625" s="5">
        <v>100282.4</v>
      </c>
      <c r="K1625" s="46" t="str">
        <f>VLOOKUP(J1625,'[1]Item List (3)'!A$1:B$110000,2,FALSE)</f>
        <v>D.IR 14537 SPL</v>
      </c>
      <c r="L1625" s="5">
        <v>251225005</v>
      </c>
      <c r="M1625" s="15" t="str">
        <f t="shared" si="436"/>
        <v>IR</v>
      </c>
      <c r="N1625" s="15">
        <v>55</v>
      </c>
      <c r="O1625" s="47">
        <f t="shared" si="433"/>
        <v>65.454545454545453</v>
      </c>
      <c r="P1625" s="15">
        <v>1</v>
      </c>
      <c r="Q1625" s="15">
        <v>304</v>
      </c>
      <c r="R1625" s="15"/>
      <c r="S1625" s="15"/>
      <c r="T1625" s="15"/>
      <c r="U1625" s="48">
        <f t="shared" si="448"/>
        <v>304</v>
      </c>
      <c r="V1625" s="15">
        <v>400</v>
      </c>
      <c r="W1625" s="15"/>
      <c r="X1625" s="15">
        <v>15</v>
      </c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>
        <v>30</v>
      </c>
      <c r="AQ1625" s="15"/>
      <c r="AR1625" s="15">
        <v>35</v>
      </c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48">
        <f t="shared" si="438"/>
        <v>480</v>
      </c>
      <c r="BH1625" s="49">
        <f t="shared" si="440"/>
        <v>8</v>
      </c>
      <c r="BI1625" s="50">
        <f t="shared" si="439"/>
        <v>6.666666666666667</v>
      </c>
      <c r="BJ1625" s="50">
        <f t="shared" si="441"/>
        <v>83.333333333333343</v>
      </c>
      <c r="BK1625" s="51">
        <f t="shared" si="442"/>
        <v>69.666666666666671</v>
      </c>
      <c r="BL1625" s="51">
        <f t="shared" si="443"/>
        <v>100</v>
      </c>
      <c r="BM1625" s="51">
        <f t="shared" si="432"/>
        <v>58.055555555555557</v>
      </c>
      <c r="BN1625" s="52">
        <f t="shared" si="444"/>
        <v>0.5</v>
      </c>
      <c r="BO1625" s="52">
        <f t="shared" si="445"/>
        <v>490.90909090909093</v>
      </c>
      <c r="BP1625" s="52">
        <f t="shared" si="446"/>
        <v>0.83333333333333326</v>
      </c>
      <c r="BQ1625" s="53">
        <f t="shared" si="447"/>
        <v>54.54545454545454</v>
      </c>
    </row>
    <row r="1626" spans="1:70">
      <c r="A1626" s="41">
        <v>1687</v>
      </c>
      <c r="B1626" s="42">
        <v>46049</v>
      </c>
      <c r="C1626" s="15" t="s">
        <v>91</v>
      </c>
      <c r="D1626" s="43" t="str">
        <f t="shared" si="437"/>
        <v>HO</v>
      </c>
      <c r="E1626" s="44" t="s">
        <v>164</v>
      </c>
      <c r="F1626" s="44" t="s">
        <v>161</v>
      </c>
      <c r="G1626" s="45" t="s">
        <v>165</v>
      </c>
      <c r="H1626" s="45"/>
      <c r="I1626" s="45"/>
      <c r="J1626" s="5">
        <v>208891.01</v>
      </c>
      <c r="K1626" s="46" t="str">
        <f>VLOOKUP(J1626,'[1]Item List (3)'!A$1:B$110000,2,FALSE)</f>
        <v>NK.OR 25/20</v>
      </c>
      <c r="L1626" s="5">
        <v>251209008</v>
      </c>
      <c r="M1626" s="15" t="str">
        <f t="shared" si="436"/>
        <v>OR</v>
      </c>
      <c r="N1626" s="15">
        <v>20</v>
      </c>
      <c r="O1626" s="47">
        <f t="shared" si="433"/>
        <v>180</v>
      </c>
      <c r="P1626" s="15">
        <v>1</v>
      </c>
      <c r="Q1626" s="15">
        <v>1000</v>
      </c>
      <c r="R1626" s="15"/>
      <c r="S1626" s="15"/>
      <c r="T1626" s="15"/>
      <c r="U1626" s="48">
        <f t="shared" si="448"/>
        <v>1000</v>
      </c>
      <c r="V1626" s="15">
        <v>420</v>
      </c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>
        <v>30</v>
      </c>
      <c r="AQ1626" s="15"/>
      <c r="AR1626" s="15">
        <v>30</v>
      </c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48">
        <f t="shared" si="438"/>
        <v>480</v>
      </c>
      <c r="BH1626" s="49">
        <f t="shared" si="440"/>
        <v>8</v>
      </c>
      <c r="BI1626" s="50">
        <f t="shared" si="439"/>
        <v>7</v>
      </c>
      <c r="BJ1626" s="50">
        <f t="shared" si="441"/>
        <v>87.5</v>
      </c>
      <c r="BK1626" s="51">
        <f t="shared" si="442"/>
        <v>79.365079365079367</v>
      </c>
      <c r="BL1626" s="51">
        <f t="shared" si="443"/>
        <v>100</v>
      </c>
      <c r="BM1626" s="51">
        <f t="shared" si="432"/>
        <v>69.444444444444443</v>
      </c>
      <c r="BN1626" s="52">
        <f t="shared" si="444"/>
        <v>0.5</v>
      </c>
      <c r="BO1626" s="52">
        <f t="shared" si="445"/>
        <v>1350</v>
      </c>
      <c r="BP1626" s="52">
        <f t="shared" si="446"/>
        <v>0.5</v>
      </c>
      <c r="BQ1626" s="53">
        <f t="shared" si="447"/>
        <v>90</v>
      </c>
      <c r="BR1626" s="54">
        <v>1</v>
      </c>
    </row>
    <row r="1627" spans="1:70">
      <c r="A1627" s="41">
        <v>1688</v>
      </c>
      <c r="B1627" s="42">
        <v>46049</v>
      </c>
      <c r="C1627" s="15" t="s">
        <v>97</v>
      </c>
      <c r="D1627" s="43" t="str">
        <f t="shared" si="437"/>
        <v>HO</v>
      </c>
      <c r="E1627" s="44" t="s">
        <v>164</v>
      </c>
      <c r="F1627" s="44" t="s">
        <v>161</v>
      </c>
      <c r="G1627" s="45" t="s">
        <v>165</v>
      </c>
      <c r="H1627" s="45"/>
      <c r="I1627" s="45"/>
      <c r="J1627" s="5">
        <v>208891.01</v>
      </c>
      <c r="K1627" s="46" t="str">
        <f>VLOOKUP(J1627,[3]Sheet1!A1620:$B$50000,2,FALSE)</f>
        <v>NK.OR 25/20</v>
      </c>
      <c r="L1627" s="5">
        <v>251209008</v>
      </c>
      <c r="M1627" s="15" t="str">
        <f t="shared" si="436"/>
        <v>OR</v>
      </c>
      <c r="N1627" s="15">
        <v>20</v>
      </c>
      <c r="O1627" s="47">
        <f t="shared" si="433"/>
        <v>180</v>
      </c>
      <c r="P1627" s="15">
        <v>1</v>
      </c>
      <c r="Q1627" s="15">
        <v>70</v>
      </c>
      <c r="R1627" s="15"/>
      <c r="S1627" s="15"/>
      <c r="T1627" s="15"/>
      <c r="U1627" s="48">
        <f t="shared" si="448"/>
        <v>70</v>
      </c>
      <c r="V1627" s="15">
        <v>30</v>
      </c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>
        <v>450</v>
      </c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48">
        <f t="shared" si="438"/>
        <v>480</v>
      </c>
      <c r="BH1627" s="49">
        <f t="shared" si="440"/>
        <v>8</v>
      </c>
      <c r="BI1627" s="50">
        <f t="shared" si="439"/>
        <v>0.5</v>
      </c>
      <c r="BJ1627" s="50">
        <f t="shared" si="441"/>
        <v>6.25</v>
      </c>
      <c r="BK1627" s="51">
        <f t="shared" si="442"/>
        <v>77.777777777777786</v>
      </c>
      <c r="BL1627" s="51">
        <f t="shared" si="443"/>
        <v>100</v>
      </c>
      <c r="BM1627" s="51">
        <f t="shared" si="432"/>
        <v>4.8611111111111116</v>
      </c>
      <c r="BN1627" s="52">
        <f t="shared" si="444"/>
        <v>0</v>
      </c>
      <c r="BO1627" s="52">
        <f t="shared" si="445"/>
        <v>1440</v>
      </c>
      <c r="BP1627" s="52">
        <f t="shared" si="446"/>
        <v>7.5</v>
      </c>
      <c r="BQ1627" s="53">
        <f t="shared" si="447"/>
        <v>1350</v>
      </c>
    </row>
    <row r="1628" spans="1:70">
      <c r="A1628" s="41">
        <v>1689</v>
      </c>
      <c r="B1628" s="42">
        <v>46049</v>
      </c>
      <c r="C1628" s="15" t="s">
        <v>91</v>
      </c>
      <c r="D1628" s="43" t="str">
        <f t="shared" si="437"/>
        <v>HO</v>
      </c>
      <c r="E1628" s="44" t="s">
        <v>166</v>
      </c>
      <c r="F1628" s="44" t="s">
        <v>161</v>
      </c>
      <c r="G1628" s="45" t="s">
        <v>168</v>
      </c>
      <c r="H1628" s="45"/>
      <c r="I1628" s="45"/>
      <c r="J1628" s="5">
        <v>208249</v>
      </c>
      <c r="K1628" s="46" t="str">
        <f>VLOOKUP(J1628,'[1]Item List (3)'!A$1:B$110000,2,FALSE)</f>
        <v>OW-BDA-4003</v>
      </c>
      <c r="L1628" s="5">
        <v>251005010</v>
      </c>
      <c r="M1628" s="15" t="str">
        <f t="shared" si="436"/>
        <v>OR</v>
      </c>
      <c r="N1628" s="15">
        <v>25</v>
      </c>
      <c r="O1628" s="47">
        <f t="shared" si="433"/>
        <v>144</v>
      </c>
      <c r="P1628" s="15">
        <v>1</v>
      </c>
      <c r="Q1628" s="15">
        <v>415</v>
      </c>
      <c r="R1628" s="15"/>
      <c r="S1628" s="15"/>
      <c r="T1628" s="15"/>
      <c r="U1628" s="48">
        <f t="shared" si="448"/>
        <v>415</v>
      </c>
      <c r="V1628" s="15">
        <v>190</v>
      </c>
      <c r="W1628" s="15"/>
      <c r="X1628" s="15">
        <v>260</v>
      </c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>
        <v>30</v>
      </c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48">
        <f t="shared" si="438"/>
        <v>480</v>
      </c>
      <c r="BH1628" s="49">
        <f t="shared" si="440"/>
        <v>8</v>
      </c>
      <c r="BI1628" s="50">
        <f t="shared" si="439"/>
        <v>3.166666666666667</v>
      </c>
      <c r="BJ1628" s="50">
        <f t="shared" si="441"/>
        <v>39.583333333333336</v>
      </c>
      <c r="BK1628" s="51">
        <f t="shared" si="442"/>
        <v>91.008771929824547</v>
      </c>
      <c r="BL1628" s="51">
        <f t="shared" si="443"/>
        <v>100</v>
      </c>
      <c r="BM1628" s="51">
        <f t="shared" si="432"/>
        <v>36.02430555555555</v>
      </c>
      <c r="BN1628" s="52">
        <f t="shared" si="444"/>
        <v>0.5</v>
      </c>
      <c r="BO1628" s="52">
        <f t="shared" si="445"/>
        <v>1080</v>
      </c>
      <c r="BP1628" s="52">
        <f t="shared" si="446"/>
        <v>4.333333333333333</v>
      </c>
      <c r="BQ1628" s="53">
        <f t="shared" si="447"/>
        <v>623.99999999999989</v>
      </c>
    </row>
    <row r="1629" spans="1:70">
      <c r="A1629" s="41">
        <v>1690</v>
      </c>
      <c r="B1629" s="42">
        <v>46049</v>
      </c>
      <c r="C1629" s="15" t="s">
        <v>97</v>
      </c>
      <c r="D1629" s="43" t="str">
        <f t="shared" si="437"/>
        <v>HO</v>
      </c>
      <c r="E1629" s="44" t="s">
        <v>166</v>
      </c>
      <c r="F1629" s="44" t="s">
        <v>161</v>
      </c>
      <c r="G1629" s="45" t="s">
        <v>167</v>
      </c>
      <c r="H1629" s="45"/>
      <c r="I1629" s="45"/>
      <c r="J1629" s="5">
        <v>208249</v>
      </c>
      <c r="K1629" s="46" t="str">
        <f>VLOOKUP(J1629,'[1]Item List (3)'!A$1:B$110000,2,FALSE)</f>
        <v>OW-BDA-4003</v>
      </c>
      <c r="L1629" s="5">
        <v>251005010</v>
      </c>
      <c r="M1629" s="15" t="str">
        <f t="shared" si="436"/>
        <v>OR</v>
      </c>
      <c r="N1629" s="15">
        <v>25</v>
      </c>
      <c r="O1629" s="47">
        <f t="shared" si="433"/>
        <v>144</v>
      </c>
      <c r="P1629" s="15">
        <v>1</v>
      </c>
      <c r="Q1629" s="15">
        <v>802</v>
      </c>
      <c r="R1629" s="15"/>
      <c r="S1629" s="15"/>
      <c r="T1629" s="15"/>
      <c r="U1629" s="48">
        <f t="shared" si="448"/>
        <v>802</v>
      </c>
      <c r="V1629" s="15">
        <v>370</v>
      </c>
      <c r="W1629" s="15"/>
      <c r="X1629" s="15">
        <v>20</v>
      </c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>
        <v>60</v>
      </c>
      <c r="AO1629" s="15"/>
      <c r="AP1629" s="15">
        <v>30</v>
      </c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48">
        <f t="shared" si="438"/>
        <v>480</v>
      </c>
      <c r="BH1629" s="49">
        <f t="shared" si="440"/>
        <v>8</v>
      </c>
      <c r="BI1629" s="50">
        <f t="shared" si="439"/>
        <v>6.166666666666667</v>
      </c>
      <c r="BJ1629" s="50">
        <f t="shared" si="441"/>
        <v>77.083333333333343</v>
      </c>
      <c r="BK1629" s="51">
        <f t="shared" si="442"/>
        <v>90.315315315315317</v>
      </c>
      <c r="BL1629" s="51">
        <f t="shared" si="443"/>
        <v>100</v>
      </c>
      <c r="BM1629" s="51">
        <f t="shared" ref="BM1629:BM1692" si="449">IFERROR((((BJ1629*BK1629*BL1629)/1000000)*100),0)</f>
        <v>69.618055555555557</v>
      </c>
      <c r="BN1629" s="52">
        <f t="shared" si="444"/>
        <v>0.5</v>
      </c>
      <c r="BO1629" s="52">
        <f t="shared" si="445"/>
        <v>1080</v>
      </c>
      <c r="BP1629" s="52">
        <f t="shared" si="446"/>
        <v>1.3333333333333333</v>
      </c>
      <c r="BQ1629" s="53">
        <f t="shared" si="447"/>
        <v>192</v>
      </c>
    </row>
    <row r="1630" spans="1:70">
      <c r="A1630" s="41">
        <v>1691</v>
      </c>
      <c r="B1630" s="42">
        <v>46049</v>
      </c>
      <c r="C1630" s="15" t="s">
        <v>91</v>
      </c>
      <c r="D1630" s="43" t="str">
        <f t="shared" si="437"/>
        <v>HO</v>
      </c>
      <c r="E1630" s="44" t="s">
        <v>169</v>
      </c>
      <c r="F1630" s="44" t="s">
        <v>161</v>
      </c>
      <c r="G1630" s="45" t="s">
        <v>157</v>
      </c>
      <c r="H1630" s="45"/>
      <c r="I1630" s="45"/>
      <c r="J1630" s="5">
        <v>104249</v>
      </c>
      <c r="K1630" s="46" t="str">
        <f>VLOOKUP(J1630,'[1]Item List (3)'!A$1:B$110000,2,FALSE)</f>
        <v>IW. BDA-4003</v>
      </c>
      <c r="L1630" s="5">
        <v>251009003</v>
      </c>
      <c r="M1630" s="15" t="str">
        <f t="shared" si="436"/>
        <v>IR</v>
      </c>
      <c r="N1630" s="15">
        <v>15</v>
      </c>
      <c r="O1630" s="47">
        <f t="shared" si="433"/>
        <v>240</v>
      </c>
      <c r="P1630" s="15">
        <v>1</v>
      </c>
      <c r="Q1630" s="15">
        <v>314</v>
      </c>
      <c r="R1630" s="15"/>
      <c r="S1630" s="15"/>
      <c r="T1630" s="15"/>
      <c r="U1630" s="48">
        <f t="shared" si="448"/>
        <v>314</v>
      </c>
      <c r="V1630" s="15">
        <v>180</v>
      </c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>
        <v>300</v>
      </c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48">
        <f t="shared" si="438"/>
        <v>480</v>
      </c>
      <c r="BH1630" s="49">
        <f t="shared" si="440"/>
        <v>8</v>
      </c>
      <c r="BI1630" s="50">
        <f t="shared" si="439"/>
        <v>3</v>
      </c>
      <c r="BJ1630" s="50">
        <f t="shared" si="441"/>
        <v>37.5</v>
      </c>
      <c r="BK1630" s="51">
        <f t="shared" si="442"/>
        <v>43.611111111111114</v>
      </c>
      <c r="BL1630" s="51">
        <f t="shared" si="443"/>
        <v>100</v>
      </c>
      <c r="BM1630" s="51">
        <f t="shared" si="449"/>
        <v>16.354166666666671</v>
      </c>
      <c r="BN1630" s="52">
        <f t="shared" si="444"/>
        <v>0</v>
      </c>
      <c r="BO1630" s="52">
        <f t="shared" si="445"/>
        <v>1920</v>
      </c>
      <c r="BP1630" s="52">
        <f t="shared" si="446"/>
        <v>5</v>
      </c>
      <c r="BQ1630" s="53">
        <f t="shared" si="447"/>
        <v>1200</v>
      </c>
    </row>
    <row r="1631" spans="1:70">
      <c r="A1631" s="41">
        <v>1692</v>
      </c>
      <c r="B1631" s="42">
        <v>46049</v>
      </c>
      <c r="C1631" s="15" t="s">
        <v>97</v>
      </c>
      <c r="D1631" s="43" t="str">
        <f t="shared" si="437"/>
        <v>HO</v>
      </c>
      <c r="E1631" s="44" t="s">
        <v>169</v>
      </c>
      <c r="F1631" s="44" t="s">
        <v>161</v>
      </c>
      <c r="G1631" s="45" t="s">
        <v>165</v>
      </c>
      <c r="H1631" s="45" t="s">
        <v>201</v>
      </c>
      <c r="I1631" s="45"/>
      <c r="J1631" s="5">
        <v>104249</v>
      </c>
      <c r="K1631" s="46" t="str">
        <f>VLOOKUP(J1631,'[1]Item List (3)'!A$1:B$110000,2,FALSE)</f>
        <v>IW. BDA-4003</v>
      </c>
      <c r="L1631" s="5">
        <v>251009003</v>
      </c>
      <c r="M1631" s="15" t="str">
        <f t="shared" si="436"/>
        <v>IR</v>
      </c>
      <c r="N1631" s="15">
        <v>15</v>
      </c>
      <c r="O1631" s="47">
        <f t="shared" si="433"/>
        <v>240</v>
      </c>
      <c r="P1631" s="15">
        <v>1</v>
      </c>
      <c r="Q1631" s="15">
        <v>1320</v>
      </c>
      <c r="R1631" s="15"/>
      <c r="S1631" s="15"/>
      <c r="T1631" s="15"/>
      <c r="U1631" s="48">
        <f t="shared" si="448"/>
        <v>1320</v>
      </c>
      <c r="V1631" s="15">
        <v>405</v>
      </c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>
        <v>20</v>
      </c>
      <c r="AQ1631" s="15"/>
      <c r="AR1631" s="15">
        <v>55</v>
      </c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48">
        <f t="shared" si="438"/>
        <v>480</v>
      </c>
      <c r="BH1631" s="49">
        <f t="shared" si="440"/>
        <v>8</v>
      </c>
      <c r="BI1631" s="50">
        <f t="shared" si="439"/>
        <v>6.75</v>
      </c>
      <c r="BJ1631" s="50">
        <f t="shared" si="441"/>
        <v>84.375</v>
      </c>
      <c r="BK1631" s="51">
        <f t="shared" si="442"/>
        <v>81.481481481481481</v>
      </c>
      <c r="BL1631" s="51">
        <f t="shared" si="443"/>
        <v>100</v>
      </c>
      <c r="BM1631" s="51">
        <f t="shared" si="449"/>
        <v>68.75</v>
      </c>
      <c r="BN1631" s="52">
        <f t="shared" si="444"/>
        <v>0.33333333333333331</v>
      </c>
      <c r="BO1631" s="52">
        <f t="shared" si="445"/>
        <v>1840</v>
      </c>
      <c r="BP1631" s="52">
        <f t="shared" si="446"/>
        <v>0.91666666666666674</v>
      </c>
      <c r="BQ1631" s="53">
        <f t="shared" si="447"/>
        <v>220.00000000000003</v>
      </c>
    </row>
    <row r="1632" spans="1:70">
      <c r="A1632" s="41">
        <v>1693</v>
      </c>
      <c r="B1632" s="42">
        <v>46049</v>
      </c>
      <c r="C1632" s="15" t="s">
        <v>91</v>
      </c>
      <c r="D1632" s="43" t="str">
        <f t="shared" si="437"/>
        <v>HO</v>
      </c>
      <c r="E1632" s="44" t="s">
        <v>172</v>
      </c>
      <c r="F1632" s="44" t="s">
        <v>161</v>
      </c>
      <c r="G1632" s="45" t="s">
        <v>104</v>
      </c>
      <c r="H1632" s="45"/>
      <c r="I1632" s="45"/>
      <c r="J1632" s="5">
        <v>200299.13</v>
      </c>
      <c r="K1632" s="46" t="str">
        <f>VLOOKUP(J1632,'[1]Item List (3)'!A$1:B$110000,2,FALSE)</f>
        <v>OR.9913 C</v>
      </c>
      <c r="L1632" s="5">
        <v>251119002</v>
      </c>
      <c r="M1632" s="15" t="str">
        <f t="shared" si="436"/>
        <v>OR</v>
      </c>
      <c r="N1632" s="15">
        <v>15</v>
      </c>
      <c r="O1632" s="47">
        <f t="shared" si="433"/>
        <v>240</v>
      </c>
      <c r="P1632" s="15">
        <v>1</v>
      </c>
      <c r="Q1632" s="15">
        <v>1595</v>
      </c>
      <c r="R1632" s="15"/>
      <c r="S1632" s="15"/>
      <c r="T1632" s="15"/>
      <c r="U1632" s="48">
        <f t="shared" si="448"/>
        <v>1595</v>
      </c>
      <c r="V1632" s="15">
        <v>420</v>
      </c>
      <c r="W1632" s="15"/>
      <c r="X1632" s="15">
        <v>60</v>
      </c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>
        <v>30</v>
      </c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48">
        <f t="shared" si="438"/>
        <v>510</v>
      </c>
      <c r="BH1632" s="49">
        <f t="shared" si="440"/>
        <v>8.5</v>
      </c>
      <c r="BI1632" s="50">
        <f t="shared" si="439"/>
        <v>7</v>
      </c>
      <c r="BJ1632" s="50">
        <f t="shared" si="441"/>
        <v>82.35294117647058</v>
      </c>
      <c r="BK1632" s="51">
        <f t="shared" si="442"/>
        <v>94.94047619047619</v>
      </c>
      <c r="BL1632" s="51">
        <f t="shared" si="443"/>
        <v>100</v>
      </c>
      <c r="BM1632" s="51">
        <f t="shared" si="449"/>
        <v>78.186274509803923</v>
      </c>
      <c r="BN1632" s="52">
        <f t="shared" si="444"/>
        <v>0.5</v>
      </c>
      <c r="BO1632" s="52">
        <f t="shared" si="445"/>
        <v>1920</v>
      </c>
      <c r="BP1632" s="52">
        <f t="shared" si="446"/>
        <v>1</v>
      </c>
      <c r="BQ1632" s="53">
        <f t="shared" si="447"/>
        <v>240</v>
      </c>
    </row>
    <row r="1633" spans="1:70">
      <c r="A1633" s="41">
        <v>1694</v>
      </c>
      <c r="B1633" s="42">
        <v>46049</v>
      </c>
      <c r="C1633" s="15" t="s">
        <v>97</v>
      </c>
      <c r="D1633" s="43" t="str">
        <f t="shared" si="437"/>
        <v>HO</v>
      </c>
      <c r="E1633" s="44" t="s">
        <v>172</v>
      </c>
      <c r="F1633" s="44" t="s">
        <v>161</v>
      </c>
      <c r="G1633" s="45" t="s">
        <v>163</v>
      </c>
      <c r="H1633" s="45" t="s">
        <v>174</v>
      </c>
      <c r="I1633" s="45"/>
      <c r="J1633" s="5">
        <v>200299.13</v>
      </c>
      <c r="K1633" s="46" t="str">
        <f>VLOOKUP(J1633,'[1]Item List (3)'!A$1:B$110000,2,FALSE)</f>
        <v>OR.9913 C</v>
      </c>
      <c r="L1633" s="5">
        <v>251119002</v>
      </c>
      <c r="M1633" s="15" t="str">
        <f t="shared" si="436"/>
        <v>OR</v>
      </c>
      <c r="N1633" s="15">
        <v>15</v>
      </c>
      <c r="O1633" s="47">
        <f t="shared" si="433"/>
        <v>240</v>
      </c>
      <c r="P1633" s="15">
        <v>1</v>
      </c>
      <c r="Q1633" s="15">
        <v>1501</v>
      </c>
      <c r="R1633" s="15"/>
      <c r="S1633" s="15"/>
      <c r="T1633" s="15"/>
      <c r="U1633" s="48">
        <f t="shared" si="448"/>
        <v>1501</v>
      </c>
      <c r="V1633" s="15">
        <v>390</v>
      </c>
      <c r="W1633" s="15"/>
      <c r="X1633" s="15">
        <v>10</v>
      </c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>
        <v>30</v>
      </c>
      <c r="AQ1633" s="15"/>
      <c r="AR1633" s="15">
        <v>50</v>
      </c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48">
        <f t="shared" si="438"/>
        <v>480</v>
      </c>
      <c r="BH1633" s="49">
        <f t="shared" si="440"/>
        <v>8</v>
      </c>
      <c r="BI1633" s="50">
        <f t="shared" si="439"/>
        <v>6.5</v>
      </c>
      <c r="BJ1633" s="50">
        <f t="shared" si="441"/>
        <v>81.25</v>
      </c>
      <c r="BK1633" s="51">
        <f t="shared" si="442"/>
        <v>96.217948717948715</v>
      </c>
      <c r="BL1633" s="51">
        <f t="shared" si="443"/>
        <v>100</v>
      </c>
      <c r="BM1633" s="51">
        <f t="shared" si="449"/>
        <v>78.177083333333329</v>
      </c>
      <c r="BN1633" s="52">
        <f t="shared" si="444"/>
        <v>0.5</v>
      </c>
      <c r="BO1633" s="52">
        <f t="shared" si="445"/>
        <v>1800</v>
      </c>
      <c r="BP1633" s="52">
        <f t="shared" si="446"/>
        <v>1</v>
      </c>
      <c r="BQ1633" s="53">
        <f t="shared" si="447"/>
        <v>240</v>
      </c>
    </row>
    <row r="1634" spans="1:70">
      <c r="A1634" s="41">
        <v>1695</v>
      </c>
      <c r="B1634" s="42">
        <v>46049</v>
      </c>
      <c r="C1634" s="15" t="s">
        <v>91</v>
      </c>
      <c r="D1634" s="43" t="str">
        <f t="shared" si="437"/>
        <v>HO</v>
      </c>
      <c r="E1634" s="44" t="s">
        <v>175</v>
      </c>
      <c r="F1634" s="44" t="s">
        <v>161</v>
      </c>
      <c r="G1634" s="45" t="s">
        <v>174</v>
      </c>
      <c r="H1634" s="45" t="s">
        <v>157</v>
      </c>
      <c r="I1634" s="45"/>
      <c r="J1634" s="5">
        <v>104738</v>
      </c>
      <c r="K1634" s="46" t="str">
        <f>VLOOKUP(J1634,'[1]Item List (3)'!A$1:B$110000,2,FALSE)</f>
        <v>IR.IR 20X28.6X16</v>
      </c>
      <c r="L1634" s="5">
        <v>251221006</v>
      </c>
      <c r="M1634" s="15" t="str">
        <f t="shared" si="436"/>
        <v>IR</v>
      </c>
      <c r="N1634" s="15">
        <v>15</v>
      </c>
      <c r="O1634" s="47">
        <f t="shared" si="433"/>
        <v>240</v>
      </c>
      <c r="P1634" s="15">
        <v>1</v>
      </c>
      <c r="Q1634" s="15">
        <v>1587</v>
      </c>
      <c r="R1634" s="15"/>
      <c r="S1634" s="15"/>
      <c r="T1634" s="15"/>
      <c r="U1634" s="48">
        <f t="shared" si="448"/>
        <v>1587</v>
      </c>
      <c r="V1634" s="15">
        <v>415</v>
      </c>
      <c r="W1634" s="15"/>
      <c r="X1634" s="15">
        <v>45</v>
      </c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>
        <v>20</v>
      </c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48">
        <f t="shared" si="438"/>
        <v>480</v>
      </c>
      <c r="BH1634" s="49">
        <f t="shared" si="440"/>
        <v>8</v>
      </c>
      <c r="BI1634" s="50">
        <f t="shared" si="439"/>
        <v>6.916666666666667</v>
      </c>
      <c r="BJ1634" s="50">
        <f t="shared" si="441"/>
        <v>86.458333333333343</v>
      </c>
      <c r="BK1634" s="51">
        <f t="shared" si="442"/>
        <v>95.602409638554221</v>
      </c>
      <c r="BL1634" s="51">
        <f t="shared" si="443"/>
        <v>100</v>
      </c>
      <c r="BM1634" s="51">
        <f t="shared" si="449"/>
        <v>82.656250000000014</v>
      </c>
      <c r="BN1634" s="52">
        <f t="shared" si="444"/>
        <v>0.33333333333333331</v>
      </c>
      <c r="BO1634" s="52">
        <f t="shared" si="445"/>
        <v>1840</v>
      </c>
      <c r="BP1634" s="52">
        <f t="shared" si="446"/>
        <v>0.75</v>
      </c>
      <c r="BQ1634" s="53">
        <f t="shared" si="447"/>
        <v>180</v>
      </c>
      <c r="BR1634" s="54">
        <v>6</v>
      </c>
    </row>
    <row r="1635" spans="1:70">
      <c r="A1635" s="41">
        <v>1696</v>
      </c>
      <c r="B1635" s="42">
        <v>46049</v>
      </c>
      <c r="C1635" s="15" t="s">
        <v>97</v>
      </c>
      <c r="D1635" s="43" t="str">
        <f t="shared" si="437"/>
        <v>HO</v>
      </c>
      <c r="E1635" s="44" t="s">
        <v>175</v>
      </c>
      <c r="F1635" s="44" t="s">
        <v>161</v>
      </c>
      <c r="G1635" s="45" t="s">
        <v>171</v>
      </c>
      <c r="H1635" s="45" t="s">
        <v>167</v>
      </c>
      <c r="I1635" s="45"/>
      <c r="J1635" s="5">
        <v>104738</v>
      </c>
      <c r="K1635" s="46" t="str">
        <f>VLOOKUP(J1635,'[1]Item List (3)'!A$1:B$110000,2,FALSE)</f>
        <v>IR.IR 20X28.6X16</v>
      </c>
      <c r="L1635" s="5">
        <v>251221006</v>
      </c>
      <c r="M1635" s="15" t="str">
        <f t="shared" si="436"/>
        <v>IR</v>
      </c>
      <c r="N1635" s="15">
        <v>15</v>
      </c>
      <c r="O1635" s="47">
        <f t="shared" si="433"/>
        <v>240</v>
      </c>
      <c r="P1635" s="15">
        <v>1</v>
      </c>
      <c r="Q1635" s="15">
        <v>970</v>
      </c>
      <c r="R1635" s="15"/>
      <c r="S1635" s="15"/>
      <c r="T1635" s="15"/>
      <c r="U1635" s="48">
        <f t="shared" si="448"/>
        <v>970</v>
      </c>
      <c r="V1635" s="15">
        <v>250</v>
      </c>
      <c r="W1635" s="15"/>
      <c r="X1635" s="15">
        <v>20</v>
      </c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>
        <v>10</v>
      </c>
      <c r="AQ1635" s="15"/>
      <c r="AR1635" s="15">
        <v>200</v>
      </c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48">
        <f t="shared" si="438"/>
        <v>480</v>
      </c>
      <c r="BH1635" s="49">
        <f t="shared" si="440"/>
        <v>8</v>
      </c>
      <c r="BI1635" s="50">
        <f t="shared" si="439"/>
        <v>4.1666666666666661</v>
      </c>
      <c r="BJ1635" s="50">
        <f t="shared" si="441"/>
        <v>52.083333333333329</v>
      </c>
      <c r="BK1635" s="51">
        <f t="shared" si="442"/>
        <v>97.000000000000014</v>
      </c>
      <c r="BL1635" s="51">
        <f t="shared" si="443"/>
        <v>100</v>
      </c>
      <c r="BM1635" s="51">
        <f t="shared" si="449"/>
        <v>50.520833333333336</v>
      </c>
      <c r="BN1635" s="52">
        <f t="shared" si="444"/>
        <v>0.16666666666666666</v>
      </c>
      <c r="BO1635" s="52">
        <f t="shared" si="445"/>
        <v>1880</v>
      </c>
      <c r="BP1635" s="52">
        <f t="shared" si="446"/>
        <v>3.666666666666667</v>
      </c>
      <c r="BQ1635" s="53">
        <f t="shared" si="447"/>
        <v>880.00000000000011</v>
      </c>
    </row>
    <row r="1636" spans="1:70">
      <c r="A1636" s="41">
        <v>1697</v>
      </c>
      <c r="B1636" s="42">
        <v>46049</v>
      </c>
      <c r="C1636" s="15" t="s">
        <v>91</v>
      </c>
      <c r="D1636" s="43" t="str">
        <f t="shared" si="437"/>
        <v>HO</v>
      </c>
      <c r="E1636" s="44" t="s">
        <v>176</v>
      </c>
      <c r="F1636" s="44"/>
      <c r="G1636" s="45"/>
      <c r="H1636" s="45"/>
      <c r="I1636" s="45"/>
      <c r="J1636" s="5"/>
      <c r="K1636" s="46" t="e">
        <f>VLOOKUP(J1636,[3]Sheet1!A1629:$B$50000,2,FALSE)</f>
        <v>#N/A</v>
      </c>
      <c r="L1636" s="5"/>
      <c r="M1636" s="15" t="str">
        <f t="shared" si="436"/>
        <v>IR</v>
      </c>
      <c r="N1636" s="15"/>
      <c r="O1636" s="47" t="str">
        <f t="shared" si="433"/>
        <v/>
      </c>
      <c r="P1636" s="15"/>
      <c r="Q1636" s="15"/>
      <c r="R1636" s="15"/>
      <c r="S1636" s="15"/>
      <c r="T1636" s="15"/>
      <c r="U1636" s="48">
        <f t="shared" si="448"/>
        <v>0</v>
      </c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>
        <v>480</v>
      </c>
      <c r="BG1636" s="48">
        <f t="shared" si="438"/>
        <v>480</v>
      </c>
      <c r="BH1636" s="49">
        <f t="shared" si="440"/>
        <v>8</v>
      </c>
      <c r="BI1636" s="50">
        <f t="shared" si="439"/>
        <v>0</v>
      </c>
      <c r="BJ1636" s="50">
        <f t="shared" si="441"/>
        <v>0</v>
      </c>
      <c r="BK1636" s="51">
        <f t="shared" si="442"/>
        <v>0</v>
      </c>
      <c r="BL1636" s="51">
        <f t="shared" si="443"/>
        <v>0</v>
      </c>
      <c r="BM1636" s="51">
        <f t="shared" si="449"/>
        <v>0</v>
      </c>
      <c r="BN1636" s="52">
        <f t="shared" si="444"/>
        <v>8</v>
      </c>
      <c r="BO1636" s="52">
        <f t="shared" si="445"/>
        <v>0</v>
      </c>
      <c r="BP1636" s="52">
        <f t="shared" si="446"/>
        <v>0</v>
      </c>
      <c r="BQ1636" s="53">
        <f t="shared" si="447"/>
        <v>0</v>
      </c>
    </row>
    <row r="1637" spans="1:70">
      <c r="A1637" s="41">
        <v>1698</v>
      </c>
      <c r="B1637" s="42">
        <v>46049</v>
      </c>
      <c r="C1637" s="15" t="s">
        <v>97</v>
      </c>
      <c r="D1637" s="43" t="str">
        <f t="shared" si="437"/>
        <v>HO</v>
      </c>
      <c r="E1637" s="44" t="s">
        <v>176</v>
      </c>
      <c r="F1637" s="44"/>
      <c r="G1637" s="45"/>
      <c r="H1637" s="45"/>
      <c r="I1637" s="45"/>
      <c r="J1637" s="5"/>
      <c r="K1637" s="46" t="e">
        <f>VLOOKUP(J1637,'[1]Item List (3)'!A$1:B$110000,2,FALSE)</f>
        <v>#N/A</v>
      </c>
      <c r="L1637" s="5"/>
      <c r="M1637" s="15" t="str">
        <f t="shared" si="436"/>
        <v>IR</v>
      </c>
      <c r="N1637" s="15"/>
      <c r="O1637" s="47" t="str">
        <f t="shared" si="433"/>
        <v/>
      </c>
      <c r="P1637" s="15"/>
      <c r="Q1637" s="15"/>
      <c r="R1637" s="15"/>
      <c r="S1637" s="15"/>
      <c r="T1637" s="15"/>
      <c r="U1637" s="48">
        <f t="shared" si="448"/>
        <v>0</v>
      </c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>
        <v>480</v>
      </c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48">
        <f t="shared" si="438"/>
        <v>480</v>
      </c>
      <c r="BH1637" s="49">
        <f t="shared" si="440"/>
        <v>8</v>
      </c>
      <c r="BI1637" s="50">
        <f t="shared" si="439"/>
        <v>0</v>
      </c>
      <c r="BJ1637" s="50">
        <f t="shared" si="441"/>
        <v>0</v>
      </c>
      <c r="BK1637" s="51">
        <f t="shared" si="442"/>
        <v>0</v>
      </c>
      <c r="BL1637" s="51">
        <f t="shared" si="443"/>
        <v>0</v>
      </c>
      <c r="BM1637" s="51">
        <f t="shared" si="449"/>
        <v>0</v>
      </c>
      <c r="BN1637" s="52">
        <f t="shared" si="444"/>
        <v>0</v>
      </c>
      <c r="BO1637" s="52">
        <f t="shared" si="445"/>
        <v>0</v>
      </c>
      <c r="BP1637" s="52">
        <f t="shared" si="446"/>
        <v>8</v>
      </c>
      <c r="BQ1637" s="53">
        <f t="shared" si="447"/>
        <v>0</v>
      </c>
    </row>
    <row r="1638" spans="1:70">
      <c r="A1638" s="41">
        <v>1699</v>
      </c>
      <c r="B1638" s="42">
        <v>46049</v>
      </c>
      <c r="C1638" s="15" t="s">
        <v>91</v>
      </c>
      <c r="D1638" s="43" t="str">
        <f t="shared" si="437"/>
        <v>HO</v>
      </c>
      <c r="E1638" s="44" t="s">
        <v>177</v>
      </c>
      <c r="F1638" s="44" t="s">
        <v>161</v>
      </c>
      <c r="G1638" s="45" t="s">
        <v>174</v>
      </c>
      <c r="H1638" s="45"/>
      <c r="I1638" s="45"/>
      <c r="J1638" s="5">
        <v>104246</v>
      </c>
      <c r="K1638" s="46" t="str">
        <f>VLOOKUP(J1638,'[1]Item List (3)'!A$1:B$110000,2,FALSE)</f>
        <v>IN. 208</v>
      </c>
      <c r="L1638" s="5">
        <v>251223006</v>
      </c>
      <c r="M1638" s="15" t="str">
        <f t="shared" si="436"/>
        <v>IR</v>
      </c>
      <c r="N1638" s="15">
        <v>15</v>
      </c>
      <c r="O1638" s="47">
        <f t="shared" ref="O1638:O1700" si="450">IFERROR(3600/N1638,"")</f>
        <v>240</v>
      </c>
      <c r="P1638" s="15">
        <v>1</v>
      </c>
      <c r="Q1638" s="15"/>
      <c r="R1638" s="15"/>
      <c r="S1638" s="15"/>
      <c r="T1638" s="15"/>
      <c r="U1638" s="48">
        <f t="shared" si="448"/>
        <v>0</v>
      </c>
      <c r="V1638" s="15"/>
      <c r="W1638" s="15">
        <v>180</v>
      </c>
      <c r="X1638" s="15">
        <v>120</v>
      </c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>
        <v>180</v>
      </c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48">
        <f t="shared" si="438"/>
        <v>480</v>
      </c>
      <c r="BH1638" s="49">
        <f t="shared" si="440"/>
        <v>8</v>
      </c>
      <c r="BI1638" s="50">
        <f t="shared" si="439"/>
        <v>0</v>
      </c>
      <c r="BJ1638" s="50">
        <f t="shared" si="441"/>
        <v>0</v>
      </c>
      <c r="BK1638" s="51">
        <f t="shared" si="442"/>
        <v>0</v>
      </c>
      <c r="BL1638" s="51">
        <f t="shared" si="443"/>
        <v>0</v>
      </c>
      <c r="BM1638" s="51">
        <f t="shared" si="449"/>
        <v>0</v>
      </c>
      <c r="BN1638" s="52">
        <f t="shared" si="444"/>
        <v>3</v>
      </c>
      <c r="BO1638" s="52">
        <f t="shared" si="445"/>
        <v>1200</v>
      </c>
      <c r="BP1638" s="52">
        <f t="shared" si="446"/>
        <v>5</v>
      </c>
      <c r="BQ1638" s="53">
        <f t="shared" si="447"/>
        <v>1200</v>
      </c>
    </row>
    <row r="1639" spans="1:70">
      <c r="A1639" s="41">
        <v>1700</v>
      </c>
      <c r="B1639" s="42">
        <v>46049</v>
      </c>
      <c r="C1639" s="15" t="s">
        <v>97</v>
      </c>
      <c r="D1639" s="43" t="str">
        <f t="shared" si="437"/>
        <v>HO</v>
      </c>
      <c r="E1639" s="44" t="s">
        <v>177</v>
      </c>
      <c r="F1639" s="44" t="s">
        <v>161</v>
      </c>
      <c r="G1639" s="45" t="s">
        <v>174</v>
      </c>
      <c r="H1639" s="45" t="s">
        <v>163</v>
      </c>
      <c r="I1639" s="45" t="s">
        <v>173</v>
      </c>
      <c r="J1639" s="5">
        <v>104246</v>
      </c>
      <c r="K1639" s="46" t="str">
        <f>VLOOKUP(J1639,'[1]Item List (3)'!A$1:B$110000,2,FALSE)</f>
        <v>IN. 208</v>
      </c>
      <c r="L1639" s="5">
        <v>251230007</v>
      </c>
      <c r="M1639" s="15" t="str">
        <f t="shared" si="436"/>
        <v>IR</v>
      </c>
      <c r="N1639" s="15">
        <v>15</v>
      </c>
      <c r="O1639" s="47">
        <f t="shared" si="450"/>
        <v>240</v>
      </c>
      <c r="P1639" s="15">
        <v>1</v>
      </c>
      <c r="Q1639" s="15">
        <v>1224</v>
      </c>
      <c r="R1639" s="15"/>
      <c r="S1639" s="15"/>
      <c r="T1639" s="15"/>
      <c r="U1639" s="48">
        <f t="shared" si="448"/>
        <v>1224</v>
      </c>
      <c r="V1639" s="15">
        <v>325</v>
      </c>
      <c r="W1639" s="15"/>
      <c r="X1639" s="15">
        <v>135</v>
      </c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>
        <v>10</v>
      </c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>
        <v>10</v>
      </c>
      <c r="BD1639" s="15"/>
      <c r="BE1639" s="15"/>
      <c r="BF1639" s="15"/>
      <c r="BG1639" s="48">
        <f t="shared" si="438"/>
        <v>480</v>
      </c>
      <c r="BH1639" s="49">
        <f t="shared" si="440"/>
        <v>8</v>
      </c>
      <c r="BI1639" s="50">
        <f t="shared" si="439"/>
        <v>5.4166666666666661</v>
      </c>
      <c r="BJ1639" s="50">
        <f t="shared" si="441"/>
        <v>67.708333333333329</v>
      </c>
      <c r="BK1639" s="51">
        <f t="shared" si="442"/>
        <v>94.153846153846175</v>
      </c>
      <c r="BL1639" s="51">
        <f t="shared" si="443"/>
        <v>100</v>
      </c>
      <c r="BM1639" s="51">
        <f t="shared" si="449"/>
        <v>63.750000000000007</v>
      </c>
      <c r="BN1639" s="52">
        <f t="shared" si="444"/>
        <v>0.16666666666666666</v>
      </c>
      <c r="BO1639" s="52">
        <f t="shared" si="445"/>
        <v>1880</v>
      </c>
      <c r="BP1639" s="52">
        <f t="shared" si="446"/>
        <v>2.416666666666667</v>
      </c>
      <c r="BQ1639" s="53">
        <f t="shared" si="447"/>
        <v>580.00000000000011</v>
      </c>
    </row>
    <row r="1640" spans="1:70">
      <c r="A1640" s="41">
        <v>1701</v>
      </c>
      <c r="B1640" s="42">
        <v>46049</v>
      </c>
      <c r="C1640" s="15" t="s">
        <v>91</v>
      </c>
      <c r="D1640" s="43" t="str">
        <f t="shared" si="437"/>
        <v>HO</v>
      </c>
      <c r="E1640" s="44" t="s">
        <v>179</v>
      </c>
      <c r="F1640" s="44" t="s">
        <v>161</v>
      </c>
      <c r="G1640" s="45" t="s">
        <v>171</v>
      </c>
      <c r="H1640" s="45"/>
      <c r="I1640" s="45"/>
      <c r="J1640" s="5">
        <v>208246</v>
      </c>
      <c r="K1640" s="46" t="str">
        <f>VLOOKUP(J1640,'[1]Item List (3)'!A$1:B$110000,2,FALSE)</f>
        <v>OR. 208 YY2</v>
      </c>
      <c r="L1640" s="5">
        <v>251223005</v>
      </c>
      <c r="M1640" s="15" t="str">
        <f t="shared" si="436"/>
        <v>OR</v>
      </c>
      <c r="N1640" s="15">
        <v>20</v>
      </c>
      <c r="O1640" s="47">
        <f t="shared" si="450"/>
        <v>180</v>
      </c>
      <c r="P1640" s="15">
        <v>1</v>
      </c>
      <c r="Q1640" s="15">
        <v>999</v>
      </c>
      <c r="R1640" s="15"/>
      <c r="S1640" s="15"/>
      <c r="T1640" s="15"/>
      <c r="U1640" s="48">
        <f t="shared" si="448"/>
        <v>999</v>
      </c>
      <c r="V1640" s="15">
        <v>355</v>
      </c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>
        <v>30</v>
      </c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>
        <v>95</v>
      </c>
      <c r="BD1640" s="15"/>
      <c r="BE1640" s="15"/>
      <c r="BF1640" s="15"/>
      <c r="BG1640" s="48">
        <f t="shared" si="438"/>
        <v>480</v>
      </c>
      <c r="BH1640" s="49">
        <f t="shared" si="440"/>
        <v>8</v>
      </c>
      <c r="BI1640" s="50">
        <f t="shared" si="439"/>
        <v>5.9166666666666661</v>
      </c>
      <c r="BJ1640" s="50">
        <f t="shared" si="441"/>
        <v>73.958333333333329</v>
      </c>
      <c r="BK1640" s="51">
        <f t="shared" si="442"/>
        <v>93.802816901408477</v>
      </c>
      <c r="BL1640" s="51">
        <f t="shared" si="443"/>
        <v>100</v>
      </c>
      <c r="BM1640" s="51">
        <f t="shared" si="449"/>
        <v>69.375000000000014</v>
      </c>
      <c r="BN1640" s="52">
        <f t="shared" si="444"/>
        <v>0.5</v>
      </c>
      <c r="BO1640" s="52">
        <f t="shared" si="445"/>
        <v>1350</v>
      </c>
      <c r="BP1640" s="52">
        <f t="shared" si="446"/>
        <v>1.5833333333333335</v>
      </c>
      <c r="BQ1640" s="53">
        <f t="shared" si="447"/>
        <v>285.00000000000006</v>
      </c>
    </row>
    <row r="1641" spans="1:70">
      <c r="A1641" s="41">
        <v>1702</v>
      </c>
      <c r="B1641" s="42">
        <v>46049</v>
      </c>
      <c r="C1641" s="15" t="s">
        <v>97</v>
      </c>
      <c r="D1641" s="43" t="str">
        <f t="shared" si="437"/>
        <v>HO</v>
      </c>
      <c r="E1641" s="44" t="s">
        <v>179</v>
      </c>
      <c r="F1641" s="44" t="s">
        <v>161</v>
      </c>
      <c r="G1641" s="45" t="s">
        <v>173</v>
      </c>
      <c r="H1641" s="45"/>
      <c r="I1641" s="45"/>
      <c r="J1641" s="5">
        <v>208246</v>
      </c>
      <c r="K1641" s="46" t="str">
        <f>VLOOKUP(J1641,'[1]Item List (3)'!A$1:B$110000,2,FALSE)</f>
        <v>OR. 208 YY2</v>
      </c>
      <c r="L1641" s="5">
        <v>251223005</v>
      </c>
      <c r="M1641" s="15" t="str">
        <f t="shared" si="436"/>
        <v>OR</v>
      </c>
      <c r="N1641" s="15">
        <v>20</v>
      </c>
      <c r="O1641" s="47">
        <f t="shared" si="450"/>
        <v>180</v>
      </c>
      <c r="P1641" s="15">
        <v>1</v>
      </c>
      <c r="Q1641" s="15">
        <v>1066</v>
      </c>
      <c r="R1641" s="15"/>
      <c r="S1641" s="15"/>
      <c r="T1641" s="15"/>
      <c r="U1641" s="48">
        <f t="shared" si="448"/>
        <v>1066</v>
      </c>
      <c r="V1641" s="15">
        <v>380</v>
      </c>
      <c r="W1641" s="15"/>
      <c r="X1641" s="15">
        <v>30</v>
      </c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>
        <v>20</v>
      </c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>
        <v>50</v>
      </c>
      <c r="BD1641" s="15"/>
      <c r="BE1641" s="15"/>
      <c r="BF1641" s="15"/>
      <c r="BG1641" s="48">
        <f t="shared" si="438"/>
        <v>480</v>
      </c>
      <c r="BH1641" s="49">
        <f t="shared" si="440"/>
        <v>8</v>
      </c>
      <c r="BI1641" s="50">
        <f t="shared" si="439"/>
        <v>6.333333333333333</v>
      </c>
      <c r="BJ1641" s="50">
        <f t="shared" si="441"/>
        <v>79.166666666666657</v>
      </c>
      <c r="BK1641" s="51">
        <f t="shared" si="442"/>
        <v>93.508771929824562</v>
      </c>
      <c r="BL1641" s="51">
        <f t="shared" si="443"/>
        <v>100</v>
      </c>
      <c r="BM1641" s="51">
        <f t="shared" si="449"/>
        <v>74.027777777777757</v>
      </c>
      <c r="BN1641" s="52">
        <f t="shared" si="444"/>
        <v>0.33333333333333331</v>
      </c>
      <c r="BO1641" s="52">
        <f t="shared" si="445"/>
        <v>1380</v>
      </c>
      <c r="BP1641" s="52">
        <f t="shared" si="446"/>
        <v>1.3333333333333335</v>
      </c>
      <c r="BQ1641" s="53">
        <f t="shared" si="447"/>
        <v>240.00000000000006</v>
      </c>
    </row>
    <row r="1642" spans="1:70">
      <c r="A1642" s="41">
        <v>1703</v>
      </c>
      <c r="B1642" s="42">
        <v>46050</v>
      </c>
      <c r="C1642" s="15" t="s">
        <v>91</v>
      </c>
      <c r="D1642" s="43" t="str">
        <f t="shared" si="437"/>
        <v>FG</v>
      </c>
      <c r="E1642" s="44" t="s">
        <v>93</v>
      </c>
      <c r="F1642" s="44" t="s">
        <v>92</v>
      </c>
      <c r="G1642" s="45" t="s">
        <v>98</v>
      </c>
      <c r="H1642" s="45" t="s">
        <v>99</v>
      </c>
      <c r="I1642" s="45"/>
      <c r="J1642" s="5">
        <v>208040.4</v>
      </c>
      <c r="K1642" s="46" t="str">
        <f>VLOOKUP(J1642,[3]Sheet1!A1635:$B$50000,2,FALSE)</f>
        <v>BR.OR 3222 LMW</v>
      </c>
      <c r="L1642" s="5">
        <v>251224004</v>
      </c>
      <c r="M1642" s="15" t="str">
        <f t="shared" si="436"/>
        <v>OR</v>
      </c>
      <c r="N1642" s="15"/>
      <c r="O1642" s="47" t="str">
        <f t="shared" si="450"/>
        <v/>
      </c>
      <c r="P1642" s="15">
        <v>1</v>
      </c>
      <c r="Q1642" s="15">
        <v>3203</v>
      </c>
      <c r="R1642" s="15"/>
      <c r="S1642" s="15">
        <v>2</v>
      </c>
      <c r="T1642" s="15"/>
      <c r="U1642" s="48">
        <f t="shared" si="448"/>
        <v>3205</v>
      </c>
      <c r="V1642" s="15">
        <v>360</v>
      </c>
      <c r="W1642" s="15">
        <v>60</v>
      </c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>
        <v>30</v>
      </c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>
        <v>30</v>
      </c>
      <c r="BD1642" s="15"/>
      <c r="BE1642" s="15"/>
      <c r="BF1642" s="15"/>
      <c r="BG1642" s="48">
        <f t="shared" si="438"/>
        <v>480</v>
      </c>
      <c r="BH1642" s="49">
        <f t="shared" si="440"/>
        <v>8</v>
      </c>
      <c r="BI1642" s="50">
        <f t="shared" si="439"/>
        <v>6</v>
      </c>
      <c r="BJ1642" s="50">
        <f t="shared" si="441"/>
        <v>75</v>
      </c>
      <c r="BK1642" s="51">
        <f t="shared" si="442"/>
        <v>0</v>
      </c>
      <c r="BL1642" s="51">
        <f t="shared" si="443"/>
        <v>99.93759750390015</v>
      </c>
      <c r="BM1642" s="51">
        <f t="shared" si="449"/>
        <v>0</v>
      </c>
      <c r="BN1642" s="52">
        <f t="shared" si="444"/>
        <v>1</v>
      </c>
      <c r="BO1642" s="52">
        <f t="shared" si="445"/>
        <v>0</v>
      </c>
      <c r="BP1642" s="52">
        <f t="shared" si="446"/>
        <v>1</v>
      </c>
      <c r="BQ1642" s="53">
        <f t="shared" si="447"/>
        <v>0</v>
      </c>
    </row>
    <row r="1643" spans="1:70">
      <c r="A1643" s="41">
        <v>1704</v>
      </c>
      <c r="B1643" s="42">
        <v>46050</v>
      </c>
      <c r="C1643" s="15" t="s">
        <v>97</v>
      </c>
      <c r="D1643" s="43" t="str">
        <f t="shared" si="437"/>
        <v>FG</v>
      </c>
      <c r="E1643" s="44" t="s">
        <v>93</v>
      </c>
      <c r="F1643" s="44" t="s">
        <v>92</v>
      </c>
      <c r="G1643" s="45" t="s">
        <v>94</v>
      </c>
      <c r="H1643" s="45" t="s">
        <v>119</v>
      </c>
      <c r="I1643" s="45" t="s">
        <v>103</v>
      </c>
      <c r="J1643" s="5">
        <v>208040.4</v>
      </c>
      <c r="K1643" s="46" t="str">
        <f>VLOOKUP(J1643,[3]Sheet1!A1636:$B$50000,2,FALSE)</f>
        <v>BR.OR 3222 LMW</v>
      </c>
      <c r="L1643" s="5">
        <v>251224004</v>
      </c>
      <c r="M1643" s="15" t="str">
        <f t="shared" si="436"/>
        <v>OR</v>
      </c>
      <c r="N1643" s="15"/>
      <c r="O1643" s="47" t="str">
        <f t="shared" si="450"/>
        <v/>
      </c>
      <c r="P1643" s="15">
        <v>1</v>
      </c>
      <c r="Q1643" s="15">
        <v>1794</v>
      </c>
      <c r="R1643" s="15"/>
      <c r="S1643" s="15"/>
      <c r="T1643" s="15"/>
      <c r="U1643" s="48">
        <f t="shared" si="448"/>
        <v>1794</v>
      </c>
      <c r="V1643" s="15">
        <v>150</v>
      </c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>
        <v>30</v>
      </c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48">
        <f t="shared" si="438"/>
        <v>180</v>
      </c>
      <c r="BH1643" s="49">
        <f t="shared" si="440"/>
        <v>3</v>
      </c>
      <c r="BI1643" s="50">
        <f t="shared" si="439"/>
        <v>2.5</v>
      </c>
      <c r="BJ1643" s="50">
        <f t="shared" si="441"/>
        <v>83.333333333333343</v>
      </c>
      <c r="BK1643" s="51">
        <f t="shared" si="442"/>
        <v>0</v>
      </c>
      <c r="BL1643" s="51">
        <f t="shared" si="443"/>
        <v>100</v>
      </c>
      <c r="BM1643" s="51">
        <f t="shared" si="449"/>
        <v>0</v>
      </c>
      <c r="BN1643" s="52">
        <f t="shared" si="444"/>
        <v>0</v>
      </c>
      <c r="BO1643" s="52">
        <f t="shared" si="445"/>
        <v>0</v>
      </c>
      <c r="BP1643" s="52">
        <f t="shared" si="446"/>
        <v>0.5</v>
      </c>
      <c r="BQ1643" s="53">
        <f t="shared" si="447"/>
        <v>0</v>
      </c>
    </row>
    <row r="1644" spans="1:70">
      <c r="A1644" s="41">
        <v>1705</v>
      </c>
      <c r="B1644" s="42">
        <v>46050</v>
      </c>
      <c r="C1644" s="15" t="s">
        <v>97</v>
      </c>
      <c r="D1644" s="43" t="str">
        <f t="shared" si="437"/>
        <v>FG</v>
      </c>
      <c r="E1644" s="44" t="s">
        <v>93</v>
      </c>
      <c r="F1644" s="44"/>
      <c r="G1644" s="45" t="s">
        <v>94</v>
      </c>
      <c r="H1644" s="45" t="s">
        <v>119</v>
      </c>
      <c r="I1644" s="45" t="s">
        <v>103</v>
      </c>
      <c r="J1644" s="5">
        <v>200261</v>
      </c>
      <c r="K1644" s="46" t="str">
        <f>VLOOKUP(J1644,'[1]Item List (3)'!A$1:B$110000,2,FALSE)</f>
        <v>OR.211 YY4</v>
      </c>
      <c r="L1644" s="5">
        <v>260116005</v>
      </c>
      <c r="M1644" s="15" t="str">
        <f t="shared" si="436"/>
        <v>OR</v>
      </c>
      <c r="N1644" s="15"/>
      <c r="O1644" s="47" t="str">
        <f t="shared" si="450"/>
        <v/>
      </c>
      <c r="P1644" s="15"/>
      <c r="Q1644" s="15"/>
      <c r="R1644" s="15"/>
      <c r="S1644" s="15"/>
      <c r="T1644" s="15"/>
      <c r="U1644" s="48">
        <f t="shared" si="448"/>
        <v>0</v>
      </c>
      <c r="V1644" s="15"/>
      <c r="W1644" s="15">
        <v>120</v>
      </c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>
        <v>180</v>
      </c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48">
        <f t="shared" si="438"/>
        <v>300</v>
      </c>
      <c r="BH1644" s="49">
        <f t="shared" si="440"/>
        <v>5</v>
      </c>
      <c r="BI1644" s="50">
        <f t="shared" si="439"/>
        <v>0</v>
      </c>
      <c r="BJ1644" s="50">
        <f t="shared" si="441"/>
        <v>0</v>
      </c>
      <c r="BK1644" s="51">
        <f t="shared" si="442"/>
        <v>0</v>
      </c>
      <c r="BL1644" s="51">
        <f t="shared" si="443"/>
        <v>0</v>
      </c>
      <c r="BM1644" s="51">
        <f t="shared" si="449"/>
        <v>0</v>
      </c>
      <c r="BN1644" s="52">
        <f t="shared" si="444"/>
        <v>2</v>
      </c>
      <c r="BO1644" s="52">
        <f t="shared" si="445"/>
        <v>0</v>
      </c>
      <c r="BP1644" s="52">
        <f t="shared" si="446"/>
        <v>3</v>
      </c>
      <c r="BQ1644" s="53">
        <f t="shared" si="447"/>
        <v>0</v>
      </c>
    </row>
    <row r="1645" spans="1:70">
      <c r="A1645" s="41">
        <v>1706</v>
      </c>
      <c r="B1645" s="42">
        <v>46050</v>
      </c>
      <c r="C1645" s="15" t="s">
        <v>91</v>
      </c>
      <c r="D1645" s="43" t="str">
        <f t="shared" si="437"/>
        <v>FG</v>
      </c>
      <c r="E1645" s="44" t="s">
        <v>100</v>
      </c>
      <c r="F1645" s="44" t="s">
        <v>92</v>
      </c>
      <c r="G1645" s="45" t="s">
        <v>103</v>
      </c>
      <c r="H1645" s="45" t="s">
        <v>114</v>
      </c>
      <c r="I1645" s="45"/>
      <c r="J1645" s="5">
        <v>104332.01</v>
      </c>
      <c r="K1645" s="46" t="str">
        <f>VLOOKUP(J1645,'[1]Item List (3)'!A$1:B$110000,2,FALSE)</f>
        <v>NA/RNA.IR 6908</v>
      </c>
      <c r="L1645" s="5">
        <v>251012002</v>
      </c>
      <c r="M1645" s="15" t="str">
        <f t="shared" si="436"/>
        <v>IR</v>
      </c>
      <c r="N1645" s="15"/>
      <c r="O1645" s="47" t="str">
        <f t="shared" si="450"/>
        <v/>
      </c>
      <c r="P1645" s="15">
        <v>1</v>
      </c>
      <c r="Q1645" s="15">
        <v>1286</v>
      </c>
      <c r="R1645" s="15"/>
      <c r="S1645" s="15">
        <v>10</v>
      </c>
      <c r="T1645" s="15"/>
      <c r="U1645" s="48">
        <f t="shared" si="448"/>
        <v>1296</v>
      </c>
      <c r="V1645" s="15">
        <v>60</v>
      </c>
      <c r="W1645" s="15">
        <v>60</v>
      </c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>
        <v>60</v>
      </c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48">
        <f t="shared" si="438"/>
        <v>180</v>
      </c>
      <c r="BH1645" s="49">
        <f t="shared" si="440"/>
        <v>3</v>
      </c>
      <c r="BI1645" s="50">
        <f t="shared" si="439"/>
        <v>1</v>
      </c>
      <c r="BJ1645" s="50">
        <f t="shared" si="441"/>
        <v>33.333333333333329</v>
      </c>
      <c r="BK1645" s="51">
        <f t="shared" si="442"/>
        <v>0</v>
      </c>
      <c r="BL1645" s="51">
        <f t="shared" si="443"/>
        <v>99.228395061728392</v>
      </c>
      <c r="BM1645" s="51">
        <f t="shared" si="449"/>
        <v>0</v>
      </c>
      <c r="BN1645" s="52">
        <f t="shared" si="444"/>
        <v>1</v>
      </c>
      <c r="BO1645" s="52">
        <f t="shared" si="445"/>
        <v>0</v>
      </c>
      <c r="BP1645" s="52">
        <f t="shared" si="446"/>
        <v>1</v>
      </c>
      <c r="BQ1645" s="53">
        <f t="shared" si="447"/>
        <v>0</v>
      </c>
    </row>
    <row r="1646" spans="1:70">
      <c r="A1646" s="41">
        <v>1707</v>
      </c>
      <c r="B1646" s="42">
        <v>46050</v>
      </c>
      <c r="C1646" s="15" t="s">
        <v>91</v>
      </c>
      <c r="D1646" s="43" t="str">
        <f t="shared" si="437"/>
        <v>FG</v>
      </c>
      <c r="E1646" s="44" t="s">
        <v>100</v>
      </c>
      <c r="F1646" s="44" t="s">
        <v>92</v>
      </c>
      <c r="G1646" s="45" t="s">
        <v>103</v>
      </c>
      <c r="H1646" s="45" t="s">
        <v>114</v>
      </c>
      <c r="I1646" s="45"/>
      <c r="J1646" s="5">
        <v>201049.11</v>
      </c>
      <c r="K1646" s="46" t="str">
        <f>VLOOKUP(J1646,'[1]Item List (3)'!A$1:B$110000,2,FALSE)</f>
        <v>NUTR. OR 1542X</v>
      </c>
      <c r="L1646" s="5">
        <v>251121004</v>
      </c>
      <c r="M1646" s="15" t="str">
        <f t="shared" si="436"/>
        <v>OR</v>
      </c>
      <c r="N1646" s="15"/>
      <c r="O1646" s="47" t="str">
        <f t="shared" si="450"/>
        <v/>
      </c>
      <c r="P1646" s="15">
        <v>1</v>
      </c>
      <c r="Q1646" s="15">
        <v>1003</v>
      </c>
      <c r="R1646" s="15"/>
      <c r="S1646" s="15"/>
      <c r="T1646" s="15">
        <v>1</v>
      </c>
      <c r="U1646" s="48">
        <f t="shared" si="448"/>
        <v>1004</v>
      </c>
      <c r="V1646" s="15">
        <v>60</v>
      </c>
      <c r="W1646" s="15">
        <v>60</v>
      </c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>
        <v>60</v>
      </c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48">
        <f t="shared" si="438"/>
        <v>180</v>
      </c>
      <c r="BH1646" s="49">
        <f t="shared" si="440"/>
        <v>3</v>
      </c>
      <c r="BI1646" s="50">
        <f t="shared" si="439"/>
        <v>1</v>
      </c>
      <c r="BJ1646" s="50">
        <f t="shared" si="441"/>
        <v>33.333333333333329</v>
      </c>
      <c r="BK1646" s="51">
        <f t="shared" si="442"/>
        <v>0</v>
      </c>
      <c r="BL1646" s="51">
        <f t="shared" si="443"/>
        <v>99.900398406374507</v>
      </c>
      <c r="BM1646" s="51">
        <f t="shared" si="449"/>
        <v>0</v>
      </c>
      <c r="BN1646" s="52">
        <f t="shared" si="444"/>
        <v>1</v>
      </c>
      <c r="BO1646" s="52">
        <f t="shared" si="445"/>
        <v>0</v>
      </c>
      <c r="BP1646" s="52">
        <f t="shared" si="446"/>
        <v>1</v>
      </c>
      <c r="BQ1646" s="53">
        <f t="shared" si="447"/>
        <v>0</v>
      </c>
    </row>
    <row r="1647" spans="1:70">
      <c r="A1647" s="41">
        <v>1708</v>
      </c>
      <c r="B1647" s="42">
        <v>46050</v>
      </c>
      <c r="C1647" s="15" t="s">
        <v>91</v>
      </c>
      <c r="D1647" s="43" t="str">
        <f t="shared" si="437"/>
        <v>FG</v>
      </c>
      <c r="E1647" s="44" t="s">
        <v>100</v>
      </c>
      <c r="F1647" s="44" t="s">
        <v>96</v>
      </c>
      <c r="G1647" s="45" t="s">
        <v>103</v>
      </c>
      <c r="H1647" s="45" t="s">
        <v>114</v>
      </c>
      <c r="I1647" s="45"/>
      <c r="J1647" s="5">
        <v>103002</v>
      </c>
      <c r="K1647" s="46" t="str">
        <f>VLOOKUP(J1647,'[1]Item List (3)'!A$1:B$110000,2,FALSE)</f>
        <v>940041550 MATERIAL</v>
      </c>
      <c r="L1647" s="5"/>
      <c r="M1647" s="15" t="str">
        <f t="shared" ref="M1647:M1710" si="451">IF((LEFT(J1647))="2",$L$1,$J$1)</f>
        <v>IR</v>
      </c>
      <c r="N1647" s="15"/>
      <c r="O1647" s="47" t="str">
        <f t="shared" si="450"/>
        <v/>
      </c>
      <c r="P1647" s="15">
        <v>1</v>
      </c>
      <c r="Q1647" s="15">
        <v>1042</v>
      </c>
      <c r="R1647" s="15"/>
      <c r="S1647" s="15"/>
      <c r="T1647" s="15"/>
      <c r="U1647" s="48">
        <f t="shared" si="448"/>
        <v>1042</v>
      </c>
      <c r="V1647" s="15">
        <v>60</v>
      </c>
      <c r="W1647" s="15">
        <v>60</v>
      </c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48">
        <f t="shared" si="438"/>
        <v>120</v>
      </c>
      <c r="BH1647" s="49">
        <f t="shared" si="440"/>
        <v>2</v>
      </c>
      <c r="BI1647" s="50">
        <f t="shared" si="439"/>
        <v>1</v>
      </c>
      <c r="BJ1647" s="50">
        <f t="shared" si="441"/>
        <v>50</v>
      </c>
      <c r="BK1647" s="51">
        <f t="shared" si="442"/>
        <v>0</v>
      </c>
      <c r="BL1647" s="51">
        <f t="shared" si="443"/>
        <v>100</v>
      </c>
      <c r="BM1647" s="51">
        <f t="shared" si="449"/>
        <v>0</v>
      </c>
      <c r="BN1647" s="52">
        <f t="shared" si="444"/>
        <v>1</v>
      </c>
      <c r="BO1647" s="52">
        <f t="shared" si="445"/>
        <v>0</v>
      </c>
      <c r="BP1647" s="52">
        <f t="shared" si="446"/>
        <v>0</v>
      </c>
      <c r="BQ1647" s="53">
        <f t="shared" si="447"/>
        <v>0</v>
      </c>
    </row>
    <row r="1648" spans="1:70">
      <c r="A1648" s="41">
        <v>1709</v>
      </c>
      <c r="B1648" s="42">
        <v>46050</v>
      </c>
      <c r="C1648" s="15" t="s">
        <v>97</v>
      </c>
      <c r="D1648" s="43" t="str">
        <f t="shared" si="437"/>
        <v>FG</v>
      </c>
      <c r="E1648" s="44" t="s">
        <v>100</v>
      </c>
      <c r="F1648" s="44" t="s">
        <v>92</v>
      </c>
      <c r="G1648" s="45" t="s">
        <v>101</v>
      </c>
      <c r="H1648" s="45" t="s">
        <v>102</v>
      </c>
      <c r="I1648" s="45"/>
      <c r="J1648" s="5">
        <v>103002</v>
      </c>
      <c r="K1648" s="46" t="str">
        <f>VLOOKUP(J1648,'[1]Item List (3)'!A$1:B$110000,2,FALSE)</f>
        <v>940041550 MATERIAL</v>
      </c>
      <c r="L1648" s="5">
        <v>251203003</v>
      </c>
      <c r="M1648" s="15" t="str">
        <f t="shared" si="451"/>
        <v>IR</v>
      </c>
      <c r="N1648" s="15"/>
      <c r="O1648" s="47" t="str">
        <f t="shared" si="450"/>
        <v/>
      </c>
      <c r="P1648" s="15">
        <v>1</v>
      </c>
      <c r="Q1648" s="15">
        <v>1042</v>
      </c>
      <c r="R1648" s="15"/>
      <c r="S1648" s="15">
        <v>5</v>
      </c>
      <c r="T1648" s="15"/>
      <c r="U1648" s="48">
        <f t="shared" si="448"/>
        <v>1047</v>
      </c>
      <c r="V1648" s="15">
        <v>60</v>
      </c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>
        <v>60</v>
      </c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48">
        <f t="shared" si="438"/>
        <v>120</v>
      </c>
      <c r="BH1648" s="49">
        <f t="shared" si="440"/>
        <v>2</v>
      </c>
      <c r="BI1648" s="50">
        <f t="shared" si="439"/>
        <v>1</v>
      </c>
      <c r="BJ1648" s="50">
        <f t="shared" si="441"/>
        <v>50</v>
      </c>
      <c r="BK1648" s="51">
        <f t="shared" si="442"/>
        <v>0</v>
      </c>
      <c r="BL1648" s="51">
        <f t="shared" si="443"/>
        <v>99.522445081184344</v>
      </c>
      <c r="BM1648" s="51">
        <f t="shared" si="449"/>
        <v>0</v>
      </c>
      <c r="BN1648" s="52">
        <f t="shared" si="444"/>
        <v>0</v>
      </c>
      <c r="BO1648" s="52">
        <f t="shared" si="445"/>
        <v>0</v>
      </c>
      <c r="BP1648" s="52">
        <f t="shared" si="446"/>
        <v>1</v>
      </c>
      <c r="BQ1648" s="53">
        <f t="shared" si="447"/>
        <v>0</v>
      </c>
    </row>
    <row r="1649" spans="1:69">
      <c r="A1649" s="41">
        <v>1710</v>
      </c>
      <c r="B1649" s="42">
        <v>46050</v>
      </c>
      <c r="C1649" s="15" t="s">
        <v>97</v>
      </c>
      <c r="D1649" s="43" t="str">
        <f t="shared" si="437"/>
        <v>FG</v>
      </c>
      <c r="E1649" s="44" t="s">
        <v>100</v>
      </c>
      <c r="F1649" s="44"/>
      <c r="G1649" s="45" t="s">
        <v>101</v>
      </c>
      <c r="H1649" s="45" t="s">
        <v>102</v>
      </c>
      <c r="I1649" s="45"/>
      <c r="J1649" s="5">
        <v>102103</v>
      </c>
      <c r="K1649" s="46" t="e">
        <f>VLOOKUP(J1649,'[1]Item List (3)'!A$1:B$110000,2,FALSE)</f>
        <v>#N/A</v>
      </c>
      <c r="L1649" s="5"/>
      <c r="M1649" s="15" t="str">
        <f t="shared" si="451"/>
        <v>IR</v>
      </c>
      <c r="N1649" s="15"/>
      <c r="O1649" s="47" t="str">
        <f t="shared" si="450"/>
        <v/>
      </c>
      <c r="P1649" s="15"/>
      <c r="Q1649" s="15"/>
      <c r="R1649" s="15"/>
      <c r="S1649" s="15"/>
      <c r="T1649" s="15"/>
      <c r="U1649" s="48">
        <f t="shared" si="448"/>
        <v>0</v>
      </c>
      <c r="V1649" s="15"/>
      <c r="W1649" s="15">
        <v>60</v>
      </c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48">
        <f t="shared" si="438"/>
        <v>60</v>
      </c>
      <c r="BH1649" s="49">
        <f t="shared" si="440"/>
        <v>1</v>
      </c>
      <c r="BI1649" s="50">
        <f t="shared" si="439"/>
        <v>0</v>
      </c>
      <c r="BJ1649" s="50">
        <f t="shared" si="441"/>
        <v>0</v>
      </c>
      <c r="BK1649" s="51">
        <f t="shared" si="442"/>
        <v>0</v>
      </c>
      <c r="BL1649" s="51">
        <f t="shared" si="443"/>
        <v>0</v>
      </c>
      <c r="BM1649" s="51">
        <f t="shared" si="449"/>
        <v>0</v>
      </c>
      <c r="BN1649" s="52">
        <f t="shared" si="444"/>
        <v>1</v>
      </c>
      <c r="BO1649" s="52">
        <f t="shared" si="445"/>
        <v>0</v>
      </c>
      <c r="BP1649" s="52">
        <f t="shared" si="446"/>
        <v>0</v>
      </c>
      <c r="BQ1649" s="53">
        <f t="shared" si="447"/>
        <v>0</v>
      </c>
    </row>
    <row r="1650" spans="1:69">
      <c r="A1650" s="41">
        <v>1711</v>
      </c>
      <c r="B1650" s="42">
        <v>46050</v>
      </c>
      <c r="C1650" s="15" t="s">
        <v>97</v>
      </c>
      <c r="D1650" s="43" t="str">
        <f t="shared" si="437"/>
        <v>FG</v>
      </c>
      <c r="E1650" s="44" t="s">
        <v>100</v>
      </c>
      <c r="F1650" s="44" t="s">
        <v>92</v>
      </c>
      <c r="G1650" s="45" t="s">
        <v>101</v>
      </c>
      <c r="H1650" s="45" t="s">
        <v>102</v>
      </c>
      <c r="I1650" s="45"/>
      <c r="J1650" s="5">
        <v>212103</v>
      </c>
      <c r="K1650" s="46" t="e">
        <f>VLOOKUP(J1650,'[1]Item List (3)'!A$1:B$110000,2,FALSE)</f>
        <v>#N/A</v>
      </c>
      <c r="L1650" s="5">
        <v>260102003</v>
      </c>
      <c r="M1650" s="15" t="str">
        <f t="shared" si="451"/>
        <v>OR</v>
      </c>
      <c r="N1650" s="15"/>
      <c r="O1650" s="47" t="str">
        <f t="shared" si="450"/>
        <v/>
      </c>
      <c r="P1650" s="15">
        <v>1</v>
      </c>
      <c r="Q1650" s="15">
        <v>180</v>
      </c>
      <c r="R1650" s="15"/>
      <c r="S1650" s="15"/>
      <c r="T1650" s="15"/>
      <c r="U1650" s="48">
        <f t="shared" si="448"/>
        <v>180</v>
      </c>
      <c r="V1650" s="15">
        <v>60</v>
      </c>
      <c r="W1650" s="15">
        <v>60</v>
      </c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48">
        <f t="shared" si="438"/>
        <v>120</v>
      </c>
      <c r="BH1650" s="49">
        <f t="shared" si="440"/>
        <v>2</v>
      </c>
      <c r="BI1650" s="50">
        <f t="shared" si="439"/>
        <v>1</v>
      </c>
      <c r="BJ1650" s="50">
        <f t="shared" si="441"/>
        <v>50</v>
      </c>
      <c r="BK1650" s="51">
        <f t="shared" si="442"/>
        <v>0</v>
      </c>
      <c r="BL1650" s="51">
        <f t="shared" si="443"/>
        <v>100</v>
      </c>
      <c r="BM1650" s="51">
        <f t="shared" si="449"/>
        <v>0</v>
      </c>
      <c r="BN1650" s="52">
        <f t="shared" si="444"/>
        <v>1</v>
      </c>
      <c r="BO1650" s="52">
        <f t="shared" si="445"/>
        <v>0</v>
      </c>
      <c r="BP1650" s="52">
        <f t="shared" si="446"/>
        <v>0</v>
      </c>
      <c r="BQ1650" s="53">
        <f t="shared" si="447"/>
        <v>0</v>
      </c>
    </row>
    <row r="1651" spans="1:69">
      <c r="A1651" s="41">
        <v>1712</v>
      </c>
      <c r="B1651" s="42">
        <v>46050</v>
      </c>
      <c r="C1651" s="15" t="s">
        <v>97</v>
      </c>
      <c r="D1651" s="43" t="str">
        <f t="shared" si="437"/>
        <v>FG</v>
      </c>
      <c r="E1651" s="44" t="s">
        <v>100</v>
      </c>
      <c r="F1651" s="44" t="s">
        <v>92</v>
      </c>
      <c r="G1651" s="45" t="s">
        <v>101</v>
      </c>
      <c r="H1651" s="45" t="s">
        <v>102</v>
      </c>
      <c r="I1651" s="45"/>
      <c r="J1651" s="5">
        <v>100282.4</v>
      </c>
      <c r="K1651" s="46" t="str">
        <f>VLOOKUP(J1651,'[1]Item List (3)'!A$1:B$110000,2,FALSE)</f>
        <v>D.IR 14537 SPL</v>
      </c>
      <c r="L1651" s="5">
        <v>251225005</v>
      </c>
      <c r="M1651" s="15" t="str">
        <f t="shared" si="451"/>
        <v>IR</v>
      </c>
      <c r="N1651" s="15"/>
      <c r="O1651" s="47" t="str">
        <f t="shared" si="450"/>
        <v/>
      </c>
      <c r="P1651" s="15">
        <v>1</v>
      </c>
      <c r="Q1651" s="15">
        <v>704</v>
      </c>
      <c r="R1651" s="15"/>
      <c r="S1651" s="15"/>
      <c r="T1651" s="15"/>
      <c r="U1651" s="48">
        <f t="shared" si="448"/>
        <v>704</v>
      </c>
      <c r="V1651" s="15">
        <v>60</v>
      </c>
      <c r="W1651" s="15">
        <v>60</v>
      </c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>
        <v>60</v>
      </c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48">
        <f t="shared" si="438"/>
        <v>180</v>
      </c>
      <c r="BH1651" s="49">
        <f t="shared" si="440"/>
        <v>3</v>
      </c>
      <c r="BI1651" s="50">
        <f t="shared" si="439"/>
        <v>1</v>
      </c>
      <c r="BJ1651" s="50">
        <f t="shared" si="441"/>
        <v>33.333333333333329</v>
      </c>
      <c r="BK1651" s="51">
        <f t="shared" si="442"/>
        <v>0</v>
      </c>
      <c r="BL1651" s="51">
        <f t="shared" si="443"/>
        <v>100</v>
      </c>
      <c r="BM1651" s="51">
        <f t="shared" si="449"/>
        <v>0</v>
      </c>
      <c r="BN1651" s="52">
        <f t="shared" si="444"/>
        <v>1</v>
      </c>
      <c r="BO1651" s="52">
        <f t="shared" si="445"/>
        <v>0</v>
      </c>
      <c r="BP1651" s="52">
        <f t="shared" si="446"/>
        <v>1</v>
      </c>
      <c r="BQ1651" s="53">
        <f t="shared" si="447"/>
        <v>0</v>
      </c>
    </row>
    <row r="1652" spans="1:69">
      <c r="A1652" s="41">
        <v>1713</v>
      </c>
      <c r="B1652" s="42">
        <v>46050</v>
      </c>
      <c r="C1652" s="15" t="s">
        <v>91</v>
      </c>
      <c r="D1652" s="43" t="str">
        <f t="shared" si="437"/>
        <v>CG</v>
      </c>
      <c r="E1652" s="44" t="s">
        <v>105</v>
      </c>
      <c r="F1652" s="44"/>
      <c r="G1652" s="45"/>
      <c r="H1652" s="45"/>
      <c r="I1652" s="45"/>
      <c r="J1652" s="5"/>
      <c r="K1652" s="46" t="e">
        <f>VLOOKUP(J1652,'[1]Item List (3)'!A$1:B$110000,2,FALSE)</f>
        <v>#N/A</v>
      </c>
      <c r="L1652" s="5"/>
      <c r="M1652" s="15" t="str">
        <f t="shared" si="451"/>
        <v>IR</v>
      </c>
      <c r="N1652" s="15"/>
      <c r="O1652" s="47" t="str">
        <f t="shared" si="450"/>
        <v/>
      </c>
      <c r="P1652" s="15"/>
      <c r="Q1652" s="15"/>
      <c r="R1652" s="15"/>
      <c r="S1652" s="15"/>
      <c r="T1652" s="15"/>
      <c r="U1652" s="48">
        <f t="shared" si="448"/>
        <v>0</v>
      </c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>
        <v>480</v>
      </c>
      <c r="BG1652" s="48">
        <f t="shared" si="438"/>
        <v>480</v>
      </c>
      <c r="BH1652" s="49">
        <f t="shared" si="440"/>
        <v>8</v>
      </c>
      <c r="BI1652" s="50">
        <f t="shared" si="439"/>
        <v>0</v>
      </c>
      <c r="BJ1652" s="50">
        <f t="shared" si="441"/>
        <v>0</v>
      </c>
      <c r="BK1652" s="51">
        <f t="shared" si="442"/>
        <v>0</v>
      </c>
      <c r="BL1652" s="51">
        <f t="shared" si="443"/>
        <v>0</v>
      </c>
      <c r="BM1652" s="51">
        <f t="shared" si="449"/>
        <v>0</v>
      </c>
      <c r="BN1652" s="52">
        <f t="shared" si="444"/>
        <v>8</v>
      </c>
      <c r="BO1652" s="52">
        <f t="shared" si="445"/>
        <v>0</v>
      </c>
      <c r="BP1652" s="52">
        <f t="shared" si="446"/>
        <v>0</v>
      </c>
      <c r="BQ1652" s="53">
        <f t="shared" si="447"/>
        <v>0</v>
      </c>
    </row>
    <row r="1653" spans="1:69">
      <c r="A1653" s="41">
        <v>1714</v>
      </c>
      <c r="B1653" s="42">
        <v>46050</v>
      </c>
      <c r="C1653" s="15" t="s">
        <v>97</v>
      </c>
      <c r="D1653" s="43" t="str">
        <f t="shared" si="437"/>
        <v>CG</v>
      </c>
      <c r="E1653" s="44" t="s">
        <v>105</v>
      </c>
      <c r="F1653" s="44"/>
      <c r="G1653" s="45"/>
      <c r="H1653" s="45"/>
      <c r="I1653" s="45"/>
      <c r="J1653" s="5"/>
      <c r="K1653" s="46" t="e">
        <f>VLOOKUP(J1653,'[1]Item List (3)'!A$1:B$110000,2,FALSE)</f>
        <v>#N/A</v>
      </c>
      <c r="L1653" s="5"/>
      <c r="M1653" s="15" t="str">
        <f t="shared" si="451"/>
        <v>IR</v>
      </c>
      <c r="N1653" s="15"/>
      <c r="O1653" s="47" t="str">
        <f t="shared" si="450"/>
        <v/>
      </c>
      <c r="P1653" s="15"/>
      <c r="Q1653" s="15"/>
      <c r="R1653" s="15"/>
      <c r="S1653" s="15"/>
      <c r="T1653" s="15"/>
      <c r="U1653" s="48">
        <f t="shared" si="448"/>
        <v>0</v>
      </c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>
        <v>480</v>
      </c>
      <c r="BG1653" s="48">
        <f t="shared" si="438"/>
        <v>480</v>
      </c>
      <c r="BH1653" s="49">
        <f t="shared" si="440"/>
        <v>8</v>
      </c>
      <c r="BI1653" s="50">
        <f t="shared" si="439"/>
        <v>0</v>
      </c>
      <c r="BJ1653" s="50">
        <f t="shared" si="441"/>
        <v>0</v>
      </c>
      <c r="BK1653" s="51">
        <f t="shared" si="442"/>
        <v>0</v>
      </c>
      <c r="BL1653" s="51">
        <f t="shared" si="443"/>
        <v>0</v>
      </c>
      <c r="BM1653" s="51">
        <f t="shared" si="449"/>
        <v>0</v>
      </c>
      <c r="BN1653" s="52">
        <f t="shared" si="444"/>
        <v>8</v>
      </c>
      <c r="BO1653" s="52">
        <f t="shared" si="445"/>
        <v>0</v>
      </c>
      <c r="BP1653" s="52">
        <f t="shared" si="446"/>
        <v>0</v>
      </c>
      <c r="BQ1653" s="53">
        <f t="shared" si="447"/>
        <v>0</v>
      </c>
    </row>
    <row r="1654" spans="1:69">
      <c r="A1654" s="41">
        <v>1715</v>
      </c>
      <c r="B1654" s="42">
        <v>46050</v>
      </c>
      <c r="C1654" s="15" t="s">
        <v>91</v>
      </c>
      <c r="D1654" s="43" t="str">
        <f t="shared" si="437"/>
        <v>CG</v>
      </c>
      <c r="E1654" s="44" t="s">
        <v>108</v>
      </c>
      <c r="F1654" s="44"/>
      <c r="G1654" s="45"/>
      <c r="H1654" s="45"/>
      <c r="I1654" s="45"/>
      <c r="J1654" s="5"/>
      <c r="K1654" s="46" t="e">
        <f>VLOOKUP(J1654,'[1]Item List (3)'!A$1:B$110000,2,FALSE)</f>
        <v>#N/A</v>
      </c>
      <c r="L1654" s="5"/>
      <c r="M1654" s="15" t="str">
        <f t="shared" si="451"/>
        <v>IR</v>
      </c>
      <c r="N1654" s="15"/>
      <c r="O1654" s="47" t="str">
        <f t="shared" si="450"/>
        <v/>
      </c>
      <c r="P1654" s="15"/>
      <c r="Q1654" s="15"/>
      <c r="R1654" s="15"/>
      <c r="S1654" s="15"/>
      <c r="T1654" s="15"/>
      <c r="U1654" s="48">
        <f t="shared" si="448"/>
        <v>0</v>
      </c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>
        <v>480</v>
      </c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48">
        <f t="shared" si="438"/>
        <v>480</v>
      </c>
      <c r="BH1654" s="49">
        <f t="shared" si="440"/>
        <v>8</v>
      </c>
      <c r="BI1654" s="50">
        <f t="shared" si="439"/>
        <v>0</v>
      </c>
      <c r="BJ1654" s="50">
        <f t="shared" si="441"/>
        <v>0</v>
      </c>
      <c r="BK1654" s="51">
        <f t="shared" si="442"/>
        <v>0</v>
      </c>
      <c r="BL1654" s="51">
        <f t="shared" si="443"/>
        <v>0</v>
      </c>
      <c r="BM1654" s="51">
        <f t="shared" si="449"/>
        <v>0</v>
      </c>
      <c r="BN1654" s="52">
        <f t="shared" si="444"/>
        <v>0</v>
      </c>
      <c r="BO1654" s="52">
        <f t="shared" si="445"/>
        <v>0</v>
      </c>
      <c r="BP1654" s="52">
        <f t="shared" si="446"/>
        <v>8</v>
      </c>
      <c r="BQ1654" s="53">
        <f t="shared" si="447"/>
        <v>0</v>
      </c>
    </row>
    <row r="1655" spans="1:69">
      <c r="A1655" s="41">
        <v>1716</v>
      </c>
      <c r="B1655" s="42">
        <v>46050</v>
      </c>
      <c r="C1655" s="15" t="s">
        <v>97</v>
      </c>
      <c r="D1655" s="43" t="str">
        <f t="shared" si="437"/>
        <v>CG</v>
      </c>
      <c r="E1655" s="44" t="s">
        <v>108</v>
      </c>
      <c r="F1655" s="44" t="s">
        <v>120</v>
      </c>
      <c r="G1655" s="45" t="s">
        <v>117</v>
      </c>
      <c r="H1655" s="45" t="s">
        <v>110</v>
      </c>
      <c r="I1655" s="45" t="s">
        <v>95</v>
      </c>
      <c r="J1655" s="5">
        <v>208249</v>
      </c>
      <c r="K1655" s="46" t="str">
        <f>VLOOKUP(J1655,'[1]Item List (3)'!A$1:B$110000,2,FALSE)</f>
        <v>OW-BDA-4003</v>
      </c>
      <c r="L1655" s="5">
        <v>250220003</v>
      </c>
      <c r="M1655" s="15" t="str">
        <f t="shared" si="451"/>
        <v>OR</v>
      </c>
      <c r="N1655" s="15"/>
      <c r="O1655" s="47" t="str">
        <f t="shared" si="450"/>
        <v/>
      </c>
      <c r="P1655" s="15">
        <v>1</v>
      </c>
      <c r="Q1655" s="15">
        <v>3354</v>
      </c>
      <c r="R1655" s="15"/>
      <c r="S1655" s="15">
        <v>35</v>
      </c>
      <c r="T1655" s="15"/>
      <c r="U1655" s="48">
        <f t="shared" si="448"/>
        <v>3389</v>
      </c>
      <c r="V1655" s="15">
        <v>60</v>
      </c>
      <c r="W1655" s="15">
        <v>120</v>
      </c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>
        <v>240</v>
      </c>
      <c r="AQ1655" s="15">
        <v>60</v>
      </c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>
        <v>60</v>
      </c>
      <c r="BD1655" s="15"/>
      <c r="BE1655" s="15"/>
      <c r="BF1655" s="15"/>
      <c r="BG1655" s="48">
        <f t="shared" si="438"/>
        <v>540</v>
      </c>
      <c r="BH1655" s="49">
        <f t="shared" si="440"/>
        <v>9</v>
      </c>
      <c r="BI1655" s="50">
        <f t="shared" si="439"/>
        <v>1</v>
      </c>
      <c r="BJ1655" s="50">
        <f t="shared" si="441"/>
        <v>11.111111111111111</v>
      </c>
      <c r="BK1655" s="51">
        <f t="shared" si="442"/>
        <v>0</v>
      </c>
      <c r="BL1655" s="51">
        <f t="shared" si="443"/>
        <v>98.967246975508999</v>
      </c>
      <c r="BM1655" s="51">
        <f t="shared" si="449"/>
        <v>0</v>
      </c>
      <c r="BN1655" s="52">
        <f t="shared" si="444"/>
        <v>6</v>
      </c>
      <c r="BO1655" s="52">
        <f t="shared" si="445"/>
        <v>0</v>
      </c>
      <c r="BP1655" s="52">
        <f t="shared" si="446"/>
        <v>2</v>
      </c>
      <c r="BQ1655" s="53">
        <f t="shared" si="447"/>
        <v>0</v>
      </c>
    </row>
    <row r="1656" spans="1:69">
      <c r="A1656" s="41">
        <v>1717</v>
      </c>
      <c r="B1656" s="42">
        <v>46050</v>
      </c>
      <c r="C1656" s="15" t="s">
        <v>91</v>
      </c>
      <c r="D1656" s="43" t="str">
        <f t="shared" si="437"/>
        <v>CG</v>
      </c>
      <c r="E1656" s="44" t="s">
        <v>115</v>
      </c>
      <c r="F1656" s="44"/>
      <c r="G1656" s="45"/>
      <c r="H1656" s="45"/>
      <c r="I1656" s="45"/>
      <c r="J1656" s="5"/>
      <c r="K1656" s="46" t="e">
        <f>VLOOKUP(J1656,'[1]Item List (3)'!A$1:B$110000,2,FALSE)</f>
        <v>#N/A</v>
      </c>
      <c r="L1656" s="5"/>
      <c r="M1656" s="15" t="str">
        <f t="shared" si="451"/>
        <v>IR</v>
      </c>
      <c r="N1656" s="15"/>
      <c r="O1656" s="47" t="str">
        <f t="shared" si="450"/>
        <v/>
      </c>
      <c r="P1656" s="15"/>
      <c r="Q1656" s="15"/>
      <c r="R1656" s="15"/>
      <c r="S1656" s="15"/>
      <c r="T1656" s="15"/>
      <c r="U1656" s="48">
        <f t="shared" si="448"/>
        <v>0</v>
      </c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>
        <v>480</v>
      </c>
      <c r="AY1656" s="15"/>
      <c r="AZ1656" s="15"/>
      <c r="BA1656" s="15"/>
      <c r="BB1656" s="15"/>
      <c r="BC1656" s="15"/>
      <c r="BD1656" s="15"/>
      <c r="BE1656" s="15"/>
      <c r="BF1656" s="15"/>
      <c r="BG1656" s="48">
        <f t="shared" si="438"/>
        <v>480</v>
      </c>
      <c r="BH1656" s="49">
        <f t="shared" si="440"/>
        <v>8</v>
      </c>
      <c r="BI1656" s="50">
        <f t="shared" si="439"/>
        <v>0</v>
      </c>
      <c r="BJ1656" s="50">
        <f t="shared" si="441"/>
        <v>0</v>
      </c>
      <c r="BK1656" s="51">
        <f t="shared" si="442"/>
        <v>0</v>
      </c>
      <c r="BL1656" s="51">
        <f t="shared" si="443"/>
        <v>0</v>
      </c>
      <c r="BM1656" s="51">
        <f t="shared" si="449"/>
        <v>0</v>
      </c>
      <c r="BN1656" s="52">
        <f t="shared" si="444"/>
        <v>0</v>
      </c>
      <c r="BO1656" s="52">
        <f t="shared" si="445"/>
        <v>0</v>
      </c>
      <c r="BP1656" s="52">
        <f t="shared" si="446"/>
        <v>8</v>
      </c>
      <c r="BQ1656" s="53">
        <f t="shared" si="447"/>
        <v>0</v>
      </c>
    </row>
    <row r="1657" spans="1:69">
      <c r="A1657" s="41">
        <v>1718</v>
      </c>
      <c r="B1657" s="42">
        <v>46050</v>
      </c>
      <c r="C1657" s="15" t="s">
        <v>97</v>
      </c>
      <c r="D1657" s="43" t="str">
        <f t="shared" si="437"/>
        <v>CG</v>
      </c>
      <c r="E1657" s="44" t="s">
        <v>115</v>
      </c>
      <c r="F1657" s="44"/>
      <c r="G1657" s="45"/>
      <c r="H1657" s="45"/>
      <c r="I1657" s="45"/>
      <c r="J1657" s="5"/>
      <c r="K1657" s="46" t="e">
        <f>VLOOKUP(J1657,'[1]Item List (3)'!A$1:B$110000,2,FALSE)</f>
        <v>#N/A</v>
      </c>
      <c r="L1657" s="5"/>
      <c r="M1657" s="15" t="str">
        <f t="shared" si="451"/>
        <v>IR</v>
      </c>
      <c r="N1657" s="15"/>
      <c r="O1657" s="47" t="str">
        <f t="shared" si="450"/>
        <v/>
      </c>
      <c r="P1657" s="15"/>
      <c r="Q1657" s="15"/>
      <c r="R1657" s="15"/>
      <c r="S1657" s="15"/>
      <c r="T1657" s="15"/>
      <c r="U1657" s="48">
        <f t="shared" si="448"/>
        <v>0</v>
      </c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>
        <v>480</v>
      </c>
      <c r="AY1657" s="15"/>
      <c r="AZ1657" s="15"/>
      <c r="BA1657" s="15"/>
      <c r="BB1657" s="15"/>
      <c r="BC1657" s="15"/>
      <c r="BD1657" s="15"/>
      <c r="BE1657" s="15"/>
      <c r="BF1657" s="15"/>
      <c r="BG1657" s="48">
        <f t="shared" si="438"/>
        <v>480</v>
      </c>
      <c r="BH1657" s="49">
        <f t="shared" si="440"/>
        <v>8</v>
      </c>
      <c r="BI1657" s="50">
        <f t="shared" si="439"/>
        <v>0</v>
      </c>
      <c r="BJ1657" s="50">
        <f t="shared" si="441"/>
        <v>0</v>
      </c>
      <c r="BK1657" s="51">
        <f t="shared" si="442"/>
        <v>0</v>
      </c>
      <c r="BL1657" s="51">
        <f t="shared" si="443"/>
        <v>0</v>
      </c>
      <c r="BM1657" s="51">
        <f t="shared" si="449"/>
        <v>0</v>
      </c>
      <c r="BN1657" s="52">
        <f t="shared" si="444"/>
        <v>0</v>
      </c>
      <c r="BO1657" s="52">
        <f t="shared" si="445"/>
        <v>0</v>
      </c>
      <c r="BP1657" s="52">
        <f t="shared" si="446"/>
        <v>8</v>
      </c>
      <c r="BQ1657" s="53">
        <f t="shared" si="447"/>
        <v>0</v>
      </c>
    </row>
    <row r="1658" spans="1:69">
      <c r="A1658" s="41">
        <v>1719</v>
      </c>
      <c r="B1658" s="42">
        <v>46050</v>
      </c>
      <c r="C1658" s="15" t="s">
        <v>91</v>
      </c>
      <c r="D1658" s="43" t="str">
        <f t="shared" ref="D1658:D1721" si="452">LEFT(E1658,2)</f>
        <v>CG</v>
      </c>
      <c r="E1658" s="44" t="s">
        <v>188</v>
      </c>
      <c r="F1658" s="44" t="s">
        <v>111</v>
      </c>
      <c r="G1658" s="45" t="s">
        <v>181</v>
      </c>
      <c r="H1658" s="45" t="s">
        <v>113</v>
      </c>
      <c r="I1658" s="45" t="s">
        <v>157</v>
      </c>
      <c r="J1658" s="5">
        <v>200827.1</v>
      </c>
      <c r="K1658" s="46" t="str">
        <f>VLOOKUP(J1658,'[1]Item List (3)'!A$1:B$110000,2,FALSE)</f>
        <v>MNA.OR 4020</v>
      </c>
      <c r="L1658" s="5">
        <v>251204004</v>
      </c>
      <c r="M1658" s="15" t="str">
        <f t="shared" si="451"/>
        <v>OR</v>
      </c>
      <c r="N1658" s="15"/>
      <c r="O1658" s="47" t="str">
        <f t="shared" si="450"/>
        <v/>
      </c>
      <c r="P1658" s="15">
        <v>1</v>
      </c>
      <c r="Q1658" s="15">
        <v>4809</v>
      </c>
      <c r="R1658" s="15"/>
      <c r="S1658" s="15"/>
      <c r="T1658" s="15"/>
      <c r="U1658" s="48">
        <f t="shared" si="448"/>
        <v>4809</v>
      </c>
      <c r="V1658" s="15">
        <v>240</v>
      </c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>
        <v>80</v>
      </c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48">
        <f t="shared" si="438"/>
        <v>320</v>
      </c>
      <c r="BH1658" s="49">
        <f t="shared" si="440"/>
        <v>5.333333333333333</v>
      </c>
      <c r="BI1658" s="50">
        <f t="shared" si="439"/>
        <v>4</v>
      </c>
      <c r="BJ1658" s="50">
        <f t="shared" si="441"/>
        <v>75</v>
      </c>
      <c r="BK1658" s="51">
        <f t="shared" si="442"/>
        <v>0</v>
      </c>
      <c r="BL1658" s="51">
        <f t="shared" si="443"/>
        <v>100</v>
      </c>
      <c r="BM1658" s="51">
        <f t="shared" si="449"/>
        <v>0</v>
      </c>
      <c r="BN1658" s="52">
        <f t="shared" si="444"/>
        <v>0</v>
      </c>
      <c r="BO1658" s="52">
        <f t="shared" si="445"/>
        <v>0</v>
      </c>
      <c r="BP1658" s="52">
        <f t="shared" si="446"/>
        <v>1.3333333333333333</v>
      </c>
      <c r="BQ1658" s="53">
        <f t="shared" si="447"/>
        <v>0</v>
      </c>
    </row>
    <row r="1659" spans="1:69">
      <c r="A1659" s="41">
        <v>1720</v>
      </c>
      <c r="B1659" s="42">
        <v>46050</v>
      </c>
      <c r="C1659" s="15" t="s">
        <v>91</v>
      </c>
      <c r="D1659" s="43" t="str">
        <f t="shared" si="452"/>
        <v>CG</v>
      </c>
      <c r="E1659" s="44" t="s">
        <v>188</v>
      </c>
      <c r="F1659" s="44" t="s">
        <v>120</v>
      </c>
      <c r="G1659" s="45" t="s">
        <v>181</v>
      </c>
      <c r="H1659" s="45" t="s">
        <v>113</v>
      </c>
      <c r="I1659" s="45" t="s">
        <v>157</v>
      </c>
      <c r="J1659" s="5">
        <v>200827.1</v>
      </c>
      <c r="K1659" s="46" t="str">
        <f>VLOOKUP(J1659,'[1]Item List (3)'!A$1:B$110000,2,FALSE)</f>
        <v>MNA.OR 4020</v>
      </c>
      <c r="L1659" s="5">
        <v>251204004</v>
      </c>
      <c r="M1659" s="15" t="str">
        <f t="shared" si="451"/>
        <v>OR</v>
      </c>
      <c r="N1659" s="15"/>
      <c r="O1659" s="47" t="str">
        <f t="shared" si="450"/>
        <v/>
      </c>
      <c r="P1659" s="15">
        <v>1</v>
      </c>
      <c r="Q1659" s="15">
        <v>2200</v>
      </c>
      <c r="R1659" s="15"/>
      <c r="S1659" s="15"/>
      <c r="T1659" s="15"/>
      <c r="U1659" s="48">
        <f t="shared" si="448"/>
        <v>2200</v>
      </c>
      <c r="V1659" s="15">
        <v>160</v>
      </c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48">
        <f t="shared" si="438"/>
        <v>160</v>
      </c>
      <c r="BH1659" s="49">
        <f t="shared" si="440"/>
        <v>2.6666666666666665</v>
      </c>
      <c r="BI1659" s="50">
        <f t="shared" si="439"/>
        <v>2.6666666666666665</v>
      </c>
      <c r="BJ1659" s="50">
        <f t="shared" si="441"/>
        <v>100</v>
      </c>
      <c r="BK1659" s="51">
        <f t="shared" si="442"/>
        <v>0</v>
      </c>
      <c r="BL1659" s="51">
        <f t="shared" si="443"/>
        <v>100</v>
      </c>
      <c r="BM1659" s="51">
        <f t="shared" si="449"/>
        <v>0</v>
      </c>
      <c r="BN1659" s="52">
        <f t="shared" si="444"/>
        <v>0</v>
      </c>
      <c r="BO1659" s="52">
        <f t="shared" si="445"/>
        <v>0</v>
      </c>
      <c r="BP1659" s="52">
        <f t="shared" si="446"/>
        <v>0</v>
      </c>
      <c r="BQ1659" s="53">
        <f t="shared" si="447"/>
        <v>0</v>
      </c>
    </row>
    <row r="1660" spans="1:69">
      <c r="A1660" s="41">
        <v>1721</v>
      </c>
      <c r="B1660" s="42">
        <v>46050</v>
      </c>
      <c r="C1660" s="15" t="s">
        <v>97</v>
      </c>
      <c r="D1660" s="43" t="str">
        <f t="shared" si="452"/>
        <v>CG</v>
      </c>
      <c r="E1660" s="44" t="s">
        <v>188</v>
      </c>
      <c r="F1660" s="44" t="s">
        <v>120</v>
      </c>
      <c r="G1660" s="45" t="s">
        <v>112</v>
      </c>
      <c r="H1660" s="45" t="s">
        <v>113</v>
      </c>
      <c r="I1660" s="45" t="s">
        <v>99</v>
      </c>
      <c r="J1660" s="5">
        <v>200827.1</v>
      </c>
      <c r="K1660" s="46" t="str">
        <f>VLOOKUP(J1660,'[1]Item List (3)'!A$1:B$110000,2,FALSE)</f>
        <v>MNA.OR 4020</v>
      </c>
      <c r="L1660" s="5">
        <v>251204004</v>
      </c>
      <c r="M1660" s="15" t="str">
        <f t="shared" si="451"/>
        <v>OR</v>
      </c>
      <c r="N1660" s="15"/>
      <c r="O1660" s="47" t="str">
        <f t="shared" si="450"/>
        <v/>
      </c>
      <c r="P1660" s="15">
        <v>1</v>
      </c>
      <c r="Q1660" s="15">
        <v>3609</v>
      </c>
      <c r="R1660" s="15"/>
      <c r="S1660" s="15"/>
      <c r="T1660" s="15"/>
      <c r="U1660" s="48">
        <f t="shared" si="448"/>
        <v>3609</v>
      </c>
      <c r="V1660" s="15">
        <v>180</v>
      </c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>
        <v>80</v>
      </c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48">
        <f t="shared" si="438"/>
        <v>260</v>
      </c>
      <c r="BH1660" s="49">
        <f t="shared" si="440"/>
        <v>4.333333333333333</v>
      </c>
      <c r="BI1660" s="50">
        <f t="shared" si="439"/>
        <v>3</v>
      </c>
      <c r="BJ1660" s="50">
        <f t="shared" si="441"/>
        <v>69.230769230769241</v>
      </c>
      <c r="BK1660" s="51">
        <f t="shared" si="442"/>
        <v>0</v>
      </c>
      <c r="BL1660" s="51">
        <f t="shared" si="443"/>
        <v>100</v>
      </c>
      <c r="BM1660" s="51">
        <f t="shared" si="449"/>
        <v>0</v>
      </c>
      <c r="BN1660" s="52">
        <f t="shared" si="444"/>
        <v>0</v>
      </c>
      <c r="BO1660" s="52">
        <f t="shared" si="445"/>
        <v>0</v>
      </c>
      <c r="BP1660" s="52">
        <f t="shared" si="446"/>
        <v>1.3333333333333333</v>
      </c>
      <c r="BQ1660" s="53">
        <f t="shared" si="447"/>
        <v>0</v>
      </c>
    </row>
    <row r="1661" spans="1:69">
      <c r="A1661" s="41">
        <v>1722</v>
      </c>
      <c r="B1661" s="42">
        <v>46050</v>
      </c>
      <c r="C1661" s="15" t="s">
        <v>97</v>
      </c>
      <c r="D1661" s="43" t="str">
        <f t="shared" si="452"/>
        <v>CG</v>
      </c>
      <c r="E1661" s="44" t="s">
        <v>188</v>
      </c>
      <c r="F1661" s="44" t="s">
        <v>120</v>
      </c>
      <c r="G1661" s="45" t="s">
        <v>112</v>
      </c>
      <c r="H1661" s="45" t="s">
        <v>113</v>
      </c>
      <c r="I1661" s="45" t="s">
        <v>99</v>
      </c>
      <c r="J1661" s="5">
        <v>200827.1</v>
      </c>
      <c r="K1661" s="46" t="str">
        <f>VLOOKUP(J1661,'[1]Item List (3)'!A$1:B$110000,2,FALSE)</f>
        <v>MNA.OR 4020</v>
      </c>
      <c r="L1661" s="5">
        <v>251204004</v>
      </c>
      <c r="M1661" s="15" t="str">
        <f t="shared" si="451"/>
        <v>OR</v>
      </c>
      <c r="N1661" s="15"/>
      <c r="O1661" s="47" t="str">
        <f t="shared" si="450"/>
        <v/>
      </c>
      <c r="P1661" s="15">
        <v>1</v>
      </c>
      <c r="Q1661" s="15">
        <v>2566</v>
      </c>
      <c r="R1661" s="15"/>
      <c r="S1661" s="15"/>
      <c r="T1661" s="15"/>
      <c r="U1661" s="48">
        <f t="shared" si="448"/>
        <v>2566</v>
      </c>
      <c r="V1661" s="15">
        <v>160</v>
      </c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48">
        <f t="shared" si="438"/>
        <v>160</v>
      </c>
      <c r="BH1661" s="49">
        <f t="shared" si="440"/>
        <v>2.6666666666666665</v>
      </c>
      <c r="BI1661" s="50">
        <f t="shared" si="439"/>
        <v>2.6666666666666665</v>
      </c>
      <c r="BJ1661" s="50">
        <f t="shared" si="441"/>
        <v>100</v>
      </c>
      <c r="BK1661" s="51">
        <f t="shared" si="442"/>
        <v>0</v>
      </c>
      <c r="BL1661" s="51">
        <f t="shared" si="443"/>
        <v>100</v>
      </c>
      <c r="BM1661" s="51">
        <f t="shared" si="449"/>
        <v>0</v>
      </c>
      <c r="BN1661" s="52">
        <f t="shared" si="444"/>
        <v>0</v>
      </c>
      <c r="BO1661" s="52">
        <f t="shared" si="445"/>
        <v>0</v>
      </c>
      <c r="BP1661" s="52">
        <f t="shared" si="446"/>
        <v>0</v>
      </c>
      <c r="BQ1661" s="53">
        <f t="shared" si="447"/>
        <v>0</v>
      </c>
    </row>
    <row r="1662" spans="1:69">
      <c r="A1662" s="41">
        <v>1723</v>
      </c>
      <c r="B1662" s="42">
        <v>46050</v>
      </c>
      <c r="C1662" s="15" t="s">
        <v>91</v>
      </c>
      <c r="D1662" s="43" t="str">
        <f t="shared" si="452"/>
        <v>EG</v>
      </c>
      <c r="E1662" s="44" t="s">
        <v>121</v>
      </c>
      <c r="F1662" s="44"/>
      <c r="G1662" s="45"/>
      <c r="H1662" s="45"/>
      <c r="I1662" s="45"/>
      <c r="J1662" s="5"/>
      <c r="K1662" s="46" t="e">
        <f>VLOOKUP(J1662,'[1]Item List (3)'!A$1:B$110000,2,FALSE)</f>
        <v>#N/A</v>
      </c>
      <c r="L1662" s="5"/>
      <c r="M1662" s="15" t="str">
        <f t="shared" si="451"/>
        <v>IR</v>
      </c>
      <c r="N1662" s="15"/>
      <c r="O1662" s="47" t="str">
        <f t="shared" si="450"/>
        <v/>
      </c>
      <c r="P1662" s="15"/>
      <c r="Q1662" s="15"/>
      <c r="R1662" s="15"/>
      <c r="S1662" s="15"/>
      <c r="T1662" s="15"/>
      <c r="U1662" s="48">
        <f t="shared" si="448"/>
        <v>0</v>
      </c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>
        <v>480</v>
      </c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48">
        <f t="shared" si="438"/>
        <v>480</v>
      </c>
      <c r="BH1662" s="49">
        <f t="shared" si="440"/>
        <v>8</v>
      </c>
      <c r="BI1662" s="50">
        <f t="shared" si="439"/>
        <v>0</v>
      </c>
      <c r="BJ1662" s="50">
        <f t="shared" si="441"/>
        <v>0</v>
      </c>
      <c r="BK1662" s="51">
        <f t="shared" si="442"/>
        <v>0</v>
      </c>
      <c r="BL1662" s="51">
        <f t="shared" si="443"/>
        <v>0</v>
      </c>
      <c r="BM1662" s="51">
        <f t="shared" si="449"/>
        <v>0</v>
      </c>
      <c r="BN1662" s="52">
        <f t="shared" si="444"/>
        <v>0</v>
      </c>
      <c r="BO1662" s="52">
        <f t="shared" si="445"/>
        <v>0</v>
      </c>
      <c r="BP1662" s="52">
        <f t="shared" si="446"/>
        <v>8</v>
      </c>
      <c r="BQ1662" s="53">
        <f t="shared" si="447"/>
        <v>0</v>
      </c>
    </row>
    <row r="1663" spans="1:69">
      <c r="A1663" s="41">
        <v>1724</v>
      </c>
      <c r="B1663" s="42">
        <v>46050</v>
      </c>
      <c r="C1663" s="15" t="s">
        <v>97</v>
      </c>
      <c r="D1663" s="43" t="str">
        <f t="shared" si="452"/>
        <v>EG</v>
      </c>
      <c r="E1663" s="44" t="s">
        <v>121</v>
      </c>
      <c r="F1663" s="44" t="s">
        <v>122</v>
      </c>
      <c r="G1663" s="45" t="s">
        <v>156</v>
      </c>
      <c r="H1663" s="45"/>
      <c r="I1663" s="45"/>
      <c r="J1663" s="5">
        <v>100282.4</v>
      </c>
      <c r="K1663" s="46" t="str">
        <f>VLOOKUP(J1663,'[1]Item List (3)'!A$1:B$110000,2,FALSE)</f>
        <v>D.IR 14537 SPL</v>
      </c>
      <c r="L1663" s="5">
        <v>251225005</v>
      </c>
      <c r="M1663" s="15" t="str">
        <f t="shared" si="451"/>
        <v>IR</v>
      </c>
      <c r="N1663" s="15">
        <v>45</v>
      </c>
      <c r="O1663" s="47">
        <f t="shared" si="450"/>
        <v>80</v>
      </c>
      <c r="P1663" s="15">
        <v>1</v>
      </c>
      <c r="Q1663" s="15">
        <v>160</v>
      </c>
      <c r="R1663" s="15">
        <v>1</v>
      </c>
      <c r="S1663" s="15"/>
      <c r="T1663" s="15"/>
      <c r="U1663" s="48">
        <f t="shared" si="448"/>
        <v>160</v>
      </c>
      <c r="V1663" s="15">
        <v>150</v>
      </c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>
        <v>330</v>
      </c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48">
        <f t="shared" si="438"/>
        <v>480</v>
      </c>
      <c r="BH1663" s="49">
        <f t="shared" si="440"/>
        <v>8</v>
      </c>
      <c r="BI1663" s="50">
        <f t="shared" si="439"/>
        <v>2.5</v>
      </c>
      <c r="BJ1663" s="50">
        <f t="shared" si="441"/>
        <v>31.25</v>
      </c>
      <c r="BK1663" s="51">
        <f t="shared" si="442"/>
        <v>80</v>
      </c>
      <c r="BL1663" s="51">
        <f t="shared" si="443"/>
        <v>99.375</v>
      </c>
      <c r="BM1663" s="51">
        <f t="shared" si="449"/>
        <v>24.84375</v>
      </c>
      <c r="BN1663" s="52">
        <f t="shared" si="444"/>
        <v>0</v>
      </c>
      <c r="BO1663" s="52">
        <f t="shared" si="445"/>
        <v>640</v>
      </c>
      <c r="BP1663" s="52">
        <f t="shared" si="446"/>
        <v>5.5</v>
      </c>
      <c r="BQ1663" s="53">
        <f t="shared" si="447"/>
        <v>440</v>
      </c>
    </row>
    <row r="1664" spans="1:69">
      <c r="A1664" s="41">
        <v>1725</v>
      </c>
      <c r="B1664" s="42">
        <v>46050</v>
      </c>
      <c r="C1664" s="15" t="s">
        <v>91</v>
      </c>
      <c r="D1664" s="43" t="str">
        <f t="shared" si="452"/>
        <v>EG</v>
      </c>
      <c r="E1664" s="44" t="s">
        <v>125</v>
      </c>
      <c r="F1664" s="44" t="s">
        <v>183</v>
      </c>
      <c r="G1664" s="45" t="s">
        <v>162</v>
      </c>
      <c r="H1664" s="45"/>
      <c r="I1664" s="45"/>
      <c r="J1664" s="5">
        <v>208464</v>
      </c>
      <c r="K1664" s="46" t="str">
        <f>VLOOKUP(J1664,'[1]Item List (3)'!A$1:B$110000,2,FALSE)</f>
        <v>R.OR 464</v>
      </c>
      <c r="L1664" s="5">
        <v>250325004</v>
      </c>
      <c r="M1664" s="15" t="str">
        <f t="shared" si="451"/>
        <v>OR</v>
      </c>
      <c r="N1664" s="15">
        <v>80</v>
      </c>
      <c r="O1664" s="47">
        <f t="shared" si="450"/>
        <v>45</v>
      </c>
      <c r="P1664" s="15">
        <v>1</v>
      </c>
      <c r="Q1664" s="15">
        <v>76</v>
      </c>
      <c r="R1664" s="15">
        <v>25</v>
      </c>
      <c r="S1664" s="15">
        <v>3</v>
      </c>
      <c r="T1664" s="15"/>
      <c r="U1664" s="48">
        <f t="shared" si="448"/>
        <v>79</v>
      </c>
      <c r="V1664" s="15">
        <v>195</v>
      </c>
      <c r="W1664" s="15"/>
      <c r="X1664" s="15">
        <v>30</v>
      </c>
      <c r="Y1664" s="15"/>
      <c r="Z1664" s="15">
        <v>15</v>
      </c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>
        <v>240</v>
      </c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48">
        <f t="shared" si="438"/>
        <v>480</v>
      </c>
      <c r="BH1664" s="49">
        <f t="shared" si="440"/>
        <v>8</v>
      </c>
      <c r="BI1664" s="50">
        <f t="shared" si="439"/>
        <v>3.25</v>
      </c>
      <c r="BJ1664" s="50">
        <f t="shared" si="441"/>
        <v>40.625</v>
      </c>
      <c r="BK1664" s="51">
        <f t="shared" si="442"/>
        <v>54.017094017094017</v>
      </c>
      <c r="BL1664" s="51">
        <f t="shared" si="443"/>
        <v>64.556962025316452</v>
      </c>
      <c r="BM1664" s="51">
        <f t="shared" si="449"/>
        <v>14.166666666666666</v>
      </c>
      <c r="BN1664" s="52">
        <f t="shared" si="444"/>
        <v>0</v>
      </c>
      <c r="BO1664" s="52">
        <f t="shared" si="445"/>
        <v>360</v>
      </c>
      <c r="BP1664" s="52">
        <f t="shared" si="446"/>
        <v>4.75</v>
      </c>
      <c r="BQ1664" s="53">
        <f t="shared" si="447"/>
        <v>213.75</v>
      </c>
    </row>
    <row r="1665" spans="1:73">
      <c r="A1665" s="41">
        <v>1726</v>
      </c>
      <c r="B1665" s="42">
        <v>46050</v>
      </c>
      <c r="C1665" s="15" t="s">
        <v>97</v>
      </c>
      <c r="D1665" s="43" t="str">
        <f t="shared" si="452"/>
        <v>EG</v>
      </c>
      <c r="E1665" s="44" t="s">
        <v>125</v>
      </c>
      <c r="F1665" s="44"/>
      <c r="G1665" s="45"/>
      <c r="H1665" s="45"/>
      <c r="I1665" s="45"/>
      <c r="J1665" s="5"/>
      <c r="K1665" s="46" t="e">
        <f>VLOOKUP(J1665,'[1]Item List (3)'!A$1:B$110000,2,FALSE)</f>
        <v>#N/A</v>
      </c>
      <c r="L1665" s="5"/>
      <c r="M1665" s="15" t="str">
        <f t="shared" si="451"/>
        <v>IR</v>
      </c>
      <c r="N1665" s="15"/>
      <c r="O1665" s="47" t="str">
        <f t="shared" si="450"/>
        <v/>
      </c>
      <c r="P1665" s="15"/>
      <c r="Q1665" s="15"/>
      <c r="R1665" s="15"/>
      <c r="S1665" s="15"/>
      <c r="T1665" s="15"/>
      <c r="U1665" s="48">
        <f t="shared" si="448"/>
        <v>0</v>
      </c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>
        <v>480</v>
      </c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48">
        <f t="shared" si="438"/>
        <v>480</v>
      </c>
      <c r="BH1665" s="49">
        <f t="shared" si="440"/>
        <v>8</v>
      </c>
      <c r="BI1665" s="50">
        <f t="shared" si="439"/>
        <v>0</v>
      </c>
      <c r="BJ1665" s="50">
        <f t="shared" si="441"/>
        <v>0</v>
      </c>
      <c r="BK1665" s="51">
        <f t="shared" si="442"/>
        <v>0</v>
      </c>
      <c r="BL1665" s="51">
        <f t="shared" si="443"/>
        <v>0</v>
      </c>
      <c r="BM1665" s="51">
        <f t="shared" si="449"/>
        <v>0</v>
      </c>
      <c r="BN1665" s="52">
        <f t="shared" si="444"/>
        <v>0</v>
      </c>
      <c r="BO1665" s="52">
        <f t="shared" si="445"/>
        <v>0</v>
      </c>
      <c r="BP1665" s="52">
        <f t="shared" si="446"/>
        <v>8</v>
      </c>
      <c r="BQ1665" s="53">
        <f t="shared" si="447"/>
        <v>0</v>
      </c>
    </row>
    <row r="1666" spans="1:73">
      <c r="A1666" s="41">
        <v>1727</v>
      </c>
      <c r="B1666" s="42">
        <v>46050</v>
      </c>
      <c r="C1666" s="15" t="s">
        <v>91</v>
      </c>
      <c r="D1666" s="43" t="str">
        <f t="shared" si="452"/>
        <v>EG</v>
      </c>
      <c r="E1666" s="44" t="s">
        <v>128</v>
      </c>
      <c r="F1666" s="44" t="s">
        <v>122</v>
      </c>
      <c r="G1666" s="45" t="s">
        <v>162</v>
      </c>
      <c r="H1666" s="45" t="s">
        <v>123</v>
      </c>
      <c r="I1666" s="45"/>
      <c r="J1666" s="5">
        <v>103003</v>
      </c>
      <c r="K1666" s="46" t="str">
        <f>VLOOKUP(J1666,'[1]Item List (3)'!A$1:B$110000,2,FALSE)</f>
        <v>940041552 MATERIAL</v>
      </c>
      <c r="L1666" s="5">
        <v>251128004</v>
      </c>
      <c r="M1666" s="15" t="str">
        <f t="shared" si="451"/>
        <v>IR</v>
      </c>
      <c r="N1666" s="15">
        <v>45</v>
      </c>
      <c r="O1666" s="47">
        <f t="shared" si="450"/>
        <v>80</v>
      </c>
      <c r="P1666" s="15">
        <v>1</v>
      </c>
      <c r="Q1666" s="15">
        <v>321</v>
      </c>
      <c r="R1666" s="15">
        <v>9</v>
      </c>
      <c r="S1666" s="15"/>
      <c r="T1666" s="15"/>
      <c r="U1666" s="48">
        <f t="shared" si="448"/>
        <v>321</v>
      </c>
      <c r="V1666" s="15">
        <v>320</v>
      </c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>
        <v>160</v>
      </c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48">
        <f t="shared" si="438"/>
        <v>480</v>
      </c>
      <c r="BH1666" s="49">
        <f t="shared" si="440"/>
        <v>8</v>
      </c>
      <c r="BI1666" s="50">
        <f t="shared" si="439"/>
        <v>5.3333333333333339</v>
      </c>
      <c r="BJ1666" s="50">
        <f t="shared" si="441"/>
        <v>66.666666666666671</v>
      </c>
      <c r="BK1666" s="51">
        <f t="shared" si="442"/>
        <v>75.234374999999986</v>
      </c>
      <c r="BL1666" s="51">
        <f t="shared" si="443"/>
        <v>97.196261682242991</v>
      </c>
      <c r="BM1666" s="51">
        <f t="shared" si="449"/>
        <v>48.749999999999986</v>
      </c>
      <c r="BN1666" s="52">
        <f t="shared" si="444"/>
        <v>0</v>
      </c>
      <c r="BO1666" s="52">
        <f t="shared" si="445"/>
        <v>640</v>
      </c>
      <c r="BP1666" s="52">
        <f t="shared" si="446"/>
        <v>2.6666666666666665</v>
      </c>
      <c r="BQ1666" s="53">
        <f t="shared" si="447"/>
        <v>213.33333333333334</v>
      </c>
    </row>
    <row r="1667" spans="1:73">
      <c r="A1667" s="41">
        <v>1728</v>
      </c>
      <c r="B1667" s="42">
        <v>46050</v>
      </c>
      <c r="C1667" s="15" t="s">
        <v>97</v>
      </c>
      <c r="D1667" s="43" t="str">
        <f t="shared" si="452"/>
        <v>EG</v>
      </c>
      <c r="E1667" s="44" t="s">
        <v>128</v>
      </c>
      <c r="F1667" s="44" t="s">
        <v>122</v>
      </c>
      <c r="G1667" s="45" t="s">
        <v>126</v>
      </c>
      <c r="H1667" s="45"/>
      <c r="I1667" s="45"/>
      <c r="J1667" s="5">
        <v>103003</v>
      </c>
      <c r="K1667" s="46" t="str">
        <f>VLOOKUP(J1667,'[1]Item List (3)'!A$1:B$110000,2,FALSE)</f>
        <v>940041552 MATERIAL</v>
      </c>
      <c r="L1667" s="5">
        <v>251128004</v>
      </c>
      <c r="M1667" s="15" t="str">
        <f t="shared" si="451"/>
        <v>IR</v>
      </c>
      <c r="N1667" s="15">
        <v>45</v>
      </c>
      <c r="O1667" s="47">
        <f t="shared" si="450"/>
        <v>80</v>
      </c>
      <c r="P1667" s="15">
        <v>1</v>
      </c>
      <c r="Q1667" s="15">
        <v>238</v>
      </c>
      <c r="R1667" s="15">
        <v>3</v>
      </c>
      <c r="S1667" s="15"/>
      <c r="T1667" s="15"/>
      <c r="U1667" s="48">
        <f t="shared" si="448"/>
        <v>238</v>
      </c>
      <c r="V1667" s="15">
        <v>240</v>
      </c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48">
        <f t="shared" si="438"/>
        <v>240</v>
      </c>
      <c r="BH1667" s="49">
        <f t="shared" si="440"/>
        <v>4</v>
      </c>
      <c r="BI1667" s="50">
        <f t="shared" si="439"/>
        <v>4</v>
      </c>
      <c r="BJ1667" s="50">
        <f t="shared" si="441"/>
        <v>100</v>
      </c>
      <c r="BK1667" s="51">
        <f t="shared" si="442"/>
        <v>74.375</v>
      </c>
      <c r="BL1667" s="51">
        <f t="shared" si="443"/>
        <v>98.739495798319325</v>
      </c>
      <c r="BM1667" s="51">
        <f t="shared" si="449"/>
        <v>73.4375</v>
      </c>
      <c r="BN1667" s="52">
        <f t="shared" si="444"/>
        <v>0</v>
      </c>
      <c r="BO1667" s="52">
        <f t="shared" si="445"/>
        <v>320</v>
      </c>
      <c r="BP1667" s="52">
        <f t="shared" si="446"/>
        <v>0</v>
      </c>
      <c r="BQ1667" s="53">
        <f t="shared" si="447"/>
        <v>0</v>
      </c>
      <c r="BR1667" s="54">
        <v>2</v>
      </c>
    </row>
    <row r="1668" spans="1:73">
      <c r="A1668" s="41">
        <v>1729</v>
      </c>
      <c r="B1668" s="42">
        <v>46050</v>
      </c>
      <c r="C1668" s="15" t="s">
        <v>97</v>
      </c>
      <c r="D1668" s="43" t="str">
        <f t="shared" si="452"/>
        <v>EG</v>
      </c>
      <c r="E1668" s="44" t="s">
        <v>128</v>
      </c>
      <c r="F1668" s="44" t="s">
        <v>122</v>
      </c>
      <c r="G1668" s="45" t="s">
        <v>126</v>
      </c>
      <c r="H1668" s="45"/>
      <c r="I1668" s="45"/>
      <c r="J1668" s="5">
        <v>103003</v>
      </c>
      <c r="K1668" s="46" t="str">
        <f>VLOOKUP(J1668,'[1]Item List (3)'!A$1:B$110000,2,FALSE)</f>
        <v>940041552 MATERIAL</v>
      </c>
      <c r="L1668" s="5">
        <v>251128004</v>
      </c>
      <c r="M1668" s="15" t="str">
        <f t="shared" si="451"/>
        <v>IR</v>
      </c>
      <c r="N1668" s="15">
        <v>45</v>
      </c>
      <c r="O1668" s="47">
        <f t="shared" si="450"/>
        <v>80</v>
      </c>
      <c r="P1668" s="15">
        <v>1</v>
      </c>
      <c r="Q1668" s="15">
        <v>180</v>
      </c>
      <c r="R1668" s="15"/>
      <c r="S1668" s="15"/>
      <c r="T1668" s="15"/>
      <c r="U1668" s="48">
        <f t="shared" si="448"/>
        <v>180</v>
      </c>
      <c r="V1668" s="15">
        <v>140</v>
      </c>
      <c r="W1668" s="15">
        <v>80</v>
      </c>
      <c r="X1668" s="15">
        <v>20</v>
      </c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48">
        <f t="shared" si="438"/>
        <v>240</v>
      </c>
      <c r="BH1668" s="49">
        <f t="shared" si="440"/>
        <v>4</v>
      </c>
      <c r="BI1668" s="50">
        <f t="shared" si="439"/>
        <v>2.333333333333333</v>
      </c>
      <c r="BJ1668" s="50">
        <f t="shared" si="441"/>
        <v>58.333333333333329</v>
      </c>
      <c r="BK1668" s="51">
        <f t="shared" si="442"/>
        <v>96.428571428571459</v>
      </c>
      <c r="BL1668" s="51">
        <f t="shared" si="443"/>
        <v>100</v>
      </c>
      <c r="BM1668" s="51">
        <f t="shared" si="449"/>
        <v>56.250000000000014</v>
      </c>
      <c r="BN1668" s="52">
        <f t="shared" si="444"/>
        <v>1.3333333333333333</v>
      </c>
      <c r="BO1668" s="52">
        <f t="shared" si="445"/>
        <v>213.33333333333337</v>
      </c>
      <c r="BP1668" s="52">
        <f t="shared" si="446"/>
        <v>0.33333333333333348</v>
      </c>
      <c r="BQ1668" s="53">
        <f t="shared" si="447"/>
        <v>26.666666666666679</v>
      </c>
    </row>
    <row r="1669" spans="1:73">
      <c r="A1669" s="41">
        <v>1730</v>
      </c>
      <c r="B1669" s="42">
        <v>46050</v>
      </c>
      <c r="C1669" s="15" t="s">
        <v>91</v>
      </c>
      <c r="D1669" s="43" t="str">
        <f t="shared" si="452"/>
        <v>EG</v>
      </c>
      <c r="E1669" s="44" t="s">
        <v>129</v>
      </c>
      <c r="F1669" s="44" t="s">
        <v>122</v>
      </c>
      <c r="G1669" s="45" t="s">
        <v>107</v>
      </c>
      <c r="H1669" s="45" t="s">
        <v>154</v>
      </c>
      <c r="I1669" s="45"/>
      <c r="J1669" s="5">
        <v>104246</v>
      </c>
      <c r="K1669" s="46" t="str">
        <f>VLOOKUP(J1669,'[1]Item List (3)'!A$1:B$110000,2,FALSE)</f>
        <v>IN. 208</v>
      </c>
      <c r="L1669" s="5">
        <v>251223007</v>
      </c>
      <c r="M1669" s="15" t="str">
        <f t="shared" si="451"/>
        <v>IR</v>
      </c>
      <c r="N1669" s="15">
        <v>20</v>
      </c>
      <c r="O1669" s="47">
        <f t="shared" si="450"/>
        <v>180</v>
      </c>
      <c r="P1669" s="15">
        <v>1</v>
      </c>
      <c r="Q1669" s="15">
        <v>1448</v>
      </c>
      <c r="R1669" s="15">
        <v>5</v>
      </c>
      <c r="S1669" s="15">
        <v>2</v>
      </c>
      <c r="T1669" s="15"/>
      <c r="U1669" s="48">
        <f t="shared" si="448"/>
        <v>1450</v>
      </c>
      <c r="V1669" s="15">
        <v>510</v>
      </c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48">
        <f t="shared" si="438"/>
        <v>510</v>
      </c>
      <c r="BH1669" s="49">
        <f t="shared" si="440"/>
        <v>8.5</v>
      </c>
      <c r="BI1669" s="50">
        <f t="shared" si="439"/>
        <v>8.5</v>
      </c>
      <c r="BJ1669" s="50">
        <f t="shared" si="441"/>
        <v>100</v>
      </c>
      <c r="BK1669" s="51">
        <f t="shared" si="442"/>
        <v>94.77124183006535</v>
      </c>
      <c r="BL1669" s="51">
        <f t="shared" si="443"/>
        <v>99.517241379310335</v>
      </c>
      <c r="BM1669" s="51">
        <f t="shared" si="449"/>
        <v>94.313725490196063</v>
      </c>
      <c r="BN1669" s="52">
        <f t="shared" si="444"/>
        <v>0</v>
      </c>
      <c r="BO1669" s="52">
        <f t="shared" si="445"/>
        <v>1530</v>
      </c>
      <c r="BP1669" s="52">
        <f t="shared" si="446"/>
        <v>0</v>
      </c>
      <c r="BQ1669" s="53">
        <f t="shared" si="447"/>
        <v>0</v>
      </c>
    </row>
    <row r="1670" spans="1:73">
      <c r="A1670" s="41">
        <v>1731</v>
      </c>
      <c r="B1670" s="42">
        <v>46050</v>
      </c>
      <c r="C1670" s="15" t="s">
        <v>97</v>
      </c>
      <c r="D1670" s="43" t="str">
        <f t="shared" si="452"/>
        <v>EG</v>
      </c>
      <c r="E1670" s="44" t="s">
        <v>129</v>
      </c>
      <c r="F1670" s="44" t="s">
        <v>122</v>
      </c>
      <c r="G1670" s="45" t="s">
        <v>185</v>
      </c>
      <c r="H1670" s="45"/>
      <c r="I1670" s="45"/>
      <c r="J1670" s="5">
        <v>104246</v>
      </c>
      <c r="K1670" s="46" t="str">
        <f>VLOOKUP(J1670,'[1]Item List (3)'!A$1:B$110000,2,FALSE)</f>
        <v>IN. 208</v>
      </c>
      <c r="L1670" s="5">
        <v>251223007</v>
      </c>
      <c r="M1670" s="15" t="str">
        <f t="shared" si="451"/>
        <v>IR</v>
      </c>
      <c r="N1670" s="15">
        <v>20</v>
      </c>
      <c r="O1670" s="47">
        <f t="shared" si="450"/>
        <v>180</v>
      </c>
      <c r="P1670" s="15">
        <v>1</v>
      </c>
      <c r="Q1670" s="15">
        <v>1368</v>
      </c>
      <c r="R1670" s="15">
        <v>8</v>
      </c>
      <c r="S1670" s="15"/>
      <c r="T1670" s="15"/>
      <c r="U1670" s="48">
        <f t="shared" si="448"/>
        <v>1368</v>
      </c>
      <c r="V1670" s="15">
        <v>480</v>
      </c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48">
        <f t="shared" si="438"/>
        <v>480</v>
      </c>
      <c r="BH1670" s="49">
        <f t="shared" si="440"/>
        <v>8</v>
      </c>
      <c r="BI1670" s="50">
        <f t="shared" si="439"/>
        <v>8</v>
      </c>
      <c r="BJ1670" s="50">
        <f t="shared" si="441"/>
        <v>100</v>
      </c>
      <c r="BK1670" s="51">
        <f t="shared" si="442"/>
        <v>95</v>
      </c>
      <c r="BL1670" s="51">
        <f t="shared" si="443"/>
        <v>99.415204678362571</v>
      </c>
      <c r="BM1670" s="51">
        <f t="shared" si="449"/>
        <v>94.444444444444443</v>
      </c>
      <c r="BN1670" s="52">
        <f t="shared" si="444"/>
        <v>0</v>
      </c>
      <c r="BO1670" s="52">
        <f t="shared" si="445"/>
        <v>1440</v>
      </c>
      <c r="BP1670" s="52">
        <f t="shared" si="446"/>
        <v>0</v>
      </c>
      <c r="BQ1670" s="53">
        <f t="shared" si="447"/>
        <v>0</v>
      </c>
    </row>
    <row r="1671" spans="1:73">
      <c r="A1671" s="41">
        <v>1732</v>
      </c>
      <c r="B1671" s="42">
        <v>46050</v>
      </c>
      <c r="C1671" s="15" t="s">
        <v>91</v>
      </c>
      <c r="D1671" s="43" t="str">
        <f t="shared" si="452"/>
        <v>EG</v>
      </c>
      <c r="E1671" s="44" t="s">
        <v>130</v>
      </c>
      <c r="F1671" s="44"/>
      <c r="G1671" s="45"/>
      <c r="H1671" s="45"/>
      <c r="I1671" s="45"/>
      <c r="J1671" s="5"/>
      <c r="K1671" s="46" t="e">
        <f>VLOOKUP(J1671,'[1]Item List (3)'!A$1:B$110000,2,FALSE)</f>
        <v>#N/A</v>
      </c>
      <c r="L1671" s="5"/>
      <c r="M1671" s="15" t="str">
        <f t="shared" si="451"/>
        <v>IR</v>
      </c>
      <c r="N1671" s="15"/>
      <c r="O1671" s="47" t="str">
        <f t="shared" si="450"/>
        <v/>
      </c>
      <c r="P1671" s="15"/>
      <c r="Q1671" s="15"/>
      <c r="R1671" s="15"/>
      <c r="S1671" s="15"/>
      <c r="T1671" s="15"/>
      <c r="U1671" s="48">
        <f t="shared" si="448"/>
        <v>0</v>
      </c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>
        <v>480</v>
      </c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48">
        <f t="shared" si="438"/>
        <v>480</v>
      </c>
      <c r="BH1671" s="49">
        <f t="shared" si="440"/>
        <v>8</v>
      </c>
      <c r="BI1671" s="50">
        <f t="shared" si="439"/>
        <v>0</v>
      </c>
      <c r="BJ1671" s="50">
        <f t="shared" si="441"/>
        <v>0</v>
      </c>
      <c r="BK1671" s="51">
        <f t="shared" si="442"/>
        <v>0</v>
      </c>
      <c r="BL1671" s="51">
        <f t="shared" si="443"/>
        <v>0</v>
      </c>
      <c r="BM1671" s="51">
        <f t="shared" si="449"/>
        <v>0</v>
      </c>
      <c r="BN1671" s="52">
        <f t="shared" si="444"/>
        <v>0</v>
      </c>
      <c r="BO1671" s="52">
        <f t="shared" si="445"/>
        <v>0</v>
      </c>
      <c r="BP1671" s="52">
        <f t="shared" si="446"/>
        <v>8</v>
      </c>
      <c r="BQ1671" s="53">
        <f t="shared" si="447"/>
        <v>0</v>
      </c>
    </row>
    <row r="1672" spans="1:73">
      <c r="A1672" s="41">
        <v>1733</v>
      </c>
      <c r="B1672" s="42">
        <v>46050</v>
      </c>
      <c r="C1672" s="15" t="s">
        <v>97</v>
      </c>
      <c r="D1672" s="43" t="str">
        <f t="shared" si="452"/>
        <v>EG</v>
      </c>
      <c r="E1672" s="44" t="s">
        <v>130</v>
      </c>
      <c r="F1672" s="44" t="s">
        <v>122</v>
      </c>
      <c r="G1672" s="45" t="s">
        <v>123</v>
      </c>
      <c r="H1672" s="45"/>
      <c r="I1672" s="45"/>
      <c r="J1672" s="5">
        <v>100282.4</v>
      </c>
      <c r="K1672" s="46" t="str">
        <f>VLOOKUP(J1672,'[1]Item List (3)'!A$1:B$110000,2,FALSE)</f>
        <v>D.IR 14537 SPL</v>
      </c>
      <c r="L1672" s="5">
        <v>251225005</v>
      </c>
      <c r="M1672" s="15" t="str">
        <f t="shared" si="451"/>
        <v>IR</v>
      </c>
      <c r="N1672" s="15">
        <v>45</v>
      </c>
      <c r="O1672" s="47">
        <f t="shared" si="450"/>
        <v>80</v>
      </c>
      <c r="P1672" s="15">
        <v>1</v>
      </c>
      <c r="Q1672" s="15">
        <v>272</v>
      </c>
      <c r="R1672" s="15">
        <v>2</v>
      </c>
      <c r="S1672" s="15"/>
      <c r="T1672" s="15"/>
      <c r="U1672" s="48">
        <f t="shared" si="448"/>
        <v>272</v>
      </c>
      <c r="V1672" s="15">
        <v>270</v>
      </c>
      <c r="W1672" s="15"/>
      <c r="X1672" s="15">
        <v>30</v>
      </c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>
        <v>180</v>
      </c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48">
        <f t="shared" ref="BG1672:BG1701" si="453">SUM(V1672:BF1672)</f>
        <v>480</v>
      </c>
      <c r="BH1672" s="49">
        <f t="shared" si="440"/>
        <v>8</v>
      </c>
      <c r="BI1672" s="50">
        <f t="shared" si="439"/>
        <v>4.5</v>
      </c>
      <c r="BJ1672" s="50">
        <f t="shared" si="441"/>
        <v>56.25</v>
      </c>
      <c r="BK1672" s="51">
        <f t="shared" si="442"/>
        <v>75.555555555555557</v>
      </c>
      <c r="BL1672" s="51">
        <f t="shared" si="443"/>
        <v>99.264705882352942</v>
      </c>
      <c r="BM1672" s="51">
        <f t="shared" si="449"/>
        <v>42.1875</v>
      </c>
      <c r="BN1672" s="52">
        <f t="shared" si="444"/>
        <v>0</v>
      </c>
      <c r="BO1672" s="52">
        <f t="shared" si="445"/>
        <v>640</v>
      </c>
      <c r="BP1672" s="52">
        <f t="shared" si="446"/>
        <v>3.5</v>
      </c>
      <c r="BQ1672" s="53">
        <f t="shared" si="447"/>
        <v>280</v>
      </c>
    </row>
    <row r="1673" spans="1:73">
      <c r="A1673" s="41">
        <v>1734</v>
      </c>
      <c r="B1673" s="42">
        <v>46050</v>
      </c>
      <c r="C1673" s="15" t="s">
        <v>91</v>
      </c>
      <c r="D1673" s="43" t="str">
        <f t="shared" si="452"/>
        <v>IG</v>
      </c>
      <c r="E1673" s="44" t="s">
        <v>131</v>
      </c>
      <c r="F1673" s="44" t="s">
        <v>132</v>
      </c>
      <c r="G1673" s="45" t="s">
        <v>149</v>
      </c>
      <c r="H1673" s="45" t="s">
        <v>139</v>
      </c>
      <c r="I1673" s="45"/>
      <c r="J1673" s="5">
        <v>104299</v>
      </c>
      <c r="K1673" s="46" t="str">
        <f>VLOOKUP(J1673,'[1]Item List (3)'!A$1:B$110000,2,FALSE)</f>
        <v>IR.9916</v>
      </c>
      <c r="L1673" s="5">
        <v>250928013</v>
      </c>
      <c r="M1673" s="15" t="str">
        <f t="shared" si="451"/>
        <v>IR</v>
      </c>
      <c r="N1673" s="15">
        <v>23</v>
      </c>
      <c r="O1673" s="47">
        <f t="shared" si="450"/>
        <v>156.52173913043478</v>
      </c>
      <c r="P1673" s="15">
        <v>1</v>
      </c>
      <c r="Q1673" s="15">
        <v>945</v>
      </c>
      <c r="R1673" s="15">
        <v>4</v>
      </c>
      <c r="S1673" s="15">
        <v>33</v>
      </c>
      <c r="T1673" s="15">
        <v>1</v>
      </c>
      <c r="U1673" s="48">
        <f t="shared" si="448"/>
        <v>979</v>
      </c>
      <c r="V1673" s="15">
        <v>350</v>
      </c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>
        <v>90</v>
      </c>
      <c r="AO1673" s="15"/>
      <c r="AP1673" s="15">
        <v>10</v>
      </c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>
        <v>30</v>
      </c>
      <c r="BD1673" s="15"/>
      <c r="BE1673" s="15"/>
      <c r="BF1673" s="15"/>
      <c r="BG1673" s="48">
        <f t="shared" si="453"/>
        <v>480</v>
      </c>
      <c r="BH1673" s="49">
        <f t="shared" si="440"/>
        <v>8</v>
      </c>
      <c r="BI1673" s="50">
        <f t="shared" si="439"/>
        <v>5.8333333333333339</v>
      </c>
      <c r="BJ1673" s="50">
        <f t="shared" si="441"/>
        <v>72.916666666666671</v>
      </c>
      <c r="BK1673" s="51">
        <f t="shared" si="442"/>
        <v>107.22380952380949</v>
      </c>
      <c r="BL1673" s="51">
        <f t="shared" si="443"/>
        <v>96.118488253319711</v>
      </c>
      <c r="BM1673" s="51">
        <f t="shared" si="449"/>
        <v>75.149305555555529</v>
      </c>
      <c r="BN1673" s="52">
        <f t="shared" si="444"/>
        <v>0.16666666666666666</v>
      </c>
      <c r="BO1673" s="52">
        <f t="shared" si="445"/>
        <v>1226.0869565217392</v>
      </c>
      <c r="BP1673" s="52">
        <f t="shared" si="446"/>
        <v>1.9999999999999998</v>
      </c>
      <c r="BQ1673" s="53">
        <f t="shared" si="447"/>
        <v>313.04347826086951</v>
      </c>
      <c r="BR1673" s="54">
        <v>2</v>
      </c>
      <c r="BT1673" s="54">
        <v>1</v>
      </c>
      <c r="BU1673" s="55">
        <v>1</v>
      </c>
    </row>
    <row r="1674" spans="1:73">
      <c r="A1674" s="41">
        <v>1735</v>
      </c>
      <c r="B1674" s="42">
        <v>46050</v>
      </c>
      <c r="C1674" s="15" t="s">
        <v>97</v>
      </c>
      <c r="D1674" s="43" t="str">
        <f t="shared" si="452"/>
        <v>IG</v>
      </c>
      <c r="E1674" s="44" t="s">
        <v>131</v>
      </c>
      <c r="F1674" s="44"/>
      <c r="G1674" s="45"/>
      <c r="H1674" s="45"/>
      <c r="I1674" s="45"/>
      <c r="J1674" s="5"/>
      <c r="K1674" s="46" t="e">
        <f>VLOOKUP(J1674,'[1]Item List (3)'!A$1:B$110000,2,FALSE)</f>
        <v>#N/A</v>
      </c>
      <c r="L1674" s="5"/>
      <c r="M1674" s="15" t="str">
        <f t="shared" si="451"/>
        <v>IR</v>
      </c>
      <c r="N1674" s="15"/>
      <c r="O1674" s="47" t="str">
        <f t="shared" si="450"/>
        <v/>
      </c>
      <c r="P1674" s="15"/>
      <c r="Q1674" s="15"/>
      <c r="R1674" s="15"/>
      <c r="S1674" s="15"/>
      <c r="T1674" s="15"/>
      <c r="U1674" s="48">
        <f t="shared" si="448"/>
        <v>0</v>
      </c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>
        <v>480</v>
      </c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48">
        <f t="shared" si="453"/>
        <v>480</v>
      </c>
      <c r="BH1674" s="49">
        <f t="shared" si="440"/>
        <v>8</v>
      </c>
      <c r="BI1674" s="50">
        <f t="shared" ref="BI1674:BI1701" si="454">IFERROR(BH1674-SUM(W1674:BF1674)/60,0)</f>
        <v>0</v>
      </c>
      <c r="BJ1674" s="50">
        <f t="shared" si="441"/>
        <v>0</v>
      </c>
      <c r="BK1674" s="51">
        <f t="shared" si="442"/>
        <v>0</v>
      </c>
      <c r="BL1674" s="51">
        <f t="shared" si="443"/>
        <v>0</v>
      </c>
      <c r="BM1674" s="51">
        <f t="shared" si="449"/>
        <v>0</v>
      </c>
      <c r="BN1674" s="52">
        <f t="shared" si="444"/>
        <v>0</v>
      </c>
      <c r="BO1674" s="52">
        <f t="shared" si="445"/>
        <v>0</v>
      </c>
      <c r="BP1674" s="52">
        <f t="shared" si="446"/>
        <v>8</v>
      </c>
      <c r="BQ1674" s="53">
        <f t="shared" si="447"/>
        <v>0</v>
      </c>
    </row>
    <row r="1675" spans="1:73">
      <c r="A1675" s="41">
        <v>1736</v>
      </c>
      <c r="B1675" s="42">
        <v>46050</v>
      </c>
      <c r="C1675" s="15" t="s">
        <v>91</v>
      </c>
      <c r="D1675" s="43" t="str">
        <f t="shared" si="452"/>
        <v>IG</v>
      </c>
      <c r="E1675" s="44" t="s">
        <v>135</v>
      </c>
      <c r="F1675" s="44" t="s">
        <v>132</v>
      </c>
      <c r="G1675" s="45" t="s">
        <v>154</v>
      </c>
      <c r="H1675" s="45" t="s">
        <v>138</v>
      </c>
      <c r="I1675" s="45"/>
      <c r="J1675" s="5">
        <v>104606.1</v>
      </c>
      <c r="K1675" s="46" t="str">
        <f>VLOOKUP(J1675,'[1]Item List (3)'!A$1:B$110000,2,FALSE)</f>
        <v>NU.IR 2308</v>
      </c>
      <c r="L1675" s="5">
        <v>250218012</v>
      </c>
      <c r="M1675" s="15" t="str">
        <f t="shared" si="451"/>
        <v>IR</v>
      </c>
      <c r="N1675" s="15">
        <v>45</v>
      </c>
      <c r="O1675" s="47">
        <f t="shared" si="450"/>
        <v>80</v>
      </c>
      <c r="P1675" s="15">
        <v>1</v>
      </c>
      <c r="Q1675" s="15">
        <v>88</v>
      </c>
      <c r="R1675" s="15">
        <v>3</v>
      </c>
      <c r="S1675" s="15">
        <v>2</v>
      </c>
      <c r="T1675" s="15"/>
      <c r="U1675" s="48">
        <f t="shared" si="448"/>
        <v>90</v>
      </c>
      <c r="V1675" s="15">
        <v>90</v>
      </c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>
        <v>180</v>
      </c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48">
        <f t="shared" si="453"/>
        <v>270</v>
      </c>
      <c r="BH1675" s="49">
        <f t="shared" si="440"/>
        <v>4.5</v>
      </c>
      <c r="BI1675" s="50">
        <f t="shared" si="454"/>
        <v>1.5</v>
      </c>
      <c r="BJ1675" s="50">
        <f t="shared" si="441"/>
        <v>33.333333333333329</v>
      </c>
      <c r="BK1675" s="51">
        <f t="shared" si="442"/>
        <v>75</v>
      </c>
      <c r="BL1675" s="51">
        <f t="shared" si="443"/>
        <v>94.444444444444443</v>
      </c>
      <c r="BM1675" s="51">
        <f t="shared" si="449"/>
        <v>23.611111111111107</v>
      </c>
      <c r="BN1675" s="52">
        <f t="shared" si="444"/>
        <v>0</v>
      </c>
      <c r="BO1675" s="52">
        <f t="shared" si="445"/>
        <v>360</v>
      </c>
      <c r="BP1675" s="52">
        <f t="shared" si="446"/>
        <v>3</v>
      </c>
      <c r="BQ1675" s="53">
        <f t="shared" si="447"/>
        <v>240</v>
      </c>
    </row>
    <row r="1676" spans="1:73">
      <c r="A1676" s="41">
        <v>1737</v>
      </c>
      <c r="B1676" s="42">
        <v>46050</v>
      </c>
      <c r="C1676" s="15" t="s">
        <v>91</v>
      </c>
      <c r="D1676" s="43" t="str">
        <f t="shared" si="452"/>
        <v>IG</v>
      </c>
      <c r="E1676" s="44" t="s">
        <v>135</v>
      </c>
      <c r="F1676" s="44" t="s">
        <v>132</v>
      </c>
      <c r="G1676" s="45" t="s">
        <v>154</v>
      </c>
      <c r="H1676" s="45" t="s">
        <v>138</v>
      </c>
      <c r="I1676" s="45"/>
      <c r="J1676" s="5">
        <v>104606.09</v>
      </c>
      <c r="K1676" s="46" t="str">
        <f>VLOOKUP(J1676,'[1]Item List (3)'!A$1:B$110000,2,FALSE)</f>
        <v>NU.IR 2208</v>
      </c>
      <c r="L1676" s="5"/>
      <c r="M1676" s="15" t="str">
        <f t="shared" si="451"/>
        <v>IR</v>
      </c>
      <c r="N1676" s="15">
        <v>45</v>
      </c>
      <c r="O1676" s="47">
        <f t="shared" si="450"/>
        <v>80</v>
      </c>
      <c r="P1676" s="15">
        <v>1</v>
      </c>
      <c r="Q1676" s="15">
        <v>64</v>
      </c>
      <c r="R1676" s="15">
        <v>4</v>
      </c>
      <c r="S1676" s="15"/>
      <c r="T1676" s="15"/>
      <c r="U1676" s="48">
        <f t="shared" si="448"/>
        <v>64</v>
      </c>
      <c r="V1676" s="15">
        <v>55</v>
      </c>
      <c r="W1676" s="15">
        <v>155</v>
      </c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48">
        <f t="shared" si="453"/>
        <v>210</v>
      </c>
      <c r="BH1676" s="49">
        <f t="shared" si="440"/>
        <v>3.5</v>
      </c>
      <c r="BI1676" s="50">
        <f t="shared" si="454"/>
        <v>0.91666666666666652</v>
      </c>
      <c r="BJ1676" s="50">
        <f t="shared" si="441"/>
        <v>26.190476190476186</v>
      </c>
      <c r="BK1676" s="51">
        <f t="shared" si="442"/>
        <v>87.27272727272728</v>
      </c>
      <c r="BL1676" s="51">
        <f t="shared" si="443"/>
        <v>93.75</v>
      </c>
      <c r="BM1676" s="51">
        <f t="shared" si="449"/>
        <v>21.428571428571427</v>
      </c>
      <c r="BN1676" s="52">
        <f t="shared" si="444"/>
        <v>2.5833333333333335</v>
      </c>
      <c r="BO1676" s="52">
        <f t="shared" si="445"/>
        <v>73.333333333333329</v>
      </c>
      <c r="BP1676" s="52">
        <f t="shared" si="446"/>
        <v>0</v>
      </c>
      <c r="BQ1676" s="53">
        <f t="shared" si="447"/>
        <v>0</v>
      </c>
    </row>
    <row r="1677" spans="1:73">
      <c r="A1677" s="41">
        <v>1738</v>
      </c>
      <c r="B1677" s="42">
        <v>46050</v>
      </c>
      <c r="C1677" s="15" t="s">
        <v>97</v>
      </c>
      <c r="D1677" s="43" t="str">
        <f t="shared" si="452"/>
        <v>IG</v>
      </c>
      <c r="E1677" s="44" t="s">
        <v>135</v>
      </c>
      <c r="F1677" s="44" t="s">
        <v>132</v>
      </c>
      <c r="G1677" s="45" t="s">
        <v>195</v>
      </c>
      <c r="H1677" s="45"/>
      <c r="I1677" s="45"/>
      <c r="J1677" s="5">
        <v>104606.1</v>
      </c>
      <c r="K1677" s="46" t="str">
        <f>VLOOKUP(J1677,'[1]Item List (3)'!A$1:B$110000,2,FALSE)</f>
        <v>NU.IR 2308</v>
      </c>
      <c r="L1677" s="5">
        <v>250218012</v>
      </c>
      <c r="M1677" s="15" t="str">
        <f t="shared" si="451"/>
        <v>IR</v>
      </c>
      <c r="N1677" s="15">
        <v>45</v>
      </c>
      <c r="O1677" s="47">
        <f t="shared" si="450"/>
        <v>80</v>
      </c>
      <c r="P1677" s="15">
        <v>1</v>
      </c>
      <c r="Q1677" s="15">
        <v>52</v>
      </c>
      <c r="R1677" s="15">
        <v>1</v>
      </c>
      <c r="S1677" s="15"/>
      <c r="T1677" s="15"/>
      <c r="U1677" s="48">
        <f t="shared" si="448"/>
        <v>52</v>
      </c>
      <c r="V1677" s="15">
        <v>50</v>
      </c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>
        <v>300</v>
      </c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>
        <v>10</v>
      </c>
      <c r="BD1677" s="15"/>
      <c r="BE1677" s="15"/>
      <c r="BF1677" s="15"/>
      <c r="BG1677" s="48">
        <f t="shared" si="453"/>
        <v>360</v>
      </c>
      <c r="BH1677" s="49">
        <f t="shared" si="440"/>
        <v>6</v>
      </c>
      <c r="BI1677" s="50">
        <f t="shared" si="454"/>
        <v>0.83333333333333304</v>
      </c>
      <c r="BJ1677" s="50">
        <f t="shared" si="441"/>
        <v>13.888888888888884</v>
      </c>
      <c r="BK1677" s="51">
        <f t="shared" si="442"/>
        <v>78.000000000000028</v>
      </c>
      <c r="BL1677" s="51">
        <f t="shared" si="443"/>
        <v>98.076923076923066</v>
      </c>
      <c r="BM1677" s="51">
        <f t="shared" si="449"/>
        <v>10.624999999999998</v>
      </c>
      <c r="BN1677" s="52">
        <f t="shared" si="444"/>
        <v>0</v>
      </c>
      <c r="BO1677" s="52">
        <f t="shared" si="445"/>
        <v>480</v>
      </c>
      <c r="BP1677" s="52">
        <f t="shared" si="446"/>
        <v>5.166666666666667</v>
      </c>
      <c r="BQ1677" s="53">
        <f t="shared" si="447"/>
        <v>413.33333333333331</v>
      </c>
    </row>
    <row r="1678" spans="1:73">
      <c r="A1678" s="41">
        <v>1739</v>
      </c>
      <c r="B1678" s="42">
        <v>46050</v>
      </c>
      <c r="C1678" s="15" t="s">
        <v>97</v>
      </c>
      <c r="D1678" s="43" t="str">
        <f t="shared" si="452"/>
        <v>IG</v>
      </c>
      <c r="E1678" s="44" t="s">
        <v>135</v>
      </c>
      <c r="F1678" s="44" t="s">
        <v>132</v>
      </c>
      <c r="G1678" s="45" t="s">
        <v>195</v>
      </c>
      <c r="H1678" s="45"/>
      <c r="I1678" s="45"/>
      <c r="J1678" s="5">
        <v>104605.1</v>
      </c>
      <c r="K1678" s="46" t="str">
        <f>VLOOKUP(J1678,'[1]Item List (3)'!A$1:B$110000,2,FALSE)</f>
        <v>NU.IR 2307</v>
      </c>
      <c r="L1678" s="5">
        <v>250113015</v>
      </c>
      <c r="M1678" s="15" t="str">
        <f t="shared" si="451"/>
        <v>IR</v>
      </c>
      <c r="N1678" s="15"/>
      <c r="O1678" s="47" t="str">
        <f t="shared" si="450"/>
        <v/>
      </c>
      <c r="P1678" s="15"/>
      <c r="Q1678" s="15"/>
      <c r="R1678" s="15"/>
      <c r="S1678" s="15"/>
      <c r="T1678" s="15"/>
      <c r="U1678" s="48">
        <f t="shared" si="448"/>
        <v>0</v>
      </c>
      <c r="V1678" s="15"/>
      <c r="W1678" s="15">
        <v>120</v>
      </c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48">
        <f t="shared" si="453"/>
        <v>120</v>
      </c>
      <c r="BH1678" s="49">
        <f t="shared" si="440"/>
        <v>2</v>
      </c>
      <c r="BI1678" s="50">
        <f t="shared" si="454"/>
        <v>0</v>
      </c>
      <c r="BJ1678" s="50">
        <f t="shared" si="441"/>
        <v>0</v>
      </c>
      <c r="BK1678" s="51">
        <f t="shared" si="442"/>
        <v>0</v>
      </c>
      <c r="BL1678" s="51">
        <f t="shared" si="443"/>
        <v>0</v>
      </c>
      <c r="BM1678" s="51">
        <f t="shared" si="449"/>
        <v>0</v>
      </c>
      <c r="BN1678" s="52">
        <f t="shared" si="444"/>
        <v>2</v>
      </c>
      <c r="BO1678" s="52">
        <f t="shared" si="445"/>
        <v>0</v>
      </c>
      <c r="BP1678" s="52">
        <f t="shared" si="446"/>
        <v>0</v>
      </c>
      <c r="BQ1678" s="53">
        <f t="shared" si="447"/>
        <v>0</v>
      </c>
    </row>
    <row r="1679" spans="1:73">
      <c r="A1679" s="41">
        <v>1740</v>
      </c>
      <c r="B1679" s="42">
        <v>46050</v>
      </c>
      <c r="C1679" s="15" t="s">
        <v>91</v>
      </c>
      <c r="D1679" s="43" t="str">
        <f t="shared" si="452"/>
        <v>IG</v>
      </c>
      <c r="E1679" s="44" t="s">
        <v>140</v>
      </c>
      <c r="F1679" s="44" t="s">
        <v>132</v>
      </c>
      <c r="G1679" s="45" t="s">
        <v>134</v>
      </c>
      <c r="H1679" s="45" t="s">
        <v>149</v>
      </c>
      <c r="I1679" s="45"/>
      <c r="J1679" s="5">
        <v>104246</v>
      </c>
      <c r="K1679" s="46" t="str">
        <f>VLOOKUP(J1679,'[1]Item List (3)'!A$1:B$110000,2,FALSE)</f>
        <v>IN. 208</v>
      </c>
      <c r="L1679" s="5">
        <v>251226007</v>
      </c>
      <c r="M1679" s="15" t="str">
        <f t="shared" si="451"/>
        <v>IR</v>
      </c>
      <c r="N1679" s="15">
        <v>25</v>
      </c>
      <c r="O1679" s="47">
        <f t="shared" si="450"/>
        <v>144</v>
      </c>
      <c r="P1679" s="15">
        <v>1</v>
      </c>
      <c r="Q1679" s="15">
        <v>311</v>
      </c>
      <c r="R1679" s="15">
        <v>40</v>
      </c>
      <c r="S1679" s="15">
        <v>28</v>
      </c>
      <c r="T1679" s="15"/>
      <c r="U1679" s="48">
        <f t="shared" si="448"/>
        <v>339</v>
      </c>
      <c r="V1679" s="15">
        <v>190</v>
      </c>
      <c r="W1679" s="15"/>
      <c r="X1679" s="15">
        <v>15</v>
      </c>
      <c r="Y1679" s="15"/>
      <c r="Z1679" s="15">
        <v>15</v>
      </c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>
        <v>20</v>
      </c>
      <c r="AQ1679" s="15"/>
      <c r="AR1679" s="15">
        <v>240</v>
      </c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48">
        <f t="shared" si="453"/>
        <v>480</v>
      </c>
      <c r="BH1679" s="49">
        <f t="shared" si="440"/>
        <v>8</v>
      </c>
      <c r="BI1679" s="50">
        <f t="shared" si="454"/>
        <v>3.166666666666667</v>
      </c>
      <c r="BJ1679" s="50">
        <f t="shared" si="441"/>
        <v>39.583333333333336</v>
      </c>
      <c r="BK1679" s="51">
        <f t="shared" si="442"/>
        <v>74.34210526315789</v>
      </c>
      <c r="BL1679" s="51">
        <f t="shared" si="443"/>
        <v>79.941002949852503</v>
      </c>
      <c r="BM1679" s="51">
        <f t="shared" si="449"/>
        <v>23.524305555555554</v>
      </c>
      <c r="BN1679" s="52">
        <f t="shared" si="444"/>
        <v>0.33333333333333331</v>
      </c>
      <c r="BO1679" s="52">
        <f t="shared" si="445"/>
        <v>1104</v>
      </c>
      <c r="BP1679" s="52">
        <f t="shared" si="446"/>
        <v>4.5</v>
      </c>
      <c r="BQ1679" s="53">
        <f t="shared" si="447"/>
        <v>648</v>
      </c>
    </row>
    <row r="1680" spans="1:73">
      <c r="A1680" s="41">
        <v>1741</v>
      </c>
      <c r="B1680" s="42">
        <v>46050</v>
      </c>
      <c r="C1680" s="15" t="s">
        <v>97</v>
      </c>
      <c r="D1680" s="43" t="str">
        <f t="shared" si="452"/>
        <v>IG</v>
      </c>
      <c r="E1680" s="44" t="s">
        <v>140</v>
      </c>
      <c r="F1680" s="44"/>
      <c r="G1680" s="45"/>
      <c r="H1680" s="45"/>
      <c r="I1680" s="45"/>
      <c r="J1680" s="5"/>
      <c r="K1680" s="46" t="e">
        <f>VLOOKUP(J1680,'[1]Item List (3)'!A$1:B$110000,2,FALSE)</f>
        <v>#N/A</v>
      </c>
      <c r="L1680" s="5"/>
      <c r="M1680" s="15" t="str">
        <f t="shared" si="451"/>
        <v>IR</v>
      </c>
      <c r="N1680" s="15"/>
      <c r="O1680" s="47" t="str">
        <f t="shared" si="450"/>
        <v/>
      </c>
      <c r="P1680" s="15"/>
      <c r="Q1680" s="15"/>
      <c r="R1680" s="15"/>
      <c r="S1680" s="15"/>
      <c r="T1680" s="15"/>
      <c r="U1680" s="48">
        <f t="shared" si="448"/>
        <v>0</v>
      </c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>
        <v>480</v>
      </c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48">
        <f t="shared" si="453"/>
        <v>480</v>
      </c>
      <c r="BH1680" s="49">
        <f t="shared" si="440"/>
        <v>8</v>
      </c>
      <c r="BI1680" s="50">
        <f t="shared" si="454"/>
        <v>0</v>
      </c>
      <c r="BJ1680" s="50">
        <f t="shared" si="441"/>
        <v>0</v>
      </c>
      <c r="BK1680" s="51">
        <f t="shared" si="442"/>
        <v>0</v>
      </c>
      <c r="BL1680" s="51">
        <f t="shared" si="443"/>
        <v>0</v>
      </c>
      <c r="BM1680" s="51">
        <f t="shared" si="449"/>
        <v>0</v>
      </c>
      <c r="BN1680" s="52">
        <f t="shared" si="444"/>
        <v>0</v>
      </c>
      <c r="BO1680" s="52">
        <f t="shared" si="445"/>
        <v>0</v>
      </c>
      <c r="BP1680" s="52">
        <f t="shared" si="446"/>
        <v>8</v>
      </c>
      <c r="BQ1680" s="53">
        <f t="shared" si="447"/>
        <v>0</v>
      </c>
    </row>
    <row r="1681" spans="1:73">
      <c r="A1681" s="41">
        <v>1742</v>
      </c>
      <c r="B1681" s="42">
        <v>46050</v>
      </c>
      <c r="C1681" s="15" t="s">
        <v>91</v>
      </c>
      <c r="D1681" s="43" t="str">
        <f t="shared" si="452"/>
        <v>IG</v>
      </c>
      <c r="E1681" s="44" t="s">
        <v>143</v>
      </c>
      <c r="F1681" s="44"/>
      <c r="G1681" s="45"/>
      <c r="H1681" s="45"/>
      <c r="I1681" s="45"/>
      <c r="J1681" s="5"/>
      <c r="K1681" s="46" t="e">
        <f>VLOOKUP(J1681,'[1]Item List (3)'!A$1:B$110000,2,FALSE)</f>
        <v>#N/A</v>
      </c>
      <c r="L1681" s="5"/>
      <c r="M1681" s="15" t="str">
        <f t="shared" si="451"/>
        <v>IR</v>
      </c>
      <c r="N1681" s="15"/>
      <c r="O1681" s="47" t="str">
        <f t="shared" si="450"/>
        <v/>
      </c>
      <c r="P1681" s="15"/>
      <c r="Q1681" s="15"/>
      <c r="R1681" s="15"/>
      <c r="S1681" s="15"/>
      <c r="T1681" s="15"/>
      <c r="U1681" s="48">
        <f t="shared" si="448"/>
        <v>0</v>
      </c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>
        <v>480</v>
      </c>
      <c r="BG1681" s="48">
        <f t="shared" si="453"/>
        <v>480</v>
      </c>
      <c r="BH1681" s="49">
        <f t="shared" ref="BH1681:BH1700" si="455">BG1681/60</f>
        <v>8</v>
      </c>
      <c r="BI1681" s="50">
        <f t="shared" si="454"/>
        <v>0</v>
      </c>
      <c r="BJ1681" s="50">
        <f t="shared" ref="BJ1681:BJ1701" si="456">IFERROR(BI1681/BH1681*100,0)</f>
        <v>0</v>
      </c>
      <c r="BK1681" s="51">
        <f t="shared" ref="BK1681:BK1701" si="457">IFERROR(((U1681*N1681)/(BI1681*3600)*100),0)</f>
        <v>0</v>
      </c>
      <c r="BL1681" s="51">
        <f t="shared" ref="BL1681:BL1701" si="458">IFERROR(((U1681-(R1681+S1681+T1681))/U1681*100),0)</f>
        <v>0</v>
      </c>
      <c r="BM1681" s="51">
        <f t="shared" si="449"/>
        <v>0</v>
      </c>
      <c r="BN1681" s="52">
        <f t="shared" ref="BN1681:BN1701" si="459">(W1681+AP1681+BE1681+BF1681)/60</f>
        <v>8</v>
      </c>
      <c r="BO1681" s="52">
        <f t="shared" ref="BO1681:BO1701" si="460">IFERROR(((BH1681-BN1681)*3600)/N1681,0)</f>
        <v>0</v>
      </c>
      <c r="BP1681" s="52">
        <f t="shared" ref="BP1681:BP1701" si="461">IFERROR(SUM(W1681:BF1681)/60-BN1681,0)</f>
        <v>0</v>
      </c>
      <c r="BQ1681" s="53">
        <f t="shared" ref="BQ1681:BQ1701" si="462">IFERROR(BP1681*3600/N1681,0)</f>
        <v>0</v>
      </c>
    </row>
    <row r="1682" spans="1:73">
      <c r="A1682" s="41">
        <v>1743</v>
      </c>
      <c r="B1682" s="42">
        <v>46050</v>
      </c>
      <c r="C1682" s="15" t="s">
        <v>97</v>
      </c>
      <c r="D1682" s="43" t="str">
        <f t="shared" si="452"/>
        <v>IG</v>
      </c>
      <c r="E1682" s="44" t="s">
        <v>143</v>
      </c>
      <c r="F1682" s="44"/>
      <c r="G1682" s="45"/>
      <c r="H1682" s="45"/>
      <c r="I1682" s="45"/>
      <c r="J1682" s="5"/>
      <c r="K1682" s="46" t="e">
        <f>VLOOKUP(J1682,'[1]Item List (3)'!A$1:B$110000,2,FALSE)</f>
        <v>#N/A</v>
      </c>
      <c r="L1682" s="5"/>
      <c r="M1682" s="15" t="str">
        <f t="shared" si="451"/>
        <v>IR</v>
      </c>
      <c r="N1682" s="15"/>
      <c r="O1682" s="47" t="str">
        <f t="shared" si="450"/>
        <v/>
      </c>
      <c r="P1682" s="15"/>
      <c r="Q1682" s="15"/>
      <c r="R1682" s="15"/>
      <c r="S1682" s="15"/>
      <c r="T1682" s="15"/>
      <c r="U1682" s="48">
        <f t="shared" si="448"/>
        <v>0</v>
      </c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>
        <v>480</v>
      </c>
      <c r="BG1682" s="48">
        <f t="shared" si="453"/>
        <v>480</v>
      </c>
      <c r="BH1682" s="49">
        <f t="shared" si="455"/>
        <v>8</v>
      </c>
      <c r="BI1682" s="50">
        <f t="shared" si="454"/>
        <v>0</v>
      </c>
      <c r="BJ1682" s="50">
        <f t="shared" si="456"/>
        <v>0</v>
      </c>
      <c r="BK1682" s="51">
        <f t="shared" si="457"/>
        <v>0</v>
      </c>
      <c r="BL1682" s="51">
        <f t="shared" si="458"/>
        <v>0</v>
      </c>
      <c r="BM1682" s="51">
        <f t="shared" si="449"/>
        <v>0</v>
      </c>
      <c r="BN1682" s="52">
        <f t="shared" si="459"/>
        <v>8</v>
      </c>
      <c r="BO1682" s="52">
        <f t="shared" si="460"/>
        <v>0</v>
      </c>
      <c r="BP1682" s="52">
        <f t="shared" si="461"/>
        <v>0</v>
      </c>
      <c r="BQ1682" s="53">
        <f t="shared" si="462"/>
        <v>0</v>
      </c>
    </row>
    <row r="1683" spans="1:73">
      <c r="A1683" s="41">
        <v>1744</v>
      </c>
      <c r="B1683" s="42">
        <v>46050</v>
      </c>
      <c r="C1683" s="15" t="s">
        <v>91</v>
      </c>
      <c r="D1683" s="43" t="str">
        <f t="shared" si="452"/>
        <v>IG</v>
      </c>
      <c r="E1683" s="44" t="s">
        <v>144</v>
      </c>
      <c r="F1683" s="44" t="s">
        <v>132</v>
      </c>
      <c r="G1683" s="45" t="s">
        <v>145</v>
      </c>
      <c r="H1683" s="45"/>
      <c r="I1683" s="45"/>
      <c r="J1683" s="5">
        <v>200609.2</v>
      </c>
      <c r="K1683" s="46" t="str">
        <f>VLOOKUP(J1683,'[1]Item List (3)'!A$1:B$110000,2,FALSE)</f>
        <v>NF.OR 311</v>
      </c>
      <c r="L1683" s="5">
        <v>251219017</v>
      </c>
      <c r="M1683" s="15" t="str">
        <f t="shared" si="451"/>
        <v>OR</v>
      </c>
      <c r="N1683" s="15">
        <v>70</v>
      </c>
      <c r="O1683" s="47">
        <f t="shared" si="450"/>
        <v>51.428571428571431</v>
      </c>
      <c r="P1683" s="15">
        <v>1</v>
      </c>
      <c r="Q1683" s="15">
        <v>297</v>
      </c>
      <c r="R1683" s="15">
        <v>24</v>
      </c>
      <c r="S1683" s="15">
        <v>1</v>
      </c>
      <c r="T1683" s="15"/>
      <c r="U1683" s="48">
        <f t="shared" si="448"/>
        <v>298</v>
      </c>
      <c r="V1683" s="15">
        <v>460</v>
      </c>
      <c r="W1683" s="15"/>
      <c r="X1683" s="15">
        <v>10</v>
      </c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>
        <v>10</v>
      </c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48">
        <f t="shared" si="453"/>
        <v>480</v>
      </c>
      <c r="BH1683" s="49">
        <f t="shared" si="455"/>
        <v>8</v>
      </c>
      <c r="BI1683" s="50">
        <f t="shared" si="454"/>
        <v>7.666666666666667</v>
      </c>
      <c r="BJ1683" s="50">
        <f t="shared" si="456"/>
        <v>95.833333333333343</v>
      </c>
      <c r="BK1683" s="51">
        <f t="shared" si="457"/>
        <v>75.579710144927532</v>
      </c>
      <c r="BL1683" s="51">
        <f t="shared" si="458"/>
        <v>91.610738255033553</v>
      </c>
      <c r="BM1683" s="51">
        <f t="shared" si="449"/>
        <v>66.354166666666657</v>
      </c>
      <c r="BN1683" s="52">
        <f t="shared" si="459"/>
        <v>0.16666666666666666</v>
      </c>
      <c r="BO1683" s="52">
        <f t="shared" si="460"/>
        <v>402.85714285714283</v>
      </c>
      <c r="BP1683" s="52">
        <f t="shared" si="461"/>
        <v>0.16666666666666666</v>
      </c>
      <c r="BQ1683" s="53">
        <f t="shared" si="462"/>
        <v>8.5714285714285712</v>
      </c>
    </row>
    <row r="1684" spans="1:73">
      <c r="A1684" s="41">
        <v>1745</v>
      </c>
      <c r="B1684" s="42">
        <v>46050</v>
      </c>
      <c r="C1684" s="15" t="s">
        <v>97</v>
      </c>
      <c r="D1684" s="43" t="str">
        <f t="shared" si="452"/>
        <v>IG</v>
      </c>
      <c r="E1684" s="44" t="s">
        <v>144</v>
      </c>
      <c r="F1684" s="44" t="s">
        <v>132</v>
      </c>
      <c r="G1684" s="45" t="s">
        <v>127</v>
      </c>
      <c r="H1684" s="45"/>
      <c r="I1684" s="45"/>
      <c r="J1684" s="5">
        <v>200609.2</v>
      </c>
      <c r="K1684" s="46" t="str">
        <f>VLOOKUP(J1684,'[1]Item List (3)'!A$1:B$110000,2,FALSE)</f>
        <v>NF.OR 311</v>
      </c>
      <c r="L1684" s="5">
        <v>251219017</v>
      </c>
      <c r="M1684" s="15" t="str">
        <f t="shared" si="451"/>
        <v>OR</v>
      </c>
      <c r="N1684" s="15">
        <v>70</v>
      </c>
      <c r="O1684" s="47">
        <f t="shared" si="450"/>
        <v>51.428571428571431</v>
      </c>
      <c r="P1684" s="15">
        <v>1</v>
      </c>
      <c r="Q1684" s="15">
        <v>300</v>
      </c>
      <c r="R1684" s="15">
        <v>18</v>
      </c>
      <c r="S1684" s="15">
        <v>1</v>
      </c>
      <c r="T1684" s="15"/>
      <c r="U1684" s="48">
        <f t="shared" si="448"/>
        <v>301</v>
      </c>
      <c r="V1684" s="15">
        <v>450</v>
      </c>
      <c r="W1684" s="15"/>
      <c r="X1684" s="15">
        <v>10</v>
      </c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>
        <v>20</v>
      </c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48">
        <f t="shared" si="453"/>
        <v>480</v>
      </c>
      <c r="BH1684" s="49">
        <f t="shared" si="455"/>
        <v>8</v>
      </c>
      <c r="BI1684" s="50">
        <f t="shared" si="454"/>
        <v>7.5</v>
      </c>
      <c r="BJ1684" s="50">
        <f t="shared" si="456"/>
        <v>93.75</v>
      </c>
      <c r="BK1684" s="51">
        <f t="shared" si="457"/>
        <v>78.037037037037038</v>
      </c>
      <c r="BL1684" s="51">
        <f t="shared" si="458"/>
        <v>93.687707641196013</v>
      </c>
      <c r="BM1684" s="51">
        <f t="shared" si="449"/>
        <v>68.541666666666686</v>
      </c>
      <c r="BN1684" s="52">
        <f t="shared" si="459"/>
        <v>0.33333333333333331</v>
      </c>
      <c r="BO1684" s="52">
        <f t="shared" si="460"/>
        <v>394.28571428571428</v>
      </c>
      <c r="BP1684" s="52">
        <f t="shared" si="461"/>
        <v>0.16666666666666669</v>
      </c>
      <c r="BQ1684" s="53">
        <f t="shared" si="462"/>
        <v>8.571428571428573</v>
      </c>
    </row>
    <row r="1685" spans="1:73">
      <c r="A1685" s="41">
        <v>1746</v>
      </c>
      <c r="B1685" s="42">
        <v>46050</v>
      </c>
      <c r="C1685" s="15" t="s">
        <v>91</v>
      </c>
      <c r="D1685" s="43" t="str">
        <f t="shared" si="452"/>
        <v>IG</v>
      </c>
      <c r="E1685" s="44" t="s">
        <v>146</v>
      </c>
      <c r="F1685" s="44"/>
      <c r="G1685" s="45"/>
      <c r="H1685" s="45"/>
      <c r="I1685" s="45"/>
      <c r="J1685" s="5"/>
      <c r="K1685" s="46" t="e">
        <f>VLOOKUP(J1685,'[1]Item List (3)'!A$1:B$110000,2,FALSE)</f>
        <v>#N/A</v>
      </c>
      <c r="L1685" s="5"/>
      <c r="M1685" s="15" t="str">
        <f t="shared" si="451"/>
        <v>IR</v>
      </c>
      <c r="N1685" s="15"/>
      <c r="O1685" s="47" t="str">
        <f t="shared" si="450"/>
        <v/>
      </c>
      <c r="P1685" s="15"/>
      <c r="Q1685" s="15"/>
      <c r="R1685" s="15"/>
      <c r="S1685" s="15"/>
      <c r="T1685" s="15"/>
      <c r="U1685" s="48">
        <f t="shared" si="448"/>
        <v>0</v>
      </c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>
        <v>480</v>
      </c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48">
        <f t="shared" si="453"/>
        <v>480</v>
      </c>
      <c r="BH1685" s="49">
        <f t="shared" si="455"/>
        <v>8</v>
      </c>
      <c r="BI1685" s="50">
        <f t="shared" si="454"/>
        <v>0</v>
      </c>
      <c r="BJ1685" s="50">
        <f t="shared" si="456"/>
        <v>0</v>
      </c>
      <c r="BK1685" s="51">
        <f t="shared" si="457"/>
        <v>0</v>
      </c>
      <c r="BL1685" s="51">
        <f t="shared" si="458"/>
        <v>0</v>
      </c>
      <c r="BM1685" s="51">
        <f t="shared" si="449"/>
        <v>0</v>
      </c>
      <c r="BN1685" s="52">
        <f t="shared" si="459"/>
        <v>0</v>
      </c>
      <c r="BO1685" s="52">
        <f t="shared" si="460"/>
        <v>0</v>
      </c>
      <c r="BP1685" s="52">
        <f t="shared" si="461"/>
        <v>8</v>
      </c>
      <c r="BQ1685" s="53">
        <f t="shared" si="462"/>
        <v>0</v>
      </c>
    </row>
    <row r="1686" spans="1:73">
      <c r="A1686" s="41">
        <v>1747</v>
      </c>
      <c r="B1686" s="42">
        <v>46050</v>
      </c>
      <c r="C1686" s="15" t="s">
        <v>97</v>
      </c>
      <c r="D1686" s="43" t="str">
        <f t="shared" si="452"/>
        <v>IG</v>
      </c>
      <c r="E1686" s="44" t="s">
        <v>146</v>
      </c>
      <c r="F1686" s="44"/>
      <c r="G1686" s="45"/>
      <c r="H1686" s="45"/>
      <c r="I1686" s="45"/>
      <c r="J1686" s="5"/>
      <c r="K1686" s="46" t="e">
        <f>VLOOKUP(J1686,'[1]Item List (3)'!A$1:B$110000,2,FALSE)</f>
        <v>#N/A</v>
      </c>
      <c r="L1686" s="5"/>
      <c r="M1686" s="15" t="str">
        <f t="shared" si="451"/>
        <v>IR</v>
      </c>
      <c r="N1686" s="15"/>
      <c r="O1686" s="47" t="str">
        <f t="shared" si="450"/>
        <v/>
      </c>
      <c r="P1686" s="15"/>
      <c r="Q1686" s="15"/>
      <c r="R1686" s="15"/>
      <c r="S1686" s="15"/>
      <c r="T1686" s="15"/>
      <c r="U1686" s="48">
        <f t="shared" ref="U1686:U1749" si="463">Q1686+S1686+T1686</f>
        <v>0</v>
      </c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>
        <v>480</v>
      </c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48">
        <f t="shared" si="453"/>
        <v>480</v>
      </c>
      <c r="BH1686" s="49">
        <f t="shared" si="455"/>
        <v>8</v>
      </c>
      <c r="BI1686" s="50">
        <f t="shared" si="454"/>
        <v>0</v>
      </c>
      <c r="BJ1686" s="50">
        <f t="shared" si="456"/>
        <v>0</v>
      </c>
      <c r="BK1686" s="51">
        <f t="shared" si="457"/>
        <v>0</v>
      </c>
      <c r="BL1686" s="51">
        <f t="shared" si="458"/>
        <v>0</v>
      </c>
      <c r="BM1686" s="51">
        <f t="shared" si="449"/>
        <v>0</v>
      </c>
      <c r="BN1686" s="52">
        <f t="shared" si="459"/>
        <v>0</v>
      </c>
      <c r="BO1686" s="52">
        <f t="shared" si="460"/>
        <v>0</v>
      </c>
      <c r="BP1686" s="52">
        <f t="shared" si="461"/>
        <v>8</v>
      </c>
      <c r="BQ1686" s="53">
        <f t="shared" si="462"/>
        <v>0</v>
      </c>
    </row>
    <row r="1687" spans="1:73">
      <c r="A1687" s="41">
        <v>1748</v>
      </c>
      <c r="B1687" s="42">
        <v>46050</v>
      </c>
      <c r="C1687" s="15" t="s">
        <v>91</v>
      </c>
      <c r="D1687" s="43" t="str">
        <f t="shared" si="452"/>
        <v>IG</v>
      </c>
      <c r="E1687" s="44" t="s">
        <v>147</v>
      </c>
      <c r="F1687" s="44" t="s">
        <v>132</v>
      </c>
      <c r="G1687" s="45" t="s">
        <v>137</v>
      </c>
      <c r="H1687" s="45"/>
      <c r="I1687" s="45"/>
      <c r="J1687" s="5">
        <v>104246</v>
      </c>
      <c r="K1687" s="46" t="str">
        <f>VLOOKUP(J1687,'[1]Item List (3)'!A$1:B$110000,2,FALSE)</f>
        <v>IN. 208</v>
      </c>
      <c r="L1687" s="5">
        <v>251223006</v>
      </c>
      <c r="M1687" s="15" t="str">
        <f t="shared" si="451"/>
        <v>IR</v>
      </c>
      <c r="N1687" s="15">
        <v>25</v>
      </c>
      <c r="O1687" s="47">
        <f t="shared" si="450"/>
        <v>144</v>
      </c>
      <c r="P1687" s="15">
        <v>1</v>
      </c>
      <c r="Q1687" s="15">
        <v>1001</v>
      </c>
      <c r="R1687" s="15"/>
      <c r="S1687" s="15">
        <v>8</v>
      </c>
      <c r="T1687" s="15"/>
      <c r="U1687" s="48">
        <f t="shared" si="463"/>
        <v>1009</v>
      </c>
      <c r="V1687" s="15">
        <v>470</v>
      </c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>
        <v>10</v>
      </c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48">
        <f t="shared" si="453"/>
        <v>480</v>
      </c>
      <c r="BH1687" s="49">
        <f t="shared" si="455"/>
        <v>8</v>
      </c>
      <c r="BI1687" s="50">
        <f t="shared" si="454"/>
        <v>7.833333333333333</v>
      </c>
      <c r="BJ1687" s="50">
        <f t="shared" si="456"/>
        <v>97.916666666666657</v>
      </c>
      <c r="BK1687" s="51">
        <f t="shared" si="457"/>
        <v>89.450354609929079</v>
      </c>
      <c r="BL1687" s="51">
        <f t="shared" si="458"/>
        <v>99.207135777998019</v>
      </c>
      <c r="BM1687" s="51">
        <f t="shared" si="449"/>
        <v>86.8923611111111</v>
      </c>
      <c r="BN1687" s="52">
        <f t="shared" si="459"/>
        <v>0.16666666666666666</v>
      </c>
      <c r="BO1687" s="52">
        <f t="shared" si="460"/>
        <v>1128</v>
      </c>
      <c r="BP1687" s="52">
        <f t="shared" si="461"/>
        <v>0</v>
      </c>
      <c r="BQ1687" s="53">
        <f t="shared" si="462"/>
        <v>0</v>
      </c>
      <c r="BR1687" s="54">
        <v>2</v>
      </c>
    </row>
    <row r="1688" spans="1:73">
      <c r="A1688" s="41">
        <v>1749</v>
      </c>
      <c r="B1688" s="42">
        <v>46050</v>
      </c>
      <c r="C1688" s="15" t="s">
        <v>97</v>
      </c>
      <c r="D1688" s="43" t="str">
        <f t="shared" si="452"/>
        <v>IG</v>
      </c>
      <c r="E1688" s="44" t="s">
        <v>147</v>
      </c>
      <c r="F1688" s="44" t="s">
        <v>132</v>
      </c>
      <c r="G1688" s="45" t="s">
        <v>138</v>
      </c>
      <c r="H1688" s="45"/>
      <c r="I1688" s="45"/>
      <c r="J1688" s="5">
        <v>104246</v>
      </c>
      <c r="K1688" s="46" t="str">
        <f>VLOOKUP(J1688,'[1]Item List (3)'!A$1:B$110000,2,FALSE)</f>
        <v>IN. 208</v>
      </c>
      <c r="L1688" s="5">
        <v>251223006</v>
      </c>
      <c r="M1688" s="15" t="str">
        <f t="shared" si="451"/>
        <v>IR</v>
      </c>
      <c r="N1688" s="15">
        <v>25</v>
      </c>
      <c r="O1688" s="47">
        <f t="shared" si="450"/>
        <v>144</v>
      </c>
      <c r="P1688" s="15">
        <v>1</v>
      </c>
      <c r="Q1688" s="15">
        <v>1000</v>
      </c>
      <c r="R1688" s="15">
        <v>4</v>
      </c>
      <c r="S1688" s="15">
        <v>1</v>
      </c>
      <c r="T1688" s="15"/>
      <c r="U1688" s="48">
        <f t="shared" si="463"/>
        <v>1001</v>
      </c>
      <c r="V1688" s="15">
        <v>460</v>
      </c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>
        <v>20</v>
      </c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48">
        <f t="shared" si="453"/>
        <v>480</v>
      </c>
      <c r="BH1688" s="49">
        <f t="shared" si="455"/>
        <v>8</v>
      </c>
      <c r="BI1688" s="50">
        <f t="shared" si="454"/>
        <v>7.666666666666667</v>
      </c>
      <c r="BJ1688" s="50">
        <f t="shared" si="456"/>
        <v>95.833333333333343</v>
      </c>
      <c r="BK1688" s="51">
        <f t="shared" si="457"/>
        <v>90.670289855072468</v>
      </c>
      <c r="BL1688" s="51">
        <f t="shared" si="458"/>
        <v>99.500499500499501</v>
      </c>
      <c r="BM1688" s="51">
        <f t="shared" si="449"/>
        <v>86.458333333333343</v>
      </c>
      <c r="BN1688" s="52">
        <f t="shared" si="459"/>
        <v>0.33333333333333331</v>
      </c>
      <c r="BO1688" s="52">
        <f t="shared" si="460"/>
        <v>1104</v>
      </c>
      <c r="BP1688" s="52">
        <f t="shared" si="461"/>
        <v>0</v>
      </c>
      <c r="BQ1688" s="53">
        <f t="shared" si="462"/>
        <v>0</v>
      </c>
      <c r="BR1688" s="54">
        <v>1</v>
      </c>
    </row>
    <row r="1689" spans="1:73">
      <c r="A1689" s="41">
        <v>1750</v>
      </c>
      <c r="B1689" s="42">
        <v>46050</v>
      </c>
      <c r="C1689" s="15" t="s">
        <v>91</v>
      </c>
      <c r="D1689" s="43" t="str">
        <f t="shared" si="452"/>
        <v>IG</v>
      </c>
      <c r="E1689" s="44" t="s">
        <v>150</v>
      </c>
      <c r="F1689" s="44" t="s">
        <v>132</v>
      </c>
      <c r="G1689" s="45" t="s">
        <v>141</v>
      </c>
      <c r="H1689" s="45"/>
      <c r="I1689" s="45"/>
      <c r="J1689" s="5">
        <v>200827.1</v>
      </c>
      <c r="K1689" s="46" t="str">
        <f>VLOOKUP(J1689,'[1]Item List (3)'!A$1:B$110000,2,FALSE)</f>
        <v>MNA.OR 4020</v>
      </c>
      <c r="L1689" s="5">
        <v>251204004</v>
      </c>
      <c r="M1689" s="15" t="str">
        <f t="shared" si="451"/>
        <v>OR</v>
      </c>
      <c r="N1689" s="15">
        <v>25</v>
      </c>
      <c r="O1689" s="47">
        <f t="shared" si="450"/>
        <v>144</v>
      </c>
      <c r="P1689" s="15">
        <v>1</v>
      </c>
      <c r="Q1689" s="15">
        <v>773</v>
      </c>
      <c r="R1689" s="15">
        <v>15</v>
      </c>
      <c r="S1689" s="15">
        <v>7</v>
      </c>
      <c r="T1689" s="15"/>
      <c r="U1689" s="48">
        <f t="shared" si="463"/>
        <v>780</v>
      </c>
      <c r="V1689" s="15">
        <v>360</v>
      </c>
      <c r="W1689" s="15"/>
      <c r="X1689" s="15">
        <v>35</v>
      </c>
      <c r="Y1689" s="15"/>
      <c r="Z1689" s="15">
        <v>25</v>
      </c>
      <c r="AA1689" s="15"/>
      <c r="AB1689" s="15"/>
      <c r="AC1689" s="15">
        <v>20</v>
      </c>
      <c r="AD1689" s="15"/>
      <c r="AE1689" s="15">
        <v>5</v>
      </c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>
        <v>30</v>
      </c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>
        <v>5</v>
      </c>
      <c r="BF1689" s="15"/>
      <c r="BG1689" s="48">
        <f t="shared" si="453"/>
        <v>480</v>
      </c>
      <c r="BH1689" s="49">
        <f t="shared" si="455"/>
        <v>8</v>
      </c>
      <c r="BI1689" s="50">
        <f t="shared" si="454"/>
        <v>6</v>
      </c>
      <c r="BJ1689" s="50">
        <f t="shared" si="456"/>
        <v>75</v>
      </c>
      <c r="BK1689" s="51">
        <f t="shared" si="457"/>
        <v>90.277777777777786</v>
      </c>
      <c r="BL1689" s="51">
        <f t="shared" si="458"/>
        <v>97.179487179487182</v>
      </c>
      <c r="BM1689" s="51">
        <f t="shared" si="449"/>
        <v>65.798611111111128</v>
      </c>
      <c r="BN1689" s="52">
        <f t="shared" si="459"/>
        <v>0.58333333333333337</v>
      </c>
      <c r="BO1689" s="52">
        <f t="shared" si="460"/>
        <v>1068</v>
      </c>
      <c r="BP1689" s="52">
        <f t="shared" si="461"/>
        <v>1.4166666666666665</v>
      </c>
      <c r="BQ1689" s="53">
        <f t="shared" si="462"/>
        <v>203.99999999999997</v>
      </c>
      <c r="BR1689" s="54">
        <v>1</v>
      </c>
    </row>
    <row r="1690" spans="1:73">
      <c r="A1690" s="41">
        <v>1751</v>
      </c>
      <c r="B1690" s="42">
        <v>46050</v>
      </c>
      <c r="C1690" s="15" t="s">
        <v>97</v>
      </c>
      <c r="D1690" s="43" t="str">
        <f t="shared" si="452"/>
        <v>IG</v>
      </c>
      <c r="E1690" s="44" t="s">
        <v>150</v>
      </c>
      <c r="F1690" s="44" t="s">
        <v>132</v>
      </c>
      <c r="G1690" s="45" t="s">
        <v>151</v>
      </c>
      <c r="H1690" s="45"/>
      <c r="I1690" s="45"/>
      <c r="J1690" s="5">
        <v>200827.1</v>
      </c>
      <c r="K1690" s="46" t="str">
        <f>VLOOKUP(J1690,'[1]Item List (3)'!A$1:B$110000,2,FALSE)</f>
        <v>MNA.OR 4020</v>
      </c>
      <c r="L1690" s="5">
        <v>251204004</v>
      </c>
      <c r="M1690" s="15" t="str">
        <f t="shared" si="451"/>
        <v>OR</v>
      </c>
      <c r="N1690" s="15">
        <v>25</v>
      </c>
      <c r="O1690" s="47">
        <f t="shared" si="450"/>
        <v>144</v>
      </c>
      <c r="P1690" s="15">
        <v>1</v>
      </c>
      <c r="Q1690" s="15">
        <v>1000</v>
      </c>
      <c r="R1690" s="15"/>
      <c r="S1690" s="15"/>
      <c r="T1690" s="15"/>
      <c r="U1690" s="48">
        <f t="shared" si="463"/>
        <v>1000</v>
      </c>
      <c r="V1690" s="15">
        <v>460</v>
      </c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>
        <v>20</v>
      </c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48">
        <f t="shared" si="453"/>
        <v>480</v>
      </c>
      <c r="BH1690" s="49">
        <f t="shared" si="455"/>
        <v>8</v>
      </c>
      <c r="BI1690" s="50">
        <f t="shared" si="454"/>
        <v>7.666666666666667</v>
      </c>
      <c r="BJ1690" s="50">
        <f t="shared" si="456"/>
        <v>95.833333333333343</v>
      </c>
      <c r="BK1690" s="51">
        <f t="shared" si="457"/>
        <v>90.579710144927532</v>
      </c>
      <c r="BL1690" s="51">
        <f t="shared" si="458"/>
        <v>100</v>
      </c>
      <c r="BM1690" s="51">
        <f t="shared" si="449"/>
        <v>86.805555555555557</v>
      </c>
      <c r="BN1690" s="52">
        <f t="shared" si="459"/>
        <v>0.33333333333333331</v>
      </c>
      <c r="BO1690" s="52">
        <f t="shared" si="460"/>
        <v>1104</v>
      </c>
      <c r="BP1690" s="52">
        <f t="shared" si="461"/>
        <v>0</v>
      </c>
      <c r="BQ1690" s="53">
        <f t="shared" si="462"/>
        <v>0</v>
      </c>
      <c r="BR1690" s="54">
        <v>3</v>
      </c>
    </row>
    <row r="1691" spans="1:73">
      <c r="A1691" s="41">
        <v>1752</v>
      </c>
      <c r="B1691" s="42">
        <v>46050</v>
      </c>
      <c r="C1691" s="15" t="s">
        <v>91</v>
      </c>
      <c r="D1691" s="43" t="str">
        <f t="shared" si="452"/>
        <v>IG</v>
      </c>
      <c r="E1691" s="44" t="s">
        <v>153</v>
      </c>
      <c r="F1691" s="44" t="s">
        <v>132</v>
      </c>
      <c r="G1691" s="45" t="s">
        <v>134</v>
      </c>
      <c r="H1691" s="45"/>
      <c r="I1691" s="45"/>
      <c r="J1691" s="5">
        <v>103003</v>
      </c>
      <c r="K1691" s="46" t="str">
        <f>VLOOKUP(J1691,'[1]Item List (3)'!A$1:B$110000,2,FALSE)</f>
        <v>940041552 MATERIAL</v>
      </c>
      <c r="L1691" s="5"/>
      <c r="M1691" s="15" t="str">
        <f t="shared" si="451"/>
        <v>IR</v>
      </c>
      <c r="N1691" s="15">
        <v>50</v>
      </c>
      <c r="O1691" s="47">
        <f t="shared" si="450"/>
        <v>72</v>
      </c>
      <c r="P1691" s="15">
        <v>1</v>
      </c>
      <c r="Q1691" s="15">
        <v>85</v>
      </c>
      <c r="R1691" s="15">
        <v>15</v>
      </c>
      <c r="S1691" s="15">
        <v>3</v>
      </c>
      <c r="T1691" s="15"/>
      <c r="U1691" s="48">
        <f t="shared" si="463"/>
        <v>88</v>
      </c>
      <c r="V1691" s="15">
        <v>165</v>
      </c>
      <c r="W1691" s="15">
        <v>105</v>
      </c>
      <c r="X1691" s="15"/>
      <c r="Y1691" s="15"/>
      <c r="Z1691" s="15">
        <v>15</v>
      </c>
      <c r="AA1691" s="15"/>
      <c r="AB1691" s="15"/>
      <c r="AC1691" s="15"/>
      <c r="AD1691" s="15"/>
      <c r="AE1691" s="15"/>
      <c r="AF1691" s="15"/>
      <c r="AG1691" s="15">
        <v>15</v>
      </c>
      <c r="AH1691" s="15"/>
      <c r="AI1691" s="15"/>
      <c r="AJ1691" s="15">
        <v>15</v>
      </c>
      <c r="AK1691" s="15"/>
      <c r="AL1691" s="15"/>
      <c r="AM1691" s="15"/>
      <c r="AN1691" s="15"/>
      <c r="AO1691" s="15"/>
      <c r="AP1691" s="15"/>
      <c r="AQ1691" s="15"/>
      <c r="AR1691" s="15">
        <v>165</v>
      </c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48">
        <f t="shared" si="453"/>
        <v>480</v>
      </c>
      <c r="BH1691" s="49">
        <f t="shared" si="455"/>
        <v>8</v>
      </c>
      <c r="BI1691" s="50">
        <f t="shared" si="454"/>
        <v>2.75</v>
      </c>
      <c r="BJ1691" s="50">
        <f t="shared" si="456"/>
        <v>34.375</v>
      </c>
      <c r="BK1691" s="51">
        <f t="shared" si="457"/>
        <v>44.444444444444443</v>
      </c>
      <c r="BL1691" s="51">
        <f t="shared" si="458"/>
        <v>79.545454545454547</v>
      </c>
      <c r="BM1691" s="51">
        <f t="shared" si="449"/>
        <v>12.152777777777777</v>
      </c>
      <c r="BN1691" s="52">
        <f t="shared" si="459"/>
        <v>1.75</v>
      </c>
      <c r="BO1691" s="52">
        <f t="shared" si="460"/>
        <v>450</v>
      </c>
      <c r="BP1691" s="52">
        <f t="shared" si="461"/>
        <v>3.5</v>
      </c>
      <c r="BQ1691" s="53">
        <f t="shared" si="462"/>
        <v>252</v>
      </c>
    </row>
    <row r="1692" spans="1:73">
      <c r="A1692" s="41">
        <v>1753</v>
      </c>
      <c r="B1692" s="42">
        <v>46050</v>
      </c>
      <c r="C1692" s="15" t="s">
        <v>97</v>
      </c>
      <c r="D1692" s="43" t="str">
        <f t="shared" si="452"/>
        <v>IG</v>
      </c>
      <c r="E1692" s="44" t="s">
        <v>153</v>
      </c>
      <c r="F1692" s="44" t="s">
        <v>132</v>
      </c>
      <c r="G1692" s="45" t="s">
        <v>139</v>
      </c>
      <c r="H1692" s="45"/>
      <c r="I1692" s="45"/>
      <c r="J1692" s="5">
        <v>103003</v>
      </c>
      <c r="K1692" s="46" t="str">
        <f>VLOOKUP(J1692,'[1]Item List (3)'!A$1:B$110000,2,FALSE)</f>
        <v>940041552 MATERIAL</v>
      </c>
      <c r="L1692" s="5">
        <v>251128004</v>
      </c>
      <c r="M1692" s="15" t="str">
        <f t="shared" si="451"/>
        <v>IR</v>
      </c>
      <c r="N1692" s="15">
        <v>50</v>
      </c>
      <c r="O1692" s="47">
        <f t="shared" si="450"/>
        <v>72</v>
      </c>
      <c r="P1692" s="15">
        <v>1</v>
      </c>
      <c r="Q1692" s="15">
        <v>242</v>
      </c>
      <c r="R1692" s="15">
        <v>19</v>
      </c>
      <c r="S1692" s="15">
        <v>1</v>
      </c>
      <c r="T1692" s="15"/>
      <c r="U1692" s="48">
        <f t="shared" si="463"/>
        <v>243</v>
      </c>
      <c r="V1692" s="15">
        <v>320</v>
      </c>
      <c r="W1692" s="15"/>
      <c r="X1692" s="15">
        <v>60</v>
      </c>
      <c r="Y1692" s="15"/>
      <c r="Z1692" s="15">
        <v>75</v>
      </c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>
        <v>10</v>
      </c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>
        <v>10</v>
      </c>
      <c r="BD1692" s="15"/>
      <c r="BE1692" s="15">
        <v>5</v>
      </c>
      <c r="BF1692" s="15"/>
      <c r="BG1692" s="48">
        <f t="shared" si="453"/>
        <v>480</v>
      </c>
      <c r="BH1692" s="49">
        <f t="shared" si="455"/>
        <v>8</v>
      </c>
      <c r="BI1692" s="50">
        <f t="shared" si="454"/>
        <v>5.3333333333333339</v>
      </c>
      <c r="BJ1692" s="50">
        <f t="shared" si="456"/>
        <v>66.666666666666671</v>
      </c>
      <c r="BK1692" s="51">
        <f t="shared" si="457"/>
        <v>63.281249999999986</v>
      </c>
      <c r="BL1692" s="51">
        <f t="shared" si="458"/>
        <v>91.769547325102891</v>
      </c>
      <c r="BM1692" s="51">
        <f t="shared" si="449"/>
        <v>38.715277777777771</v>
      </c>
      <c r="BN1692" s="52">
        <f t="shared" si="459"/>
        <v>0.25</v>
      </c>
      <c r="BO1692" s="52">
        <f t="shared" si="460"/>
        <v>558</v>
      </c>
      <c r="BP1692" s="52">
        <f t="shared" si="461"/>
        <v>2.4166666666666665</v>
      </c>
      <c r="BQ1692" s="53">
        <f t="shared" si="462"/>
        <v>174</v>
      </c>
    </row>
    <row r="1693" spans="1:73">
      <c r="A1693" s="41">
        <v>1754</v>
      </c>
      <c r="B1693" s="42">
        <v>46050</v>
      </c>
      <c r="C1693" s="15" t="s">
        <v>91</v>
      </c>
      <c r="D1693" s="43" t="str">
        <f t="shared" si="452"/>
        <v>IG</v>
      </c>
      <c r="E1693" s="44" t="s">
        <v>155</v>
      </c>
      <c r="F1693" s="44" t="s">
        <v>132</v>
      </c>
      <c r="G1693" s="45" t="s">
        <v>152</v>
      </c>
      <c r="H1693" s="45"/>
      <c r="I1693" s="45"/>
      <c r="J1693" s="5">
        <v>208442</v>
      </c>
      <c r="K1693" s="46" t="str">
        <f>VLOOKUP(J1693,'[1]Item List (3)'!A$1:B$110000,2,FALSE)</f>
        <v>R.OR 442(JC 8015) (L)</v>
      </c>
      <c r="L1693" s="5">
        <v>251226005</v>
      </c>
      <c r="M1693" s="15" t="str">
        <f t="shared" si="451"/>
        <v>OR</v>
      </c>
      <c r="N1693" s="15">
        <v>30</v>
      </c>
      <c r="O1693" s="47">
        <f t="shared" si="450"/>
        <v>120</v>
      </c>
      <c r="P1693" s="15">
        <v>1</v>
      </c>
      <c r="Q1693" s="15">
        <v>616</v>
      </c>
      <c r="R1693" s="15">
        <v>8</v>
      </c>
      <c r="S1693" s="15">
        <v>2</v>
      </c>
      <c r="T1693" s="15"/>
      <c r="U1693" s="48">
        <f t="shared" si="463"/>
        <v>618</v>
      </c>
      <c r="V1693" s="15">
        <v>350</v>
      </c>
      <c r="W1693" s="15"/>
      <c r="X1693" s="15">
        <v>120</v>
      </c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>
        <v>10</v>
      </c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48">
        <f t="shared" si="453"/>
        <v>480</v>
      </c>
      <c r="BH1693" s="49">
        <f t="shared" si="455"/>
        <v>8</v>
      </c>
      <c r="BI1693" s="50">
        <f t="shared" si="454"/>
        <v>5.8333333333333339</v>
      </c>
      <c r="BJ1693" s="50">
        <f t="shared" si="456"/>
        <v>72.916666666666671</v>
      </c>
      <c r="BK1693" s="51">
        <f t="shared" si="457"/>
        <v>88.285714285714263</v>
      </c>
      <c r="BL1693" s="51">
        <f t="shared" si="458"/>
        <v>98.381877022653725</v>
      </c>
      <c r="BM1693" s="51">
        <f t="shared" ref="BM1693:BM1700" si="464">IFERROR((((BJ1693*BK1693*BL1693)/1000000)*100),0)</f>
        <v>63.333333333333329</v>
      </c>
      <c r="BN1693" s="52">
        <f t="shared" si="459"/>
        <v>0.16666666666666666</v>
      </c>
      <c r="BO1693" s="52">
        <f t="shared" si="460"/>
        <v>940</v>
      </c>
      <c r="BP1693" s="52">
        <f t="shared" si="461"/>
        <v>1.9999999999999998</v>
      </c>
      <c r="BQ1693" s="53">
        <f t="shared" si="462"/>
        <v>239.99999999999997</v>
      </c>
      <c r="BR1693" s="54">
        <v>1</v>
      </c>
      <c r="BT1693" s="54">
        <v>1</v>
      </c>
      <c r="BU1693" s="55">
        <v>1</v>
      </c>
    </row>
    <row r="1694" spans="1:73">
      <c r="A1694" s="41">
        <v>1755</v>
      </c>
      <c r="B1694" s="42">
        <v>46050</v>
      </c>
      <c r="C1694" s="15" t="s">
        <v>97</v>
      </c>
      <c r="D1694" s="43" t="str">
        <f t="shared" si="452"/>
        <v>IG</v>
      </c>
      <c r="E1694" s="44" t="s">
        <v>155</v>
      </c>
      <c r="F1694" s="44" t="s">
        <v>132</v>
      </c>
      <c r="G1694" s="45" t="s">
        <v>133</v>
      </c>
      <c r="H1694" s="45"/>
      <c r="I1694" s="45"/>
      <c r="J1694" s="5">
        <v>208442</v>
      </c>
      <c r="K1694" s="46" t="str">
        <f>VLOOKUP(J1694,'[1]Item List (3)'!A$1:B$110000,2,FALSE)</f>
        <v>R.OR 442(JC 8015) (L)</v>
      </c>
      <c r="L1694" s="5">
        <v>251226005</v>
      </c>
      <c r="M1694" s="15" t="str">
        <f t="shared" si="451"/>
        <v>OR</v>
      </c>
      <c r="N1694" s="15">
        <v>30</v>
      </c>
      <c r="O1694" s="47">
        <f t="shared" si="450"/>
        <v>120</v>
      </c>
      <c r="P1694" s="15">
        <v>1</v>
      </c>
      <c r="Q1694" s="15">
        <v>815</v>
      </c>
      <c r="R1694" s="15">
        <v>4</v>
      </c>
      <c r="S1694" s="15"/>
      <c r="T1694" s="15"/>
      <c r="U1694" s="48">
        <f t="shared" si="463"/>
        <v>815</v>
      </c>
      <c r="V1694" s="15">
        <v>450</v>
      </c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>
        <v>30</v>
      </c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48">
        <f t="shared" si="453"/>
        <v>480</v>
      </c>
      <c r="BH1694" s="49">
        <f t="shared" si="455"/>
        <v>8</v>
      </c>
      <c r="BI1694" s="50">
        <f t="shared" si="454"/>
        <v>7.5</v>
      </c>
      <c r="BJ1694" s="50">
        <f t="shared" si="456"/>
        <v>93.75</v>
      </c>
      <c r="BK1694" s="51">
        <f t="shared" si="457"/>
        <v>90.555555555555557</v>
      </c>
      <c r="BL1694" s="51">
        <f t="shared" si="458"/>
        <v>99.50920245398774</v>
      </c>
      <c r="BM1694" s="51">
        <f t="shared" si="464"/>
        <v>84.479166666666686</v>
      </c>
      <c r="BN1694" s="52">
        <f t="shared" si="459"/>
        <v>0.5</v>
      </c>
      <c r="BO1694" s="52">
        <f t="shared" si="460"/>
        <v>900</v>
      </c>
      <c r="BP1694" s="52">
        <f t="shared" si="461"/>
        <v>0</v>
      </c>
      <c r="BQ1694" s="53">
        <f t="shared" si="462"/>
        <v>0</v>
      </c>
      <c r="BR1694" s="54">
        <v>1</v>
      </c>
    </row>
    <row r="1695" spans="1:73">
      <c r="A1695" s="41">
        <v>1756</v>
      </c>
      <c r="B1695" s="42">
        <v>46050</v>
      </c>
      <c r="C1695" s="15" t="s">
        <v>91</v>
      </c>
      <c r="D1695" s="43" t="str">
        <f t="shared" si="452"/>
        <v>IG</v>
      </c>
      <c r="E1695" s="44" t="s">
        <v>158</v>
      </c>
      <c r="F1695" s="44" t="s">
        <v>132</v>
      </c>
      <c r="G1695" s="45" t="s">
        <v>124</v>
      </c>
      <c r="H1695" s="45"/>
      <c r="I1695" s="45"/>
      <c r="J1695" s="5">
        <v>208281</v>
      </c>
      <c r="K1695" s="46" t="str">
        <f>VLOOKUP(J1695,'[1]Item List (3)'!A$1:B$110000,2,FALSE)</f>
        <v>D.OR 14536</v>
      </c>
      <c r="L1695" s="5">
        <v>251225006</v>
      </c>
      <c r="M1695" s="15" t="str">
        <f t="shared" si="451"/>
        <v>OR</v>
      </c>
      <c r="N1695" s="15">
        <v>90</v>
      </c>
      <c r="O1695" s="47">
        <f t="shared" si="450"/>
        <v>40</v>
      </c>
      <c r="P1695" s="15">
        <v>1</v>
      </c>
      <c r="Q1695" s="15">
        <v>50</v>
      </c>
      <c r="R1695" s="15">
        <v>8</v>
      </c>
      <c r="S1695" s="15"/>
      <c r="T1695" s="15"/>
      <c r="U1695" s="48">
        <f t="shared" si="463"/>
        <v>50</v>
      </c>
      <c r="V1695" s="15">
        <v>120</v>
      </c>
      <c r="W1695" s="15"/>
      <c r="X1695" s="15">
        <v>240</v>
      </c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>
        <v>120</v>
      </c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48">
        <f t="shared" si="453"/>
        <v>480</v>
      </c>
      <c r="BH1695" s="49">
        <f t="shared" si="455"/>
        <v>8</v>
      </c>
      <c r="BI1695" s="50">
        <f t="shared" si="454"/>
        <v>2</v>
      </c>
      <c r="BJ1695" s="50">
        <f t="shared" si="456"/>
        <v>25</v>
      </c>
      <c r="BK1695" s="51">
        <f t="shared" si="457"/>
        <v>62.5</v>
      </c>
      <c r="BL1695" s="51">
        <f t="shared" si="458"/>
        <v>84</v>
      </c>
      <c r="BM1695" s="51">
        <f t="shared" si="464"/>
        <v>13.125</v>
      </c>
      <c r="BN1695" s="52">
        <f t="shared" si="459"/>
        <v>0</v>
      </c>
      <c r="BO1695" s="52">
        <f t="shared" si="460"/>
        <v>320</v>
      </c>
      <c r="BP1695" s="52">
        <f t="shared" si="461"/>
        <v>6</v>
      </c>
      <c r="BQ1695" s="53">
        <f t="shared" si="462"/>
        <v>240</v>
      </c>
    </row>
    <row r="1696" spans="1:73">
      <c r="A1696" s="41">
        <v>1757</v>
      </c>
      <c r="B1696" s="42">
        <v>46050</v>
      </c>
      <c r="C1696" s="15" t="s">
        <v>97</v>
      </c>
      <c r="D1696" s="43" t="str">
        <f t="shared" si="452"/>
        <v>IG</v>
      </c>
      <c r="E1696" s="44" t="s">
        <v>158</v>
      </c>
      <c r="F1696" s="44"/>
      <c r="G1696" s="45"/>
      <c r="H1696" s="45"/>
      <c r="I1696" s="45"/>
      <c r="J1696" s="5"/>
      <c r="K1696" s="46" t="e">
        <f>VLOOKUP(J1696,'[1]Item List (3)'!A$1:B$110000,2,FALSE)</f>
        <v>#N/A</v>
      </c>
      <c r="L1696" s="5"/>
      <c r="M1696" s="15" t="str">
        <f t="shared" si="451"/>
        <v>IR</v>
      </c>
      <c r="N1696" s="15"/>
      <c r="O1696" s="47" t="str">
        <f t="shared" si="450"/>
        <v/>
      </c>
      <c r="P1696" s="15"/>
      <c r="Q1696" s="15"/>
      <c r="R1696" s="15"/>
      <c r="S1696" s="15"/>
      <c r="T1696" s="15"/>
      <c r="U1696" s="48">
        <f t="shared" si="463"/>
        <v>0</v>
      </c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>
        <v>480</v>
      </c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48">
        <f t="shared" si="453"/>
        <v>480</v>
      </c>
      <c r="BH1696" s="49">
        <f t="shared" si="455"/>
        <v>8</v>
      </c>
      <c r="BI1696" s="50">
        <f t="shared" si="454"/>
        <v>0</v>
      </c>
      <c r="BJ1696" s="50">
        <f t="shared" si="456"/>
        <v>0</v>
      </c>
      <c r="BK1696" s="51">
        <f t="shared" si="457"/>
        <v>0</v>
      </c>
      <c r="BL1696" s="51">
        <f t="shared" si="458"/>
        <v>0</v>
      </c>
      <c r="BM1696" s="51">
        <f t="shared" si="464"/>
        <v>0</v>
      </c>
      <c r="BN1696" s="52">
        <f t="shared" si="459"/>
        <v>0</v>
      </c>
      <c r="BO1696" s="52">
        <f t="shared" si="460"/>
        <v>0</v>
      </c>
      <c r="BP1696" s="52">
        <f t="shared" si="461"/>
        <v>8</v>
      </c>
      <c r="BQ1696" s="53">
        <f t="shared" si="462"/>
        <v>0</v>
      </c>
    </row>
    <row r="1697" spans="1:69">
      <c r="A1697" s="41">
        <v>1758</v>
      </c>
      <c r="B1697" s="42">
        <v>46050</v>
      </c>
      <c r="C1697" s="15" t="s">
        <v>91</v>
      </c>
      <c r="D1697" s="43" t="str">
        <f t="shared" si="452"/>
        <v>IG</v>
      </c>
      <c r="E1697" s="44" t="s">
        <v>159</v>
      </c>
      <c r="F1697" s="44" t="s">
        <v>132</v>
      </c>
      <c r="G1697" s="45" t="s">
        <v>178</v>
      </c>
      <c r="H1697" s="45" t="s">
        <v>133</v>
      </c>
      <c r="I1697" s="45"/>
      <c r="J1697" s="5">
        <v>104246</v>
      </c>
      <c r="K1697" s="46" t="str">
        <f>VLOOKUP(J1697,'[1]Item List (3)'!A$1:B$110000,2,FALSE)</f>
        <v>IN. 208</v>
      </c>
      <c r="L1697" s="5">
        <v>251223006</v>
      </c>
      <c r="M1697" s="15" t="str">
        <f t="shared" si="451"/>
        <v>IR</v>
      </c>
      <c r="N1697" s="15">
        <v>30</v>
      </c>
      <c r="O1697" s="47">
        <f t="shared" si="450"/>
        <v>120</v>
      </c>
      <c r="P1697" s="15">
        <v>1</v>
      </c>
      <c r="Q1697" s="15">
        <v>776</v>
      </c>
      <c r="R1697" s="15">
        <v>17</v>
      </c>
      <c r="S1697" s="15">
        <v>6</v>
      </c>
      <c r="T1697" s="15"/>
      <c r="U1697" s="48">
        <f t="shared" si="463"/>
        <v>782</v>
      </c>
      <c r="V1697" s="15">
        <v>460</v>
      </c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>
        <v>20</v>
      </c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48">
        <f t="shared" si="453"/>
        <v>480</v>
      </c>
      <c r="BH1697" s="49">
        <f t="shared" si="455"/>
        <v>8</v>
      </c>
      <c r="BI1697" s="50">
        <f t="shared" si="454"/>
        <v>7.666666666666667</v>
      </c>
      <c r="BJ1697" s="50">
        <f t="shared" si="456"/>
        <v>95.833333333333343</v>
      </c>
      <c r="BK1697" s="51">
        <f t="shared" si="457"/>
        <v>85</v>
      </c>
      <c r="BL1697" s="51">
        <f t="shared" si="458"/>
        <v>97.058823529411768</v>
      </c>
      <c r="BM1697" s="51">
        <f t="shared" si="464"/>
        <v>79.062500000000014</v>
      </c>
      <c r="BN1697" s="52">
        <f t="shared" si="459"/>
        <v>0.33333333333333331</v>
      </c>
      <c r="BO1697" s="52">
        <f t="shared" si="460"/>
        <v>920</v>
      </c>
      <c r="BP1697" s="52">
        <f t="shared" si="461"/>
        <v>0</v>
      </c>
      <c r="BQ1697" s="53">
        <f t="shared" si="462"/>
        <v>0</v>
      </c>
    </row>
    <row r="1698" spans="1:69">
      <c r="A1698" s="41">
        <v>1759</v>
      </c>
      <c r="B1698" s="42">
        <v>46050</v>
      </c>
      <c r="C1698" s="15" t="s">
        <v>97</v>
      </c>
      <c r="D1698" s="43" t="str">
        <f t="shared" si="452"/>
        <v>IG</v>
      </c>
      <c r="E1698" s="44" t="s">
        <v>159</v>
      </c>
      <c r="F1698" s="44" t="s">
        <v>132</v>
      </c>
      <c r="G1698" s="45" t="s">
        <v>123</v>
      </c>
      <c r="H1698" s="45"/>
      <c r="I1698" s="45"/>
      <c r="J1698" s="5">
        <v>104246</v>
      </c>
      <c r="K1698" s="46" t="str">
        <f>VLOOKUP(J1698,'[1]Item List (3)'!A$1:B$110000,2,FALSE)</f>
        <v>IN. 208</v>
      </c>
      <c r="L1698" s="5">
        <v>251223006</v>
      </c>
      <c r="M1698" s="15" t="str">
        <f t="shared" si="451"/>
        <v>IR</v>
      </c>
      <c r="N1698" s="15">
        <v>30</v>
      </c>
      <c r="O1698" s="47">
        <f t="shared" si="450"/>
        <v>120</v>
      </c>
      <c r="P1698" s="15">
        <v>1</v>
      </c>
      <c r="Q1698" s="15">
        <v>259</v>
      </c>
      <c r="R1698" s="15">
        <v>18</v>
      </c>
      <c r="S1698" s="15">
        <v>4</v>
      </c>
      <c r="T1698" s="15"/>
      <c r="U1698" s="48">
        <f t="shared" si="463"/>
        <v>263</v>
      </c>
      <c r="V1698" s="15">
        <v>170</v>
      </c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>
        <v>10</v>
      </c>
      <c r="AQ1698" s="15"/>
      <c r="AR1698" s="15">
        <v>300</v>
      </c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48">
        <f t="shared" si="453"/>
        <v>480</v>
      </c>
      <c r="BH1698" s="49">
        <f t="shared" si="455"/>
        <v>8</v>
      </c>
      <c r="BI1698" s="50">
        <f t="shared" si="454"/>
        <v>2.833333333333333</v>
      </c>
      <c r="BJ1698" s="50">
        <f t="shared" si="456"/>
        <v>35.416666666666664</v>
      </c>
      <c r="BK1698" s="51">
        <f t="shared" si="457"/>
        <v>77.352941176470608</v>
      </c>
      <c r="BL1698" s="51">
        <f t="shared" si="458"/>
        <v>91.634980988593156</v>
      </c>
      <c r="BM1698" s="51">
        <f t="shared" si="464"/>
        <v>25.104166666666671</v>
      </c>
      <c r="BN1698" s="52">
        <f t="shared" si="459"/>
        <v>0.16666666666666666</v>
      </c>
      <c r="BO1698" s="52">
        <f t="shared" si="460"/>
        <v>940</v>
      </c>
      <c r="BP1698" s="52">
        <f t="shared" si="461"/>
        <v>5</v>
      </c>
      <c r="BQ1698" s="53">
        <f t="shared" si="462"/>
        <v>600</v>
      </c>
    </row>
    <row r="1699" spans="1:69">
      <c r="A1699" s="41">
        <v>1760</v>
      </c>
      <c r="B1699" s="42">
        <v>46050</v>
      </c>
      <c r="C1699" s="15" t="s">
        <v>91</v>
      </c>
      <c r="D1699" s="43" t="str">
        <f t="shared" si="452"/>
        <v>HO</v>
      </c>
      <c r="E1699" s="44" t="s">
        <v>160</v>
      </c>
      <c r="F1699" s="44" t="s">
        <v>161</v>
      </c>
      <c r="G1699" s="45" t="s">
        <v>167</v>
      </c>
      <c r="H1699" s="45"/>
      <c r="I1699" s="45"/>
      <c r="J1699" s="5">
        <v>100282.4</v>
      </c>
      <c r="K1699" s="46" t="str">
        <f>VLOOKUP(J1699,'[1]Item List (3)'!A$1:B$110000,2,FALSE)</f>
        <v>D.IR 14537 SPL</v>
      </c>
      <c r="L1699" s="5">
        <v>251225005</v>
      </c>
      <c r="M1699" s="15" t="str">
        <f t="shared" si="451"/>
        <v>IR</v>
      </c>
      <c r="N1699" s="15">
        <v>55</v>
      </c>
      <c r="O1699" s="47">
        <f t="shared" si="450"/>
        <v>65.454545454545453</v>
      </c>
      <c r="P1699" s="15">
        <v>1</v>
      </c>
      <c r="Q1699" s="15">
        <v>416</v>
      </c>
      <c r="R1699" s="15"/>
      <c r="S1699" s="15"/>
      <c r="T1699" s="15"/>
      <c r="U1699" s="48">
        <f t="shared" si="463"/>
        <v>416</v>
      </c>
      <c r="V1699" s="15">
        <v>435</v>
      </c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>
        <v>45</v>
      </c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48">
        <f t="shared" si="453"/>
        <v>480</v>
      </c>
      <c r="BH1699" s="49">
        <f t="shared" si="455"/>
        <v>8</v>
      </c>
      <c r="BI1699" s="50">
        <f t="shared" si="454"/>
        <v>7.25</v>
      </c>
      <c r="BJ1699" s="50">
        <f t="shared" si="456"/>
        <v>90.625</v>
      </c>
      <c r="BK1699" s="51">
        <f t="shared" si="457"/>
        <v>87.662835249042146</v>
      </c>
      <c r="BL1699" s="51">
        <f t="shared" si="458"/>
        <v>100</v>
      </c>
      <c r="BM1699" s="51">
        <f t="shared" si="464"/>
        <v>79.444444444444443</v>
      </c>
      <c r="BN1699" s="52">
        <f t="shared" si="459"/>
        <v>0.75</v>
      </c>
      <c r="BO1699" s="52">
        <f t="shared" si="460"/>
        <v>474.54545454545456</v>
      </c>
      <c r="BP1699" s="52">
        <f t="shared" si="461"/>
        <v>0</v>
      </c>
      <c r="BQ1699" s="53">
        <f t="shared" si="462"/>
        <v>0</v>
      </c>
    </row>
    <row r="1700" spans="1:69">
      <c r="A1700" s="41">
        <v>1761</v>
      </c>
      <c r="B1700" s="42">
        <v>46050</v>
      </c>
      <c r="C1700" s="15" t="s">
        <v>97</v>
      </c>
      <c r="D1700" s="43" t="str">
        <f t="shared" si="452"/>
        <v>HO</v>
      </c>
      <c r="E1700" s="44" t="s">
        <v>160</v>
      </c>
      <c r="F1700" s="44" t="s">
        <v>161</v>
      </c>
      <c r="G1700" s="45" t="s">
        <v>103</v>
      </c>
      <c r="H1700" s="45"/>
      <c r="I1700" s="45"/>
      <c r="J1700" s="5">
        <v>100282.4</v>
      </c>
      <c r="K1700" s="46" t="str">
        <f>VLOOKUP(J1700,'[1]Item List (3)'!A$1:B$110000,2,FALSE)</f>
        <v>D.IR 14537 SPL</v>
      </c>
      <c r="L1700" s="5">
        <v>251225005</v>
      </c>
      <c r="M1700" s="15" t="str">
        <f t="shared" si="451"/>
        <v>IR</v>
      </c>
      <c r="N1700" s="15">
        <v>55</v>
      </c>
      <c r="O1700" s="47">
        <f t="shared" si="450"/>
        <v>65.454545454545453</v>
      </c>
      <c r="P1700" s="15">
        <v>1</v>
      </c>
      <c r="Q1700" s="15">
        <v>236</v>
      </c>
      <c r="R1700" s="15"/>
      <c r="S1700" s="15"/>
      <c r="T1700" s="15"/>
      <c r="U1700" s="48">
        <f t="shared" si="463"/>
        <v>236</v>
      </c>
      <c r="V1700" s="15">
        <v>270</v>
      </c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>
        <v>35</v>
      </c>
      <c r="AO1700" s="15"/>
      <c r="AP1700" s="15">
        <v>30</v>
      </c>
      <c r="AQ1700" s="15"/>
      <c r="AR1700" s="15">
        <v>145</v>
      </c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48">
        <f t="shared" si="453"/>
        <v>480</v>
      </c>
      <c r="BH1700" s="49">
        <f t="shared" si="455"/>
        <v>8</v>
      </c>
      <c r="BI1700" s="50">
        <f t="shared" si="454"/>
        <v>4.5</v>
      </c>
      <c r="BJ1700" s="50">
        <f t="shared" si="456"/>
        <v>56.25</v>
      </c>
      <c r="BK1700" s="51">
        <f t="shared" si="457"/>
        <v>80.123456790123456</v>
      </c>
      <c r="BL1700" s="51">
        <f t="shared" si="458"/>
        <v>100</v>
      </c>
      <c r="BM1700" s="51">
        <f t="shared" si="464"/>
        <v>45.069444444444443</v>
      </c>
      <c r="BN1700" s="52">
        <f t="shared" si="459"/>
        <v>0.5</v>
      </c>
      <c r="BO1700" s="52">
        <f t="shared" si="460"/>
        <v>490.90909090909093</v>
      </c>
      <c r="BP1700" s="52">
        <f t="shared" si="461"/>
        <v>3</v>
      </c>
      <c r="BQ1700" s="53">
        <f t="shared" si="462"/>
        <v>196.36363636363637</v>
      </c>
    </row>
    <row r="1701" spans="1:69">
      <c r="A1701" s="41">
        <v>1762</v>
      </c>
      <c r="B1701" s="42">
        <v>46050</v>
      </c>
      <c r="C1701" s="15" t="s">
        <v>91</v>
      </c>
      <c r="D1701" s="43" t="str">
        <f t="shared" si="452"/>
        <v>HO</v>
      </c>
      <c r="E1701" s="44" t="s">
        <v>164</v>
      </c>
      <c r="F1701" s="44" t="s">
        <v>161</v>
      </c>
      <c r="G1701" s="45" t="s">
        <v>202</v>
      </c>
      <c r="H1701" s="45"/>
      <c r="I1701" s="45"/>
      <c r="J1701" s="5">
        <v>208891.01</v>
      </c>
      <c r="K1701" s="46" t="str">
        <f>VLOOKUP(J1701,'[1]Item List (3)'!A$1:B$110000,2,FALSE)</f>
        <v>NK.OR 25/20</v>
      </c>
      <c r="L1701" s="5">
        <v>251215004</v>
      </c>
      <c r="M1701" s="15" t="str">
        <f t="shared" si="451"/>
        <v>OR</v>
      </c>
      <c r="N1701" s="15">
        <v>20</v>
      </c>
      <c r="O1701" s="47">
        <f>IFERROR(3600/N1701,"")</f>
        <v>180</v>
      </c>
      <c r="P1701" s="15">
        <v>1</v>
      </c>
      <c r="Q1701" s="15">
        <v>339</v>
      </c>
      <c r="R1701" s="15"/>
      <c r="S1701" s="15"/>
      <c r="T1701" s="15"/>
      <c r="U1701" s="48">
        <f t="shared" si="463"/>
        <v>339</v>
      </c>
      <c r="V1701" s="15">
        <v>180</v>
      </c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>
        <v>30</v>
      </c>
      <c r="AQ1701" s="15"/>
      <c r="AR1701" s="15">
        <v>30</v>
      </c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48">
        <f t="shared" si="453"/>
        <v>240</v>
      </c>
      <c r="BH1701" s="49">
        <f>BG1701/60</f>
        <v>4</v>
      </c>
      <c r="BI1701" s="50">
        <f t="shared" si="454"/>
        <v>3</v>
      </c>
      <c r="BJ1701" s="50">
        <f t="shared" si="456"/>
        <v>75</v>
      </c>
      <c r="BK1701" s="51">
        <f t="shared" si="457"/>
        <v>62.777777777777779</v>
      </c>
      <c r="BL1701" s="51">
        <f t="shared" si="458"/>
        <v>100</v>
      </c>
      <c r="BM1701" s="51">
        <f>IFERROR((((BJ1701*BK1701*BL1701)/1000000)*100),0)</f>
        <v>47.083333333333336</v>
      </c>
      <c r="BN1701" s="52">
        <f t="shared" si="459"/>
        <v>0.5</v>
      </c>
      <c r="BO1701" s="52">
        <f t="shared" si="460"/>
        <v>630</v>
      </c>
      <c r="BP1701" s="52">
        <f t="shared" si="461"/>
        <v>0.5</v>
      </c>
      <c r="BQ1701" s="53">
        <f t="shared" si="462"/>
        <v>90</v>
      </c>
    </row>
    <row r="1702" spans="1:69">
      <c r="A1702" s="41">
        <v>1763</v>
      </c>
      <c r="B1702" s="42">
        <v>46050</v>
      </c>
      <c r="C1702" s="15" t="s">
        <v>91</v>
      </c>
      <c r="D1702" s="43" t="str">
        <f t="shared" si="452"/>
        <v>HO</v>
      </c>
      <c r="E1702" s="44" t="s">
        <v>164</v>
      </c>
      <c r="F1702" s="44" t="s">
        <v>161</v>
      </c>
      <c r="G1702" s="45" t="s">
        <v>202</v>
      </c>
      <c r="H1702" s="45"/>
      <c r="I1702" s="45"/>
      <c r="J1702" s="5">
        <v>200609.2</v>
      </c>
      <c r="K1702" s="46" t="str">
        <f>VLOOKUP(J1702,'[1]Item List (3)'!A$1:B$110000,2,FALSE)</f>
        <v>NF.OR 311</v>
      </c>
      <c r="L1702" s="5">
        <v>251219014</v>
      </c>
      <c r="M1702" s="15" t="str">
        <f t="shared" si="451"/>
        <v>OR</v>
      </c>
      <c r="N1702" s="15">
        <v>30</v>
      </c>
      <c r="O1702" s="47">
        <f>IFERROR(3600/N1702,"")</f>
        <v>120</v>
      </c>
      <c r="P1702" s="15">
        <v>1</v>
      </c>
      <c r="Q1702" s="15">
        <v>370</v>
      </c>
      <c r="R1702" s="15"/>
      <c r="S1702" s="15"/>
      <c r="T1702" s="15"/>
      <c r="U1702" s="48">
        <f t="shared" si="463"/>
        <v>370</v>
      </c>
      <c r="V1702" s="15">
        <v>180</v>
      </c>
      <c r="W1702" s="15">
        <v>60</v>
      </c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48"/>
      <c r="BH1702" s="49"/>
      <c r="BI1702" s="50"/>
      <c r="BJ1702" s="50"/>
      <c r="BK1702" s="51"/>
      <c r="BL1702" s="51"/>
      <c r="BM1702" s="51"/>
      <c r="BN1702" s="52"/>
      <c r="BO1702" s="52"/>
      <c r="BP1702" s="52"/>
      <c r="BQ1702" s="53"/>
    </row>
    <row r="1703" spans="1:69">
      <c r="A1703" s="41">
        <v>1764</v>
      </c>
      <c r="B1703" s="42">
        <v>46050</v>
      </c>
      <c r="C1703" s="15" t="s">
        <v>97</v>
      </c>
      <c r="D1703" s="43" t="str">
        <f t="shared" si="452"/>
        <v>HO</v>
      </c>
      <c r="E1703" s="44" t="s">
        <v>164</v>
      </c>
      <c r="F1703" s="44"/>
      <c r="G1703" s="45"/>
      <c r="H1703" s="45"/>
      <c r="I1703" s="45"/>
      <c r="J1703" s="5"/>
      <c r="K1703" s="46" t="e">
        <f>VLOOKUP(J1703,'[1]Item List (3)'!A$1:B$110000,2,FALSE)</f>
        <v>#N/A</v>
      </c>
      <c r="L1703" s="5"/>
      <c r="M1703" s="15" t="str">
        <f t="shared" si="451"/>
        <v>IR</v>
      </c>
      <c r="N1703" s="15"/>
      <c r="O1703" s="47" t="str">
        <f t="shared" ref="O1703:O1766" si="465">IFERROR(3600/N1703,"")</f>
        <v/>
      </c>
      <c r="P1703" s="15"/>
      <c r="Q1703" s="15"/>
      <c r="R1703" s="15"/>
      <c r="S1703" s="15"/>
      <c r="T1703" s="15"/>
      <c r="U1703" s="48">
        <f t="shared" si="463"/>
        <v>0</v>
      </c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>
        <v>480</v>
      </c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48">
        <f t="shared" ref="BG1703:BG1736" si="466">SUM(V1703:BF1703)</f>
        <v>480</v>
      </c>
      <c r="BH1703" s="49">
        <f t="shared" ref="BH1703:BH1766" si="467">BG1703/60</f>
        <v>8</v>
      </c>
      <c r="BI1703" s="50">
        <f t="shared" ref="BI1703:BI1749" si="468">IFERROR(BH1703-SUM(W1703:BF1703)/60,0)</f>
        <v>0</v>
      </c>
      <c r="BJ1703" s="50">
        <f t="shared" ref="BJ1703:BJ1766" si="469">IFERROR(BI1703/BH1703*100,0)</f>
        <v>0</v>
      </c>
      <c r="BK1703" s="51">
        <f t="shared" ref="BK1703:BK1766" si="470">IFERROR(((U1703*N1703)/(BI1703*3600)*100),0)</f>
        <v>0</v>
      </c>
      <c r="BL1703" s="51">
        <f t="shared" ref="BL1703:BL1766" si="471">IFERROR(((U1703-(R1703+S1703+T1703))/U1703*100),0)</f>
        <v>0</v>
      </c>
      <c r="BM1703" s="51">
        <f t="shared" ref="BM1703:BM1766" si="472">IFERROR((((BJ1703*BK1703*BL1703)/1000000)*100),0)</f>
        <v>0</v>
      </c>
      <c r="BN1703" s="52">
        <f t="shared" ref="BN1703:BN1766" si="473">(W1703+AP1703+BE1703+BF1703)/60</f>
        <v>0</v>
      </c>
      <c r="BO1703" s="52">
        <f t="shared" ref="BO1703:BO1766" si="474">IFERROR(((BH1703-BN1703)*3600)/N1703,0)</f>
        <v>0</v>
      </c>
      <c r="BP1703" s="52">
        <f t="shared" ref="BP1703:BP1766" si="475">IFERROR(SUM(W1703:BF1703)/60-BN1703,0)</f>
        <v>8</v>
      </c>
      <c r="BQ1703" s="53">
        <f t="shared" ref="BQ1703:BQ1766" si="476">IFERROR(BP1703*3600/N1703,0)</f>
        <v>0</v>
      </c>
    </row>
    <row r="1704" spans="1:69">
      <c r="A1704" s="41">
        <v>1765</v>
      </c>
      <c r="B1704" s="42">
        <v>46050</v>
      </c>
      <c r="C1704" s="15" t="s">
        <v>91</v>
      </c>
      <c r="D1704" s="43" t="str">
        <f t="shared" si="452"/>
        <v>HO</v>
      </c>
      <c r="E1704" s="44" t="s">
        <v>166</v>
      </c>
      <c r="F1704" s="44"/>
      <c r="G1704" s="45"/>
      <c r="H1704" s="45"/>
      <c r="I1704" s="45"/>
      <c r="J1704" s="5"/>
      <c r="K1704" s="46" t="e">
        <f>VLOOKUP(J1704,'[1]Item List (3)'!A$1:B$110000,2,FALSE)</f>
        <v>#N/A</v>
      </c>
      <c r="L1704" s="5"/>
      <c r="M1704" s="15" t="str">
        <f t="shared" si="451"/>
        <v>IR</v>
      </c>
      <c r="N1704" s="15"/>
      <c r="O1704" s="47" t="str">
        <f t="shared" si="465"/>
        <v/>
      </c>
      <c r="P1704" s="15"/>
      <c r="Q1704" s="15"/>
      <c r="R1704" s="15"/>
      <c r="S1704" s="15"/>
      <c r="T1704" s="15"/>
      <c r="U1704" s="48">
        <f t="shared" si="463"/>
        <v>0</v>
      </c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>
        <v>480</v>
      </c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48">
        <f t="shared" si="466"/>
        <v>480</v>
      </c>
      <c r="BH1704" s="49">
        <f t="shared" si="467"/>
        <v>8</v>
      </c>
      <c r="BI1704" s="50">
        <f t="shared" si="468"/>
        <v>0</v>
      </c>
      <c r="BJ1704" s="50">
        <f t="shared" si="469"/>
        <v>0</v>
      </c>
      <c r="BK1704" s="51">
        <f t="shared" si="470"/>
        <v>0</v>
      </c>
      <c r="BL1704" s="51">
        <f t="shared" si="471"/>
        <v>0</v>
      </c>
      <c r="BM1704" s="51">
        <f t="shared" si="472"/>
        <v>0</v>
      </c>
      <c r="BN1704" s="52">
        <f t="shared" si="473"/>
        <v>0</v>
      </c>
      <c r="BO1704" s="52">
        <f t="shared" si="474"/>
        <v>0</v>
      </c>
      <c r="BP1704" s="52">
        <f t="shared" si="475"/>
        <v>8</v>
      </c>
      <c r="BQ1704" s="53">
        <f t="shared" si="476"/>
        <v>0</v>
      </c>
    </row>
    <row r="1705" spans="1:69">
      <c r="A1705" s="41">
        <v>1766</v>
      </c>
      <c r="B1705" s="42">
        <v>46050</v>
      </c>
      <c r="C1705" s="15" t="s">
        <v>97</v>
      </c>
      <c r="D1705" s="43" t="str">
        <f t="shared" si="452"/>
        <v>HO</v>
      </c>
      <c r="E1705" s="44" t="s">
        <v>166</v>
      </c>
      <c r="F1705" s="44"/>
      <c r="G1705" s="45"/>
      <c r="H1705" s="45"/>
      <c r="I1705" s="45"/>
      <c r="J1705" s="5"/>
      <c r="K1705" s="46" t="e">
        <f>VLOOKUP(J1705,'[1]Item List (3)'!A$1:B$110000,2,FALSE)</f>
        <v>#N/A</v>
      </c>
      <c r="L1705" s="5"/>
      <c r="M1705" s="15" t="str">
        <f t="shared" si="451"/>
        <v>IR</v>
      </c>
      <c r="N1705" s="15"/>
      <c r="O1705" s="47" t="str">
        <f t="shared" si="465"/>
        <v/>
      </c>
      <c r="P1705" s="15"/>
      <c r="Q1705" s="15"/>
      <c r="R1705" s="15"/>
      <c r="S1705" s="15"/>
      <c r="T1705" s="15"/>
      <c r="U1705" s="48">
        <f t="shared" si="463"/>
        <v>0</v>
      </c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>
        <v>480</v>
      </c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48">
        <f t="shared" si="466"/>
        <v>480</v>
      </c>
      <c r="BH1705" s="49">
        <f t="shared" si="467"/>
        <v>8</v>
      </c>
      <c r="BI1705" s="50">
        <f t="shared" si="468"/>
        <v>0</v>
      </c>
      <c r="BJ1705" s="50">
        <f t="shared" si="469"/>
        <v>0</v>
      </c>
      <c r="BK1705" s="51">
        <f t="shared" si="470"/>
        <v>0</v>
      </c>
      <c r="BL1705" s="51">
        <f t="shared" si="471"/>
        <v>0</v>
      </c>
      <c r="BM1705" s="51">
        <f t="shared" si="472"/>
        <v>0</v>
      </c>
      <c r="BN1705" s="52">
        <f t="shared" si="473"/>
        <v>0</v>
      </c>
      <c r="BO1705" s="52">
        <f t="shared" si="474"/>
        <v>0</v>
      </c>
      <c r="BP1705" s="52">
        <f t="shared" si="475"/>
        <v>8</v>
      </c>
      <c r="BQ1705" s="53">
        <f t="shared" si="476"/>
        <v>0</v>
      </c>
    </row>
    <row r="1706" spans="1:69">
      <c r="A1706" s="41">
        <v>1767</v>
      </c>
      <c r="B1706" s="42">
        <v>46050</v>
      </c>
      <c r="C1706" s="15" t="s">
        <v>91</v>
      </c>
      <c r="D1706" s="43" t="str">
        <f t="shared" si="452"/>
        <v>HO</v>
      </c>
      <c r="E1706" s="44" t="s">
        <v>169</v>
      </c>
      <c r="F1706" s="44" t="s">
        <v>161</v>
      </c>
      <c r="G1706" s="45" t="s">
        <v>157</v>
      </c>
      <c r="H1706" s="45" t="s">
        <v>168</v>
      </c>
      <c r="I1706" s="45"/>
      <c r="J1706" s="5">
        <v>104249</v>
      </c>
      <c r="K1706" s="46" t="str">
        <f>VLOOKUP(J1706,'[1]Item List (3)'!A$1:B$110000,2,FALSE)</f>
        <v>IW. BDA-4003</v>
      </c>
      <c r="L1706" s="5">
        <v>251207009</v>
      </c>
      <c r="M1706" s="15" t="str">
        <f t="shared" si="451"/>
        <v>IR</v>
      </c>
      <c r="N1706" s="15">
        <v>15</v>
      </c>
      <c r="O1706" s="47">
        <f t="shared" si="465"/>
        <v>240</v>
      </c>
      <c r="P1706" s="15">
        <v>1</v>
      </c>
      <c r="Q1706" s="15">
        <v>1594</v>
      </c>
      <c r="R1706" s="15"/>
      <c r="S1706" s="15"/>
      <c r="T1706" s="15"/>
      <c r="U1706" s="48">
        <f t="shared" si="463"/>
        <v>1594</v>
      </c>
      <c r="V1706" s="15">
        <v>420</v>
      </c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>
        <v>30</v>
      </c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48">
        <f t="shared" si="466"/>
        <v>450</v>
      </c>
      <c r="BH1706" s="49">
        <f t="shared" si="467"/>
        <v>7.5</v>
      </c>
      <c r="BI1706" s="50">
        <f t="shared" si="468"/>
        <v>7</v>
      </c>
      <c r="BJ1706" s="50">
        <f t="shared" si="469"/>
        <v>93.333333333333329</v>
      </c>
      <c r="BK1706" s="51">
        <f t="shared" si="470"/>
        <v>94.88095238095238</v>
      </c>
      <c r="BL1706" s="51">
        <f t="shared" si="471"/>
        <v>100</v>
      </c>
      <c r="BM1706" s="51">
        <f t="shared" si="472"/>
        <v>88.555555555555557</v>
      </c>
      <c r="BN1706" s="52">
        <f t="shared" si="473"/>
        <v>0.5</v>
      </c>
      <c r="BO1706" s="52">
        <f t="shared" si="474"/>
        <v>1680</v>
      </c>
      <c r="BP1706" s="52">
        <f t="shared" si="475"/>
        <v>0</v>
      </c>
      <c r="BQ1706" s="53">
        <f t="shared" si="476"/>
        <v>0</v>
      </c>
    </row>
    <row r="1707" spans="1:69">
      <c r="A1707" s="41">
        <v>1768</v>
      </c>
      <c r="B1707" s="42">
        <v>46050</v>
      </c>
      <c r="C1707" s="15" t="s">
        <v>91</v>
      </c>
      <c r="D1707" s="43" t="str">
        <f t="shared" si="452"/>
        <v>HO</v>
      </c>
      <c r="E1707" s="44" t="s">
        <v>169</v>
      </c>
      <c r="F1707" s="44" t="s">
        <v>161</v>
      </c>
      <c r="G1707" s="45" t="s">
        <v>157</v>
      </c>
      <c r="H1707" s="45" t="s">
        <v>168</v>
      </c>
      <c r="I1707" s="45"/>
      <c r="J1707" s="5">
        <v>104299</v>
      </c>
      <c r="K1707" s="46" t="e">
        <f>VLOOKUP(J1707,[3]Sheet1!A1699:$B$50000,2,FALSE)</f>
        <v>#N/A</v>
      </c>
      <c r="L1707" s="5">
        <v>260104006</v>
      </c>
      <c r="M1707" s="15" t="str">
        <f t="shared" si="451"/>
        <v>IR</v>
      </c>
      <c r="N1707" s="15"/>
      <c r="O1707" s="47" t="str">
        <f t="shared" si="465"/>
        <v/>
      </c>
      <c r="P1707" s="15"/>
      <c r="Q1707" s="15"/>
      <c r="R1707" s="15"/>
      <c r="S1707" s="15"/>
      <c r="T1707" s="15"/>
      <c r="U1707" s="48">
        <f t="shared" si="463"/>
        <v>0</v>
      </c>
      <c r="V1707" s="15"/>
      <c r="W1707" s="15">
        <v>60</v>
      </c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48">
        <f t="shared" si="466"/>
        <v>60</v>
      </c>
      <c r="BH1707" s="49">
        <f t="shared" si="467"/>
        <v>1</v>
      </c>
      <c r="BI1707" s="50">
        <f t="shared" si="468"/>
        <v>0</v>
      </c>
      <c r="BJ1707" s="50">
        <f t="shared" si="469"/>
        <v>0</v>
      </c>
      <c r="BK1707" s="51">
        <f t="shared" si="470"/>
        <v>0</v>
      </c>
      <c r="BL1707" s="51">
        <f t="shared" si="471"/>
        <v>0</v>
      </c>
      <c r="BM1707" s="51">
        <f t="shared" si="472"/>
        <v>0</v>
      </c>
      <c r="BN1707" s="52">
        <f t="shared" si="473"/>
        <v>1</v>
      </c>
      <c r="BO1707" s="52">
        <f t="shared" si="474"/>
        <v>0</v>
      </c>
      <c r="BP1707" s="52">
        <f t="shared" si="475"/>
        <v>0</v>
      </c>
      <c r="BQ1707" s="53">
        <f t="shared" si="476"/>
        <v>0</v>
      </c>
    </row>
    <row r="1708" spans="1:69">
      <c r="A1708" s="41">
        <v>1769</v>
      </c>
      <c r="B1708" s="42">
        <v>46050</v>
      </c>
      <c r="C1708" s="15" t="s">
        <v>97</v>
      </c>
      <c r="D1708" s="43" t="str">
        <f t="shared" si="452"/>
        <v>HO</v>
      </c>
      <c r="E1708" s="44" t="s">
        <v>169</v>
      </c>
      <c r="F1708" s="44" t="s">
        <v>161</v>
      </c>
      <c r="G1708" s="45" t="s">
        <v>163</v>
      </c>
      <c r="H1708" s="45" t="s">
        <v>171</v>
      </c>
      <c r="I1708" s="45"/>
      <c r="J1708" s="5">
        <v>104299</v>
      </c>
      <c r="K1708" s="46" t="str">
        <f>VLOOKUP(J1708,'[1]Item List (3)'!A$1:B$110000,2,FALSE)</f>
        <v>IR.9916</v>
      </c>
      <c r="L1708" s="5">
        <v>260104006</v>
      </c>
      <c r="M1708" s="15" t="str">
        <f t="shared" si="451"/>
        <v>IR</v>
      </c>
      <c r="N1708" s="15">
        <v>15</v>
      </c>
      <c r="O1708" s="47">
        <f t="shared" si="465"/>
        <v>240</v>
      </c>
      <c r="P1708" s="15">
        <v>1</v>
      </c>
      <c r="Q1708" s="15">
        <v>1239</v>
      </c>
      <c r="R1708" s="15"/>
      <c r="S1708" s="15"/>
      <c r="T1708" s="15"/>
      <c r="U1708" s="48">
        <f t="shared" si="463"/>
        <v>1239</v>
      </c>
      <c r="V1708" s="15">
        <v>320</v>
      </c>
      <c r="W1708" s="15">
        <v>120</v>
      </c>
      <c r="X1708" s="15">
        <v>30</v>
      </c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>
        <v>10</v>
      </c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48">
        <f t="shared" si="466"/>
        <v>480</v>
      </c>
      <c r="BH1708" s="49">
        <f t="shared" si="467"/>
        <v>8</v>
      </c>
      <c r="BI1708" s="50">
        <f t="shared" si="468"/>
        <v>5.3333333333333339</v>
      </c>
      <c r="BJ1708" s="50">
        <f t="shared" si="469"/>
        <v>66.666666666666671</v>
      </c>
      <c r="BK1708" s="51">
        <f t="shared" si="470"/>
        <v>96.796874999999986</v>
      </c>
      <c r="BL1708" s="51">
        <f t="shared" si="471"/>
        <v>100</v>
      </c>
      <c r="BM1708" s="51">
        <f t="shared" si="472"/>
        <v>64.531249999999986</v>
      </c>
      <c r="BN1708" s="52">
        <f t="shared" si="473"/>
        <v>2.1666666666666665</v>
      </c>
      <c r="BO1708" s="52">
        <f t="shared" si="474"/>
        <v>1400.0000000000002</v>
      </c>
      <c r="BP1708" s="52">
        <f t="shared" si="475"/>
        <v>0.5</v>
      </c>
      <c r="BQ1708" s="53">
        <f t="shared" si="476"/>
        <v>120</v>
      </c>
    </row>
    <row r="1709" spans="1:69">
      <c r="A1709" s="41">
        <v>1770</v>
      </c>
      <c r="B1709" s="42">
        <v>46050</v>
      </c>
      <c r="C1709" s="15" t="s">
        <v>91</v>
      </c>
      <c r="D1709" s="43" t="str">
        <f t="shared" si="452"/>
        <v>HO</v>
      </c>
      <c r="E1709" s="44" t="s">
        <v>172</v>
      </c>
      <c r="F1709" s="44" t="s">
        <v>161</v>
      </c>
      <c r="G1709" s="45" t="s">
        <v>104</v>
      </c>
      <c r="H1709" s="45"/>
      <c r="I1709" s="45"/>
      <c r="J1709" s="5">
        <v>200299.13</v>
      </c>
      <c r="K1709" s="46" t="str">
        <f>VLOOKUP(J1709,'[1]Item List (3)'!A$1:B$110000,2,FALSE)</f>
        <v>OR.9913 C</v>
      </c>
      <c r="L1709" s="5">
        <v>251127015</v>
      </c>
      <c r="M1709" s="15" t="str">
        <f t="shared" si="451"/>
        <v>OR</v>
      </c>
      <c r="N1709" s="15">
        <v>15</v>
      </c>
      <c r="O1709" s="47">
        <f t="shared" si="465"/>
        <v>240</v>
      </c>
      <c r="P1709" s="15">
        <v>1</v>
      </c>
      <c r="Q1709" s="15">
        <v>1843</v>
      </c>
      <c r="R1709" s="15"/>
      <c r="S1709" s="15"/>
      <c r="T1709" s="15"/>
      <c r="U1709" s="48">
        <f t="shared" si="463"/>
        <v>1843</v>
      </c>
      <c r="V1709" s="15">
        <v>480</v>
      </c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>
        <v>30</v>
      </c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48">
        <f t="shared" si="466"/>
        <v>510</v>
      </c>
      <c r="BH1709" s="49">
        <f t="shared" si="467"/>
        <v>8.5</v>
      </c>
      <c r="BI1709" s="50">
        <f t="shared" si="468"/>
        <v>8</v>
      </c>
      <c r="BJ1709" s="50">
        <f t="shared" si="469"/>
        <v>94.117647058823522</v>
      </c>
      <c r="BK1709" s="51">
        <f t="shared" si="470"/>
        <v>95.989583333333329</v>
      </c>
      <c r="BL1709" s="51">
        <f t="shared" si="471"/>
        <v>100</v>
      </c>
      <c r="BM1709" s="51">
        <f t="shared" si="472"/>
        <v>90.343137254901947</v>
      </c>
      <c r="BN1709" s="52">
        <f t="shared" si="473"/>
        <v>0.5</v>
      </c>
      <c r="BO1709" s="52">
        <f t="shared" si="474"/>
        <v>1920</v>
      </c>
      <c r="BP1709" s="52">
        <f t="shared" si="475"/>
        <v>0</v>
      </c>
      <c r="BQ1709" s="53">
        <f t="shared" si="476"/>
        <v>0</v>
      </c>
    </row>
    <row r="1710" spans="1:69">
      <c r="A1710" s="41">
        <v>1771</v>
      </c>
      <c r="B1710" s="42">
        <v>46050</v>
      </c>
      <c r="C1710" s="15" t="s">
        <v>97</v>
      </c>
      <c r="D1710" s="43" t="str">
        <f t="shared" si="452"/>
        <v>HO</v>
      </c>
      <c r="E1710" s="44" t="s">
        <v>172</v>
      </c>
      <c r="F1710" s="44" t="s">
        <v>161</v>
      </c>
      <c r="G1710" s="45" t="s">
        <v>171</v>
      </c>
      <c r="H1710" s="45"/>
      <c r="I1710" s="45"/>
      <c r="J1710" s="5">
        <v>200299.13</v>
      </c>
      <c r="K1710" s="46" t="str">
        <f>VLOOKUP(J1710,'[1]Item List (3)'!A$1:B$110000,2,FALSE)</f>
        <v>OR.9913 C</v>
      </c>
      <c r="L1710" s="5">
        <v>251127015</v>
      </c>
      <c r="M1710" s="15" t="str">
        <f t="shared" si="451"/>
        <v>OR</v>
      </c>
      <c r="N1710" s="15">
        <v>15</v>
      </c>
      <c r="O1710" s="47">
        <f t="shared" si="465"/>
        <v>240</v>
      </c>
      <c r="P1710" s="15">
        <v>1</v>
      </c>
      <c r="Q1710" s="15">
        <v>770</v>
      </c>
      <c r="R1710" s="15"/>
      <c r="S1710" s="15"/>
      <c r="T1710" s="15"/>
      <c r="U1710" s="48">
        <f t="shared" si="463"/>
        <v>770</v>
      </c>
      <c r="V1710" s="15">
        <v>200</v>
      </c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>
        <v>20</v>
      </c>
      <c r="AQ1710" s="15"/>
      <c r="AR1710" s="15">
        <v>240</v>
      </c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>
        <v>20</v>
      </c>
      <c r="BD1710" s="15"/>
      <c r="BE1710" s="15"/>
      <c r="BF1710" s="15"/>
      <c r="BG1710" s="48">
        <f t="shared" si="466"/>
        <v>480</v>
      </c>
      <c r="BH1710" s="49">
        <f t="shared" si="467"/>
        <v>8</v>
      </c>
      <c r="BI1710" s="50">
        <f t="shared" si="468"/>
        <v>3.333333333333333</v>
      </c>
      <c r="BJ1710" s="50">
        <f t="shared" si="469"/>
        <v>41.666666666666664</v>
      </c>
      <c r="BK1710" s="51">
        <f t="shared" si="470"/>
        <v>96.250000000000014</v>
      </c>
      <c r="BL1710" s="51">
        <f t="shared" si="471"/>
        <v>100</v>
      </c>
      <c r="BM1710" s="51">
        <f t="shared" si="472"/>
        <v>40.104166666666671</v>
      </c>
      <c r="BN1710" s="52">
        <f t="shared" si="473"/>
        <v>0.33333333333333331</v>
      </c>
      <c r="BO1710" s="52">
        <f t="shared" si="474"/>
        <v>1840</v>
      </c>
      <c r="BP1710" s="52">
        <f t="shared" si="475"/>
        <v>4.3333333333333339</v>
      </c>
      <c r="BQ1710" s="53">
        <f t="shared" si="476"/>
        <v>1040.0000000000002</v>
      </c>
    </row>
    <row r="1711" spans="1:69">
      <c r="A1711" s="41">
        <v>1772</v>
      </c>
      <c r="B1711" s="42">
        <v>46050</v>
      </c>
      <c r="C1711" s="15" t="s">
        <v>91</v>
      </c>
      <c r="D1711" s="43" t="str">
        <f t="shared" si="452"/>
        <v>HO</v>
      </c>
      <c r="E1711" s="44" t="s">
        <v>175</v>
      </c>
      <c r="F1711" s="44" t="s">
        <v>161</v>
      </c>
      <c r="G1711" s="45" t="s">
        <v>168</v>
      </c>
      <c r="H1711" s="45"/>
      <c r="I1711" s="45"/>
      <c r="J1711" s="5">
        <v>104738</v>
      </c>
      <c r="K1711" s="46" t="str">
        <f>VLOOKUP(J1711,'[1]Item List (3)'!A$1:B$110000,2,FALSE)</f>
        <v>IR.IR 20X28.6X16</v>
      </c>
      <c r="L1711" s="5">
        <v>251221006</v>
      </c>
      <c r="M1711" s="15" t="str">
        <f t="shared" ref="M1711:M1774" si="477">IF((LEFT(J1711))="2",$L$1,$J$1)</f>
        <v>IR</v>
      </c>
      <c r="N1711" s="15">
        <v>15</v>
      </c>
      <c r="O1711" s="47">
        <f t="shared" si="465"/>
        <v>240</v>
      </c>
      <c r="P1711" s="15">
        <v>1</v>
      </c>
      <c r="Q1711" s="15">
        <v>1373</v>
      </c>
      <c r="R1711" s="15"/>
      <c r="S1711" s="15"/>
      <c r="T1711" s="15"/>
      <c r="U1711" s="48">
        <f t="shared" si="463"/>
        <v>1373</v>
      </c>
      <c r="V1711" s="15">
        <v>360</v>
      </c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>
        <v>100</v>
      </c>
      <c r="AO1711" s="15"/>
      <c r="AP1711" s="15">
        <v>20</v>
      </c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48">
        <f t="shared" si="466"/>
        <v>480</v>
      </c>
      <c r="BH1711" s="49">
        <f t="shared" si="467"/>
        <v>8</v>
      </c>
      <c r="BI1711" s="50">
        <f t="shared" si="468"/>
        <v>6</v>
      </c>
      <c r="BJ1711" s="50">
        <f t="shared" si="469"/>
        <v>75</v>
      </c>
      <c r="BK1711" s="51">
        <f t="shared" si="470"/>
        <v>95.347222222222229</v>
      </c>
      <c r="BL1711" s="51">
        <f t="shared" si="471"/>
        <v>100</v>
      </c>
      <c r="BM1711" s="51">
        <f t="shared" si="472"/>
        <v>71.510416666666671</v>
      </c>
      <c r="BN1711" s="52">
        <f t="shared" si="473"/>
        <v>0.33333333333333331</v>
      </c>
      <c r="BO1711" s="52">
        <f t="shared" si="474"/>
        <v>1840</v>
      </c>
      <c r="BP1711" s="52">
        <f t="shared" si="475"/>
        <v>1.6666666666666667</v>
      </c>
      <c r="BQ1711" s="53">
        <f t="shared" si="476"/>
        <v>400</v>
      </c>
    </row>
    <row r="1712" spans="1:69">
      <c r="A1712" s="41">
        <v>1773</v>
      </c>
      <c r="B1712" s="42">
        <v>46050</v>
      </c>
      <c r="C1712" s="15" t="s">
        <v>97</v>
      </c>
      <c r="D1712" s="43" t="str">
        <f t="shared" si="452"/>
        <v>HO</v>
      </c>
      <c r="E1712" s="44" t="s">
        <v>175</v>
      </c>
      <c r="F1712" s="44"/>
      <c r="G1712" s="45"/>
      <c r="H1712" s="45"/>
      <c r="I1712" s="45"/>
      <c r="J1712" s="5"/>
      <c r="K1712" s="46" t="e">
        <f>VLOOKUP(J1712,'[1]Item List (3)'!A$1:B$110000,2,FALSE)</f>
        <v>#N/A</v>
      </c>
      <c r="L1712" s="5"/>
      <c r="M1712" s="15" t="str">
        <f t="shared" si="477"/>
        <v>IR</v>
      </c>
      <c r="N1712" s="15"/>
      <c r="O1712" s="47" t="str">
        <f t="shared" si="465"/>
        <v/>
      </c>
      <c r="P1712" s="15"/>
      <c r="Q1712" s="15"/>
      <c r="R1712" s="15"/>
      <c r="S1712" s="15"/>
      <c r="T1712" s="15"/>
      <c r="U1712" s="48">
        <f t="shared" si="463"/>
        <v>0</v>
      </c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>
        <v>480</v>
      </c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48">
        <f t="shared" si="466"/>
        <v>480</v>
      </c>
      <c r="BH1712" s="49">
        <f t="shared" si="467"/>
        <v>8</v>
      </c>
      <c r="BI1712" s="50">
        <f t="shared" si="468"/>
        <v>0</v>
      </c>
      <c r="BJ1712" s="50">
        <f t="shared" si="469"/>
        <v>0</v>
      </c>
      <c r="BK1712" s="51">
        <f t="shared" si="470"/>
        <v>0</v>
      </c>
      <c r="BL1712" s="51">
        <f t="shared" si="471"/>
        <v>0</v>
      </c>
      <c r="BM1712" s="51">
        <f t="shared" si="472"/>
        <v>0</v>
      </c>
      <c r="BN1712" s="52">
        <f t="shared" si="473"/>
        <v>0</v>
      </c>
      <c r="BO1712" s="52">
        <f t="shared" si="474"/>
        <v>0</v>
      </c>
      <c r="BP1712" s="52">
        <f t="shared" si="475"/>
        <v>8</v>
      </c>
      <c r="BQ1712" s="53">
        <f t="shared" si="476"/>
        <v>0</v>
      </c>
    </row>
    <row r="1713" spans="1:74">
      <c r="A1713" s="41">
        <v>1774</v>
      </c>
      <c r="B1713" s="42">
        <v>46050</v>
      </c>
      <c r="C1713" s="15" t="s">
        <v>91</v>
      </c>
      <c r="D1713" s="43" t="str">
        <f t="shared" si="452"/>
        <v>HO</v>
      </c>
      <c r="E1713" s="44" t="s">
        <v>176</v>
      </c>
      <c r="F1713" s="44" t="s">
        <v>161</v>
      </c>
      <c r="G1713" s="45" t="s">
        <v>173</v>
      </c>
      <c r="H1713" s="45"/>
      <c r="I1713" s="45"/>
      <c r="J1713" s="5">
        <v>200827.1</v>
      </c>
      <c r="K1713" s="46" t="str">
        <f>VLOOKUP(J1713,'[1]Item List (3)'!A$1:B$110000,2,FALSE)</f>
        <v>MNA.OR 4020</v>
      </c>
      <c r="L1713" s="5">
        <v>251204004</v>
      </c>
      <c r="M1713" s="15" t="str">
        <f t="shared" si="477"/>
        <v>OR</v>
      </c>
      <c r="N1713" s="15">
        <v>15</v>
      </c>
      <c r="O1713" s="47">
        <f t="shared" si="465"/>
        <v>240</v>
      </c>
      <c r="P1713" s="15">
        <v>1</v>
      </c>
      <c r="Q1713" s="15">
        <v>1195</v>
      </c>
      <c r="R1713" s="15"/>
      <c r="S1713" s="15"/>
      <c r="T1713" s="15"/>
      <c r="U1713" s="48">
        <f t="shared" si="463"/>
        <v>1195</v>
      </c>
      <c r="V1713" s="15">
        <v>310</v>
      </c>
      <c r="W1713" s="15">
        <v>150</v>
      </c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>
        <v>20</v>
      </c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48">
        <f t="shared" si="466"/>
        <v>480</v>
      </c>
      <c r="BH1713" s="49">
        <f t="shared" si="467"/>
        <v>8</v>
      </c>
      <c r="BI1713" s="50">
        <f t="shared" si="468"/>
        <v>5.1666666666666661</v>
      </c>
      <c r="BJ1713" s="50">
        <f t="shared" si="469"/>
        <v>64.583333333333329</v>
      </c>
      <c r="BK1713" s="51">
        <f t="shared" si="470"/>
        <v>96.370967741935502</v>
      </c>
      <c r="BL1713" s="51">
        <f t="shared" si="471"/>
        <v>100</v>
      </c>
      <c r="BM1713" s="51">
        <f t="shared" si="472"/>
        <v>62.239583333333336</v>
      </c>
      <c r="BN1713" s="52">
        <f t="shared" si="473"/>
        <v>2.8333333333333335</v>
      </c>
      <c r="BO1713" s="52">
        <f t="shared" si="474"/>
        <v>1239.9999999999998</v>
      </c>
      <c r="BP1713" s="52">
        <f t="shared" si="475"/>
        <v>0</v>
      </c>
      <c r="BQ1713" s="53">
        <f t="shared" si="476"/>
        <v>0</v>
      </c>
    </row>
    <row r="1714" spans="1:74">
      <c r="A1714" s="41">
        <v>1775</v>
      </c>
      <c r="B1714" s="42">
        <v>46050</v>
      </c>
      <c r="C1714" s="15" t="s">
        <v>97</v>
      </c>
      <c r="D1714" s="43" t="str">
        <f t="shared" si="452"/>
        <v>HO</v>
      </c>
      <c r="E1714" s="44" t="s">
        <v>176</v>
      </c>
      <c r="F1714" s="44" t="s">
        <v>161</v>
      </c>
      <c r="G1714" s="45" t="s">
        <v>156</v>
      </c>
      <c r="H1714" s="45"/>
      <c r="I1714" s="45"/>
      <c r="J1714" s="5">
        <v>200827.1</v>
      </c>
      <c r="K1714" s="46" t="str">
        <f>VLOOKUP(J1714,'[1]Item List (3)'!A$1:B$110000,2,FALSE)</f>
        <v>MNA.OR 4020</v>
      </c>
      <c r="L1714" s="5">
        <v>251207016</v>
      </c>
      <c r="M1714" s="15" t="str">
        <f t="shared" si="477"/>
        <v>OR</v>
      </c>
      <c r="N1714" s="15">
        <v>15</v>
      </c>
      <c r="O1714" s="47">
        <f t="shared" si="465"/>
        <v>240</v>
      </c>
      <c r="P1714" s="15">
        <v>1</v>
      </c>
      <c r="Q1714" s="15">
        <v>1202</v>
      </c>
      <c r="R1714" s="15"/>
      <c r="S1714" s="15"/>
      <c r="T1714" s="15"/>
      <c r="U1714" s="48">
        <f t="shared" si="463"/>
        <v>1202</v>
      </c>
      <c r="V1714" s="15">
        <v>310</v>
      </c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>
        <v>20</v>
      </c>
      <c r="AQ1714" s="15"/>
      <c r="AR1714" s="15">
        <v>150</v>
      </c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48">
        <f t="shared" si="466"/>
        <v>480</v>
      </c>
      <c r="BH1714" s="49">
        <f t="shared" si="467"/>
        <v>8</v>
      </c>
      <c r="BI1714" s="50">
        <f t="shared" si="468"/>
        <v>5.1666666666666661</v>
      </c>
      <c r="BJ1714" s="50">
        <f t="shared" si="469"/>
        <v>64.583333333333329</v>
      </c>
      <c r="BK1714" s="51">
        <f t="shared" si="470"/>
        <v>96.935483870967758</v>
      </c>
      <c r="BL1714" s="51">
        <f t="shared" si="471"/>
        <v>100</v>
      </c>
      <c r="BM1714" s="51">
        <f t="shared" si="472"/>
        <v>62.604166666666671</v>
      </c>
      <c r="BN1714" s="52">
        <f t="shared" si="473"/>
        <v>0.33333333333333331</v>
      </c>
      <c r="BO1714" s="52">
        <f t="shared" si="474"/>
        <v>1840</v>
      </c>
      <c r="BP1714" s="52">
        <f t="shared" si="475"/>
        <v>2.5</v>
      </c>
      <c r="BQ1714" s="53">
        <f t="shared" si="476"/>
        <v>600</v>
      </c>
    </row>
    <row r="1715" spans="1:74">
      <c r="A1715" s="41">
        <v>1776</v>
      </c>
      <c r="B1715" s="42">
        <v>46050</v>
      </c>
      <c r="C1715" s="15" t="s">
        <v>91</v>
      </c>
      <c r="D1715" s="43" t="str">
        <f t="shared" si="452"/>
        <v>HO</v>
      </c>
      <c r="E1715" s="44" t="s">
        <v>177</v>
      </c>
      <c r="F1715" s="44" t="s">
        <v>161</v>
      </c>
      <c r="G1715" s="45" t="s">
        <v>174</v>
      </c>
      <c r="H1715" s="45"/>
      <c r="I1715" s="45"/>
      <c r="J1715" s="5">
        <v>104246</v>
      </c>
      <c r="K1715" s="46" t="str">
        <f>VLOOKUP(J1715,'[1]Item List (3)'!A$1:B$110000,2,FALSE)</f>
        <v>IN. 208</v>
      </c>
      <c r="L1715" s="5">
        <v>251223006</v>
      </c>
      <c r="M1715" s="15" t="str">
        <f t="shared" si="477"/>
        <v>IR</v>
      </c>
      <c r="N1715" s="15">
        <v>15</v>
      </c>
      <c r="O1715" s="47">
        <f t="shared" si="465"/>
        <v>240</v>
      </c>
      <c r="P1715" s="15">
        <v>1</v>
      </c>
      <c r="Q1715" s="15">
        <v>1722</v>
      </c>
      <c r="R1715" s="15"/>
      <c r="S1715" s="15"/>
      <c r="T1715" s="15"/>
      <c r="U1715" s="48">
        <f t="shared" si="463"/>
        <v>1722</v>
      </c>
      <c r="V1715" s="15">
        <v>450</v>
      </c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>
        <v>30</v>
      </c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48">
        <f t="shared" si="466"/>
        <v>480</v>
      </c>
      <c r="BH1715" s="49">
        <f t="shared" si="467"/>
        <v>8</v>
      </c>
      <c r="BI1715" s="50">
        <f t="shared" si="468"/>
        <v>7.5</v>
      </c>
      <c r="BJ1715" s="50">
        <f t="shared" si="469"/>
        <v>93.75</v>
      </c>
      <c r="BK1715" s="51">
        <f t="shared" si="470"/>
        <v>95.666666666666671</v>
      </c>
      <c r="BL1715" s="51">
        <f t="shared" si="471"/>
        <v>100</v>
      </c>
      <c r="BM1715" s="51">
        <f t="shared" si="472"/>
        <v>89.6875</v>
      </c>
      <c r="BN1715" s="52">
        <f t="shared" si="473"/>
        <v>0.5</v>
      </c>
      <c r="BO1715" s="52">
        <f t="shared" si="474"/>
        <v>1800</v>
      </c>
      <c r="BP1715" s="52">
        <f t="shared" si="475"/>
        <v>0</v>
      </c>
      <c r="BQ1715" s="53">
        <f t="shared" si="476"/>
        <v>0</v>
      </c>
    </row>
    <row r="1716" spans="1:74">
      <c r="A1716" s="41">
        <v>1777</v>
      </c>
      <c r="B1716" s="42">
        <v>46050</v>
      </c>
      <c r="C1716" s="15" t="s">
        <v>97</v>
      </c>
      <c r="D1716" s="43" t="str">
        <f t="shared" si="452"/>
        <v>HO</v>
      </c>
      <c r="E1716" s="44" t="s">
        <v>177</v>
      </c>
      <c r="F1716" s="44" t="s">
        <v>161</v>
      </c>
      <c r="G1716" s="45" t="s">
        <v>190</v>
      </c>
      <c r="H1716" s="45" t="s">
        <v>163</v>
      </c>
      <c r="I1716" s="45"/>
      <c r="J1716" s="5">
        <v>104246</v>
      </c>
      <c r="K1716" s="46" t="str">
        <f>VLOOKUP(J1716,'[1]Item List (3)'!A$1:B$110000,2,FALSE)</f>
        <v>IN. 208</v>
      </c>
      <c r="L1716" s="5">
        <v>251223006</v>
      </c>
      <c r="M1716" s="15" t="str">
        <f t="shared" si="477"/>
        <v>IR</v>
      </c>
      <c r="N1716" s="15">
        <v>15</v>
      </c>
      <c r="O1716" s="47">
        <f t="shared" si="465"/>
        <v>240</v>
      </c>
      <c r="P1716" s="15">
        <v>1</v>
      </c>
      <c r="Q1716" s="15">
        <v>1723</v>
      </c>
      <c r="R1716" s="15"/>
      <c r="S1716" s="15"/>
      <c r="T1716" s="15"/>
      <c r="U1716" s="48">
        <f t="shared" si="463"/>
        <v>1723</v>
      </c>
      <c r="V1716" s="15">
        <v>450</v>
      </c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>
        <v>30</v>
      </c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48">
        <f t="shared" si="466"/>
        <v>480</v>
      </c>
      <c r="BH1716" s="49">
        <f t="shared" si="467"/>
        <v>8</v>
      </c>
      <c r="BI1716" s="50">
        <f t="shared" si="468"/>
        <v>7.5</v>
      </c>
      <c r="BJ1716" s="50">
        <f t="shared" si="469"/>
        <v>93.75</v>
      </c>
      <c r="BK1716" s="51">
        <f t="shared" si="470"/>
        <v>95.722222222222214</v>
      </c>
      <c r="BL1716" s="51">
        <f t="shared" si="471"/>
        <v>100</v>
      </c>
      <c r="BM1716" s="51">
        <f t="shared" si="472"/>
        <v>89.739583333333329</v>
      </c>
      <c r="BN1716" s="52">
        <f t="shared" si="473"/>
        <v>0.5</v>
      </c>
      <c r="BO1716" s="52">
        <f t="shared" si="474"/>
        <v>1800</v>
      </c>
      <c r="BP1716" s="52">
        <f t="shared" si="475"/>
        <v>0</v>
      </c>
      <c r="BQ1716" s="53">
        <f t="shared" si="476"/>
        <v>0</v>
      </c>
    </row>
    <row r="1717" spans="1:74">
      <c r="A1717" s="41">
        <v>1778</v>
      </c>
      <c r="B1717" s="42">
        <v>46050</v>
      </c>
      <c r="C1717" s="15" t="s">
        <v>91</v>
      </c>
      <c r="D1717" s="43" t="str">
        <f t="shared" si="452"/>
        <v>HO</v>
      </c>
      <c r="E1717" s="44" t="s">
        <v>179</v>
      </c>
      <c r="F1717" s="44" t="s">
        <v>161</v>
      </c>
      <c r="G1717" s="45" t="s">
        <v>174</v>
      </c>
      <c r="H1717" s="45"/>
      <c r="I1717" s="45"/>
      <c r="J1717" s="5">
        <v>208246</v>
      </c>
      <c r="K1717" s="46" t="str">
        <f>VLOOKUP(J1717,'[1]Item List (3)'!A$1:B$110000,2,FALSE)</f>
        <v>OR. 208 YY2</v>
      </c>
      <c r="L1717" s="5">
        <v>251223005</v>
      </c>
      <c r="M1717" s="15" t="str">
        <f t="shared" si="477"/>
        <v>OR</v>
      </c>
      <c r="N1717" s="15">
        <v>20</v>
      </c>
      <c r="O1717" s="47">
        <f t="shared" si="465"/>
        <v>180</v>
      </c>
      <c r="P1717" s="15">
        <v>1</v>
      </c>
      <c r="Q1717" s="15">
        <v>1218</v>
      </c>
      <c r="R1717" s="15"/>
      <c r="S1717" s="15"/>
      <c r="T1717" s="15"/>
      <c r="U1717" s="48">
        <f t="shared" si="463"/>
        <v>1218</v>
      </c>
      <c r="V1717" s="15">
        <v>450</v>
      </c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>
        <v>30</v>
      </c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48">
        <f t="shared" si="466"/>
        <v>480</v>
      </c>
      <c r="BH1717" s="49">
        <f t="shared" si="467"/>
        <v>8</v>
      </c>
      <c r="BI1717" s="50">
        <f t="shared" si="468"/>
        <v>7.5</v>
      </c>
      <c r="BJ1717" s="50">
        <f t="shared" si="469"/>
        <v>93.75</v>
      </c>
      <c r="BK1717" s="51">
        <f t="shared" si="470"/>
        <v>90.222222222222229</v>
      </c>
      <c r="BL1717" s="51">
        <f t="shared" si="471"/>
        <v>100</v>
      </c>
      <c r="BM1717" s="51">
        <f t="shared" si="472"/>
        <v>84.583333333333329</v>
      </c>
      <c r="BN1717" s="52">
        <f t="shared" si="473"/>
        <v>0.5</v>
      </c>
      <c r="BO1717" s="52">
        <f t="shared" si="474"/>
        <v>1350</v>
      </c>
      <c r="BP1717" s="52">
        <f t="shared" si="475"/>
        <v>0</v>
      </c>
      <c r="BQ1717" s="53">
        <f t="shared" si="476"/>
        <v>0</v>
      </c>
    </row>
    <row r="1718" spans="1:74">
      <c r="A1718" s="41">
        <v>1779</v>
      </c>
      <c r="B1718" s="42">
        <v>46050</v>
      </c>
      <c r="C1718" s="15" t="s">
        <v>97</v>
      </c>
      <c r="D1718" s="43" t="str">
        <f t="shared" si="452"/>
        <v>HO</v>
      </c>
      <c r="E1718" s="44" t="s">
        <v>179</v>
      </c>
      <c r="F1718" s="44" t="s">
        <v>161</v>
      </c>
      <c r="G1718" s="45" t="s">
        <v>190</v>
      </c>
      <c r="H1718" s="45" t="s">
        <v>163</v>
      </c>
      <c r="I1718" s="45"/>
      <c r="J1718" s="5">
        <v>208246</v>
      </c>
      <c r="K1718" s="46" t="str">
        <f>VLOOKUP(J1718,'[1]Item List (3)'!A$1:B$110000,2,FALSE)</f>
        <v>OR. 208 YY2</v>
      </c>
      <c r="L1718" s="5">
        <v>251223005</v>
      </c>
      <c r="M1718" s="15" t="str">
        <f t="shared" si="477"/>
        <v>OR</v>
      </c>
      <c r="N1718" s="15">
        <v>20</v>
      </c>
      <c r="O1718" s="47">
        <f t="shared" si="465"/>
        <v>180</v>
      </c>
      <c r="P1718" s="15">
        <v>1</v>
      </c>
      <c r="Q1718" s="15">
        <v>756</v>
      </c>
      <c r="R1718" s="15"/>
      <c r="S1718" s="15"/>
      <c r="T1718" s="15"/>
      <c r="U1718" s="48">
        <f t="shared" si="463"/>
        <v>756</v>
      </c>
      <c r="V1718" s="15">
        <v>275</v>
      </c>
      <c r="W1718" s="15"/>
      <c r="X1718" s="15">
        <v>20</v>
      </c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>
        <v>165</v>
      </c>
      <c r="AO1718" s="15"/>
      <c r="AP1718" s="15">
        <v>20</v>
      </c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48">
        <f t="shared" si="466"/>
        <v>480</v>
      </c>
      <c r="BH1718" s="49">
        <f t="shared" si="467"/>
        <v>8</v>
      </c>
      <c r="BI1718" s="50">
        <f t="shared" si="468"/>
        <v>4.5833333333333339</v>
      </c>
      <c r="BJ1718" s="50">
        <f t="shared" si="469"/>
        <v>57.291666666666671</v>
      </c>
      <c r="BK1718" s="51">
        <f t="shared" si="470"/>
        <v>91.636363636363612</v>
      </c>
      <c r="BL1718" s="51">
        <f t="shared" si="471"/>
        <v>100</v>
      </c>
      <c r="BM1718" s="51">
        <f t="shared" si="472"/>
        <v>52.499999999999993</v>
      </c>
      <c r="BN1718" s="52">
        <f t="shared" si="473"/>
        <v>0.33333333333333331</v>
      </c>
      <c r="BO1718" s="52">
        <f t="shared" si="474"/>
        <v>1380</v>
      </c>
      <c r="BP1718" s="52">
        <f t="shared" si="475"/>
        <v>3.083333333333333</v>
      </c>
      <c r="BQ1718" s="53">
        <f t="shared" si="476"/>
        <v>554.99999999999989</v>
      </c>
    </row>
    <row r="1719" spans="1:74" ht="15">
      <c r="A1719" s="41">
        <v>1780</v>
      </c>
      <c r="B1719" s="42">
        <v>46051</v>
      </c>
      <c r="C1719" s="15" t="s">
        <v>91</v>
      </c>
      <c r="D1719" s="43" t="str">
        <f t="shared" si="452"/>
        <v>FG</v>
      </c>
      <c r="E1719" s="44" t="s">
        <v>93</v>
      </c>
      <c r="F1719" s="44" t="s">
        <v>92</v>
      </c>
      <c r="G1719" s="45" t="s">
        <v>98</v>
      </c>
      <c r="H1719" s="45" t="s">
        <v>99</v>
      </c>
      <c r="I1719" s="45"/>
      <c r="J1719" s="5">
        <v>200261</v>
      </c>
      <c r="K1719" s="46" t="str">
        <f>VLOOKUP(J1719,[3]Sheet1!A1711:$B$50000,2,FALSE)</f>
        <v>OR.211 YY4</v>
      </c>
      <c r="L1719" s="5">
        <v>260116005</v>
      </c>
      <c r="M1719" s="15" t="str">
        <f t="shared" si="477"/>
        <v>OR</v>
      </c>
      <c r="N1719" s="15"/>
      <c r="O1719" s="47" t="str">
        <f t="shared" si="465"/>
        <v/>
      </c>
      <c r="P1719" s="15">
        <v>1</v>
      </c>
      <c r="Q1719" s="15">
        <v>5992</v>
      </c>
      <c r="R1719" s="15"/>
      <c r="S1719" s="15"/>
      <c r="T1719" s="15"/>
      <c r="U1719" s="48">
        <f t="shared" si="463"/>
        <v>5992</v>
      </c>
      <c r="V1719" s="15">
        <v>300</v>
      </c>
      <c r="W1719" s="15"/>
      <c r="X1719" s="15">
        <v>30</v>
      </c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>
        <v>30</v>
      </c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48">
        <f t="shared" si="466"/>
        <v>360</v>
      </c>
      <c r="BH1719" s="49">
        <f t="shared" si="467"/>
        <v>6</v>
      </c>
      <c r="BI1719" s="50">
        <f t="shared" si="468"/>
        <v>5</v>
      </c>
      <c r="BJ1719" s="50">
        <f t="shared" si="469"/>
        <v>83.333333333333343</v>
      </c>
      <c r="BK1719" s="51">
        <f t="shared" si="470"/>
        <v>0</v>
      </c>
      <c r="BL1719" s="51">
        <f t="shared" si="471"/>
        <v>100</v>
      </c>
      <c r="BM1719" s="51">
        <f t="shared" si="472"/>
        <v>0</v>
      </c>
      <c r="BN1719" s="52">
        <f t="shared" si="473"/>
        <v>0</v>
      </c>
      <c r="BO1719" s="52">
        <f t="shared" si="474"/>
        <v>0</v>
      </c>
      <c r="BP1719" s="52">
        <f t="shared" si="475"/>
        <v>1</v>
      </c>
      <c r="BQ1719" s="53">
        <f t="shared" si="476"/>
        <v>0</v>
      </c>
      <c r="BR1719"/>
      <c r="BS1719"/>
      <c r="BT1719"/>
      <c r="BU1719"/>
      <c r="BV1719"/>
    </row>
    <row r="1720" spans="1:74" ht="15">
      <c r="A1720" s="41">
        <v>1781</v>
      </c>
      <c r="B1720" s="42">
        <v>46051</v>
      </c>
      <c r="C1720" s="15" t="s">
        <v>91</v>
      </c>
      <c r="D1720" s="43" t="str">
        <f t="shared" si="452"/>
        <v>FG</v>
      </c>
      <c r="E1720" s="44" t="s">
        <v>93</v>
      </c>
      <c r="F1720" s="44" t="s">
        <v>92</v>
      </c>
      <c r="G1720" s="45" t="s">
        <v>98</v>
      </c>
      <c r="H1720" s="45" t="s">
        <v>99</v>
      </c>
      <c r="I1720" s="45"/>
      <c r="J1720" s="5">
        <v>100261</v>
      </c>
      <c r="K1720" s="46" t="str">
        <f>VLOOKUP(J1720,[3]Sheet1!A1712:$B$50000,2,FALSE)</f>
        <v>IR. 211 YY4</v>
      </c>
      <c r="L1720" s="5"/>
      <c r="M1720" s="15" t="str">
        <f t="shared" si="477"/>
        <v>IR</v>
      </c>
      <c r="N1720" s="15"/>
      <c r="O1720" s="47" t="str">
        <f t="shared" si="465"/>
        <v/>
      </c>
      <c r="P1720" s="15">
        <v>1</v>
      </c>
      <c r="Q1720" s="15"/>
      <c r="R1720" s="15"/>
      <c r="S1720" s="15"/>
      <c r="T1720" s="15"/>
      <c r="U1720" s="48">
        <f t="shared" si="463"/>
        <v>0</v>
      </c>
      <c r="V1720" s="15"/>
      <c r="W1720" s="15">
        <v>120</v>
      </c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48">
        <f t="shared" si="466"/>
        <v>120</v>
      </c>
      <c r="BH1720" s="49">
        <f t="shared" si="467"/>
        <v>2</v>
      </c>
      <c r="BI1720" s="50">
        <f t="shared" si="468"/>
        <v>0</v>
      </c>
      <c r="BJ1720" s="50">
        <f t="shared" si="469"/>
        <v>0</v>
      </c>
      <c r="BK1720" s="51">
        <f t="shared" si="470"/>
        <v>0</v>
      </c>
      <c r="BL1720" s="51">
        <f t="shared" si="471"/>
        <v>0</v>
      </c>
      <c r="BM1720" s="51">
        <f t="shared" si="472"/>
        <v>0</v>
      </c>
      <c r="BN1720" s="52">
        <f t="shared" si="473"/>
        <v>2</v>
      </c>
      <c r="BO1720" s="52">
        <f t="shared" si="474"/>
        <v>0</v>
      </c>
      <c r="BP1720" s="52">
        <f t="shared" si="475"/>
        <v>0</v>
      </c>
      <c r="BQ1720" s="53">
        <f t="shared" si="476"/>
        <v>0</v>
      </c>
      <c r="BR1720"/>
      <c r="BS1720"/>
      <c r="BT1720"/>
      <c r="BU1720"/>
      <c r="BV1720"/>
    </row>
    <row r="1721" spans="1:74" ht="15">
      <c r="A1721" s="41">
        <v>1782</v>
      </c>
      <c r="B1721" s="42">
        <v>46051</v>
      </c>
      <c r="C1721" s="15" t="s">
        <v>97</v>
      </c>
      <c r="D1721" s="43" t="str">
        <f t="shared" si="452"/>
        <v>FG</v>
      </c>
      <c r="E1721" s="44" t="s">
        <v>93</v>
      </c>
      <c r="F1721" s="44" t="s">
        <v>92</v>
      </c>
      <c r="G1721" s="45" t="s">
        <v>94</v>
      </c>
      <c r="H1721" s="45" t="s">
        <v>95</v>
      </c>
      <c r="I1721" s="45"/>
      <c r="J1721" s="5">
        <v>100261</v>
      </c>
      <c r="K1721" s="46" t="str">
        <f>VLOOKUP(J1721,'[1]Item List (3)'!A$1:B$110000,2,FALSE)</f>
        <v>IR. 211 YY4</v>
      </c>
      <c r="L1721" s="5">
        <v>260116004</v>
      </c>
      <c r="M1721" s="15" t="str">
        <f t="shared" si="477"/>
        <v>IR</v>
      </c>
      <c r="N1721" s="15"/>
      <c r="O1721" s="47" t="str">
        <f t="shared" si="465"/>
        <v/>
      </c>
      <c r="P1721" s="15">
        <v>2</v>
      </c>
      <c r="Q1721" s="15">
        <v>6045</v>
      </c>
      <c r="R1721" s="15"/>
      <c r="S1721" s="15">
        <v>3</v>
      </c>
      <c r="T1721" s="15"/>
      <c r="U1721" s="48">
        <f t="shared" si="463"/>
        <v>6048</v>
      </c>
      <c r="V1721" s="15">
        <v>360</v>
      </c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>
        <v>30</v>
      </c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48">
        <f t="shared" si="466"/>
        <v>390</v>
      </c>
      <c r="BH1721" s="49">
        <f t="shared" si="467"/>
        <v>6.5</v>
      </c>
      <c r="BI1721" s="50">
        <f t="shared" si="468"/>
        <v>6</v>
      </c>
      <c r="BJ1721" s="50">
        <f t="shared" si="469"/>
        <v>92.307692307692307</v>
      </c>
      <c r="BK1721" s="51">
        <f t="shared" si="470"/>
        <v>0</v>
      </c>
      <c r="BL1721" s="51">
        <f t="shared" si="471"/>
        <v>99.950396825396822</v>
      </c>
      <c r="BM1721" s="51">
        <f t="shared" si="472"/>
        <v>0</v>
      </c>
      <c r="BN1721" s="52">
        <f t="shared" si="473"/>
        <v>0</v>
      </c>
      <c r="BO1721" s="52">
        <f t="shared" si="474"/>
        <v>0</v>
      </c>
      <c r="BP1721" s="52">
        <f t="shared" si="475"/>
        <v>0.5</v>
      </c>
      <c r="BQ1721" s="53">
        <f t="shared" si="476"/>
        <v>0</v>
      </c>
      <c r="BR1721"/>
      <c r="BS1721"/>
      <c r="BT1721"/>
      <c r="BU1721"/>
      <c r="BV1721"/>
    </row>
    <row r="1722" spans="1:74" ht="15">
      <c r="A1722" s="41">
        <v>1783</v>
      </c>
      <c r="B1722" s="42">
        <v>46051</v>
      </c>
      <c r="C1722" s="15" t="s">
        <v>97</v>
      </c>
      <c r="D1722" s="43" t="str">
        <f t="shared" ref="D1722:D1785" si="478">LEFT(E1722,2)</f>
        <v>FG</v>
      </c>
      <c r="E1722" s="44" t="s">
        <v>93</v>
      </c>
      <c r="F1722" s="44" t="s">
        <v>92</v>
      </c>
      <c r="G1722" s="45" t="s">
        <v>94</v>
      </c>
      <c r="H1722" s="45" t="s">
        <v>95</v>
      </c>
      <c r="I1722" s="45"/>
      <c r="J1722" s="5">
        <v>100261</v>
      </c>
      <c r="K1722" s="46" t="str">
        <f>VLOOKUP(J1722,'[1]Item List (3)'!A$1:B$110000,2,FALSE)</f>
        <v>IR. 211 YY4</v>
      </c>
      <c r="L1722" s="5">
        <v>251204006</v>
      </c>
      <c r="M1722" s="15" t="str">
        <f t="shared" si="477"/>
        <v>IR</v>
      </c>
      <c r="N1722" s="15"/>
      <c r="O1722" s="47" t="str">
        <f t="shared" si="465"/>
        <v/>
      </c>
      <c r="P1722" s="15">
        <v>2</v>
      </c>
      <c r="Q1722" s="15">
        <v>384</v>
      </c>
      <c r="R1722" s="15"/>
      <c r="S1722" s="15"/>
      <c r="T1722" s="15"/>
      <c r="U1722" s="48">
        <f t="shared" si="463"/>
        <v>384</v>
      </c>
      <c r="V1722" s="15">
        <v>30</v>
      </c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48">
        <f t="shared" si="466"/>
        <v>30</v>
      </c>
      <c r="BH1722" s="49">
        <f t="shared" si="467"/>
        <v>0.5</v>
      </c>
      <c r="BI1722" s="50">
        <f t="shared" si="468"/>
        <v>0.5</v>
      </c>
      <c r="BJ1722" s="50">
        <f t="shared" si="469"/>
        <v>100</v>
      </c>
      <c r="BK1722" s="51">
        <f t="shared" si="470"/>
        <v>0</v>
      </c>
      <c r="BL1722" s="51">
        <f t="shared" si="471"/>
        <v>100</v>
      </c>
      <c r="BM1722" s="51">
        <f t="shared" si="472"/>
        <v>0</v>
      </c>
      <c r="BN1722" s="52">
        <f t="shared" si="473"/>
        <v>0</v>
      </c>
      <c r="BO1722" s="52">
        <f t="shared" si="474"/>
        <v>0</v>
      </c>
      <c r="BP1722" s="52">
        <f t="shared" si="475"/>
        <v>0</v>
      </c>
      <c r="BQ1722" s="53">
        <f t="shared" si="476"/>
        <v>0</v>
      </c>
      <c r="BR1722"/>
      <c r="BS1722"/>
      <c r="BT1722"/>
      <c r="BU1722"/>
      <c r="BV1722"/>
    </row>
    <row r="1723" spans="1:74" ht="15">
      <c r="A1723" s="41">
        <v>1784</v>
      </c>
      <c r="B1723" s="42">
        <v>46051</v>
      </c>
      <c r="C1723" s="15" t="s">
        <v>97</v>
      </c>
      <c r="D1723" s="43" t="str">
        <f t="shared" si="478"/>
        <v>FG</v>
      </c>
      <c r="E1723" s="44" t="s">
        <v>93</v>
      </c>
      <c r="F1723" s="44"/>
      <c r="G1723" s="45" t="s">
        <v>94</v>
      </c>
      <c r="H1723" s="45" t="s">
        <v>95</v>
      </c>
      <c r="I1723" s="45"/>
      <c r="J1723" s="5">
        <v>104343.01</v>
      </c>
      <c r="K1723" s="46" t="str">
        <f>VLOOKUP(J1723,'[1]Item List (3)'!A$1:B$110000,2,FALSE)</f>
        <v>NA/RNA.IR 69/32</v>
      </c>
      <c r="L1723" s="5"/>
      <c r="M1723" s="15" t="str">
        <f t="shared" si="477"/>
        <v>IR</v>
      </c>
      <c r="N1723" s="15"/>
      <c r="O1723" s="47" t="str">
        <f t="shared" si="465"/>
        <v/>
      </c>
      <c r="P1723" s="15">
        <v>1</v>
      </c>
      <c r="Q1723" s="15"/>
      <c r="R1723" s="15"/>
      <c r="S1723" s="15"/>
      <c r="T1723" s="15"/>
      <c r="U1723" s="48">
        <f t="shared" si="463"/>
        <v>0</v>
      </c>
      <c r="V1723" s="15"/>
      <c r="W1723" s="15">
        <v>60</v>
      </c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48">
        <f t="shared" si="466"/>
        <v>60</v>
      </c>
      <c r="BH1723" s="49">
        <f t="shared" si="467"/>
        <v>1</v>
      </c>
      <c r="BI1723" s="50">
        <f t="shared" si="468"/>
        <v>0</v>
      </c>
      <c r="BJ1723" s="50">
        <f t="shared" si="469"/>
        <v>0</v>
      </c>
      <c r="BK1723" s="51">
        <f t="shared" si="470"/>
        <v>0</v>
      </c>
      <c r="BL1723" s="51">
        <f t="shared" si="471"/>
        <v>0</v>
      </c>
      <c r="BM1723" s="51">
        <f t="shared" si="472"/>
        <v>0</v>
      </c>
      <c r="BN1723" s="52">
        <f t="shared" si="473"/>
        <v>1</v>
      </c>
      <c r="BO1723" s="52">
        <f t="shared" si="474"/>
        <v>0</v>
      </c>
      <c r="BP1723" s="52">
        <f t="shared" si="475"/>
        <v>0</v>
      </c>
      <c r="BQ1723" s="53">
        <f t="shared" si="476"/>
        <v>0</v>
      </c>
      <c r="BR1723"/>
      <c r="BS1723"/>
      <c r="BT1723"/>
      <c r="BU1723"/>
      <c r="BV1723"/>
    </row>
    <row r="1724" spans="1:74" ht="15">
      <c r="A1724" s="41">
        <v>1785</v>
      </c>
      <c r="B1724" s="42">
        <v>46051</v>
      </c>
      <c r="C1724" s="15" t="s">
        <v>91</v>
      </c>
      <c r="D1724" s="43" t="str">
        <f t="shared" si="478"/>
        <v>FG</v>
      </c>
      <c r="E1724" s="44" t="s">
        <v>100</v>
      </c>
      <c r="F1724" s="44" t="s">
        <v>116</v>
      </c>
      <c r="G1724" s="45" t="s">
        <v>103</v>
      </c>
      <c r="H1724" s="45" t="s">
        <v>114</v>
      </c>
      <c r="I1724" s="45"/>
      <c r="J1724" s="5">
        <v>208299</v>
      </c>
      <c r="K1724" s="46" t="str">
        <f>VLOOKUP(J1724,'[1]Item List (3)'!A$1:B$110000,2,FALSE)</f>
        <v>OR.9916</v>
      </c>
      <c r="L1724" s="5">
        <v>251127015</v>
      </c>
      <c r="M1724" s="15" t="str">
        <f t="shared" si="477"/>
        <v>OR</v>
      </c>
      <c r="N1724" s="15"/>
      <c r="O1724" s="47" t="str">
        <f t="shared" si="465"/>
        <v/>
      </c>
      <c r="P1724" s="15">
        <v>1</v>
      </c>
      <c r="Q1724" s="15">
        <v>6700</v>
      </c>
      <c r="R1724" s="15"/>
      <c r="S1724" s="15"/>
      <c r="T1724" s="15"/>
      <c r="U1724" s="48">
        <f t="shared" si="463"/>
        <v>6700</v>
      </c>
      <c r="V1724" s="15">
        <v>300</v>
      </c>
      <c r="W1724" s="15">
        <v>60</v>
      </c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>
        <v>120</v>
      </c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48">
        <f t="shared" si="466"/>
        <v>480</v>
      </c>
      <c r="BH1724" s="49">
        <f t="shared" si="467"/>
        <v>8</v>
      </c>
      <c r="BI1724" s="50">
        <f t="shared" si="468"/>
        <v>5</v>
      </c>
      <c r="BJ1724" s="50">
        <f t="shared" si="469"/>
        <v>62.5</v>
      </c>
      <c r="BK1724" s="51">
        <f t="shared" si="470"/>
        <v>0</v>
      </c>
      <c r="BL1724" s="51">
        <f t="shared" si="471"/>
        <v>100</v>
      </c>
      <c r="BM1724" s="51">
        <f t="shared" si="472"/>
        <v>0</v>
      </c>
      <c r="BN1724" s="52">
        <f t="shared" si="473"/>
        <v>1</v>
      </c>
      <c r="BO1724" s="52">
        <f t="shared" si="474"/>
        <v>0</v>
      </c>
      <c r="BP1724" s="52">
        <f t="shared" si="475"/>
        <v>2</v>
      </c>
      <c r="BQ1724" s="53">
        <f t="shared" si="476"/>
        <v>0</v>
      </c>
      <c r="BR1724"/>
      <c r="BS1724"/>
      <c r="BT1724"/>
      <c r="BU1724"/>
      <c r="BV1724"/>
    </row>
    <row r="1725" spans="1:74" ht="15">
      <c r="A1725" s="41">
        <v>1786</v>
      </c>
      <c r="B1725" s="42">
        <v>46051</v>
      </c>
      <c r="C1725" s="15" t="s">
        <v>97</v>
      </c>
      <c r="D1725" s="43" t="str">
        <f t="shared" si="478"/>
        <v>FG</v>
      </c>
      <c r="E1725" s="44" t="s">
        <v>100</v>
      </c>
      <c r="F1725" s="44" t="s">
        <v>116</v>
      </c>
      <c r="G1725" s="45" t="s">
        <v>101</v>
      </c>
      <c r="H1725" s="45" t="s">
        <v>102</v>
      </c>
      <c r="I1725" s="45"/>
      <c r="J1725" s="5">
        <v>208299</v>
      </c>
      <c r="K1725" s="46" t="str">
        <f>VLOOKUP(J1725,'[1]Item List (3)'!A$1:B$110000,2,FALSE)</f>
        <v>OR.9916</v>
      </c>
      <c r="L1725" s="5">
        <v>251127015</v>
      </c>
      <c r="M1725" s="15" t="str">
        <f t="shared" si="477"/>
        <v>OR</v>
      </c>
      <c r="N1725" s="15"/>
      <c r="O1725" s="47" t="str">
        <f t="shared" si="465"/>
        <v/>
      </c>
      <c r="P1725" s="15">
        <v>1</v>
      </c>
      <c r="Q1725" s="15">
        <v>2000</v>
      </c>
      <c r="R1725" s="15"/>
      <c r="S1725" s="15"/>
      <c r="T1725" s="15"/>
      <c r="U1725" s="48">
        <f t="shared" si="463"/>
        <v>2000</v>
      </c>
      <c r="V1725" s="15">
        <v>120</v>
      </c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>
        <v>120</v>
      </c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48">
        <f t="shared" si="466"/>
        <v>240</v>
      </c>
      <c r="BH1725" s="49">
        <f t="shared" si="467"/>
        <v>4</v>
      </c>
      <c r="BI1725" s="50">
        <f t="shared" si="468"/>
        <v>2</v>
      </c>
      <c r="BJ1725" s="50">
        <f t="shared" si="469"/>
        <v>50</v>
      </c>
      <c r="BK1725" s="51">
        <f t="shared" si="470"/>
        <v>0</v>
      </c>
      <c r="BL1725" s="51">
        <f t="shared" si="471"/>
        <v>100</v>
      </c>
      <c r="BM1725" s="51">
        <f t="shared" si="472"/>
        <v>0</v>
      </c>
      <c r="BN1725" s="52">
        <f t="shared" si="473"/>
        <v>0</v>
      </c>
      <c r="BO1725" s="52">
        <f t="shared" si="474"/>
        <v>0</v>
      </c>
      <c r="BP1725" s="52">
        <f t="shared" si="475"/>
        <v>2</v>
      </c>
      <c r="BQ1725" s="53">
        <f t="shared" si="476"/>
        <v>0</v>
      </c>
      <c r="BR1725"/>
      <c r="BS1725"/>
      <c r="BT1725"/>
      <c r="BU1725"/>
      <c r="BV1725"/>
    </row>
    <row r="1726" spans="1:74" ht="15">
      <c r="A1726" s="41">
        <v>1787</v>
      </c>
      <c r="B1726" s="42">
        <v>46051</v>
      </c>
      <c r="C1726" s="15" t="s">
        <v>97</v>
      </c>
      <c r="D1726" s="43" t="str">
        <f t="shared" si="478"/>
        <v>FG</v>
      </c>
      <c r="E1726" s="44" t="s">
        <v>100</v>
      </c>
      <c r="F1726" s="44" t="s">
        <v>116</v>
      </c>
      <c r="G1726" s="45" t="s">
        <v>101</v>
      </c>
      <c r="H1726" s="45" t="s">
        <v>102</v>
      </c>
      <c r="I1726" s="45"/>
      <c r="J1726" s="5">
        <v>200299.13</v>
      </c>
      <c r="K1726" s="46" t="str">
        <f>VLOOKUP(J1726,'[1]Item List (3)'!A$1:B$110000,2,FALSE)</f>
        <v>OR.9913 C</v>
      </c>
      <c r="L1726" s="5">
        <v>251119002</v>
      </c>
      <c r="M1726" s="15" t="str">
        <f t="shared" si="477"/>
        <v>OR</v>
      </c>
      <c r="N1726" s="15"/>
      <c r="O1726" s="47" t="str">
        <f t="shared" si="465"/>
        <v/>
      </c>
      <c r="P1726" s="15">
        <v>1</v>
      </c>
      <c r="Q1726" s="15">
        <v>6348</v>
      </c>
      <c r="R1726" s="15"/>
      <c r="S1726" s="15"/>
      <c r="T1726" s="15"/>
      <c r="U1726" s="48">
        <f t="shared" si="463"/>
        <v>6348</v>
      </c>
      <c r="V1726" s="15">
        <v>180</v>
      </c>
      <c r="W1726" s="15">
        <v>60</v>
      </c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48">
        <f t="shared" si="466"/>
        <v>240</v>
      </c>
      <c r="BH1726" s="49">
        <f t="shared" si="467"/>
        <v>4</v>
      </c>
      <c r="BI1726" s="50">
        <f t="shared" si="468"/>
        <v>3</v>
      </c>
      <c r="BJ1726" s="50">
        <f t="shared" si="469"/>
        <v>75</v>
      </c>
      <c r="BK1726" s="51">
        <f t="shared" si="470"/>
        <v>0</v>
      </c>
      <c r="BL1726" s="51">
        <f t="shared" si="471"/>
        <v>100</v>
      </c>
      <c r="BM1726" s="51">
        <f t="shared" si="472"/>
        <v>0</v>
      </c>
      <c r="BN1726" s="52">
        <f t="shared" si="473"/>
        <v>1</v>
      </c>
      <c r="BO1726" s="52">
        <f t="shared" si="474"/>
        <v>0</v>
      </c>
      <c r="BP1726" s="52">
        <f t="shared" si="475"/>
        <v>0</v>
      </c>
      <c r="BQ1726" s="53">
        <f t="shared" si="476"/>
        <v>0</v>
      </c>
      <c r="BR1726"/>
      <c r="BS1726"/>
      <c r="BT1726"/>
      <c r="BU1726"/>
      <c r="BV1726"/>
    </row>
    <row r="1727" spans="1:74" ht="15">
      <c r="A1727" s="41">
        <v>1788</v>
      </c>
      <c r="B1727" s="42">
        <v>46051</v>
      </c>
      <c r="C1727" s="15" t="s">
        <v>91</v>
      </c>
      <c r="D1727" s="43" t="str">
        <f t="shared" si="478"/>
        <v>CG</v>
      </c>
      <c r="E1727" s="44" t="s">
        <v>105</v>
      </c>
      <c r="F1727" s="44"/>
      <c r="G1727" s="45"/>
      <c r="H1727" s="45"/>
      <c r="I1727" s="45"/>
      <c r="J1727" s="5"/>
      <c r="K1727" s="46" t="e">
        <f>VLOOKUP(J1727,'[1]Item List (3)'!A$1:B$110000,2,FALSE)</f>
        <v>#N/A</v>
      </c>
      <c r="L1727" s="5"/>
      <c r="M1727" s="15" t="str">
        <f t="shared" si="477"/>
        <v>IR</v>
      </c>
      <c r="N1727" s="15"/>
      <c r="O1727" s="47" t="str">
        <f t="shared" si="465"/>
        <v/>
      </c>
      <c r="P1727" s="15"/>
      <c r="Q1727" s="15"/>
      <c r="R1727" s="15"/>
      <c r="S1727" s="15"/>
      <c r="T1727" s="15"/>
      <c r="U1727" s="48">
        <f t="shared" si="463"/>
        <v>0</v>
      </c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>
        <v>480</v>
      </c>
      <c r="BG1727" s="48">
        <f t="shared" si="466"/>
        <v>480</v>
      </c>
      <c r="BH1727" s="49">
        <f t="shared" si="467"/>
        <v>8</v>
      </c>
      <c r="BI1727" s="50">
        <f t="shared" si="468"/>
        <v>0</v>
      </c>
      <c r="BJ1727" s="50">
        <f t="shared" si="469"/>
        <v>0</v>
      </c>
      <c r="BK1727" s="51">
        <f t="shared" si="470"/>
        <v>0</v>
      </c>
      <c r="BL1727" s="51">
        <f t="shared" si="471"/>
        <v>0</v>
      </c>
      <c r="BM1727" s="51">
        <f t="shared" si="472"/>
        <v>0</v>
      </c>
      <c r="BN1727" s="52">
        <f t="shared" si="473"/>
        <v>8</v>
      </c>
      <c r="BO1727" s="52">
        <f t="shared" si="474"/>
        <v>0</v>
      </c>
      <c r="BP1727" s="52">
        <f t="shared" si="475"/>
        <v>0</v>
      </c>
      <c r="BQ1727" s="53">
        <f t="shared" si="476"/>
        <v>0</v>
      </c>
      <c r="BR1727"/>
      <c r="BS1727"/>
      <c r="BT1727"/>
      <c r="BU1727"/>
      <c r="BV1727"/>
    </row>
    <row r="1728" spans="1:74">
      <c r="A1728" s="41">
        <v>1789</v>
      </c>
      <c r="B1728" s="42">
        <v>46051</v>
      </c>
      <c r="C1728" s="15" t="s">
        <v>97</v>
      </c>
      <c r="D1728" s="43" t="str">
        <f t="shared" si="478"/>
        <v>CG</v>
      </c>
      <c r="E1728" s="44" t="s">
        <v>105</v>
      </c>
      <c r="F1728" s="44"/>
      <c r="G1728" s="45"/>
      <c r="H1728" s="45"/>
      <c r="I1728" s="45"/>
      <c r="J1728" s="5"/>
      <c r="K1728" s="46" t="e">
        <f>VLOOKUP(J1728,'[1]Item List (3)'!A$1:B$110000,2,FALSE)</f>
        <v>#N/A</v>
      </c>
      <c r="L1728" s="5"/>
      <c r="M1728" s="15" t="str">
        <f t="shared" si="477"/>
        <v>IR</v>
      </c>
      <c r="N1728" s="15"/>
      <c r="O1728" s="47" t="str">
        <f t="shared" si="465"/>
        <v/>
      </c>
      <c r="P1728" s="15"/>
      <c r="Q1728" s="15"/>
      <c r="R1728" s="15"/>
      <c r="S1728" s="15"/>
      <c r="T1728" s="15"/>
      <c r="U1728" s="48">
        <f t="shared" si="463"/>
        <v>0</v>
      </c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>
        <v>480</v>
      </c>
      <c r="BG1728" s="48">
        <f t="shared" si="466"/>
        <v>480</v>
      </c>
      <c r="BH1728" s="49">
        <f t="shared" si="467"/>
        <v>8</v>
      </c>
      <c r="BI1728" s="50">
        <f t="shared" si="468"/>
        <v>0</v>
      </c>
      <c r="BJ1728" s="50">
        <f t="shared" si="469"/>
        <v>0</v>
      </c>
      <c r="BK1728" s="51">
        <f t="shared" si="470"/>
        <v>0</v>
      </c>
      <c r="BL1728" s="51">
        <f t="shared" si="471"/>
        <v>0</v>
      </c>
      <c r="BM1728" s="51">
        <f t="shared" si="472"/>
        <v>0</v>
      </c>
      <c r="BN1728" s="52">
        <f t="shared" si="473"/>
        <v>8</v>
      </c>
      <c r="BO1728" s="52">
        <f t="shared" si="474"/>
        <v>0</v>
      </c>
      <c r="BP1728" s="52">
        <f t="shared" si="475"/>
        <v>0</v>
      </c>
      <c r="BQ1728" s="53">
        <f t="shared" si="476"/>
        <v>0</v>
      </c>
    </row>
    <row r="1729" spans="1:70">
      <c r="A1729" s="41">
        <v>1790</v>
      </c>
      <c r="B1729" s="42">
        <v>46051</v>
      </c>
      <c r="C1729" s="15" t="s">
        <v>91</v>
      </c>
      <c r="D1729" s="43" t="str">
        <f t="shared" si="478"/>
        <v>CG</v>
      </c>
      <c r="E1729" s="44" t="s">
        <v>108</v>
      </c>
      <c r="F1729" s="44" t="s">
        <v>120</v>
      </c>
      <c r="G1729" s="45" t="s">
        <v>181</v>
      </c>
      <c r="H1729" s="45" t="s">
        <v>113</v>
      </c>
      <c r="I1729" s="45" t="s">
        <v>137</v>
      </c>
      <c r="J1729" s="5">
        <v>200299.13</v>
      </c>
      <c r="K1729" s="46" t="str">
        <f>VLOOKUP(J1729,'[1]Item List (3)'!A$1:B$110000,2,FALSE)</f>
        <v>OR.9913 C</v>
      </c>
      <c r="L1729" s="5">
        <v>251119002</v>
      </c>
      <c r="M1729" s="15" t="str">
        <f t="shared" si="477"/>
        <v>OR</v>
      </c>
      <c r="N1729" s="15"/>
      <c r="O1729" s="47" t="str">
        <f t="shared" si="465"/>
        <v/>
      </c>
      <c r="P1729" s="15">
        <v>1</v>
      </c>
      <c r="Q1729" s="15">
        <v>8548</v>
      </c>
      <c r="R1729" s="15"/>
      <c r="S1729" s="15"/>
      <c r="T1729" s="15"/>
      <c r="U1729" s="48">
        <f t="shared" si="463"/>
        <v>8548</v>
      </c>
      <c r="V1729" s="15">
        <v>120</v>
      </c>
      <c r="W1729" s="15">
        <v>120</v>
      </c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>
        <v>120</v>
      </c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48">
        <f t="shared" si="466"/>
        <v>360</v>
      </c>
      <c r="BH1729" s="49">
        <f t="shared" si="467"/>
        <v>6</v>
      </c>
      <c r="BI1729" s="50">
        <f t="shared" si="468"/>
        <v>2</v>
      </c>
      <c r="BJ1729" s="50">
        <f t="shared" si="469"/>
        <v>33.333333333333329</v>
      </c>
      <c r="BK1729" s="51">
        <f t="shared" si="470"/>
        <v>0</v>
      </c>
      <c r="BL1729" s="51">
        <f t="shared" si="471"/>
        <v>100</v>
      </c>
      <c r="BM1729" s="51">
        <f t="shared" si="472"/>
        <v>0</v>
      </c>
      <c r="BN1729" s="52">
        <f t="shared" si="473"/>
        <v>2</v>
      </c>
      <c r="BO1729" s="52">
        <f t="shared" si="474"/>
        <v>0</v>
      </c>
      <c r="BP1729" s="52">
        <f t="shared" si="475"/>
        <v>2</v>
      </c>
      <c r="BQ1729" s="53">
        <f t="shared" si="476"/>
        <v>0</v>
      </c>
    </row>
    <row r="1730" spans="1:70">
      <c r="A1730" s="41">
        <v>1791</v>
      </c>
      <c r="B1730" s="42">
        <v>46051</v>
      </c>
      <c r="C1730" s="15" t="s">
        <v>91</v>
      </c>
      <c r="D1730" s="43" t="str">
        <f t="shared" si="478"/>
        <v>CG</v>
      </c>
      <c r="E1730" s="44" t="s">
        <v>108</v>
      </c>
      <c r="F1730" s="44"/>
      <c r="G1730" s="45" t="s">
        <v>181</v>
      </c>
      <c r="H1730" s="45" t="s">
        <v>113</v>
      </c>
      <c r="I1730" s="45" t="s">
        <v>137</v>
      </c>
      <c r="J1730" s="5">
        <v>208299</v>
      </c>
      <c r="K1730" s="46" t="str">
        <f>VLOOKUP(J1730,'[1]Item List (3)'!A$1:B$110000,2,FALSE)</f>
        <v>OR.9916</v>
      </c>
      <c r="L1730" s="5"/>
      <c r="M1730" s="15" t="str">
        <f t="shared" si="477"/>
        <v>OR</v>
      </c>
      <c r="N1730" s="15"/>
      <c r="O1730" s="47" t="str">
        <f t="shared" si="465"/>
        <v/>
      </c>
      <c r="P1730" s="15"/>
      <c r="Q1730" s="15"/>
      <c r="R1730" s="15"/>
      <c r="S1730" s="15"/>
      <c r="T1730" s="15"/>
      <c r="U1730" s="48">
        <f t="shared" si="463"/>
        <v>0</v>
      </c>
      <c r="V1730" s="15"/>
      <c r="W1730" s="15">
        <v>120</v>
      </c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48">
        <f t="shared" si="466"/>
        <v>120</v>
      </c>
      <c r="BH1730" s="49">
        <f t="shared" si="467"/>
        <v>2</v>
      </c>
      <c r="BI1730" s="50">
        <f t="shared" si="468"/>
        <v>0</v>
      </c>
      <c r="BJ1730" s="50">
        <f t="shared" si="469"/>
        <v>0</v>
      </c>
      <c r="BK1730" s="51">
        <f t="shared" si="470"/>
        <v>0</v>
      </c>
      <c r="BL1730" s="51">
        <f t="shared" si="471"/>
        <v>0</v>
      </c>
      <c r="BM1730" s="51">
        <f t="shared" si="472"/>
        <v>0</v>
      </c>
      <c r="BN1730" s="52">
        <f t="shared" si="473"/>
        <v>2</v>
      </c>
      <c r="BO1730" s="52">
        <f t="shared" si="474"/>
        <v>0</v>
      </c>
      <c r="BP1730" s="52">
        <f t="shared" si="475"/>
        <v>0</v>
      </c>
      <c r="BQ1730" s="53">
        <f t="shared" si="476"/>
        <v>0</v>
      </c>
    </row>
    <row r="1731" spans="1:70">
      <c r="A1731" s="41">
        <v>1792</v>
      </c>
      <c r="B1731" s="42">
        <v>46051</v>
      </c>
      <c r="C1731" s="15" t="s">
        <v>97</v>
      </c>
      <c r="D1731" s="43" t="str">
        <f t="shared" si="478"/>
        <v>CG</v>
      </c>
      <c r="E1731" s="44" t="s">
        <v>108</v>
      </c>
      <c r="F1731" s="44" t="s">
        <v>120</v>
      </c>
      <c r="G1731" s="45" t="s">
        <v>117</v>
      </c>
      <c r="H1731" s="45" t="s">
        <v>118</v>
      </c>
      <c r="I1731" s="45" t="s">
        <v>110</v>
      </c>
      <c r="J1731" s="5">
        <v>208299</v>
      </c>
      <c r="K1731" s="46" t="str">
        <f>VLOOKUP(J1731,'[1]Item List (3)'!A$1:B$110000,2,FALSE)</f>
        <v>OR.9916</v>
      </c>
      <c r="L1731" s="5">
        <v>251127015</v>
      </c>
      <c r="M1731" s="15" t="str">
        <f t="shared" si="477"/>
        <v>OR</v>
      </c>
      <c r="N1731" s="15"/>
      <c r="O1731" s="47" t="str">
        <f t="shared" si="465"/>
        <v/>
      </c>
      <c r="P1731" s="15">
        <v>1</v>
      </c>
      <c r="Q1731" s="15">
        <v>10190</v>
      </c>
      <c r="R1731" s="15"/>
      <c r="S1731" s="15">
        <v>6</v>
      </c>
      <c r="T1731" s="15"/>
      <c r="U1731" s="48">
        <f t="shared" si="463"/>
        <v>10196</v>
      </c>
      <c r="V1731" s="15">
        <v>180</v>
      </c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>
        <v>45</v>
      </c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>
        <v>30</v>
      </c>
      <c r="BD1731" s="15"/>
      <c r="BE1731" s="15"/>
      <c r="BF1731" s="15"/>
      <c r="BG1731" s="48">
        <f t="shared" si="466"/>
        <v>255</v>
      </c>
      <c r="BH1731" s="49">
        <f t="shared" si="467"/>
        <v>4.25</v>
      </c>
      <c r="BI1731" s="50">
        <f t="shared" si="468"/>
        <v>3</v>
      </c>
      <c r="BJ1731" s="50">
        <f t="shared" si="469"/>
        <v>70.588235294117652</v>
      </c>
      <c r="BK1731" s="51">
        <f t="shared" si="470"/>
        <v>0</v>
      </c>
      <c r="BL1731" s="51">
        <f t="shared" si="471"/>
        <v>99.941153393487653</v>
      </c>
      <c r="BM1731" s="51">
        <f t="shared" si="472"/>
        <v>0</v>
      </c>
      <c r="BN1731" s="52">
        <f t="shared" si="473"/>
        <v>0</v>
      </c>
      <c r="BO1731" s="52">
        <f t="shared" si="474"/>
        <v>0</v>
      </c>
      <c r="BP1731" s="52">
        <f t="shared" si="475"/>
        <v>1.25</v>
      </c>
      <c r="BQ1731" s="53">
        <f t="shared" si="476"/>
        <v>0</v>
      </c>
    </row>
    <row r="1732" spans="1:70">
      <c r="A1732" s="41">
        <v>1793</v>
      </c>
      <c r="B1732" s="42">
        <v>46051</v>
      </c>
      <c r="C1732" s="15" t="s">
        <v>97</v>
      </c>
      <c r="D1732" s="43" t="str">
        <f t="shared" si="478"/>
        <v>CG</v>
      </c>
      <c r="E1732" s="44" t="s">
        <v>108</v>
      </c>
      <c r="F1732" s="44" t="s">
        <v>120</v>
      </c>
      <c r="G1732" s="45" t="s">
        <v>117</v>
      </c>
      <c r="H1732" s="45" t="s">
        <v>118</v>
      </c>
      <c r="I1732" s="45" t="s">
        <v>110</v>
      </c>
      <c r="J1732" s="5">
        <v>208891.01</v>
      </c>
      <c r="K1732" s="46" t="str">
        <f>VLOOKUP(J1732,'[1]Item List (3)'!A$1:B$110000,2,FALSE)</f>
        <v>NK.OR 25/20</v>
      </c>
      <c r="L1732" s="5"/>
      <c r="M1732" s="15" t="str">
        <f t="shared" si="477"/>
        <v>OR</v>
      </c>
      <c r="N1732" s="15"/>
      <c r="O1732" s="47" t="str">
        <f t="shared" si="465"/>
        <v/>
      </c>
      <c r="P1732" s="15">
        <v>1</v>
      </c>
      <c r="Q1732" s="15">
        <v>1622</v>
      </c>
      <c r="R1732" s="15"/>
      <c r="S1732" s="15"/>
      <c r="T1732" s="15"/>
      <c r="U1732" s="48">
        <f t="shared" si="463"/>
        <v>1622</v>
      </c>
      <c r="V1732" s="15">
        <v>120</v>
      </c>
      <c r="W1732" s="15">
        <v>180</v>
      </c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48">
        <f t="shared" si="466"/>
        <v>300</v>
      </c>
      <c r="BH1732" s="49">
        <f t="shared" si="467"/>
        <v>5</v>
      </c>
      <c r="BI1732" s="50">
        <f t="shared" si="468"/>
        <v>2</v>
      </c>
      <c r="BJ1732" s="50">
        <f t="shared" si="469"/>
        <v>40</v>
      </c>
      <c r="BK1732" s="51">
        <f t="shared" si="470"/>
        <v>0</v>
      </c>
      <c r="BL1732" s="51">
        <f t="shared" si="471"/>
        <v>100</v>
      </c>
      <c r="BM1732" s="51">
        <f t="shared" si="472"/>
        <v>0</v>
      </c>
      <c r="BN1732" s="52">
        <f t="shared" si="473"/>
        <v>3</v>
      </c>
      <c r="BO1732" s="52">
        <f t="shared" si="474"/>
        <v>0</v>
      </c>
      <c r="BP1732" s="52">
        <f t="shared" si="475"/>
        <v>0</v>
      </c>
      <c r="BQ1732" s="53">
        <f t="shared" si="476"/>
        <v>0</v>
      </c>
    </row>
    <row r="1733" spans="1:70">
      <c r="A1733" s="41">
        <v>1794</v>
      </c>
      <c r="B1733" s="42">
        <v>46051</v>
      </c>
      <c r="C1733" s="15" t="s">
        <v>97</v>
      </c>
      <c r="D1733" s="43" t="str">
        <f t="shared" si="478"/>
        <v>CG</v>
      </c>
      <c r="E1733" s="44" t="s">
        <v>108</v>
      </c>
      <c r="F1733" s="44" t="s">
        <v>111</v>
      </c>
      <c r="G1733" s="45" t="s">
        <v>117</v>
      </c>
      <c r="H1733" s="45" t="s">
        <v>118</v>
      </c>
      <c r="I1733" s="45" t="s">
        <v>110</v>
      </c>
      <c r="J1733" s="5">
        <v>208821.01</v>
      </c>
      <c r="K1733" s="46" t="str">
        <f>VLOOKUP(J1733,'[1]Item List (3)'!A$1:B$110000,2,FALSE)</f>
        <v>NK.OR 32/20(NKI 28/20)</v>
      </c>
      <c r="L1733" s="5"/>
      <c r="M1733" s="15" t="str">
        <f t="shared" si="477"/>
        <v>OR</v>
      </c>
      <c r="N1733" s="15"/>
      <c r="O1733" s="47" t="str">
        <f t="shared" si="465"/>
        <v/>
      </c>
      <c r="P1733" s="15">
        <v>2</v>
      </c>
      <c r="Q1733" s="15">
        <v>3536</v>
      </c>
      <c r="R1733" s="15"/>
      <c r="S1733" s="15"/>
      <c r="T1733" s="15"/>
      <c r="U1733" s="48">
        <f t="shared" si="463"/>
        <v>3536</v>
      </c>
      <c r="V1733" s="15">
        <v>135</v>
      </c>
      <c r="W1733" s="15">
        <v>180</v>
      </c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>
        <v>30</v>
      </c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48">
        <f t="shared" si="466"/>
        <v>345</v>
      </c>
      <c r="BH1733" s="49">
        <f t="shared" si="467"/>
        <v>5.75</v>
      </c>
      <c r="BI1733" s="50">
        <f t="shared" si="468"/>
        <v>2.25</v>
      </c>
      <c r="BJ1733" s="50">
        <f t="shared" si="469"/>
        <v>39.130434782608695</v>
      </c>
      <c r="BK1733" s="51">
        <f t="shared" si="470"/>
        <v>0</v>
      </c>
      <c r="BL1733" s="51">
        <f t="shared" si="471"/>
        <v>100</v>
      </c>
      <c r="BM1733" s="51">
        <f t="shared" si="472"/>
        <v>0</v>
      </c>
      <c r="BN1733" s="52">
        <f t="shared" si="473"/>
        <v>3</v>
      </c>
      <c r="BO1733" s="52">
        <f t="shared" si="474"/>
        <v>0</v>
      </c>
      <c r="BP1733" s="52">
        <f t="shared" si="475"/>
        <v>0.5</v>
      </c>
      <c r="BQ1733" s="53">
        <f t="shared" si="476"/>
        <v>0</v>
      </c>
    </row>
    <row r="1734" spans="1:70">
      <c r="A1734" s="41">
        <v>1795</v>
      </c>
      <c r="B1734" s="42">
        <v>46051</v>
      </c>
      <c r="C1734" s="15" t="s">
        <v>91</v>
      </c>
      <c r="D1734" s="43" t="str">
        <f t="shared" si="478"/>
        <v>CG</v>
      </c>
      <c r="E1734" s="44" t="s">
        <v>115</v>
      </c>
      <c r="F1734" s="44"/>
      <c r="G1734" s="45"/>
      <c r="H1734" s="45"/>
      <c r="I1734" s="45"/>
      <c r="J1734" s="5"/>
      <c r="K1734" s="46" t="e">
        <f>VLOOKUP(J1734,'[1]Item List (3)'!A$1:B$110000,2,FALSE)</f>
        <v>#N/A</v>
      </c>
      <c r="L1734" s="5"/>
      <c r="M1734" s="15" t="str">
        <f t="shared" si="477"/>
        <v>IR</v>
      </c>
      <c r="N1734" s="15"/>
      <c r="O1734" s="47" t="str">
        <f t="shared" si="465"/>
        <v/>
      </c>
      <c r="P1734" s="15"/>
      <c r="Q1734" s="15"/>
      <c r="R1734" s="15"/>
      <c r="S1734" s="15"/>
      <c r="T1734" s="15"/>
      <c r="U1734" s="48">
        <f t="shared" si="463"/>
        <v>0</v>
      </c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>
        <v>480</v>
      </c>
      <c r="AY1734" s="15"/>
      <c r="AZ1734" s="15"/>
      <c r="BA1734" s="15"/>
      <c r="BB1734" s="15"/>
      <c r="BC1734" s="15"/>
      <c r="BD1734" s="15"/>
      <c r="BE1734" s="15"/>
      <c r="BF1734" s="15"/>
      <c r="BG1734" s="48">
        <f t="shared" si="466"/>
        <v>480</v>
      </c>
      <c r="BH1734" s="49">
        <f t="shared" si="467"/>
        <v>8</v>
      </c>
      <c r="BI1734" s="50">
        <f t="shared" si="468"/>
        <v>0</v>
      </c>
      <c r="BJ1734" s="50">
        <f t="shared" si="469"/>
        <v>0</v>
      </c>
      <c r="BK1734" s="51">
        <f t="shared" si="470"/>
        <v>0</v>
      </c>
      <c r="BL1734" s="51">
        <f t="shared" si="471"/>
        <v>0</v>
      </c>
      <c r="BM1734" s="51">
        <f t="shared" si="472"/>
        <v>0</v>
      </c>
      <c r="BN1734" s="52">
        <f t="shared" si="473"/>
        <v>0</v>
      </c>
      <c r="BO1734" s="52">
        <f t="shared" si="474"/>
        <v>0</v>
      </c>
      <c r="BP1734" s="52">
        <f t="shared" si="475"/>
        <v>8</v>
      </c>
      <c r="BQ1734" s="53">
        <f t="shared" si="476"/>
        <v>0</v>
      </c>
    </row>
    <row r="1735" spans="1:70">
      <c r="A1735" s="41">
        <v>1796</v>
      </c>
      <c r="B1735" s="42">
        <v>46051</v>
      </c>
      <c r="C1735" s="15" t="s">
        <v>97</v>
      </c>
      <c r="D1735" s="43" t="str">
        <f t="shared" si="478"/>
        <v>CG</v>
      </c>
      <c r="E1735" s="44" t="s">
        <v>115</v>
      </c>
      <c r="F1735" s="44"/>
      <c r="G1735" s="45"/>
      <c r="H1735" s="45"/>
      <c r="I1735" s="45"/>
      <c r="J1735" s="5"/>
      <c r="K1735" s="46" t="e">
        <f>VLOOKUP(J1735,'[1]Item List (3)'!A$1:B$110000,2,FALSE)</f>
        <v>#N/A</v>
      </c>
      <c r="L1735" s="5"/>
      <c r="M1735" s="15" t="str">
        <f t="shared" si="477"/>
        <v>IR</v>
      </c>
      <c r="N1735" s="15"/>
      <c r="O1735" s="47" t="str">
        <f t="shared" si="465"/>
        <v/>
      </c>
      <c r="P1735" s="15"/>
      <c r="Q1735" s="15"/>
      <c r="R1735" s="15"/>
      <c r="S1735" s="15"/>
      <c r="T1735" s="15"/>
      <c r="U1735" s="48">
        <f t="shared" si="463"/>
        <v>0</v>
      </c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>
        <v>480</v>
      </c>
      <c r="AY1735" s="15"/>
      <c r="AZ1735" s="15"/>
      <c r="BA1735" s="15"/>
      <c r="BB1735" s="15"/>
      <c r="BC1735" s="15"/>
      <c r="BD1735" s="15"/>
      <c r="BE1735" s="15"/>
      <c r="BF1735" s="15"/>
      <c r="BG1735" s="48">
        <f t="shared" si="466"/>
        <v>480</v>
      </c>
      <c r="BH1735" s="49">
        <f t="shared" si="467"/>
        <v>8</v>
      </c>
      <c r="BI1735" s="50">
        <f t="shared" si="468"/>
        <v>0</v>
      </c>
      <c r="BJ1735" s="50">
        <f t="shared" si="469"/>
        <v>0</v>
      </c>
      <c r="BK1735" s="51">
        <f t="shared" si="470"/>
        <v>0</v>
      </c>
      <c r="BL1735" s="51">
        <f t="shared" si="471"/>
        <v>0</v>
      </c>
      <c r="BM1735" s="51">
        <f t="shared" si="472"/>
        <v>0</v>
      </c>
      <c r="BN1735" s="52">
        <f t="shared" si="473"/>
        <v>0</v>
      </c>
      <c r="BO1735" s="52">
        <f t="shared" si="474"/>
        <v>0</v>
      </c>
      <c r="BP1735" s="52">
        <f t="shared" si="475"/>
        <v>8</v>
      </c>
      <c r="BQ1735" s="53">
        <f t="shared" si="476"/>
        <v>0</v>
      </c>
    </row>
    <row r="1736" spans="1:70">
      <c r="A1736" s="41">
        <v>1797</v>
      </c>
      <c r="B1736" s="42">
        <v>46051</v>
      </c>
      <c r="C1736" s="15" t="s">
        <v>91</v>
      </c>
      <c r="D1736" s="43" t="str">
        <f t="shared" si="478"/>
        <v>CG</v>
      </c>
      <c r="E1736" s="44" t="s">
        <v>188</v>
      </c>
      <c r="F1736" s="44"/>
      <c r="G1736" s="45"/>
      <c r="H1736" s="45"/>
      <c r="I1736" s="45"/>
      <c r="J1736" s="5"/>
      <c r="K1736" s="46" t="e">
        <f>VLOOKUP(J1736,'[1]Item List (3)'!A$1:B$110000,2,FALSE)</f>
        <v>#N/A</v>
      </c>
      <c r="L1736" s="5"/>
      <c r="M1736" s="15" t="str">
        <f t="shared" si="477"/>
        <v>IR</v>
      </c>
      <c r="N1736" s="15"/>
      <c r="O1736" s="47" t="str">
        <f t="shared" si="465"/>
        <v/>
      </c>
      <c r="P1736" s="15"/>
      <c r="Q1736" s="15"/>
      <c r="R1736" s="15"/>
      <c r="S1736" s="15"/>
      <c r="T1736" s="15"/>
      <c r="U1736" s="48">
        <f t="shared" si="463"/>
        <v>0</v>
      </c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>
        <v>480</v>
      </c>
      <c r="BG1736" s="48">
        <f t="shared" si="466"/>
        <v>480</v>
      </c>
      <c r="BH1736" s="49">
        <f t="shared" si="467"/>
        <v>8</v>
      </c>
      <c r="BI1736" s="50">
        <f t="shared" si="468"/>
        <v>0</v>
      </c>
      <c r="BJ1736" s="50">
        <f t="shared" si="469"/>
        <v>0</v>
      </c>
      <c r="BK1736" s="51">
        <f t="shared" si="470"/>
        <v>0</v>
      </c>
      <c r="BL1736" s="51">
        <f t="shared" si="471"/>
        <v>0</v>
      </c>
      <c r="BM1736" s="51">
        <f t="shared" si="472"/>
        <v>0</v>
      </c>
      <c r="BN1736" s="52">
        <f t="shared" si="473"/>
        <v>8</v>
      </c>
      <c r="BO1736" s="52">
        <f t="shared" si="474"/>
        <v>0</v>
      </c>
      <c r="BP1736" s="52">
        <f t="shared" si="475"/>
        <v>0</v>
      </c>
      <c r="BQ1736" s="53">
        <f t="shared" si="476"/>
        <v>0</v>
      </c>
    </row>
    <row r="1737" spans="1:70">
      <c r="A1737" s="41">
        <v>1798</v>
      </c>
      <c r="B1737" s="42">
        <v>46051</v>
      </c>
      <c r="C1737" s="15" t="s">
        <v>97</v>
      </c>
      <c r="D1737" s="43" t="str">
        <f t="shared" si="478"/>
        <v>CG</v>
      </c>
      <c r="E1737" s="44" t="s">
        <v>188</v>
      </c>
      <c r="F1737" s="44"/>
      <c r="G1737" s="45"/>
      <c r="H1737" s="45"/>
      <c r="I1737" s="45"/>
      <c r="J1737" s="5"/>
      <c r="K1737" s="46" t="e">
        <f>VLOOKUP(J1737,'[1]Item List (3)'!A$1:B$110000,2,FALSE)</f>
        <v>#N/A</v>
      </c>
      <c r="L1737" s="5"/>
      <c r="M1737" s="15" t="str">
        <f t="shared" si="477"/>
        <v>IR</v>
      </c>
      <c r="N1737" s="15"/>
      <c r="O1737" s="47" t="str">
        <f t="shared" si="465"/>
        <v/>
      </c>
      <c r="P1737" s="15"/>
      <c r="Q1737" s="15"/>
      <c r="R1737" s="15"/>
      <c r="S1737" s="15"/>
      <c r="T1737" s="15"/>
      <c r="U1737" s="48">
        <f t="shared" si="463"/>
        <v>0</v>
      </c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>
        <v>480</v>
      </c>
      <c r="BG1737" s="48">
        <f t="shared" ref="BG1737:BG1800" si="479">SUM(V1737:BF1737)</f>
        <v>480</v>
      </c>
      <c r="BH1737" s="49">
        <f t="shared" si="467"/>
        <v>8</v>
      </c>
      <c r="BI1737" s="50">
        <f t="shared" si="468"/>
        <v>0</v>
      </c>
      <c r="BJ1737" s="50">
        <f t="shared" si="469"/>
        <v>0</v>
      </c>
      <c r="BK1737" s="51">
        <f t="shared" si="470"/>
        <v>0</v>
      </c>
      <c r="BL1737" s="51">
        <f t="shared" si="471"/>
        <v>0</v>
      </c>
      <c r="BM1737" s="51">
        <f t="shared" si="472"/>
        <v>0</v>
      </c>
      <c r="BN1737" s="52">
        <f t="shared" si="473"/>
        <v>8</v>
      </c>
      <c r="BO1737" s="52">
        <f t="shared" si="474"/>
        <v>0</v>
      </c>
      <c r="BP1737" s="52">
        <f t="shared" si="475"/>
        <v>0</v>
      </c>
      <c r="BQ1737" s="53">
        <f t="shared" si="476"/>
        <v>0</v>
      </c>
    </row>
    <row r="1738" spans="1:70">
      <c r="A1738" s="41">
        <v>1799</v>
      </c>
      <c r="B1738" s="42">
        <v>46051</v>
      </c>
      <c r="C1738" s="15" t="s">
        <v>91</v>
      </c>
      <c r="D1738" s="43" t="str">
        <f t="shared" si="478"/>
        <v>EG</v>
      </c>
      <c r="E1738" s="44" t="s">
        <v>121</v>
      </c>
      <c r="F1738" s="44" t="s">
        <v>122</v>
      </c>
      <c r="G1738" s="45" t="s">
        <v>162</v>
      </c>
      <c r="H1738" s="45"/>
      <c r="I1738" s="45"/>
      <c r="J1738" s="5">
        <v>100282.4</v>
      </c>
      <c r="K1738" s="46" t="str">
        <f>VLOOKUP(J1738,'[1]Item List (3)'!A$1:B$110000,2,FALSE)</f>
        <v>D.IR 14537 SPL</v>
      </c>
      <c r="L1738" s="5">
        <v>251225005</v>
      </c>
      <c r="M1738" s="15" t="str">
        <f t="shared" si="477"/>
        <v>IR</v>
      </c>
      <c r="N1738" s="15">
        <v>45</v>
      </c>
      <c r="O1738" s="47">
        <f t="shared" si="465"/>
        <v>80</v>
      </c>
      <c r="P1738" s="15">
        <v>1</v>
      </c>
      <c r="Q1738" s="15">
        <v>208</v>
      </c>
      <c r="R1738" s="15">
        <v>4</v>
      </c>
      <c r="S1738" s="15"/>
      <c r="T1738" s="15"/>
      <c r="U1738" s="48">
        <f t="shared" si="463"/>
        <v>208</v>
      </c>
      <c r="V1738" s="15">
        <v>165</v>
      </c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>
        <v>75</v>
      </c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48">
        <f t="shared" si="479"/>
        <v>240</v>
      </c>
      <c r="BH1738" s="49">
        <f t="shared" si="467"/>
        <v>4</v>
      </c>
      <c r="BI1738" s="50">
        <f t="shared" si="468"/>
        <v>2.75</v>
      </c>
      <c r="BJ1738" s="50">
        <f t="shared" si="469"/>
        <v>68.75</v>
      </c>
      <c r="BK1738" s="51">
        <f t="shared" si="470"/>
        <v>94.545454545454547</v>
      </c>
      <c r="BL1738" s="51">
        <f t="shared" si="471"/>
        <v>98.076923076923066</v>
      </c>
      <c r="BM1738" s="51">
        <f t="shared" si="472"/>
        <v>63.749999999999986</v>
      </c>
      <c r="BN1738" s="52">
        <f t="shared" si="473"/>
        <v>0</v>
      </c>
      <c r="BO1738" s="52">
        <f t="shared" si="474"/>
        <v>320</v>
      </c>
      <c r="BP1738" s="52">
        <f t="shared" si="475"/>
        <v>1.25</v>
      </c>
      <c r="BQ1738" s="53">
        <f t="shared" si="476"/>
        <v>100</v>
      </c>
    </row>
    <row r="1739" spans="1:70">
      <c r="A1739" s="41">
        <v>1800</v>
      </c>
      <c r="B1739" s="42">
        <v>46051</v>
      </c>
      <c r="C1739" s="15" t="s">
        <v>91</v>
      </c>
      <c r="D1739" s="43" t="str">
        <f t="shared" si="478"/>
        <v>EG</v>
      </c>
      <c r="E1739" s="44" t="s">
        <v>121</v>
      </c>
      <c r="F1739" s="44" t="s">
        <v>122</v>
      </c>
      <c r="G1739" s="45" t="s">
        <v>162</v>
      </c>
      <c r="H1739" s="45"/>
      <c r="I1739" s="45"/>
      <c r="J1739" s="5">
        <v>104281</v>
      </c>
      <c r="K1739" s="46" t="str">
        <f>VLOOKUP(J1739,'[1]Item List (3)'!A$1:B$110000,2,FALSE)</f>
        <v>D.IR 14536</v>
      </c>
      <c r="L1739" s="5">
        <v>251223015</v>
      </c>
      <c r="M1739" s="15" t="str">
        <f t="shared" si="477"/>
        <v>IR</v>
      </c>
      <c r="N1739" s="15">
        <v>45</v>
      </c>
      <c r="O1739" s="47">
        <f t="shared" si="465"/>
        <v>80</v>
      </c>
      <c r="P1739" s="15">
        <v>1</v>
      </c>
      <c r="Q1739" s="15">
        <v>225</v>
      </c>
      <c r="R1739" s="15">
        <v>5</v>
      </c>
      <c r="S1739" s="15"/>
      <c r="T1739" s="15"/>
      <c r="U1739" s="48">
        <f t="shared" si="463"/>
        <v>225</v>
      </c>
      <c r="V1739" s="15">
        <v>180</v>
      </c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48">
        <f t="shared" si="479"/>
        <v>180</v>
      </c>
      <c r="BH1739" s="49">
        <f t="shared" si="467"/>
        <v>3</v>
      </c>
      <c r="BI1739" s="50">
        <f t="shared" si="468"/>
        <v>3</v>
      </c>
      <c r="BJ1739" s="50">
        <f t="shared" si="469"/>
        <v>100</v>
      </c>
      <c r="BK1739" s="51">
        <f t="shared" si="470"/>
        <v>93.75</v>
      </c>
      <c r="BL1739" s="51">
        <f t="shared" si="471"/>
        <v>97.777777777777771</v>
      </c>
      <c r="BM1739" s="51">
        <f t="shared" si="472"/>
        <v>91.666666666666657</v>
      </c>
      <c r="BN1739" s="52">
        <f t="shared" si="473"/>
        <v>0</v>
      </c>
      <c r="BO1739" s="52">
        <f t="shared" si="474"/>
        <v>240</v>
      </c>
      <c r="BP1739" s="52">
        <f t="shared" si="475"/>
        <v>0</v>
      </c>
      <c r="BQ1739" s="53">
        <f t="shared" si="476"/>
        <v>0</v>
      </c>
    </row>
    <row r="1740" spans="1:70">
      <c r="A1740" s="41">
        <v>1801</v>
      </c>
      <c r="B1740" s="42">
        <v>46051</v>
      </c>
      <c r="C1740" s="15" t="s">
        <v>97</v>
      </c>
      <c r="D1740" s="43" t="str">
        <f t="shared" si="478"/>
        <v>EG</v>
      </c>
      <c r="E1740" s="44" t="s">
        <v>121</v>
      </c>
      <c r="F1740" s="44" t="s">
        <v>122</v>
      </c>
      <c r="G1740" s="45" t="s">
        <v>156</v>
      </c>
      <c r="H1740" s="45"/>
      <c r="I1740" s="45"/>
      <c r="J1740" s="5">
        <v>100282.4</v>
      </c>
      <c r="K1740" s="46" t="str">
        <f>VLOOKUP(J1740,'[1]Item List (3)'!A$1:B$110000,2,FALSE)</f>
        <v>D.IR 14537 SPL</v>
      </c>
      <c r="L1740" s="5">
        <v>251225005</v>
      </c>
      <c r="M1740" s="15" t="str">
        <f t="shared" si="477"/>
        <v>IR</v>
      </c>
      <c r="N1740" s="15">
        <v>45</v>
      </c>
      <c r="O1740" s="47">
        <f t="shared" si="465"/>
        <v>80</v>
      </c>
      <c r="P1740" s="15">
        <v>1</v>
      </c>
      <c r="Q1740" s="15">
        <v>448</v>
      </c>
      <c r="R1740" s="15"/>
      <c r="S1740" s="15"/>
      <c r="T1740" s="15"/>
      <c r="U1740" s="48">
        <f t="shared" si="463"/>
        <v>448</v>
      </c>
      <c r="V1740" s="15">
        <v>450</v>
      </c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>
        <v>15</v>
      </c>
      <c r="AO1740" s="15"/>
      <c r="AP1740" s="15"/>
      <c r="AQ1740" s="15"/>
      <c r="AR1740" s="15">
        <v>10</v>
      </c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>
        <v>5</v>
      </c>
      <c r="BF1740" s="15"/>
      <c r="BG1740" s="48">
        <f t="shared" si="479"/>
        <v>480</v>
      </c>
      <c r="BH1740" s="49">
        <f t="shared" si="467"/>
        <v>8</v>
      </c>
      <c r="BI1740" s="50">
        <f t="shared" si="468"/>
        <v>7.5</v>
      </c>
      <c r="BJ1740" s="50">
        <f t="shared" si="469"/>
        <v>93.75</v>
      </c>
      <c r="BK1740" s="51">
        <f t="shared" si="470"/>
        <v>74.666666666666671</v>
      </c>
      <c r="BL1740" s="51">
        <f t="shared" si="471"/>
        <v>100</v>
      </c>
      <c r="BM1740" s="51">
        <f t="shared" si="472"/>
        <v>70</v>
      </c>
      <c r="BN1740" s="52">
        <f t="shared" si="473"/>
        <v>8.3333333333333329E-2</v>
      </c>
      <c r="BO1740" s="52">
        <f t="shared" si="474"/>
        <v>633.33333333333337</v>
      </c>
      <c r="BP1740" s="52">
        <f t="shared" si="475"/>
        <v>0.41666666666666669</v>
      </c>
      <c r="BQ1740" s="53">
        <f t="shared" si="476"/>
        <v>33.333333333333336</v>
      </c>
    </row>
    <row r="1741" spans="1:70">
      <c r="A1741" s="41">
        <v>1802</v>
      </c>
      <c r="B1741" s="42">
        <v>46051</v>
      </c>
      <c r="C1741" s="15" t="s">
        <v>91</v>
      </c>
      <c r="D1741" s="43" t="str">
        <f t="shared" si="478"/>
        <v>EG</v>
      </c>
      <c r="E1741" s="44" t="s">
        <v>125</v>
      </c>
      <c r="F1741" s="44" t="s">
        <v>183</v>
      </c>
      <c r="G1741" s="45" t="s">
        <v>190</v>
      </c>
      <c r="H1741" s="45" t="s">
        <v>124</v>
      </c>
      <c r="I1741" s="45" t="s">
        <v>173</v>
      </c>
      <c r="J1741" s="5">
        <v>208464</v>
      </c>
      <c r="K1741" s="46" t="str">
        <f>VLOOKUP(J1741,'[1]Item List (3)'!A$1:B$110000,2,FALSE)</f>
        <v>R.OR 464</v>
      </c>
      <c r="L1741" s="5">
        <v>250325004</v>
      </c>
      <c r="M1741" s="15" t="str">
        <f t="shared" si="477"/>
        <v>OR</v>
      </c>
      <c r="N1741" s="15">
        <v>80</v>
      </c>
      <c r="O1741" s="47">
        <f t="shared" si="465"/>
        <v>45</v>
      </c>
      <c r="P1741" s="15">
        <v>1</v>
      </c>
      <c r="Q1741" s="15">
        <v>118</v>
      </c>
      <c r="R1741" s="15">
        <v>9</v>
      </c>
      <c r="S1741" s="15">
        <v>7</v>
      </c>
      <c r="T1741" s="15"/>
      <c r="U1741" s="48">
        <f t="shared" si="463"/>
        <v>125</v>
      </c>
      <c r="V1741" s="15">
        <v>240</v>
      </c>
      <c r="W1741" s="15"/>
      <c r="X1741" s="15">
        <v>30</v>
      </c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48">
        <f t="shared" si="479"/>
        <v>270</v>
      </c>
      <c r="BH1741" s="49">
        <f t="shared" si="467"/>
        <v>4.5</v>
      </c>
      <c r="BI1741" s="50">
        <f t="shared" si="468"/>
        <v>4</v>
      </c>
      <c r="BJ1741" s="50">
        <f t="shared" si="469"/>
        <v>88.888888888888886</v>
      </c>
      <c r="BK1741" s="51">
        <f t="shared" si="470"/>
        <v>69.444444444444443</v>
      </c>
      <c r="BL1741" s="51">
        <f t="shared" si="471"/>
        <v>87.2</v>
      </c>
      <c r="BM1741" s="51">
        <f t="shared" si="472"/>
        <v>53.827160493827151</v>
      </c>
      <c r="BN1741" s="52">
        <f t="shared" si="473"/>
        <v>0</v>
      </c>
      <c r="BO1741" s="52">
        <f t="shared" si="474"/>
        <v>202.5</v>
      </c>
      <c r="BP1741" s="52">
        <f t="shared" si="475"/>
        <v>0.5</v>
      </c>
      <c r="BQ1741" s="53">
        <f t="shared" si="476"/>
        <v>22.5</v>
      </c>
    </row>
    <row r="1742" spans="1:70">
      <c r="A1742" s="41">
        <v>1803</v>
      </c>
      <c r="B1742" s="42">
        <v>46051</v>
      </c>
      <c r="C1742" s="15" t="s">
        <v>91</v>
      </c>
      <c r="D1742" s="43" t="str">
        <f t="shared" si="478"/>
        <v>EG</v>
      </c>
      <c r="E1742" s="44" t="s">
        <v>125</v>
      </c>
      <c r="F1742" s="44" t="s">
        <v>183</v>
      </c>
      <c r="G1742" s="45" t="s">
        <v>190</v>
      </c>
      <c r="H1742" s="45" t="s">
        <v>124</v>
      </c>
      <c r="I1742" s="45" t="s">
        <v>173</v>
      </c>
      <c r="J1742" s="5">
        <v>200609.2</v>
      </c>
      <c r="K1742" s="46" t="str">
        <f>VLOOKUP(J1742,'[1]Item List (3)'!A$1:B$110000,2,FALSE)</f>
        <v>NF.OR 311</v>
      </c>
      <c r="L1742" s="5"/>
      <c r="M1742" s="15" t="str">
        <f t="shared" si="477"/>
        <v>OR</v>
      </c>
      <c r="N1742" s="15">
        <v>80</v>
      </c>
      <c r="O1742" s="47">
        <f t="shared" si="465"/>
        <v>45</v>
      </c>
      <c r="P1742" s="15">
        <v>1</v>
      </c>
      <c r="Q1742" s="15">
        <v>51</v>
      </c>
      <c r="R1742" s="15">
        <v>12</v>
      </c>
      <c r="S1742" s="15">
        <v>1</v>
      </c>
      <c r="T1742" s="15"/>
      <c r="U1742" s="48">
        <f t="shared" si="463"/>
        <v>52</v>
      </c>
      <c r="V1742" s="15">
        <v>120</v>
      </c>
      <c r="W1742" s="15">
        <v>90</v>
      </c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48">
        <f t="shared" si="479"/>
        <v>210</v>
      </c>
      <c r="BH1742" s="49">
        <f t="shared" si="467"/>
        <v>3.5</v>
      </c>
      <c r="BI1742" s="50">
        <f t="shared" si="468"/>
        <v>2</v>
      </c>
      <c r="BJ1742" s="50">
        <f t="shared" si="469"/>
        <v>57.142857142857139</v>
      </c>
      <c r="BK1742" s="51">
        <f t="shared" si="470"/>
        <v>57.777777777777771</v>
      </c>
      <c r="BL1742" s="51">
        <f t="shared" si="471"/>
        <v>75</v>
      </c>
      <c r="BM1742" s="51">
        <f t="shared" si="472"/>
        <v>24.761904761904756</v>
      </c>
      <c r="BN1742" s="52">
        <f t="shared" si="473"/>
        <v>1.5</v>
      </c>
      <c r="BO1742" s="52">
        <f t="shared" si="474"/>
        <v>90</v>
      </c>
      <c r="BP1742" s="52">
        <f t="shared" si="475"/>
        <v>0</v>
      </c>
      <c r="BQ1742" s="53">
        <f t="shared" si="476"/>
        <v>0</v>
      </c>
    </row>
    <row r="1743" spans="1:70">
      <c r="A1743" s="41">
        <v>1804</v>
      </c>
      <c r="B1743" s="42">
        <v>46051</v>
      </c>
      <c r="C1743" s="15" t="s">
        <v>97</v>
      </c>
      <c r="D1743" s="43" t="str">
        <f t="shared" si="478"/>
        <v>EG</v>
      </c>
      <c r="E1743" s="44" t="s">
        <v>125</v>
      </c>
      <c r="F1743" s="44" t="s">
        <v>183</v>
      </c>
      <c r="G1743" s="45" t="s">
        <v>126</v>
      </c>
      <c r="H1743" s="45"/>
      <c r="I1743" s="45"/>
      <c r="J1743" s="5">
        <v>200609.2</v>
      </c>
      <c r="K1743" s="46" t="str">
        <f>VLOOKUP(J1743,'[1]Item List (3)'!A$1:B$110000,2,FALSE)</f>
        <v>NF.OR 311</v>
      </c>
      <c r="L1743" s="5">
        <v>251219017</v>
      </c>
      <c r="M1743" s="15" t="str">
        <f t="shared" si="477"/>
        <v>OR</v>
      </c>
      <c r="N1743" s="15">
        <v>60</v>
      </c>
      <c r="O1743" s="47">
        <f t="shared" si="465"/>
        <v>60</v>
      </c>
      <c r="P1743" s="15">
        <v>1</v>
      </c>
      <c r="Q1743" s="15">
        <v>223</v>
      </c>
      <c r="R1743" s="15">
        <v>60</v>
      </c>
      <c r="S1743" s="15">
        <v>7</v>
      </c>
      <c r="T1743" s="15"/>
      <c r="U1743" s="48">
        <f t="shared" si="463"/>
        <v>230</v>
      </c>
      <c r="V1743" s="15">
        <v>390</v>
      </c>
      <c r="W1743" s="15"/>
      <c r="X1743" s="15">
        <v>80</v>
      </c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>
        <v>10</v>
      </c>
      <c r="BD1743" s="15"/>
      <c r="BE1743" s="15"/>
      <c r="BF1743" s="15"/>
      <c r="BG1743" s="48">
        <f t="shared" si="479"/>
        <v>480</v>
      </c>
      <c r="BH1743" s="49">
        <f t="shared" si="467"/>
        <v>8</v>
      </c>
      <c r="BI1743" s="50">
        <f t="shared" si="468"/>
        <v>6.5</v>
      </c>
      <c r="BJ1743" s="50">
        <f t="shared" si="469"/>
        <v>81.25</v>
      </c>
      <c r="BK1743" s="51">
        <f t="shared" si="470"/>
        <v>58.974358974358978</v>
      </c>
      <c r="BL1743" s="51">
        <f t="shared" si="471"/>
        <v>70.869565217391312</v>
      </c>
      <c r="BM1743" s="51">
        <f t="shared" si="472"/>
        <v>33.958333333333336</v>
      </c>
      <c r="BN1743" s="52">
        <f t="shared" si="473"/>
        <v>0</v>
      </c>
      <c r="BO1743" s="52">
        <f t="shared" si="474"/>
        <v>480</v>
      </c>
      <c r="BP1743" s="52">
        <f t="shared" si="475"/>
        <v>1.5</v>
      </c>
      <c r="BQ1743" s="53">
        <f t="shared" si="476"/>
        <v>90</v>
      </c>
      <c r="BR1743" s="54">
        <v>3</v>
      </c>
    </row>
    <row r="1744" spans="1:70">
      <c r="A1744" s="41">
        <v>1805</v>
      </c>
      <c r="B1744" s="42">
        <v>46051</v>
      </c>
      <c r="C1744" s="15" t="s">
        <v>91</v>
      </c>
      <c r="D1744" s="43" t="str">
        <f t="shared" si="478"/>
        <v>EG</v>
      </c>
      <c r="E1744" s="44" t="s">
        <v>128</v>
      </c>
      <c r="F1744" s="44"/>
      <c r="G1744" s="45"/>
      <c r="H1744" s="45"/>
      <c r="I1744" s="45"/>
      <c r="J1744" s="5">
        <v>200609.2</v>
      </c>
      <c r="K1744" s="46" t="str">
        <f>VLOOKUP(J1744,'[1]Item List (3)'!A$1:B$110000,2,FALSE)</f>
        <v>NF.OR 311</v>
      </c>
      <c r="L1744" s="5">
        <v>251219017</v>
      </c>
      <c r="M1744" s="15" t="str">
        <f t="shared" si="477"/>
        <v>OR</v>
      </c>
      <c r="N1744" s="15"/>
      <c r="O1744" s="47" t="str">
        <f t="shared" si="465"/>
        <v/>
      </c>
      <c r="P1744" s="15"/>
      <c r="Q1744" s="15"/>
      <c r="R1744" s="15"/>
      <c r="S1744" s="15"/>
      <c r="T1744" s="15"/>
      <c r="U1744" s="48">
        <f t="shared" si="463"/>
        <v>0</v>
      </c>
      <c r="V1744" s="15"/>
      <c r="W1744" s="15">
        <v>120</v>
      </c>
      <c r="X1744" s="15">
        <v>180</v>
      </c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>
        <v>60</v>
      </c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48">
        <f t="shared" si="479"/>
        <v>360</v>
      </c>
      <c r="BH1744" s="49">
        <f t="shared" si="467"/>
        <v>6</v>
      </c>
      <c r="BI1744" s="50">
        <f t="shared" si="468"/>
        <v>0</v>
      </c>
      <c r="BJ1744" s="50">
        <f t="shared" si="469"/>
        <v>0</v>
      </c>
      <c r="BK1744" s="51">
        <f t="shared" si="470"/>
        <v>0</v>
      </c>
      <c r="BL1744" s="51">
        <f t="shared" si="471"/>
        <v>0</v>
      </c>
      <c r="BM1744" s="51">
        <f t="shared" si="472"/>
        <v>0</v>
      </c>
      <c r="BN1744" s="52">
        <f t="shared" si="473"/>
        <v>2</v>
      </c>
      <c r="BO1744" s="52">
        <f t="shared" si="474"/>
        <v>0</v>
      </c>
      <c r="BP1744" s="52">
        <f t="shared" si="475"/>
        <v>4</v>
      </c>
      <c r="BQ1744" s="53">
        <f t="shared" si="476"/>
        <v>0</v>
      </c>
    </row>
    <row r="1745" spans="1:69">
      <c r="A1745" s="41">
        <v>1806</v>
      </c>
      <c r="B1745" s="42">
        <v>46051</v>
      </c>
      <c r="C1745" s="15" t="s">
        <v>91</v>
      </c>
      <c r="D1745" s="43" t="str">
        <f t="shared" si="478"/>
        <v>EG</v>
      </c>
      <c r="E1745" s="44" t="s">
        <v>128</v>
      </c>
      <c r="F1745" s="44"/>
      <c r="G1745" s="45"/>
      <c r="H1745" s="45"/>
      <c r="I1745" s="45"/>
      <c r="J1745" s="5">
        <v>104281</v>
      </c>
      <c r="K1745" s="46" t="str">
        <f>VLOOKUP(J1745,'[1]Item List (3)'!A$1:B$110000,2,FALSE)</f>
        <v>D.IR 14536</v>
      </c>
      <c r="L1745" s="5"/>
      <c r="M1745" s="15" t="str">
        <f t="shared" si="477"/>
        <v>IR</v>
      </c>
      <c r="N1745" s="15"/>
      <c r="O1745" s="47" t="str">
        <f t="shared" si="465"/>
        <v/>
      </c>
      <c r="P1745" s="15"/>
      <c r="Q1745" s="15"/>
      <c r="R1745" s="15"/>
      <c r="S1745" s="15"/>
      <c r="T1745" s="15"/>
      <c r="U1745" s="48">
        <f t="shared" si="463"/>
        <v>0</v>
      </c>
      <c r="V1745" s="15"/>
      <c r="W1745" s="15">
        <v>120</v>
      </c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48">
        <f t="shared" si="479"/>
        <v>120</v>
      </c>
      <c r="BH1745" s="49">
        <f t="shared" si="467"/>
        <v>2</v>
      </c>
      <c r="BI1745" s="50">
        <f t="shared" si="468"/>
        <v>0</v>
      </c>
      <c r="BJ1745" s="50">
        <f t="shared" si="469"/>
        <v>0</v>
      </c>
      <c r="BK1745" s="51">
        <f t="shared" si="470"/>
        <v>0</v>
      </c>
      <c r="BL1745" s="51">
        <f t="shared" si="471"/>
        <v>0</v>
      </c>
      <c r="BM1745" s="51">
        <f t="shared" si="472"/>
        <v>0</v>
      </c>
      <c r="BN1745" s="52">
        <f t="shared" si="473"/>
        <v>2</v>
      </c>
      <c r="BO1745" s="52">
        <f t="shared" si="474"/>
        <v>0</v>
      </c>
      <c r="BP1745" s="52">
        <f t="shared" si="475"/>
        <v>0</v>
      </c>
      <c r="BQ1745" s="53">
        <f t="shared" si="476"/>
        <v>0</v>
      </c>
    </row>
    <row r="1746" spans="1:69">
      <c r="A1746" s="41">
        <v>1807</v>
      </c>
      <c r="B1746" s="42">
        <v>46051</v>
      </c>
      <c r="C1746" s="15" t="s">
        <v>97</v>
      </c>
      <c r="D1746" s="43" t="str">
        <f t="shared" si="478"/>
        <v>EG</v>
      </c>
      <c r="E1746" s="44" t="s">
        <v>128</v>
      </c>
      <c r="F1746" s="44" t="s">
        <v>122</v>
      </c>
      <c r="G1746" s="45" t="s">
        <v>138</v>
      </c>
      <c r="H1746" s="45"/>
      <c r="I1746" s="45"/>
      <c r="J1746" s="5">
        <v>104281</v>
      </c>
      <c r="K1746" s="46" t="str">
        <f>VLOOKUP(J1746,'[1]Item List (3)'!A$1:B$110000,2,FALSE)</f>
        <v>D.IR 14536</v>
      </c>
      <c r="L1746" s="5">
        <v>251223015</v>
      </c>
      <c r="M1746" s="15" t="str">
        <f t="shared" si="477"/>
        <v>IR</v>
      </c>
      <c r="N1746" s="15">
        <v>50</v>
      </c>
      <c r="O1746" s="47">
        <f t="shared" si="465"/>
        <v>72</v>
      </c>
      <c r="P1746" s="15">
        <v>1</v>
      </c>
      <c r="Q1746" s="15">
        <v>225</v>
      </c>
      <c r="R1746" s="15"/>
      <c r="S1746" s="15"/>
      <c r="T1746" s="15"/>
      <c r="U1746" s="48">
        <f t="shared" si="463"/>
        <v>225</v>
      </c>
      <c r="V1746" s="15">
        <v>230</v>
      </c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>
        <v>250</v>
      </c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48">
        <f t="shared" si="479"/>
        <v>480</v>
      </c>
      <c r="BH1746" s="49">
        <f t="shared" si="467"/>
        <v>8</v>
      </c>
      <c r="BI1746" s="50">
        <f t="shared" si="468"/>
        <v>3.833333333333333</v>
      </c>
      <c r="BJ1746" s="50">
        <f t="shared" si="469"/>
        <v>47.916666666666664</v>
      </c>
      <c r="BK1746" s="51">
        <f t="shared" si="470"/>
        <v>81.521739130434796</v>
      </c>
      <c r="BL1746" s="51">
        <f t="shared" si="471"/>
        <v>100</v>
      </c>
      <c r="BM1746" s="51">
        <f t="shared" si="472"/>
        <v>39.062500000000007</v>
      </c>
      <c r="BN1746" s="52">
        <f t="shared" si="473"/>
        <v>0</v>
      </c>
      <c r="BO1746" s="52">
        <f t="shared" si="474"/>
        <v>576</v>
      </c>
      <c r="BP1746" s="52">
        <f t="shared" si="475"/>
        <v>4.166666666666667</v>
      </c>
      <c r="BQ1746" s="53">
        <f t="shared" si="476"/>
        <v>300.00000000000006</v>
      </c>
    </row>
    <row r="1747" spans="1:69">
      <c r="A1747" s="41">
        <v>1808</v>
      </c>
      <c r="B1747" s="42">
        <v>46051</v>
      </c>
      <c r="C1747" s="15" t="s">
        <v>91</v>
      </c>
      <c r="D1747" s="43" t="str">
        <f t="shared" si="478"/>
        <v>EG</v>
      </c>
      <c r="E1747" s="44" t="s">
        <v>129</v>
      </c>
      <c r="F1747" s="44" t="s">
        <v>122</v>
      </c>
      <c r="G1747" s="45" t="s">
        <v>157</v>
      </c>
      <c r="H1747" s="45"/>
      <c r="I1747" s="45"/>
      <c r="J1747" s="5">
        <v>104246</v>
      </c>
      <c r="K1747" s="46" t="str">
        <f>VLOOKUP(J1747,'[1]Item List (3)'!A$1:B$110000,2,FALSE)</f>
        <v>IN. 208</v>
      </c>
      <c r="L1747" s="5">
        <v>251223006</v>
      </c>
      <c r="M1747" s="15" t="str">
        <f t="shared" si="477"/>
        <v>IR</v>
      </c>
      <c r="N1747" s="15">
        <v>20</v>
      </c>
      <c r="O1747" s="47">
        <f t="shared" si="465"/>
        <v>180</v>
      </c>
      <c r="P1747" s="15">
        <v>1</v>
      </c>
      <c r="Q1747" s="15">
        <v>390</v>
      </c>
      <c r="R1747" s="15">
        <v>5</v>
      </c>
      <c r="S1747" s="15">
        <v>6</v>
      </c>
      <c r="T1747" s="15"/>
      <c r="U1747" s="48">
        <f t="shared" si="463"/>
        <v>396</v>
      </c>
      <c r="V1747" s="15">
        <v>145</v>
      </c>
      <c r="W1747" s="15"/>
      <c r="X1747" s="15">
        <v>45</v>
      </c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>
        <v>290</v>
      </c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48">
        <f t="shared" si="479"/>
        <v>480</v>
      </c>
      <c r="BH1747" s="49">
        <f t="shared" si="467"/>
        <v>8</v>
      </c>
      <c r="BI1747" s="50">
        <f t="shared" si="468"/>
        <v>2.416666666666667</v>
      </c>
      <c r="BJ1747" s="50">
        <f t="shared" si="469"/>
        <v>30.208333333333336</v>
      </c>
      <c r="BK1747" s="51">
        <f t="shared" si="470"/>
        <v>91.034482758620669</v>
      </c>
      <c r="BL1747" s="51">
        <f t="shared" si="471"/>
        <v>97.222222222222214</v>
      </c>
      <c r="BM1747" s="51">
        <f t="shared" si="472"/>
        <v>26.736111111111104</v>
      </c>
      <c r="BN1747" s="52">
        <f t="shared" si="473"/>
        <v>0</v>
      </c>
      <c r="BO1747" s="52">
        <f t="shared" si="474"/>
        <v>1440</v>
      </c>
      <c r="BP1747" s="52">
        <f t="shared" si="475"/>
        <v>5.583333333333333</v>
      </c>
      <c r="BQ1747" s="53">
        <f t="shared" si="476"/>
        <v>1005</v>
      </c>
    </row>
    <row r="1748" spans="1:69">
      <c r="A1748" s="41">
        <v>1809</v>
      </c>
      <c r="B1748" s="42">
        <v>46051</v>
      </c>
      <c r="C1748" s="15" t="s">
        <v>97</v>
      </c>
      <c r="D1748" s="43" t="str">
        <f t="shared" si="478"/>
        <v>EG</v>
      </c>
      <c r="E1748" s="44" t="s">
        <v>129</v>
      </c>
      <c r="F1748" s="44" t="s">
        <v>122</v>
      </c>
      <c r="G1748" s="45" t="s">
        <v>185</v>
      </c>
      <c r="H1748" s="45"/>
      <c r="I1748" s="45"/>
      <c r="J1748" s="5">
        <v>100261</v>
      </c>
      <c r="K1748" s="46" t="str">
        <f>VLOOKUP(J1748,'[1]Item List (3)'!A$1:B$110000,2,FALSE)</f>
        <v>IR. 211 YY4</v>
      </c>
      <c r="L1748" s="5"/>
      <c r="M1748" s="15" t="str">
        <f t="shared" si="477"/>
        <v>IR</v>
      </c>
      <c r="N1748" s="15">
        <v>20</v>
      </c>
      <c r="O1748" s="47">
        <f t="shared" si="465"/>
        <v>180</v>
      </c>
      <c r="P1748" s="15">
        <v>1</v>
      </c>
      <c r="Q1748" s="15">
        <v>667</v>
      </c>
      <c r="R1748" s="15">
        <v>5</v>
      </c>
      <c r="S1748" s="15">
        <v>6</v>
      </c>
      <c r="T1748" s="15"/>
      <c r="U1748" s="48">
        <f t="shared" si="463"/>
        <v>673</v>
      </c>
      <c r="V1748" s="15">
        <v>240</v>
      </c>
      <c r="W1748" s="15">
        <v>180</v>
      </c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>
        <v>60</v>
      </c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48">
        <f t="shared" si="479"/>
        <v>480</v>
      </c>
      <c r="BH1748" s="49">
        <f t="shared" si="467"/>
        <v>8</v>
      </c>
      <c r="BI1748" s="50">
        <f t="shared" si="468"/>
        <v>4</v>
      </c>
      <c r="BJ1748" s="50">
        <f t="shared" si="469"/>
        <v>50</v>
      </c>
      <c r="BK1748" s="51">
        <f t="shared" si="470"/>
        <v>93.472222222222229</v>
      </c>
      <c r="BL1748" s="51">
        <f t="shared" si="471"/>
        <v>98.365527488855861</v>
      </c>
      <c r="BM1748" s="51">
        <f t="shared" si="472"/>
        <v>45.972222222222221</v>
      </c>
      <c r="BN1748" s="52">
        <f t="shared" si="473"/>
        <v>3</v>
      </c>
      <c r="BO1748" s="52">
        <f t="shared" si="474"/>
        <v>900</v>
      </c>
      <c r="BP1748" s="52">
        <f t="shared" si="475"/>
        <v>1</v>
      </c>
      <c r="BQ1748" s="53">
        <f t="shared" si="476"/>
        <v>180</v>
      </c>
    </row>
    <row r="1749" spans="1:69">
      <c r="A1749" s="41">
        <v>1810</v>
      </c>
      <c r="B1749" s="42">
        <v>46051</v>
      </c>
      <c r="C1749" s="15" t="s">
        <v>91</v>
      </c>
      <c r="D1749" s="43" t="str">
        <f t="shared" si="478"/>
        <v>EG</v>
      </c>
      <c r="E1749" s="44" t="s">
        <v>130</v>
      </c>
      <c r="F1749" s="44" t="s">
        <v>122</v>
      </c>
      <c r="G1749" s="45" t="s">
        <v>162</v>
      </c>
      <c r="H1749" s="45" t="s">
        <v>178</v>
      </c>
      <c r="I1749" s="45"/>
      <c r="J1749" s="5">
        <v>100282.4</v>
      </c>
      <c r="K1749" s="46" t="str">
        <f>VLOOKUP(J1749,'[1]Item List (3)'!A$1:B$110000,2,FALSE)</f>
        <v>D.IR 14537 SPL</v>
      </c>
      <c r="L1749" s="5">
        <v>251225005</v>
      </c>
      <c r="M1749" s="15" t="str">
        <f t="shared" si="477"/>
        <v>IR</v>
      </c>
      <c r="N1749" s="15">
        <v>45</v>
      </c>
      <c r="O1749" s="47">
        <f t="shared" si="465"/>
        <v>80</v>
      </c>
      <c r="P1749" s="15">
        <v>1</v>
      </c>
      <c r="Q1749" s="15">
        <v>117</v>
      </c>
      <c r="R1749" s="15">
        <v>5</v>
      </c>
      <c r="S1749" s="15"/>
      <c r="T1749" s="15"/>
      <c r="U1749" s="48">
        <f t="shared" si="463"/>
        <v>117</v>
      </c>
      <c r="V1749" s="15">
        <v>120</v>
      </c>
      <c r="W1749" s="15"/>
      <c r="X1749" s="15">
        <v>10</v>
      </c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>
        <v>50</v>
      </c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48">
        <f t="shared" si="479"/>
        <v>180</v>
      </c>
      <c r="BH1749" s="49">
        <f t="shared" si="467"/>
        <v>3</v>
      </c>
      <c r="BI1749" s="50">
        <f t="shared" si="468"/>
        <v>2</v>
      </c>
      <c r="BJ1749" s="50">
        <f t="shared" si="469"/>
        <v>66.666666666666657</v>
      </c>
      <c r="BK1749" s="51">
        <f t="shared" si="470"/>
        <v>73.125</v>
      </c>
      <c r="BL1749" s="51">
        <f t="shared" si="471"/>
        <v>95.726495726495727</v>
      </c>
      <c r="BM1749" s="51">
        <f t="shared" si="472"/>
        <v>46.666666666666657</v>
      </c>
      <c r="BN1749" s="52">
        <f t="shared" si="473"/>
        <v>0</v>
      </c>
      <c r="BO1749" s="52">
        <f t="shared" si="474"/>
        <v>240</v>
      </c>
      <c r="BP1749" s="52">
        <f t="shared" si="475"/>
        <v>1</v>
      </c>
      <c r="BQ1749" s="53">
        <f t="shared" si="476"/>
        <v>80</v>
      </c>
    </row>
    <row r="1750" spans="1:69">
      <c r="A1750" s="41">
        <v>1811</v>
      </c>
      <c r="B1750" s="42">
        <v>46051</v>
      </c>
      <c r="C1750" s="15" t="s">
        <v>91</v>
      </c>
      <c r="D1750" s="43" t="str">
        <f t="shared" si="478"/>
        <v>EG</v>
      </c>
      <c r="E1750" s="44" t="s">
        <v>130</v>
      </c>
      <c r="F1750" s="44" t="s">
        <v>122</v>
      </c>
      <c r="G1750" s="45" t="s">
        <v>162</v>
      </c>
      <c r="H1750" s="45" t="s">
        <v>178</v>
      </c>
      <c r="I1750" s="45"/>
      <c r="J1750" s="5">
        <v>104281</v>
      </c>
      <c r="K1750" s="46" t="str">
        <f>VLOOKUP(J1750,'[1]Item List (3)'!A$1:B$110000,2,FALSE)</f>
        <v>D.IR 14536</v>
      </c>
      <c r="L1750" s="5">
        <v>251223015</v>
      </c>
      <c r="M1750" s="15" t="str">
        <f t="shared" si="477"/>
        <v>IR</v>
      </c>
      <c r="N1750" s="15">
        <v>45</v>
      </c>
      <c r="O1750" s="47">
        <f t="shared" si="465"/>
        <v>80</v>
      </c>
      <c r="P1750" s="15">
        <v>1</v>
      </c>
      <c r="Q1750" s="15">
        <v>294</v>
      </c>
      <c r="R1750" s="15"/>
      <c r="S1750" s="15"/>
      <c r="T1750" s="15"/>
      <c r="U1750" s="48">
        <f t="shared" ref="U1750:U1813" si="480">Q1750+S1750+T1750</f>
        <v>294</v>
      </c>
      <c r="V1750" s="15">
        <v>300</v>
      </c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48">
        <f t="shared" si="479"/>
        <v>300</v>
      </c>
      <c r="BH1750" s="49">
        <f t="shared" si="467"/>
        <v>5</v>
      </c>
      <c r="BI1750" s="50">
        <f t="shared" ref="BI1750:BI1813" si="481">IFERROR(BH1750-SUM(W1750:BF1750)/60,0)</f>
        <v>5</v>
      </c>
      <c r="BJ1750" s="50">
        <f t="shared" si="469"/>
        <v>100</v>
      </c>
      <c r="BK1750" s="51">
        <f t="shared" si="470"/>
        <v>73.5</v>
      </c>
      <c r="BL1750" s="51">
        <f t="shared" si="471"/>
        <v>100</v>
      </c>
      <c r="BM1750" s="51">
        <f t="shared" si="472"/>
        <v>73.5</v>
      </c>
      <c r="BN1750" s="52">
        <f t="shared" si="473"/>
        <v>0</v>
      </c>
      <c r="BO1750" s="52">
        <f t="shared" si="474"/>
        <v>400</v>
      </c>
      <c r="BP1750" s="52">
        <f t="shared" si="475"/>
        <v>0</v>
      </c>
      <c r="BQ1750" s="53">
        <f t="shared" si="476"/>
        <v>0</v>
      </c>
    </row>
    <row r="1751" spans="1:69">
      <c r="A1751" s="41">
        <v>1812</v>
      </c>
      <c r="B1751" s="42">
        <v>46051</v>
      </c>
      <c r="C1751" s="15" t="s">
        <v>97</v>
      </c>
      <c r="D1751" s="43" t="str">
        <f t="shared" si="478"/>
        <v>EG</v>
      </c>
      <c r="E1751" s="44" t="s">
        <v>130</v>
      </c>
      <c r="F1751" s="44" t="s">
        <v>122</v>
      </c>
      <c r="G1751" s="45" t="s">
        <v>178</v>
      </c>
      <c r="H1751" s="45" t="s">
        <v>123</v>
      </c>
      <c r="I1751" s="45"/>
      <c r="J1751" s="5">
        <v>100282.4</v>
      </c>
      <c r="K1751" s="46" t="str">
        <f>VLOOKUP(J1751,'[1]Item List (3)'!A$1:B$110000,2,FALSE)</f>
        <v>D.IR 14537 SPL</v>
      </c>
      <c r="L1751" s="5">
        <v>251225005</v>
      </c>
      <c r="M1751" s="15" t="str">
        <f t="shared" si="477"/>
        <v>IR</v>
      </c>
      <c r="N1751" s="15">
        <v>45</v>
      </c>
      <c r="O1751" s="47">
        <f t="shared" si="465"/>
        <v>80</v>
      </c>
      <c r="P1751" s="15">
        <v>1</v>
      </c>
      <c r="Q1751" s="15">
        <v>464</v>
      </c>
      <c r="R1751" s="15"/>
      <c r="S1751" s="15"/>
      <c r="T1751" s="15"/>
      <c r="U1751" s="48">
        <f t="shared" si="480"/>
        <v>464</v>
      </c>
      <c r="V1751" s="15">
        <v>455</v>
      </c>
      <c r="W1751" s="15"/>
      <c r="X1751" s="15">
        <v>15</v>
      </c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>
        <v>10</v>
      </c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48">
        <f t="shared" si="479"/>
        <v>480</v>
      </c>
      <c r="BH1751" s="49">
        <f t="shared" si="467"/>
        <v>8</v>
      </c>
      <c r="BI1751" s="50">
        <f t="shared" si="481"/>
        <v>7.583333333333333</v>
      </c>
      <c r="BJ1751" s="50">
        <f t="shared" si="469"/>
        <v>94.791666666666657</v>
      </c>
      <c r="BK1751" s="51">
        <f t="shared" si="470"/>
        <v>76.483516483516482</v>
      </c>
      <c r="BL1751" s="51">
        <f t="shared" si="471"/>
        <v>100</v>
      </c>
      <c r="BM1751" s="51">
        <f t="shared" si="472"/>
        <v>72.499999999999986</v>
      </c>
      <c r="BN1751" s="52">
        <f t="shared" si="473"/>
        <v>0</v>
      </c>
      <c r="BO1751" s="52">
        <f t="shared" si="474"/>
        <v>640</v>
      </c>
      <c r="BP1751" s="52">
        <f t="shared" si="475"/>
        <v>0.41666666666666669</v>
      </c>
      <c r="BQ1751" s="53">
        <f t="shared" si="476"/>
        <v>33.333333333333336</v>
      </c>
    </row>
    <row r="1752" spans="1:69">
      <c r="A1752" s="41">
        <v>1813</v>
      </c>
      <c r="B1752" s="42">
        <v>46051</v>
      </c>
      <c r="C1752" s="15" t="s">
        <v>91</v>
      </c>
      <c r="D1752" s="43" t="str">
        <f t="shared" si="478"/>
        <v>IG</v>
      </c>
      <c r="E1752" s="44" t="s">
        <v>131</v>
      </c>
      <c r="F1752" s="44"/>
      <c r="G1752" s="45"/>
      <c r="H1752" s="45"/>
      <c r="I1752" s="45"/>
      <c r="J1752" s="5"/>
      <c r="K1752" s="46" t="e">
        <f>VLOOKUP(J1752,'[1]Item List (3)'!A$1:B$110000,2,FALSE)</f>
        <v>#N/A</v>
      </c>
      <c r="L1752" s="5"/>
      <c r="M1752" s="15" t="str">
        <f t="shared" si="477"/>
        <v>IR</v>
      </c>
      <c r="N1752" s="15"/>
      <c r="O1752" s="47" t="str">
        <f t="shared" si="465"/>
        <v/>
      </c>
      <c r="P1752" s="15"/>
      <c r="Q1752" s="15"/>
      <c r="R1752" s="15"/>
      <c r="S1752" s="15"/>
      <c r="T1752" s="15"/>
      <c r="U1752" s="48">
        <f t="shared" si="480"/>
        <v>0</v>
      </c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>
        <v>480</v>
      </c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48">
        <f t="shared" si="479"/>
        <v>480</v>
      </c>
      <c r="BH1752" s="49">
        <f t="shared" si="467"/>
        <v>8</v>
      </c>
      <c r="BI1752" s="50">
        <f t="shared" si="481"/>
        <v>0</v>
      </c>
      <c r="BJ1752" s="50">
        <f t="shared" si="469"/>
        <v>0</v>
      </c>
      <c r="BK1752" s="51">
        <f t="shared" si="470"/>
        <v>0</v>
      </c>
      <c r="BL1752" s="51">
        <f t="shared" si="471"/>
        <v>0</v>
      </c>
      <c r="BM1752" s="51">
        <f t="shared" si="472"/>
        <v>0</v>
      </c>
      <c r="BN1752" s="52">
        <f t="shared" si="473"/>
        <v>0</v>
      </c>
      <c r="BO1752" s="52">
        <f t="shared" si="474"/>
        <v>0</v>
      </c>
      <c r="BP1752" s="52">
        <f t="shared" si="475"/>
        <v>8</v>
      </c>
      <c r="BQ1752" s="53">
        <f t="shared" si="476"/>
        <v>0</v>
      </c>
    </row>
    <row r="1753" spans="1:69">
      <c r="A1753" s="41">
        <v>1814</v>
      </c>
      <c r="B1753" s="42">
        <v>46051</v>
      </c>
      <c r="C1753" s="15" t="s">
        <v>97</v>
      </c>
      <c r="D1753" s="43" t="str">
        <f t="shared" si="478"/>
        <v>IG</v>
      </c>
      <c r="E1753" s="44" t="s">
        <v>131</v>
      </c>
      <c r="F1753" s="44"/>
      <c r="G1753" s="45"/>
      <c r="H1753" s="45"/>
      <c r="I1753" s="45"/>
      <c r="J1753" s="5"/>
      <c r="K1753" s="46" t="e">
        <f>VLOOKUP(J1753,'[1]Item List (3)'!A$1:B$110000,2,FALSE)</f>
        <v>#N/A</v>
      </c>
      <c r="L1753" s="5"/>
      <c r="M1753" s="15" t="str">
        <f t="shared" si="477"/>
        <v>IR</v>
      </c>
      <c r="N1753" s="15"/>
      <c r="O1753" s="47" t="str">
        <f t="shared" si="465"/>
        <v/>
      </c>
      <c r="P1753" s="15"/>
      <c r="Q1753" s="15"/>
      <c r="R1753" s="15"/>
      <c r="S1753" s="15"/>
      <c r="T1753" s="15"/>
      <c r="U1753" s="48">
        <f t="shared" si="480"/>
        <v>0</v>
      </c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>
        <v>480</v>
      </c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48">
        <f t="shared" si="479"/>
        <v>480</v>
      </c>
      <c r="BH1753" s="49">
        <f t="shared" si="467"/>
        <v>8</v>
      </c>
      <c r="BI1753" s="50">
        <f t="shared" si="481"/>
        <v>0</v>
      </c>
      <c r="BJ1753" s="50">
        <f t="shared" si="469"/>
        <v>0</v>
      </c>
      <c r="BK1753" s="51">
        <f t="shared" si="470"/>
        <v>0</v>
      </c>
      <c r="BL1753" s="51">
        <f t="shared" si="471"/>
        <v>0</v>
      </c>
      <c r="BM1753" s="51">
        <f t="shared" si="472"/>
        <v>0</v>
      </c>
      <c r="BN1753" s="52">
        <f t="shared" si="473"/>
        <v>0</v>
      </c>
      <c r="BO1753" s="52">
        <f t="shared" si="474"/>
        <v>0</v>
      </c>
      <c r="BP1753" s="52">
        <f t="shared" si="475"/>
        <v>8</v>
      </c>
      <c r="BQ1753" s="53">
        <f t="shared" si="476"/>
        <v>0</v>
      </c>
    </row>
    <row r="1754" spans="1:69">
      <c r="A1754" s="41">
        <v>1815</v>
      </c>
      <c r="B1754" s="42">
        <v>46051</v>
      </c>
      <c r="C1754" s="15" t="s">
        <v>91</v>
      </c>
      <c r="D1754" s="43" t="str">
        <f t="shared" si="478"/>
        <v>IG</v>
      </c>
      <c r="E1754" s="44" t="s">
        <v>135</v>
      </c>
      <c r="F1754" s="44" t="s">
        <v>132</v>
      </c>
      <c r="G1754" s="45" t="s">
        <v>134</v>
      </c>
      <c r="H1754" s="45"/>
      <c r="I1754" s="45"/>
      <c r="J1754" s="5">
        <v>104605.1</v>
      </c>
      <c r="K1754" s="46" t="str">
        <f>VLOOKUP(J1754,'[1]Item List (3)'!A$1:B$110000,2,FALSE)</f>
        <v>NU.IR 2307</v>
      </c>
      <c r="L1754" s="5"/>
      <c r="M1754" s="15" t="str">
        <f t="shared" si="477"/>
        <v>IR</v>
      </c>
      <c r="N1754" s="15">
        <v>45</v>
      </c>
      <c r="O1754" s="47">
        <f t="shared" si="465"/>
        <v>80</v>
      </c>
      <c r="P1754" s="15">
        <v>1</v>
      </c>
      <c r="Q1754" s="15">
        <v>42</v>
      </c>
      <c r="R1754" s="15">
        <v>8</v>
      </c>
      <c r="S1754" s="15">
        <v>2</v>
      </c>
      <c r="T1754" s="15"/>
      <c r="U1754" s="48">
        <f t="shared" si="480"/>
        <v>44</v>
      </c>
      <c r="V1754" s="15">
        <v>50</v>
      </c>
      <c r="W1754" s="15">
        <v>60</v>
      </c>
      <c r="X1754" s="15"/>
      <c r="Y1754" s="15"/>
      <c r="Z1754" s="15">
        <v>10</v>
      </c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>
        <v>360</v>
      </c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48">
        <f t="shared" si="479"/>
        <v>480</v>
      </c>
      <c r="BH1754" s="49">
        <f t="shared" si="467"/>
        <v>8</v>
      </c>
      <c r="BI1754" s="50">
        <f t="shared" si="481"/>
        <v>0.83333333333333304</v>
      </c>
      <c r="BJ1754" s="50">
        <f t="shared" si="469"/>
        <v>10.416666666666663</v>
      </c>
      <c r="BK1754" s="51">
        <f t="shared" si="470"/>
        <v>66.000000000000028</v>
      </c>
      <c r="BL1754" s="51">
        <f t="shared" si="471"/>
        <v>77.272727272727266</v>
      </c>
      <c r="BM1754" s="51">
        <f t="shared" si="472"/>
        <v>5.3124999999999991</v>
      </c>
      <c r="BN1754" s="52">
        <f t="shared" si="473"/>
        <v>1</v>
      </c>
      <c r="BO1754" s="52">
        <f t="shared" si="474"/>
        <v>560</v>
      </c>
      <c r="BP1754" s="52">
        <f t="shared" si="475"/>
        <v>6.166666666666667</v>
      </c>
      <c r="BQ1754" s="53">
        <f t="shared" si="476"/>
        <v>493.33333333333331</v>
      </c>
    </row>
    <row r="1755" spans="1:69">
      <c r="A1755" s="41">
        <v>1816</v>
      </c>
      <c r="B1755" s="42">
        <v>46051</v>
      </c>
      <c r="C1755" s="15" t="s">
        <v>97</v>
      </c>
      <c r="D1755" s="43" t="str">
        <f t="shared" si="478"/>
        <v>IG</v>
      </c>
      <c r="E1755" s="44" t="s">
        <v>135</v>
      </c>
      <c r="F1755" s="44" t="s">
        <v>132</v>
      </c>
      <c r="G1755" s="45" t="s">
        <v>185</v>
      </c>
      <c r="H1755" s="45"/>
      <c r="I1755" s="45"/>
      <c r="J1755" s="5">
        <v>104605.1</v>
      </c>
      <c r="K1755" s="46" t="str">
        <f>VLOOKUP(J1755,'[1]Item List (3)'!A$1:B$110000,2,FALSE)</f>
        <v>NU.IR 2307</v>
      </c>
      <c r="L1755" s="5"/>
      <c r="M1755" s="15" t="str">
        <f t="shared" si="477"/>
        <v>IR</v>
      </c>
      <c r="N1755" s="15">
        <v>45</v>
      </c>
      <c r="O1755" s="47">
        <f t="shared" si="465"/>
        <v>80</v>
      </c>
      <c r="P1755" s="15">
        <v>1</v>
      </c>
      <c r="Q1755" s="15">
        <v>28</v>
      </c>
      <c r="R1755" s="15"/>
      <c r="S1755" s="15">
        <v>4</v>
      </c>
      <c r="T1755" s="15"/>
      <c r="U1755" s="48">
        <f t="shared" si="480"/>
        <v>32</v>
      </c>
      <c r="V1755" s="15">
        <v>30</v>
      </c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>
        <v>270</v>
      </c>
      <c r="AO1755" s="15"/>
      <c r="AP1755" s="15"/>
      <c r="AQ1755" s="15"/>
      <c r="AR1755" s="15">
        <v>180</v>
      </c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48">
        <f t="shared" si="479"/>
        <v>480</v>
      </c>
      <c r="BH1755" s="49">
        <f t="shared" si="467"/>
        <v>8</v>
      </c>
      <c r="BI1755" s="50">
        <f t="shared" si="481"/>
        <v>0.5</v>
      </c>
      <c r="BJ1755" s="50">
        <f t="shared" si="469"/>
        <v>6.25</v>
      </c>
      <c r="BK1755" s="51">
        <f t="shared" si="470"/>
        <v>80</v>
      </c>
      <c r="BL1755" s="51">
        <f t="shared" si="471"/>
        <v>87.5</v>
      </c>
      <c r="BM1755" s="51">
        <f t="shared" si="472"/>
        <v>4.375</v>
      </c>
      <c r="BN1755" s="52">
        <f t="shared" si="473"/>
        <v>0</v>
      </c>
      <c r="BO1755" s="52">
        <f t="shared" si="474"/>
        <v>640</v>
      </c>
      <c r="BP1755" s="52">
        <f t="shared" si="475"/>
        <v>7.5</v>
      </c>
      <c r="BQ1755" s="53">
        <f t="shared" si="476"/>
        <v>600</v>
      </c>
    </row>
    <row r="1756" spans="1:69">
      <c r="A1756" s="41">
        <v>1817</v>
      </c>
      <c r="B1756" s="42">
        <v>46051</v>
      </c>
      <c r="C1756" s="15" t="s">
        <v>91</v>
      </c>
      <c r="D1756" s="43" t="str">
        <f t="shared" si="478"/>
        <v>IG</v>
      </c>
      <c r="E1756" s="44" t="s">
        <v>140</v>
      </c>
      <c r="F1756" s="44"/>
      <c r="G1756" s="45"/>
      <c r="H1756" s="45"/>
      <c r="I1756" s="45"/>
      <c r="J1756" s="5"/>
      <c r="K1756" s="46" t="e">
        <f>VLOOKUP(J1756,'[1]Item List (3)'!A$1:B$110000,2,FALSE)</f>
        <v>#N/A</v>
      </c>
      <c r="L1756" s="5"/>
      <c r="M1756" s="15" t="str">
        <f t="shared" si="477"/>
        <v>IR</v>
      </c>
      <c r="N1756" s="15"/>
      <c r="O1756" s="47" t="str">
        <f t="shared" si="465"/>
        <v/>
      </c>
      <c r="P1756" s="15"/>
      <c r="Q1756" s="15"/>
      <c r="R1756" s="15"/>
      <c r="S1756" s="15"/>
      <c r="T1756" s="15"/>
      <c r="U1756" s="48">
        <f t="shared" si="480"/>
        <v>0</v>
      </c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48">
        <f t="shared" si="479"/>
        <v>0</v>
      </c>
      <c r="BH1756" s="49">
        <f t="shared" si="467"/>
        <v>0</v>
      </c>
      <c r="BI1756" s="50">
        <f t="shared" si="481"/>
        <v>0</v>
      </c>
      <c r="BJ1756" s="50">
        <f t="shared" si="469"/>
        <v>0</v>
      </c>
      <c r="BK1756" s="51">
        <f t="shared" si="470"/>
        <v>0</v>
      </c>
      <c r="BL1756" s="51">
        <f t="shared" si="471"/>
        <v>0</v>
      </c>
      <c r="BM1756" s="51">
        <f t="shared" si="472"/>
        <v>0</v>
      </c>
      <c r="BN1756" s="52">
        <f t="shared" si="473"/>
        <v>0</v>
      </c>
      <c r="BO1756" s="52">
        <f t="shared" si="474"/>
        <v>0</v>
      </c>
      <c r="BP1756" s="52">
        <f t="shared" si="475"/>
        <v>0</v>
      </c>
      <c r="BQ1756" s="53">
        <f t="shared" si="476"/>
        <v>0</v>
      </c>
    </row>
    <row r="1757" spans="1:69">
      <c r="A1757" s="41">
        <v>1818</v>
      </c>
      <c r="B1757" s="42">
        <v>46051</v>
      </c>
      <c r="C1757" s="15" t="s">
        <v>97</v>
      </c>
      <c r="D1757" s="43" t="str">
        <f t="shared" si="478"/>
        <v>IG</v>
      </c>
      <c r="E1757" s="44" t="s">
        <v>140</v>
      </c>
      <c r="F1757" s="44"/>
      <c r="G1757" s="45"/>
      <c r="H1757" s="45"/>
      <c r="I1757" s="45"/>
      <c r="J1757" s="5"/>
      <c r="K1757" s="46" t="e">
        <f>VLOOKUP(J1757,'[1]Item List (3)'!A$1:B$110000,2,FALSE)</f>
        <v>#N/A</v>
      </c>
      <c r="L1757" s="5"/>
      <c r="M1757" s="15" t="str">
        <f t="shared" si="477"/>
        <v>IR</v>
      </c>
      <c r="N1757" s="15"/>
      <c r="O1757" s="47" t="str">
        <f t="shared" si="465"/>
        <v/>
      </c>
      <c r="P1757" s="15"/>
      <c r="Q1757" s="15"/>
      <c r="R1757" s="15"/>
      <c r="S1757" s="15"/>
      <c r="T1757" s="15"/>
      <c r="U1757" s="48">
        <f t="shared" si="480"/>
        <v>0</v>
      </c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48">
        <f t="shared" si="479"/>
        <v>0</v>
      </c>
      <c r="BH1757" s="49">
        <f t="shared" si="467"/>
        <v>0</v>
      </c>
      <c r="BI1757" s="50">
        <f t="shared" si="481"/>
        <v>0</v>
      </c>
      <c r="BJ1757" s="50">
        <f t="shared" si="469"/>
        <v>0</v>
      </c>
      <c r="BK1757" s="51">
        <f t="shared" si="470"/>
        <v>0</v>
      </c>
      <c r="BL1757" s="51">
        <f t="shared" si="471"/>
        <v>0</v>
      </c>
      <c r="BM1757" s="51">
        <f t="shared" si="472"/>
        <v>0</v>
      </c>
      <c r="BN1757" s="52">
        <f t="shared" si="473"/>
        <v>0</v>
      </c>
      <c r="BO1757" s="52">
        <f t="shared" si="474"/>
        <v>0</v>
      </c>
      <c r="BP1757" s="52">
        <f t="shared" si="475"/>
        <v>0</v>
      </c>
      <c r="BQ1757" s="53">
        <f t="shared" si="476"/>
        <v>0</v>
      </c>
    </row>
    <row r="1758" spans="1:69">
      <c r="A1758" s="41">
        <v>1819</v>
      </c>
      <c r="B1758" s="42">
        <v>46051</v>
      </c>
      <c r="C1758" s="15" t="s">
        <v>91</v>
      </c>
      <c r="D1758" s="43" t="str">
        <f t="shared" si="478"/>
        <v>IG</v>
      </c>
      <c r="E1758" s="44" t="s">
        <v>143</v>
      </c>
      <c r="F1758" s="44"/>
      <c r="G1758" s="45"/>
      <c r="H1758" s="45"/>
      <c r="I1758" s="45"/>
      <c r="J1758" s="5"/>
      <c r="K1758" s="46" t="e">
        <f>VLOOKUP(J1758,'[1]Item List (3)'!A$1:B$110000,2,FALSE)</f>
        <v>#N/A</v>
      </c>
      <c r="L1758" s="5"/>
      <c r="M1758" s="15" t="str">
        <f t="shared" si="477"/>
        <v>IR</v>
      </c>
      <c r="N1758" s="15"/>
      <c r="O1758" s="47" t="str">
        <f t="shared" si="465"/>
        <v/>
      </c>
      <c r="P1758" s="15"/>
      <c r="Q1758" s="15"/>
      <c r="R1758" s="15"/>
      <c r="S1758" s="15"/>
      <c r="T1758" s="15"/>
      <c r="U1758" s="48">
        <f t="shared" si="480"/>
        <v>0</v>
      </c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>
        <v>480</v>
      </c>
      <c r="BG1758" s="48">
        <f t="shared" si="479"/>
        <v>480</v>
      </c>
      <c r="BH1758" s="49">
        <f t="shared" si="467"/>
        <v>8</v>
      </c>
      <c r="BI1758" s="50">
        <f t="shared" si="481"/>
        <v>0</v>
      </c>
      <c r="BJ1758" s="50">
        <f t="shared" si="469"/>
        <v>0</v>
      </c>
      <c r="BK1758" s="51">
        <f t="shared" si="470"/>
        <v>0</v>
      </c>
      <c r="BL1758" s="51">
        <f t="shared" si="471"/>
        <v>0</v>
      </c>
      <c r="BM1758" s="51">
        <f t="shared" si="472"/>
        <v>0</v>
      </c>
      <c r="BN1758" s="52">
        <f t="shared" si="473"/>
        <v>8</v>
      </c>
      <c r="BO1758" s="52">
        <f t="shared" si="474"/>
        <v>0</v>
      </c>
      <c r="BP1758" s="52">
        <f t="shared" si="475"/>
        <v>0</v>
      </c>
      <c r="BQ1758" s="53">
        <f t="shared" si="476"/>
        <v>0</v>
      </c>
    </row>
    <row r="1759" spans="1:69">
      <c r="A1759" s="41">
        <v>1820</v>
      </c>
      <c r="B1759" s="42">
        <v>46051</v>
      </c>
      <c r="C1759" s="15" t="s">
        <v>97</v>
      </c>
      <c r="D1759" s="43" t="str">
        <f t="shared" si="478"/>
        <v>IG</v>
      </c>
      <c r="E1759" s="44" t="s">
        <v>143</v>
      </c>
      <c r="F1759" s="44"/>
      <c r="G1759" s="45"/>
      <c r="H1759" s="45"/>
      <c r="I1759" s="45"/>
      <c r="J1759" s="5"/>
      <c r="K1759" s="46" t="e">
        <f>VLOOKUP(J1759,'[1]Item List (3)'!A$1:B$110000,2,FALSE)</f>
        <v>#N/A</v>
      </c>
      <c r="L1759" s="5"/>
      <c r="M1759" s="15" t="str">
        <f t="shared" si="477"/>
        <v>IR</v>
      </c>
      <c r="N1759" s="15"/>
      <c r="O1759" s="47" t="str">
        <f t="shared" si="465"/>
        <v/>
      </c>
      <c r="P1759" s="15"/>
      <c r="Q1759" s="15"/>
      <c r="R1759" s="15"/>
      <c r="S1759" s="15"/>
      <c r="T1759" s="15"/>
      <c r="U1759" s="48">
        <f t="shared" si="480"/>
        <v>0</v>
      </c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>
        <v>480</v>
      </c>
      <c r="BG1759" s="48">
        <f t="shared" si="479"/>
        <v>480</v>
      </c>
      <c r="BH1759" s="49">
        <f t="shared" si="467"/>
        <v>8</v>
      </c>
      <c r="BI1759" s="50">
        <f t="shared" si="481"/>
        <v>0</v>
      </c>
      <c r="BJ1759" s="50">
        <f t="shared" si="469"/>
        <v>0</v>
      </c>
      <c r="BK1759" s="51">
        <f t="shared" si="470"/>
        <v>0</v>
      </c>
      <c r="BL1759" s="51">
        <f t="shared" si="471"/>
        <v>0</v>
      </c>
      <c r="BM1759" s="51">
        <f t="shared" si="472"/>
        <v>0</v>
      </c>
      <c r="BN1759" s="52">
        <f t="shared" si="473"/>
        <v>8</v>
      </c>
      <c r="BO1759" s="52">
        <f t="shared" si="474"/>
        <v>0</v>
      </c>
      <c r="BP1759" s="52">
        <f t="shared" si="475"/>
        <v>0</v>
      </c>
      <c r="BQ1759" s="53">
        <f t="shared" si="476"/>
        <v>0</v>
      </c>
    </row>
    <row r="1760" spans="1:69">
      <c r="A1760" s="41">
        <v>1821</v>
      </c>
      <c r="B1760" s="42">
        <v>46051</v>
      </c>
      <c r="C1760" s="15" t="s">
        <v>91</v>
      </c>
      <c r="D1760" s="43" t="str">
        <f t="shared" si="478"/>
        <v>IG</v>
      </c>
      <c r="E1760" s="44" t="s">
        <v>144</v>
      </c>
      <c r="F1760" s="44" t="s">
        <v>132</v>
      </c>
      <c r="G1760" s="45" t="s">
        <v>145</v>
      </c>
      <c r="H1760" s="45"/>
      <c r="I1760" s="45"/>
      <c r="J1760" s="5">
        <v>200609.2</v>
      </c>
      <c r="K1760" s="46" t="str">
        <f>VLOOKUP(J1760,'[1]Item List (3)'!A$1:B$110000,2,FALSE)</f>
        <v>NF.OR 311</v>
      </c>
      <c r="L1760" s="5">
        <v>251219017</v>
      </c>
      <c r="M1760" s="15" t="str">
        <f t="shared" si="477"/>
        <v>OR</v>
      </c>
      <c r="N1760" s="15">
        <v>70</v>
      </c>
      <c r="O1760" s="47">
        <f t="shared" si="465"/>
        <v>51.428571428571431</v>
      </c>
      <c r="P1760" s="15">
        <v>1</v>
      </c>
      <c r="Q1760" s="15">
        <v>42</v>
      </c>
      <c r="R1760" s="15">
        <v>7</v>
      </c>
      <c r="S1760" s="15"/>
      <c r="T1760" s="15"/>
      <c r="U1760" s="48">
        <f t="shared" si="480"/>
        <v>42</v>
      </c>
      <c r="V1760" s="15">
        <v>80</v>
      </c>
      <c r="W1760" s="15"/>
      <c r="X1760" s="15"/>
      <c r="Y1760" s="15"/>
      <c r="Z1760" s="15">
        <v>10</v>
      </c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>
        <v>390</v>
      </c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48">
        <f t="shared" si="479"/>
        <v>480</v>
      </c>
      <c r="BH1760" s="49">
        <f t="shared" si="467"/>
        <v>8</v>
      </c>
      <c r="BI1760" s="50">
        <f t="shared" si="481"/>
        <v>1.333333333333333</v>
      </c>
      <c r="BJ1760" s="50">
        <f t="shared" si="469"/>
        <v>16.666666666666664</v>
      </c>
      <c r="BK1760" s="51">
        <f t="shared" si="470"/>
        <v>61.250000000000014</v>
      </c>
      <c r="BL1760" s="51">
        <f t="shared" si="471"/>
        <v>83.333333333333343</v>
      </c>
      <c r="BM1760" s="51">
        <f t="shared" si="472"/>
        <v>8.5069444444444446</v>
      </c>
      <c r="BN1760" s="52">
        <f t="shared" si="473"/>
        <v>0</v>
      </c>
      <c r="BO1760" s="52">
        <f t="shared" si="474"/>
        <v>411.42857142857144</v>
      </c>
      <c r="BP1760" s="52">
        <f t="shared" si="475"/>
        <v>6.666666666666667</v>
      </c>
      <c r="BQ1760" s="53">
        <f t="shared" si="476"/>
        <v>342.85714285714283</v>
      </c>
    </row>
    <row r="1761" spans="1:73">
      <c r="A1761" s="41">
        <v>1822</v>
      </c>
      <c r="B1761" s="42">
        <v>46051</v>
      </c>
      <c r="C1761" s="15" t="s">
        <v>97</v>
      </c>
      <c r="D1761" s="43" t="str">
        <f t="shared" si="478"/>
        <v>IG</v>
      </c>
      <c r="E1761" s="44" t="s">
        <v>144</v>
      </c>
      <c r="F1761" s="44" t="s">
        <v>132</v>
      </c>
      <c r="G1761" s="45" t="s">
        <v>134</v>
      </c>
      <c r="H1761" s="45" t="s">
        <v>194</v>
      </c>
      <c r="I1761" s="45"/>
      <c r="J1761" s="5">
        <v>104281</v>
      </c>
      <c r="K1761" s="46" t="str">
        <f>VLOOKUP(J1761,'[1]Item List (3)'!A$1:B$110000,2,FALSE)</f>
        <v>D.IR 14536</v>
      </c>
      <c r="L1761" s="5"/>
      <c r="M1761" s="15" t="str">
        <f t="shared" si="477"/>
        <v>IR</v>
      </c>
      <c r="N1761" s="15">
        <v>60</v>
      </c>
      <c r="O1761" s="47">
        <f t="shared" si="465"/>
        <v>60</v>
      </c>
      <c r="P1761" s="15">
        <v>1</v>
      </c>
      <c r="Q1761" s="15">
        <v>68</v>
      </c>
      <c r="R1761" s="15">
        <v>6</v>
      </c>
      <c r="S1761" s="15"/>
      <c r="T1761" s="15"/>
      <c r="U1761" s="48">
        <f t="shared" si="480"/>
        <v>68</v>
      </c>
      <c r="V1761" s="15">
        <v>90</v>
      </c>
      <c r="W1761" s="15">
        <v>300</v>
      </c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>
        <v>90</v>
      </c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48">
        <f t="shared" si="479"/>
        <v>480</v>
      </c>
      <c r="BH1761" s="49">
        <f t="shared" si="467"/>
        <v>8</v>
      </c>
      <c r="BI1761" s="50">
        <f t="shared" si="481"/>
        <v>1.5</v>
      </c>
      <c r="BJ1761" s="50">
        <f t="shared" si="469"/>
        <v>18.75</v>
      </c>
      <c r="BK1761" s="51">
        <f t="shared" si="470"/>
        <v>75.555555555555557</v>
      </c>
      <c r="BL1761" s="51">
        <f t="shared" si="471"/>
        <v>91.17647058823529</v>
      </c>
      <c r="BM1761" s="51">
        <f t="shared" si="472"/>
        <v>12.916666666666668</v>
      </c>
      <c r="BN1761" s="52">
        <f t="shared" si="473"/>
        <v>5</v>
      </c>
      <c r="BO1761" s="52">
        <f t="shared" si="474"/>
        <v>180</v>
      </c>
      <c r="BP1761" s="52">
        <f t="shared" si="475"/>
        <v>1.5</v>
      </c>
      <c r="BQ1761" s="53">
        <f t="shared" si="476"/>
        <v>90</v>
      </c>
    </row>
    <row r="1762" spans="1:73">
      <c r="A1762" s="41">
        <v>1823</v>
      </c>
      <c r="B1762" s="42">
        <v>46051</v>
      </c>
      <c r="C1762" s="15" t="s">
        <v>91</v>
      </c>
      <c r="D1762" s="43" t="str">
        <f t="shared" si="478"/>
        <v>IG</v>
      </c>
      <c r="E1762" s="44" t="s">
        <v>146</v>
      </c>
      <c r="F1762" s="44"/>
      <c r="G1762" s="45"/>
      <c r="H1762" s="45"/>
      <c r="I1762" s="45"/>
      <c r="J1762" s="5"/>
      <c r="K1762" s="46" t="e">
        <f>VLOOKUP(J1762,'[1]Item List (3)'!A$1:B$110000,2,FALSE)</f>
        <v>#N/A</v>
      </c>
      <c r="L1762" s="5"/>
      <c r="M1762" s="15" t="str">
        <f t="shared" si="477"/>
        <v>IR</v>
      </c>
      <c r="N1762" s="15"/>
      <c r="O1762" s="47" t="str">
        <f t="shared" si="465"/>
        <v/>
      </c>
      <c r="P1762" s="15"/>
      <c r="Q1762" s="15"/>
      <c r="R1762" s="15"/>
      <c r="S1762" s="15"/>
      <c r="T1762" s="15"/>
      <c r="U1762" s="48">
        <f t="shared" si="480"/>
        <v>0</v>
      </c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>
        <v>480</v>
      </c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48">
        <f t="shared" si="479"/>
        <v>480</v>
      </c>
      <c r="BH1762" s="49">
        <f t="shared" si="467"/>
        <v>8</v>
      </c>
      <c r="BI1762" s="50">
        <f t="shared" si="481"/>
        <v>0</v>
      </c>
      <c r="BJ1762" s="50">
        <f t="shared" si="469"/>
        <v>0</v>
      </c>
      <c r="BK1762" s="51">
        <f t="shared" si="470"/>
        <v>0</v>
      </c>
      <c r="BL1762" s="51">
        <f t="shared" si="471"/>
        <v>0</v>
      </c>
      <c r="BM1762" s="51">
        <f t="shared" si="472"/>
        <v>0</v>
      </c>
      <c r="BN1762" s="52">
        <f t="shared" si="473"/>
        <v>0</v>
      </c>
      <c r="BO1762" s="52">
        <f t="shared" si="474"/>
        <v>0</v>
      </c>
      <c r="BP1762" s="52">
        <f t="shared" si="475"/>
        <v>8</v>
      </c>
      <c r="BQ1762" s="53">
        <f t="shared" si="476"/>
        <v>0</v>
      </c>
    </row>
    <row r="1763" spans="1:73">
      <c r="A1763" s="41">
        <v>1824</v>
      </c>
      <c r="B1763" s="42">
        <v>46051</v>
      </c>
      <c r="C1763" s="15" t="s">
        <v>97</v>
      </c>
      <c r="D1763" s="43" t="str">
        <f t="shared" si="478"/>
        <v>IG</v>
      </c>
      <c r="E1763" s="44" t="s">
        <v>146</v>
      </c>
      <c r="F1763" s="44"/>
      <c r="G1763" s="45"/>
      <c r="H1763" s="45"/>
      <c r="I1763" s="45"/>
      <c r="J1763" s="5"/>
      <c r="K1763" s="46" t="e">
        <f>VLOOKUP(J1763,'[1]Item List (3)'!A$1:B$110000,2,FALSE)</f>
        <v>#N/A</v>
      </c>
      <c r="L1763" s="5"/>
      <c r="M1763" s="15" t="str">
        <f t="shared" si="477"/>
        <v>IR</v>
      </c>
      <c r="N1763" s="15"/>
      <c r="O1763" s="47" t="str">
        <f t="shared" si="465"/>
        <v/>
      </c>
      <c r="P1763" s="15"/>
      <c r="Q1763" s="15"/>
      <c r="R1763" s="15"/>
      <c r="S1763" s="15"/>
      <c r="T1763" s="15"/>
      <c r="U1763" s="48">
        <f t="shared" si="480"/>
        <v>0</v>
      </c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>
        <v>480</v>
      </c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48">
        <f t="shared" si="479"/>
        <v>480</v>
      </c>
      <c r="BH1763" s="49">
        <f t="shared" si="467"/>
        <v>8</v>
      </c>
      <c r="BI1763" s="50">
        <f t="shared" si="481"/>
        <v>0</v>
      </c>
      <c r="BJ1763" s="50">
        <f t="shared" si="469"/>
        <v>0</v>
      </c>
      <c r="BK1763" s="51">
        <f t="shared" si="470"/>
        <v>0</v>
      </c>
      <c r="BL1763" s="51">
        <f t="shared" si="471"/>
        <v>0</v>
      </c>
      <c r="BM1763" s="51">
        <f t="shared" si="472"/>
        <v>0</v>
      </c>
      <c r="BN1763" s="52">
        <f t="shared" si="473"/>
        <v>0</v>
      </c>
      <c r="BO1763" s="52">
        <f t="shared" si="474"/>
        <v>0</v>
      </c>
      <c r="BP1763" s="52">
        <f t="shared" si="475"/>
        <v>8</v>
      </c>
      <c r="BQ1763" s="53">
        <f t="shared" si="476"/>
        <v>0</v>
      </c>
    </row>
    <row r="1764" spans="1:73">
      <c r="A1764" s="41">
        <v>1825</v>
      </c>
      <c r="B1764" s="42">
        <v>46051</v>
      </c>
      <c r="C1764" s="15" t="s">
        <v>91</v>
      </c>
      <c r="D1764" s="43" t="str">
        <f t="shared" si="478"/>
        <v>IG</v>
      </c>
      <c r="E1764" s="44" t="s">
        <v>147</v>
      </c>
      <c r="F1764" s="44" t="s">
        <v>132</v>
      </c>
      <c r="G1764" s="45" t="s">
        <v>137</v>
      </c>
      <c r="H1764" s="45"/>
      <c r="I1764" s="45"/>
      <c r="J1764" s="5">
        <v>104246</v>
      </c>
      <c r="K1764" s="46" t="str">
        <f>VLOOKUP(J1764,'[1]Item List (3)'!A$1:B$110000,2,FALSE)</f>
        <v>IN. 208</v>
      </c>
      <c r="L1764" s="5">
        <v>251223006</v>
      </c>
      <c r="M1764" s="15" t="str">
        <f t="shared" si="477"/>
        <v>IR</v>
      </c>
      <c r="N1764" s="15">
        <v>25</v>
      </c>
      <c r="O1764" s="47">
        <f t="shared" si="465"/>
        <v>144</v>
      </c>
      <c r="P1764" s="15">
        <v>1</v>
      </c>
      <c r="Q1764" s="15">
        <v>689</v>
      </c>
      <c r="R1764" s="15">
        <v>9</v>
      </c>
      <c r="S1764" s="15">
        <v>16</v>
      </c>
      <c r="T1764" s="15"/>
      <c r="U1764" s="48">
        <f t="shared" si="480"/>
        <v>705</v>
      </c>
      <c r="V1764" s="15">
        <v>390</v>
      </c>
      <c r="W1764" s="15"/>
      <c r="X1764" s="15">
        <v>35</v>
      </c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>
        <v>15</v>
      </c>
      <c r="AO1764" s="15"/>
      <c r="AP1764" s="15">
        <v>30</v>
      </c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>
        <v>10</v>
      </c>
      <c r="BD1764" s="15"/>
      <c r="BE1764" s="15"/>
      <c r="BF1764" s="15"/>
      <c r="BG1764" s="48">
        <f t="shared" si="479"/>
        <v>480</v>
      </c>
      <c r="BH1764" s="49">
        <f t="shared" si="467"/>
        <v>8</v>
      </c>
      <c r="BI1764" s="50">
        <f t="shared" si="481"/>
        <v>6.5</v>
      </c>
      <c r="BJ1764" s="50">
        <f t="shared" si="469"/>
        <v>81.25</v>
      </c>
      <c r="BK1764" s="51">
        <f t="shared" si="470"/>
        <v>75.320512820512818</v>
      </c>
      <c r="BL1764" s="51">
        <f t="shared" si="471"/>
        <v>96.453900709219852</v>
      </c>
      <c r="BM1764" s="51">
        <f t="shared" si="472"/>
        <v>59.027777777777771</v>
      </c>
      <c r="BN1764" s="52">
        <f t="shared" si="473"/>
        <v>0.5</v>
      </c>
      <c r="BO1764" s="52">
        <f t="shared" si="474"/>
        <v>1080</v>
      </c>
      <c r="BP1764" s="52">
        <f t="shared" si="475"/>
        <v>1</v>
      </c>
      <c r="BQ1764" s="53">
        <f t="shared" si="476"/>
        <v>144</v>
      </c>
      <c r="BR1764" s="54">
        <v>1</v>
      </c>
    </row>
    <row r="1765" spans="1:73">
      <c r="A1765" s="41">
        <v>1826</v>
      </c>
      <c r="B1765" s="42">
        <v>46051</v>
      </c>
      <c r="C1765" s="15" t="s">
        <v>97</v>
      </c>
      <c r="D1765" s="43" t="str">
        <f t="shared" si="478"/>
        <v>IG</v>
      </c>
      <c r="E1765" s="44" t="s">
        <v>147</v>
      </c>
      <c r="F1765" s="44" t="s">
        <v>132</v>
      </c>
      <c r="G1765" s="45" t="s">
        <v>133</v>
      </c>
      <c r="H1765" s="45"/>
      <c r="I1765" s="45"/>
      <c r="J1765" s="5">
        <v>104246</v>
      </c>
      <c r="K1765" s="46" t="str">
        <f>VLOOKUP(J1765,'[1]Item List (3)'!A$1:B$110000,2,FALSE)</f>
        <v>IN. 208</v>
      </c>
      <c r="L1765" s="5">
        <v>251223006</v>
      </c>
      <c r="M1765" s="15" t="str">
        <f t="shared" si="477"/>
        <v>IR</v>
      </c>
      <c r="N1765" s="15">
        <v>25</v>
      </c>
      <c r="O1765" s="47">
        <f t="shared" si="465"/>
        <v>144</v>
      </c>
      <c r="P1765" s="15">
        <v>1</v>
      </c>
      <c r="Q1765" s="15">
        <v>277</v>
      </c>
      <c r="R1765" s="15">
        <v>28</v>
      </c>
      <c r="S1765" s="15">
        <v>8</v>
      </c>
      <c r="T1765" s="15"/>
      <c r="U1765" s="48">
        <f t="shared" si="480"/>
        <v>285</v>
      </c>
      <c r="V1765" s="15">
        <v>225</v>
      </c>
      <c r="W1765" s="15">
        <v>270</v>
      </c>
      <c r="X1765" s="15"/>
      <c r="Y1765" s="15"/>
      <c r="Z1765" s="15">
        <v>10</v>
      </c>
      <c r="AA1765" s="15"/>
      <c r="AB1765" s="15"/>
      <c r="AC1765" s="15"/>
      <c r="AD1765" s="15"/>
      <c r="AE1765" s="15">
        <v>5</v>
      </c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>
        <v>10</v>
      </c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>
        <v>20</v>
      </c>
      <c r="BD1765" s="15"/>
      <c r="BE1765" s="15"/>
      <c r="BF1765" s="15"/>
      <c r="BG1765" s="48">
        <f t="shared" si="479"/>
        <v>540</v>
      </c>
      <c r="BH1765" s="49">
        <f t="shared" si="467"/>
        <v>9</v>
      </c>
      <c r="BI1765" s="50">
        <f t="shared" si="481"/>
        <v>3.75</v>
      </c>
      <c r="BJ1765" s="50">
        <f t="shared" si="469"/>
        <v>41.666666666666671</v>
      </c>
      <c r="BK1765" s="51">
        <f t="shared" si="470"/>
        <v>52.777777777777779</v>
      </c>
      <c r="BL1765" s="51">
        <f t="shared" si="471"/>
        <v>87.368421052631589</v>
      </c>
      <c r="BM1765" s="51">
        <f t="shared" si="472"/>
        <v>19.212962962962969</v>
      </c>
      <c r="BN1765" s="52">
        <f t="shared" si="473"/>
        <v>4.666666666666667</v>
      </c>
      <c r="BO1765" s="52">
        <f t="shared" si="474"/>
        <v>623.99999999999989</v>
      </c>
      <c r="BP1765" s="52">
        <f t="shared" si="475"/>
        <v>0.58333333333333304</v>
      </c>
      <c r="BQ1765" s="53">
        <f t="shared" si="476"/>
        <v>83.999999999999957</v>
      </c>
      <c r="BR1765" s="54">
        <v>1</v>
      </c>
    </row>
    <row r="1766" spans="1:73">
      <c r="A1766" s="41">
        <v>1827</v>
      </c>
      <c r="B1766" s="42">
        <v>46051</v>
      </c>
      <c r="C1766" s="15" t="s">
        <v>91</v>
      </c>
      <c r="D1766" s="43" t="str">
        <f t="shared" si="478"/>
        <v>IG</v>
      </c>
      <c r="E1766" s="44" t="s">
        <v>150</v>
      </c>
      <c r="F1766" s="44" t="s">
        <v>132</v>
      </c>
      <c r="G1766" s="45" t="s">
        <v>141</v>
      </c>
      <c r="H1766" s="45"/>
      <c r="I1766" s="45"/>
      <c r="J1766" s="5">
        <v>200827.1</v>
      </c>
      <c r="K1766" s="46" t="str">
        <f>VLOOKUP(J1766,'[1]Item List (3)'!A$1:B$110000,2,FALSE)</f>
        <v>MNA.OR 4020</v>
      </c>
      <c r="L1766" s="5">
        <v>251204004</v>
      </c>
      <c r="M1766" s="15" t="str">
        <f t="shared" si="477"/>
        <v>OR</v>
      </c>
      <c r="N1766" s="15">
        <v>25</v>
      </c>
      <c r="O1766" s="47">
        <f t="shared" si="465"/>
        <v>144</v>
      </c>
      <c r="P1766" s="15">
        <v>1</v>
      </c>
      <c r="Q1766" s="15">
        <v>960</v>
      </c>
      <c r="R1766" s="15">
        <v>5</v>
      </c>
      <c r="S1766" s="15">
        <v>9</v>
      </c>
      <c r="T1766" s="15"/>
      <c r="U1766" s="48">
        <f t="shared" si="480"/>
        <v>969</v>
      </c>
      <c r="V1766" s="15">
        <v>440</v>
      </c>
      <c r="W1766" s="15"/>
      <c r="X1766" s="15"/>
      <c r="Y1766" s="15"/>
      <c r="Z1766" s="15"/>
      <c r="AA1766" s="15"/>
      <c r="AB1766" s="15"/>
      <c r="AC1766" s="15"/>
      <c r="AD1766" s="15"/>
      <c r="AE1766" s="15">
        <v>5</v>
      </c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>
        <v>20</v>
      </c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>
        <v>15</v>
      </c>
      <c r="BD1766" s="15"/>
      <c r="BE1766" s="15"/>
      <c r="BF1766" s="15"/>
      <c r="BG1766" s="48">
        <f t="shared" si="479"/>
        <v>480</v>
      </c>
      <c r="BH1766" s="49">
        <f t="shared" si="467"/>
        <v>8</v>
      </c>
      <c r="BI1766" s="50">
        <f t="shared" si="481"/>
        <v>7.333333333333333</v>
      </c>
      <c r="BJ1766" s="50">
        <f t="shared" si="469"/>
        <v>91.666666666666657</v>
      </c>
      <c r="BK1766" s="51">
        <f t="shared" si="470"/>
        <v>91.76136363636364</v>
      </c>
      <c r="BL1766" s="51">
        <f t="shared" si="471"/>
        <v>98.555211558307533</v>
      </c>
      <c r="BM1766" s="51">
        <f t="shared" si="472"/>
        <v>82.899305555555543</v>
      </c>
      <c r="BN1766" s="52">
        <f t="shared" si="473"/>
        <v>0.33333333333333331</v>
      </c>
      <c r="BO1766" s="52">
        <f t="shared" si="474"/>
        <v>1104</v>
      </c>
      <c r="BP1766" s="52">
        <f t="shared" si="475"/>
        <v>0.33333333333333331</v>
      </c>
      <c r="BQ1766" s="53">
        <f t="shared" si="476"/>
        <v>48</v>
      </c>
      <c r="BR1766" s="54">
        <v>1</v>
      </c>
    </row>
    <row r="1767" spans="1:73">
      <c r="A1767" s="41">
        <v>1828</v>
      </c>
      <c r="B1767" s="42">
        <v>46051</v>
      </c>
      <c r="C1767" s="15" t="s">
        <v>97</v>
      </c>
      <c r="D1767" s="43" t="str">
        <f t="shared" si="478"/>
        <v>IG</v>
      </c>
      <c r="E1767" s="44" t="s">
        <v>150</v>
      </c>
      <c r="F1767" s="44" t="s">
        <v>132</v>
      </c>
      <c r="G1767" s="45" t="s">
        <v>151</v>
      </c>
      <c r="H1767" s="45" t="s">
        <v>110</v>
      </c>
      <c r="I1767" s="45"/>
      <c r="J1767" s="5">
        <v>200827.1</v>
      </c>
      <c r="K1767" s="46" t="str">
        <f>VLOOKUP(J1767,'[1]Item List (3)'!A$1:B$110000,2,FALSE)</f>
        <v>MNA.OR 4020</v>
      </c>
      <c r="L1767" s="5">
        <v>251204004</v>
      </c>
      <c r="M1767" s="15" t="str">
        <f t="shared" si="477"/>
        <v>OR</v>
      </c>
      <c r="N1767" s="15">
        <v>25</v>
      </c>
      <c r="O1767" s="47">
        <f t="shared" ref="O1767:O1830" si="482">IFERROR(3600/N1767,"")</f>
        <v>144</v>
      </c>
      <c r="P1767" s="15">
        <v>1</v>
      </c>
      <c r="Q1767" s="15">
        <v>982</v>
      </c>
      <c r="R1767" s="15"/>
      <c r="S1767" s="15"/>
      <c r="T1767" s="15"/>
      <c r="U1767" s="48">
        <f t="shared" si="480"/>
        <v>982</v>
      </c>
      <c r="V1767" s="15">
        <v>450</v>
      </c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>
        <v>20</v>
      </c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>
        <v>10</v>
      </c>
      <c r="BD1767" s="15"/>
      <c r="BE1767" s="15"/>
      <c r="BF1767" s="15"/>
      <c r="BG1767" s="48">
        <f t="shared" si="479"/>
        <v>480</v>
      </c>
      <c r="BH1767" s="49">
        <f t="shared" ref="BH1767:BH1830" si="483">BG1767/60</f>
        <v>8</v>
      </c>
      <c r="BI1767" s="50">
        <f t="shared" si="481"/>
        <v>7.5</v>
      </c>
      <c r="BJ1767" s="50">
        <f t="shared" ref="BJ1767:BJ1820" si="484">IFERROR(BI1767/BH1767*100,0)</f>
        <v>93.75</v>
      </c>
      <c r="BK1767" s="51">
        <f t="shared" ref="BK1767:BK1830" si="485">IFERROR(((U1767*N1767)/(BI1767*3600)*100),0)</f>
        <v>90.925925925925924</v>
      </c>
      <c r="BL1767" s="51">
        <f t="shared" ref="BL1767:BL1830" si="486">IFERROR(((U1767-(R1767+S1767+T1767))/U1767*100),0)</f>
        <v>100</v>
      </c>
      <c r="BM1767" s="51">
        <f t="shared" ref="BM1767:BM1830" si="487">IFERROR((((BJ1767*BK1767*BL1767)/1000000)*100),0)</f>
        <v>85.243055555555543</v>
      </c>
      <c r="BN1767" s="52">
        <f t="shared" ref="BN1767:BN1830" si="488">(W1767+AP1767+BE1767+BF1767)/60</f>
        <v>0.33333333333333331</v>
      </c>
      <c r="BO1767" s="52">
        <f t="shared" ref="BO1767:BO1830" si="489">IFERROR(((BH1767-BN1767)*3600)/N1767,0)</f>
        <v>1104</v>
      </c>
      <c r="BP1767" s="52">
        <f t="shared" ref="BP1767:BP1830" si="490">IFERROR(SUM(W1767:BF1767)/60-BN1767,0)</f>
        <v>0.16666666666666669</v>
      </c>
      <c r="BQ1767" s="53">
        <f t="shared" ref="BQ1767:BQ1830" si="491">IFERROR(BP1767*3600/N1767,0)</f>
        <v>24.000000000000004</v>
      </c>
    </row>
    <row r="1768" spans="1:73">
      <c r="A1768" s="41">
        <v>1829</v>
      </c>
      <c r="B1768" s="42">
        <v>46051</v>
      </c>
      <c r="C1768" s="15" t="s">
        <v>91</v>
      </c>
      <c r="D1768" s="43" t="str">
        <f t="shared" si="478"/>
        <v>IG</v>
      </c>
      <c r="E1768" s="44" t="s">
        <v>153</v>
      </c>
      <c r="F1768" s="44" t="s">
        <v>132</v>
      </c>
      <c r="G1768" s="45" t="s">
        <v>139</v>
      </c>
      <c r="H1768" s="45"/>
      <c r="I1768" s="45"/>
      <c r="J1768" s="5">
        <v>103003</v>
      </c>
      <c r="K1768" s="46" t="str">
        <f>VLOOKUP(J1768,'[1]Item List (3)'!A$1:B$110000,2,FALSE)</f>
        <v>940041552 MATERIAL</v>
      </c>
      <c r="L1768" s="5">
        <v>251128004</v>
      </c>
      <c r="M1768" s="15" t="str">
        <f t="shared" si="477"/>
        <v>IR</v>
      </c>
      <c r="N1768" s="15">
        <v>50</v>
      </c>
      <c r="O1768" s="47">
        <f t="shared" si="482"/>
        <v>72</v>
      </c>
      <c r="P1768" s="15">
        <v>1</v>
      </c>
      <c r="Q1768" s="15">
        <v>299</v>
      </c>
      <c r="R1768" s="15">
        <v>23</v>
      </c>
      <c r="S1768" s="15">
        <v>5</v>
      </c>
      <c r="T1768" s="15"/>
      <c r="U1768" s="48">
        <f t="shared" si="480"/>
        <v>304</v>
      </c>
      <c r="V1768" s="15">
        <v>450</v>
      </c>
      <c r="W1768" s="15"/>
      <c r="X1768" s="15"/>
      <c r="Y1768" s="15"/>
      <c r="Z1768" s="15"/>
      <c r="AA1768" s="15"/>
      <c r="AB1768" s="15"/>
      <c r="AC1768" s="15"/>
      <c r="AD1768" s="15"/>
      <c r="AE1768" s="15">
        <v>5</v>
      </c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>
        <v>25</v>
      </c>
      <c r="AQ1768" s="15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48">
        <f t="shared" si="479"/>
        <v>480</v>
      </c>
      <c r="BH1768" s="49">
        <f t="shared" si="483"/>
        <v>8</v>
      </c>
      <c r="BI1768" s="50">
        <f t="shared" si="481"/>
        <v>7.5</v>
      </c>
      <c r="BJ1768" s="50">
        <f t="shared" si="484"/>
        <v>93.75</v>
      </c>
      <c r="BK1768" s="51">
        <f t="shared" si="485"/>
        <v>56.296296296296298</v>
      </c>
      <c r="BL1768" s="51">
        <f t="shared" si="486"/>
        <v>90.789473684210535</v>
      </c>
      <c r="BM1768" s="51">
        <f t="shared" si="487"/>
        <v>47.916666666666671</v>
      </c>
      <c r="BN1768" s="52">
        <f t="shared" si="488"/>
        <v>0.41666666666666669</v>
      </c>
      <c r="BO1768" s="52">
        <f t="shared" si="489"/>
        <v>546</v>
      </c>
      <c r="BP1768" s="52">
        <f t="shared" si="490"/>
        <v>8.3333333333333315E-2</v>
      </c>
      <c r="BQ1768" s="53">
        <f t="shared" si="491"/>
        <v>5.9999999999999991</v>
      </c>
      <c r="BR1768" s="54">
        <v>1</v>
      </c>
      <c r="BT1768" s="54">
        <v>1</v>
      </c>
      <c r="BU1768" s="55">
        <v>1</v>
      </c>
    </row>
    <row r="1769" spans="1:73">
      <c r="A1769" s="41">
        <v>1830</v>
      </c>
      <c r="B1769" s="42">
        <v>46051</v>
      </c>
      <c r="C1769" s="15" t="s">
        <v>97</v>
      </c>
      <c r="D1769" s="43" t="str">
        <f t="shared" si="478"/>
        <v>IG</v>
      </c>
      <c r="E1769" s="44" t="s">
        <v>153</v>
      </c>
      <c r="F1769" s="44"/>
      <c r="G1769" s="45"/>
      <c r="H1769" s="45"/>
      <c r="I1769" s="45"/>
      <c r="J1769" s="5"/>
      <c r="K1769" s="46" t="e">
        <f>VLOOKUP(J1769,'[1]Item List (3)'!A$1:B$110000,2,FALSE)</f>
        <v>#N/A</v>
      </c>
      <c r="L1769" s="5"/>
      <c r="M1769" s="15" t="str">
        <f t="shared" si="477"/>
        <v>IR</v>
      </c>
      <c r="N1769" s="15"/>
      <c r="O1769" s="47" t="str">
        <f t="shared" si="482"/>
        <v/>
      </c>
      <c r="P1769" s="15"/>
      <c r="Q1769" s="15"/>
      <c r="R1769" s="15"/>
      <c r="S1769" s="15"/>
      <c r="T1769" s="15"/>
      <c r="U1769" s="48">
        <f t="shared" si="480"/>
        <v>0</v>
      </c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>
        <v>480</v>
      </c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48">
        <f t="shared" si="479"/>
        <v>480</v>
      </c>
      <c r="BH1769" s="49">
        <f t="shared" si="483"/>
        <v>8</v>
      </c>
      <c r="BI1769" s="50">
        <f t="shared" si="481"/>
        <v>0</v>
      </c>
      <c r="BJ1769" s="50">
        <f t="shared" si="484"/>
        <v>0</v>
      </c>
      <c r="BK1769" s="51">
        <f t="shared" si="485"/>
        <v>0</v>
      </c>
      <c r="BL1769" s="51">
        <f t="shared" si="486"/>
        <v>0</v>
      </c>
      <c r="BM1769" s="51">
        <f t="shared" si="487"/>
        <v>0</v>
      </c>
      <c r="BN1769" s="52">
        <f t="shared" si="488"/>
        <v>0</v>
      </c>
      <c r="BO1769" s="52">
        <f t="shared" si="489"/>
        <v>0</v>
      </c>
      <c r="BP1769" s="52">
        <f t="shared" si="490"/>
        <v>8</v>
      </c>
      <c r="BQ1769" s="53">
        <f t="shared" si="491"/>
        <v>0</v>
      </c>
    </row>
    <row r="1770" spans="1:73">
      <c r="A1770" s="41">
        <v>1831</v>
      </c>
      <c r="B1770" s="42">
        <v>46051</v>
      </c>
      <c r="C1770" s="15" t="s">
        <v>91</v>
      </c>
      <c r="D1770" s="43" t="str">
        <f t="shared" si="478"/>
        <v>IG</v>
      </c>
      <c r="E1770" s="44" t="s">
        <v>155</v>
      </c>
      <c r="F1770" s="44" t="s">
        <v>132</v>
      </c>
      <c r="G1770" s="45" t="s">
        <v>149</v>
      </c>
      <c r="H1770" s="45"/>
      <c r="I1770" s="45"/>
      <c r="J1770" s="5">
        <v>208442</v>
      </c>
      <c r="K1770" s="46" t="str">
        <f>VLOOKUP(J1770,'[1]Item List (3)'!A$1:B$110000,2,FALSE)</f>
        <v>R.OR 442(JC 8015) (L)</v>
      </c>
      <c r="L1770" s="5">
        <v>251226005</v>
      </c>
      <c r="M1770" s="15" t="str">
        <f t="shared" si="477"/>
        <v>OR</v>
      </c>
      <c r="N1770" s="15">
        <v>30</v>
      </c>
      <c r="O1770" s="47">
        <f t="shared" si="482"/>
        <v>120</v>
      </c>
      <c r="P1770" s="15">
        <v>1</v>
      </c>
      <c r="Q1770" s="15">
        <v>801</v>
      </c>
      <c r="R1770" s="15">
        <v>13</v>
      </c>
      <c r="S1770" s="15">
        <v>9</v>
      </c>
      <c r="T1770" s="15">
        <v>1</v>
      </c>
      <c r="U1770" s="48">
        <f t="shared" si="480"/>
        <v>811</v>
      </c>
      <c r="V1770" s="15">
        <v>460</v>
      </c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>
        <v>20</v>
      </c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48">
        <f t="shared" si="479"/>
        <v>480</v>
      </c>
      <c r="BH1770" s="49">
        <f t="shared" si="483"/>
        <v>8</v>
      </c>
      <c r="BI1770" s="50">
        <f t="shared" si="481"/>
        <v>7.666666666666667</v>
      </c>
      <c r="BJ1770" s="50">
        <f t="shared" si="484"/>
        <v>95.833333333333343</v>
      </c>
      <c r="BK1770" s="51">
        <f t="shared" si="485"/>
        <v>88.15217391304347</v>
      </c>
      <c r="BL1770" s="51">
        <f t="shared" si="486"/>
        <v>97.16399506781751</v>
      </c>
      <c r="BM1770" s="51">
        <f t="shared" si="487"/>
        <v>82.083333333333329</v>
      </c>
      <c r="BN1770" s="52">
        <f t="shared" si="488"/>
        <v>0.33333333333333331</v>
      </c>
      <c r="BO1770" s="52">
        <f t="shared" si="489"/>
        <v>920</v>
      </c>
      <c r="BP1770" s="52">
        <f t="shared" si="490"/>
        <v>0</v>
      </c>
      <c r="BQ1770" s="53">
        <f t="shared" si="491"/>
        <v>0</v>
      </c>
    </row>
    <row r="1771" spans="1:73">
      <c r="A1771" s="41">
        <v>1832</v>
      </c>
      <c r="B1771" s="42">
        <v>46051</v>
      </c>
      <c r="C1771" s="15" t="s">
        <v>97</v>
      </c>
      <c r="D1771" s="43" t="str">
        <f t="shared" si="478"/>
        <v>IG</v>
      </c>
      <c r="E1771" s="44" t="s">
        <v>155</v>
      </c>
      <c r="F1771" s="44" t="s">
        <v>132</v>
      </c>
      <c r="G1771" s="45" t="s">
        <v>195</v>
      </c>
      <c r="H1771" s="45"/>
      <c r="I1771" s="45"/>
      <c r="J1771" s="5">
        <v>208442</v>
      </c>
      <c r="K1771" s="46" t="str">
        <f>VLOOKUP(J1771,'[1]Item List (3)'!A$1:B$110000,2,FALSE)</f>
        <v>R.OR 442(JC 8015) (L)</v>
      </c>
      <c r="L1771" s="5">
        <v>251226005</v>
      </c>
      <c r="M1771" s="15" t="str">
        <f t="shared" si="477"/>
        <v>OR</v>
      </c>
      <c r="N1771" s="15">
        <v>30</v>
      </c>
      <c r="O1771" s="47">
        <f t="shared" si="482"/>
        <v>120</v>
      </c>
      <c r="P1771" s="15">
        <v>1</v>
      </c>
      <c r="Q1771" s="15">
        <v>661</v>
      </c>
      <c r="R1771" s="15">
        <v>12</v>
      </c>
      <c r="S1771" s="15">
        <v>3</v>
      </c>
      <c r="T1771" s="15"/>
      <c r="U1771" s="48">
        <f t="shared" si="480"/>
        <v>664</v>
      </c>
      <c r="V1771" s="15">
        <v>430</v>
      </c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>
        <v>15</v>
      </c>
      <c r="AH1771" s="15"/>
      <c r="AI1771" s="15"/>
      <c r="AJ1771" s="15"/>
      <c r="AK1771" s="15"/>
      <c r="AL1771" s="15"/>
      <c r="AM1771" s="15"/>
      <c r="AN1771" s="15"/>
      <c r="AO1771" s="15"/>
      <c r="AP1771" s="15">
        <v>10</v>
      </c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>
        <v>20</v>
      </c>
      <c r="BD1771" s="15"/>
      <c r="BE1771" s="15">
        <v>5</v>
      </c>
      <c r="BF1771" s="15"/>
      <c r="BG1771" s="48">
        <f t="shared" si="479"/>
        <v>480</v>
      </c>
      <c r="BH1771" s="49">
        <f t="shared" si="483"/>
        <v>8</v>
      </c>
      <c r="BI1771" s="50">
        <f t="shared" si="481"/>
        <v>7.166666666666667</v>
      </c>
      <c r="BJ1771" s="50">
        <f t="shared" si="484"/>
        <v>89.583333333333343</v>
      </c>
      <c r="BK1771" s="51">
        <f t="shared" si="485"/>
        <v>77.20930232558139</v>
      </c>
      <c r="BL1771" s="51">
        <f t="shared" si="486"/>
        <v>97.740963855421697</v>
      </c>
      <c r="BM1771" s="51">
        <f t="shared" si="487"/>
        <v>67.604166666666671</v>
      </c>
      <c r="BN1771" s="52">
        <f t="shared" si="488"/>
        <v>0.25</v>
      </c>
      <c r="BO1771" s="52">
        <f t="shared" si="489"/>
        <v>930</v>
      </c>
      <c r="BP1771" s="52">
        <f t="shared" si="490"/>
        <v>0.58333333333333337</v>
      </c>
      <c r="BQ1771" s="53">
        <f t="shared" si="491"/>
        <v>70</v>
      </c>
      <c r="BS1771" s="54">
        <v>1</v>
      </c>
    </row>
    <row r="1772" spans="1:73">
      <c r="A1772" s="41">
        <v>1833</v>
      </c>
      <c r="B1772" s="42">
        <v>46051</v>
      </c>
      <c r="C1772" s="15" t="s">
        <v>91</v>
      </c>
      <c r="D1772" s="43" t="str">
        <f t="shared" si="478"/>
        <v>IG</v>
      </c>
      <c r="E1772" s="44" t="s">
        <v>158</v>
      </c>
      <c r="F1772" s="44" t="s">
        <v>132</v>
      </c>
      <c r="G1772" s="45" t="s">
        <v>123</v>
      </c>
      <c r="H1772" s="45"/>
      <c r="I1772" s="45"/>
      <c r="J1772" s="5">
        <v>208281</v>
      </c>
      <c r="K1772" s="46" t="str">
        <f>VLOOKUP(J1772,'[1]Item List (3)'!A$1:B$110000,2,FALSE)</f>
        <v>D.OR 14536</v>
      </c>
      <c r="L1772" s="5">
        <v>251225006</v>
      </c>
      <c r="M1772" s="15" t="str">
        <f t="shared" si="477"/>
        <v>OR</v>
      </c>
      <c r="N1772" s="15">
        <v>80</v>
      </c>
      <c r="O1772" s="47">
        <f t="shared" si="482"/>
        <v>45</v>
      </c>
      <c r="P1772" s="15">
        <v>1</v>
      </c>
      <c r="Q1772" s="15">
        <v>35</v>
      </c>
      <c r="R1772" s="15">
        <v>11</v>
      </c>
      <c r="S1772" s="15"/>
      <c r="T1772" s="15"/>
      <c r="U1772" s="48">
        <f t="shared" si="480"/>
        <v>35</v>
      </c>
      <c r="V1772" s="15">
        <v>120</v>
      </c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>
        <v>360</v>
      </c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48">
        <f t="shared" si="479"/>
        <v>480</v>
      </c>
      <c r="BH1772" s="49">
        <f t="shared" si="483"/>
        <v>8</v>
      </c>
      <c r="BI1772" s="50">
        <f t="shared" si="481"/>
        <v>2</v>
      </c>
      <c r="BJ1772" s="50">
        <f t="shared" si="484"/>
        <v>25</v>
      </c>
      <c r="BK1772" s="51">
        <f t="shared" si="485"/>
        <v>38.888888888888893</v>
      </c>
      <c r="BL1772" s="51">
        <f t="shared" si="486"/>
        <v>68.571428571428569</v>
      </c>
      <c r="BM1772" s="51">
        <f t="shared" si="487"/>
        <v>6.666666666666667</v>
      </c>
      <c r="BN1772" s="52">
        <f t="shared" si="488"/>
        <v>0</v>
      </c>
      <c r="BO1772" s="52">
        <f t="shared" si="489"/>
        <v>360</v>
      </c>
      <c r="BP1772" s="52">
        <f t="shared" si="490"/>
        <v>6</v>
      </c>
      <c r="BQ1772" s="53">
        <f t="shared" si="491"/>
        <v>270</v>
      </c>
    </row>
    <row r="1773" spans="1:73">
      <c r="A1773" s="41">
        <v>1834</v>
      </c>
      <c r="B1773" s="42">
        <v>46051</v>
      </c>
      <c r="C1773" s="15" t="s">
        <v>97</v>
      </c>
      <c r="D1773" s="43" t="str">
        <f t="shared" si="478"/>
        <v>IG</v>
      </c>
      <c r="E1773" s="44" t="s">
        <v>158</v>
      </c>
      <c r="F1773" s="44" t="s">
        <v>132</v>
      </c>
      <c r="G1773" s="45" t="s">
        <v>123</v>
      </c>
      <c r="H1773" s="45" t="s">
        <v>138</v>
      </c>
      <c r="I1773" s="45"/>
      <c r="J1773" s="5">
        <v>208281</v>
      </c>
      <c r="K1773" s="46" t="str">
        <f>VLOOKUP(J1773,'[1]Item List (3)'!A$1:B$110000,2,FALSE)</f>
        <v>D.OR 14536</v>
      </c>
      <c r="L1773" s="5">
        <v>251225006</v>
      </c>
      <c r="M1773" s="15" t="str">
        <f t="shared" si="477"/>
        <v>OR</v>
      </c>
      <c r="N1773" s="15">
        <v>80</v>
      </c>
      <c r="O1773" s="47">
        <f t="shared" si="482"/>
        <v>45</v>
      </c>
      <c r="P1773" s="15">
        <v>1</v>
      </c>
      <c r="Q1773" s="15">
        <v>154</v>
      </c>
      <c r="R1773" s="15">
        <v>38</v>
      </c>
      <c r="S1773" s="15"/>
      <c r="T1773" s="15"/>
      <c r="U1773" s="48">
        <f t="shared" si="480"/>
        <v>154</v>
      </c>
      <c r="V1773" s="15">
        <v>410</v>
      </c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>
        <v>70</v>
      </c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48">
        <f t="shared" si="479"/>
        <v>480</v>
      </c>
      <c r="BH1773" s="49">
        <f t="shared" si="483"/>
        <v>8</v>
      </c>
      <c r="BI1773" s="50">
        <f t="shared" si="481"/>
        <v>6.833333333333333</v>
      </c>
      <c r="BJ1773" s="50">
        <f t="shared" si="484"/>
        <v>85.416666666666657</v>
      </c>
      <c r="BK1773" s="51">
        <f t="shared" si="485"/>
        <v>50.081300813008134</v>
      </c>
      <c r="BL1773" s="51">
        <f t="shared" si="486"/>
        <v>75.324675324675326</v>
      </c>
      <c r="BM1773" s="51">
        <f t="shared" si="487"/>
        <v>32.222222222222221</v>
      </c>
      <c r="BN1773" s="52">
        <f t="shared" si="488"/>
        <v>0</v>
      </c>
      <c r="BO1773" s="52">
        <f t="shared" si="489"/>
        <v>360</v>
      </c>
      <c r="BP1773" s="52">
        <f t="shared" si="490"/>
        <v>1.1666666666666667</v>
      </c>
      <c r="BQ1773" s="53">
        <f t="shared" si="491"/>
        <v>52.5</v>
      </c>
    </row>
    <row r="1774" spans="1:73">
      <c r="A1774" s="41">
        <v>1835</v>
      </c>
      <c r="B1774" s="42">
        <v>46051</v>
      </c>
      <c r="C1774" s="15" t="s">
        <v>91</v>
      </c>
      <c r="D1774" s="43" t="str">
        <f t="shared" si="478"/>
        <v>IG</v>
      </c>
      <c r="E1774" s="44" t="s">
        <v>159</v>
      </c>
      <c r="F1774" s="44"/>
      <c r="G1774" s="45"/>
      <c r="H1774" s="45"/>
      <c r="I1774" s="45"/>
      <c r="J1774" s="5"/>
      <c r="K1774" s="46" t="e">
        <f>VLOOKUP(J1774,'[1]Item List (3)'!A$1:B$110000,2,FALSE)</f>
        <v>#N/A</v>
      </c>
      <c r="L1774" s="5"/>
      <c r="M1774" s="15" t="str">
        <f t="shared" si="477"/>
        <v>IR</v>
      </c>
      <c r="N1774" s="15"/>
      <c r="O1774" s="47" t="str">
        <f t="shared" si="482"/>
        <v/>
      </c>
      <c r="P1774" s="15"/>
      <c r="Q1774" s="15"/>
      <c r="R1774" s="15"/>
      <c r="S1774" s="15"/>
      <c r="T1774" s="15"/>
      <c r="U1774" s="48">
        <f t="shared" si="480"/>
        <v>0</v>
      </c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>
        <v>480</v>
      </c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48">
        <f t="shared" si="479"/>
        <v>480</v>
      </c>
      <c r="BH1774" s="49">
        <f t="shared" si="483"/>
        <v>8</v>
      </c>
      <c r="BI1774" s="50">
        <f t="shared" si="481"/>
        <v>0</v>
      </c>
      <c r="BJ1774" s="50">
        <f t="shared" si="484"/>
        <v>0</v>
      </c>
      <c r="BK1774" s="51">
        <f t="shared" si="485"/>
        <v>0</v>
      </c>
      <c r="BL1774" s="51">
        <f t="shared" si="486"/>
        <v>0</v>
      </c>
      <c r="BM1774" s="51">
        <f t="shared" si="487"/>
        <v>0</v>
      </c>
      <c r="BN1774" s="52">
        <f t="shared" si="488"/>
        <v>0</v>
      </c>
      <c r="BO1774" s="52">
        <f t="shared" si="489"/>
        <v>0</v>
      </c>
      <c r="BP1774" s="52">
        <f t="shared" si="490"/>
        <v>8</v>
      </c>
      <c r="BQ1774" s="53">
        <f t="shared" si="491"/>
        <v>0</v>
      </c>
    </row>
    <row r="1775" spans="1:73">
      <c r="A1775" s="41">
        <v>1836</v>
      </c>
      <c r="B1775" s="42">
        <v>46051</v>
      </c>
      <c r="C1775" s="15" t="s">
        <v>97</v>
      </c>
      <c r="D1775" s="43" t="str">
        <f t="shared" si="478"/>
        <v>IG</v>
      </c>
      <c r="E1775" s="44" t="s">
        <v>159</v>
      </c>
      <c r="F1775" s="44"/>
      <c r="G1775" s="45"/>
      <c r="H1775" s="45"/>
      <c r="I1775" s="45"/>
      <c r="J1775" s="5"/>
      <c r="K1775" s="46" t="e">
        <f>VLOOKUP(J1775,'[1]Item List (3)'!A$1:B$110000,2,FALSE)</f>
        <v>#N/A</v>
      </c>
      <c r="L1775" s="5"/>
      <c r="M1775" s="15" t="str">
        <f t="shared" ref="M1775:M1838" si="492">IF((LEFT(J1775))="2",$L$1,$J$1)</f>
        <v>IR</v>
      </c>
      <c r="N1775" s="15"/>
      <c r="O1775" s="47" t="str">
        <f t="shared" si="482"/>
        <v/>
      </c>
      <c r="P1775" s="15"/>
      <c r="Q1775" s="15"/>
      <c r="R1775" s="15"/>
      <c r="S1775" s="15"/>
      <c r="T1775" s="15"/>
      <c r="U1775" s="48">
        <f t="shared" si="480"/>
        <v>0</v>
      </c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>
        <v>480</v>
      </c>
      <c r="AS1775" s="15"/>
      <c r="AT1775" s="15"/>
      <c r="AU1775" s="15"/>
      <c r="AV1775" s="15"/>
      <c r="AW1775" s="15"/>
      <c r="AX1775" s="15"/>
      <c r="AY1775" s="15"/>
      <c r="AZ1775" s="15"/>
      <c r="BA1775" s="15"/>
      <c r="BB1775" s="15"/>
      <c r="BC1775" s="15"/>
      <c r="BD1775" s="15"/>
      <c r="BE1775" s="15"/>
      <c r="BF1775" s="15"/>
      <c r="BG1775" s="48">
        <f t="shared" si="479"/>
        <v>480</v>
      </c>
      <c r="BH1775" s="49">
        <f t="shared" si="483"/>
        <v>8</v>
      </c>
      <c r="BI1775" s="50">
        <f t="shared" si="481"/>
        <v>0</v>
      </c>
      <c r="BJ1775" s="50">
        <f t="shared" si="484"/>
        <v>0</v>
      </c>
      <c r="BK1775" s="51">
        <f t="shared" si="485"/>
        <v>0</v>
      </c>
      <c r="BL1775" s="51">
        <f t="shared" si="486"/>
        <v>0</v>
      </c>
      <c r="BM1775" s="51">
        <f t="shared" si="487"/>
        <v>0</v>
      </c>
      <c r="BN1775" s="52">
        <f t="shared" si="488"/>
        <v>0</v>
      </c>
      <c r="BO1775" s="52">
        <f t="shared" si="489"/>
        <v>0</v>
      </c>
      <c r="BP1775" s="52">
        <f t="shared" si="490"/>
        <v>8</v>
      </c>
      <c r="BQ1775" s="53">
        <f t="shared" si="491"/>
        <v>0</v>
      </c>
    </row>
    <row r="1776" spans="1:73">
      <c r="A1776" s="41">
        <v>1837</v>
      </c>
      <c r="B1776" s="42">
        <v>46051</v>
      </c>
      <c r="C1776" s="15" t="s">
        <v>91</v>
      </c>
      <c r="D1776" s="43" t="str">
        <f t="shared" si="478"/>
        <v>HO</v>
      </c>
      <c r="E1776" s="44" t="s">
        <v>160</v>
      </c>
      <c r="F1776" s="44" t="s">
        <v>161</v>
      </c>
      <c r="G1776" s="45" t="s">
        <v>157</v>
      </c>
      <c r="H1776" s="45"/>
      <c r="I1776" s="45"/>
      <c r="J1776" s="5">
        <v>100282.4</v>
      </c>
      <c r="K1776" s="46" t="str">
        <f>VLOOKUP(J1776,'[1]Item List (3)'!A$1:B$110000,2,FALSE)</f>
        <v>D.IR 14537 SPL</v>
      </c>
      <c r="L1776" s="5">
        <v>251225005</v>
      </c>
      <c r="M1776" s="15" t="str">
        <f t="shared" si="492"/>
        <v>IR</v>
      </c>
      <c r="N1776" s="15">
        <v>55</v>
      </c>
      <c r="O1776" s="47">
        <f t="shared" si="482"/>
        <v>65.454545454545453</v>
      </c>
      <c r="P1776" s="15">
        <v>1</v>
      </c>
      <c r="Q1776" s="15">
        <v>160</v>
      </c>
      <c r="R1776" s="15"/>
      <c r="S1776" s="15"/>
      <c r="T1776" s="15"/>
      <c r="U1776" s="48">
        <f t="shared" si="480"/>
        <v>160</v>
      </c>
      <c r="V1776" s="15">
        <v>180</v>
      </c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>
        <v>300</v>
      </c>
      <c r="AS1776" s="15"/>
      <c r="AT1776" s="15"/>
      <c r="AU1776" s="15"/>
      <c r="AV1776" s="15"/>
      <c r="AW1776" s="15"/>
      <c r="AX1776" s="15"/>
      <c r="AY1776" s="15"/>
      <c r="AZ1776" s="15"/>
      <c r="BA1776" s="15"/>
      <c r="BB1776" s="15"/>
      <c r="BC1776" s="15"/>
      <c r="BD1776" s="15"/>
      <c r="BE1776" s="15"/>
      <c r="BF1776" s="15"/>
      <c r="BG1776" s="48">
        <f t="shared" si="479"/>
        <v>480</v>
      </c>
      <c r="BH1776" s="49">
        <f t="shared" si="483"/>
        <v>8</v>
      </c>
      <c r="BI1776" s="50">
        <f t="shared" si="481"/>
        <v>3</v>
      </c>
      <c r="BJ1776" s="50">
        <f t="shared" si="484"/>
        <v>37.5</v>
      </c>
      <c r="BK1776" s="51">
        <f t="shared" si="485"/>
        <v>81.481481481481481</v>
      </c>
      <c r="BL1776" s="51">
        <f t="shared" si="486"/>
        <v>100</v>
      </c>
      <c r="BM1776" s="51">
        <f t="shared" si="487"/>
        <v>30.555555555555557</v>
      </c>
      <c r="BN1776" s="52">
        <f t="shared" si="488"/>
        <v>0</v>
      </c>
      <c r="BO1776" s="52">
        <f t="shared" si="489"/>
        <v>523.63636363636363</v>
      </c>
      <c r="BP1776" s="52">
        <f t="shared" si="490"/>
        <v>5</v>
      </c>
      <c r="BQ1776" s="53">
        <f t="shared" si="491"/>
        <v>327.27272727272725</v>
      </c>
    </row>
    <row r="1777" spans="1:70">
      <c r="A1777" s="41">
        <v>1838</v>
      </c>
      <c r="B1777" s="42">
        <v>46051</v>
      </c>
      <c r="C1777" s="15" t="s">
        <v>97</v>
      </c>
      <c r="D1777" s="43" t="str">
        <f t="shared" si="478"/>
        <v>HO</v>
      </c>
      <c r="E1777" s="44" t="s">
        <v>160</v>
      </c>
      <c r="F1777" s="44" t="s">
        <v>161</v>
      </c>
      <c r="G1777" s="45" t="s">
        <v>103</v>
      </c>
      <c r="H1777" s="45"/>
      <c r="I1777" s="45"/>
      <c r="J1777" s="5">
        <v>100282.4</v>
      </c>
      <c r="K1777" s="46" t="str">
        <f>VLOOKUP(J1777,'[1]Item List (3)'!A$1:B$110000,2,FALSE)</f>
        <v>D.IR 14537 SPL</v>
      </c>
      <c r="L1777" s="5">
        <v>251225005</v>
      </c>
      <c r="M1777" s="15" t="str">
        <f t="shared" si="492"/>
        <v>IR</v>
      </c>
      <c r="N1777" s="15">
        <v>55</v>
      </c>
      <c r="O1777" s="47">
        <f t="shared" si="482"/>
        <v>65.454545454545453</v>
      </c>
      <c r="P1777" s="15">
        <v>1</v>
      </c>
      <c r="Q1777" s="15">
        <v>352</v>
      </c>
      <c r="R1777" s="15"/>
      <c r="S1777" s="15"/>
      <c r="T1777" s="15"/>
      <c r="U1777" s="48">
        <f t="shared" si="480"/>
        <v>352</v>
      </c>
      <c r="V1777" s="15">
        <v>400</v>
      </c>
      <c r="W1777" s="15"/>
      <c r="X1777" s="15">
        <v>40</v>
      </c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>
        <v>30</v>
      </c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>
        <v>10</v>
      </c>
      <c r="BD1777" s="15"/>
      <c r="BE1777" s="15"/>
      <c r="BF1777" s="15"/>
      <c r="BG1777" s="48">
        <f t="shared" si="479"/>
        <v>480</v>
      </c>
      <c r="BH1777" s="49">
        <f t="shared" si="483"/>
        <v>8</v>
      </c>
      <c r="BI1777" s="50">
        <f t="shared" si="481"/>
        <v>6.666666666666667</v>
      </c>
      <c r="BJ1777" s="50">
        <f t="shared" si="484"/>
        <v>83.333333333333343</v>
      </c>
      <c r="BK1777" s="51">
        <f t="shared" si="485"/>
        <v>80.666666666666657</v>
      </c>
      <c r="BL1777" s="51">
        <f t="shared" si="486"/>
        <v>100</v>
      </c>
      <c r="BM1777" s="51">
        <f t="shared" si="487"/>
        <v>67.222222222222229</v>
      </c>
      <c r="BN1777" s="52">
        <f t="shared" si="488"/>
        <v>0.5</v>
      </c>
      <c r="BO1777" s="52">
        <f t="shared" si="489"/>
        <v>490.90909090909093</v>
      </c>
      <c r="BP1777" s="52">
        <f t="shared" si="490"/>
        <v>0.83333333333333326</v>
      </c>
      <c r="BQ1777" s="53">
        <f t="shared" si="491"/>
        <v>54.54545454545454</v>
      </c>
    </row>
    <row r="1778" spans="1:70">
      <c r="A1778" s="41">
        <v>1839</v>
      </c>
      <c r="B1778" s="42">
        <v>46051</v>
      </c>
      <c r="C1778" s="15" t="s">
        <v>91</v>
      </c>
      <c r="D1778" s="43" t="str">
        <f t="shared" si="478"/>
        <v>HO</v>
      </c>
      <c r="E1778" s="44" t="s">
        <v>164</v>
      </c>
      <c r="F1778" s="44" t="s">
        <v>161</v>
      </c>
      <c r="G1778" s="45" t="s">
        <v>174</v>
      </c>
      <c r="H1778" s="45"/>
      <c r="I1778" s="45"/>
      <c r="J1778" s="5">
        <v>200609.2</v>
      </c>
      <c r="K1778" s="46" t="str">
        <f>VLOOKUP(J1778,'[1]Item List (3)'!A$1:B$110000,2,FALSE)</f>
        <v>NF.OR 311</v>
      </c>
      <c r="L1778" s="5">
        <v>251219017</v>
      </c>
      <c r="M1778" s="15" t="str">
        <f t="shared" si="492"/>
        <v>OR</v>
      </c>
      <c r="N1778" s="15">
        <v>30</v>
      </c>
      <c r="O1778" s="47">
        <f t="shared" si="482"/>
        <v>120</v>
      </c>
      <c r="P1778" s="15">
        <v>1</v>
      </c>
      <c r="Q1778" s="15">
        <v>445</v>
      </c>
      <c r="R1778" s="15"/>
      <c r="S1778" s="15"/>
      <c r="T1778" s="15"/>
      <c r="U1778" s="48">
        <f t="shared" si="480"/>
        <v>445</v>
      </c>
      <c r="V1778" s="15">
        <v>240</v>
      </c>
      <c r="W1778" s="15"/>
      <c r="X1778" s="15">
        <v>45</v>
      </c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>
        <v>30</v>
      </c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48">
        <f t="shared" si="479"/>
        <v>315</v>
      </c>
      <c r="BH1778" s="49">
        <f t="shared" si="483"/>
        <v>5.25</v>
      </c>
      <c r="BI1778" s="50">
        <f t="shared" si="481"/>
        <v>4</v>
      </c>
      <c r="BJ1778" s="50">
        <f t="shared" si="484"/>
        <v>76.19047619047619</v>
      </c>
      <c r="BK1778" s="51">
        <f t="shared" si="485"/>
        <v>92.708333333333343</v>
      </c>
      <c r="BL1778" s="51">
        <f t="shared" si="486"/>
        <v>100</v>
      </c>
      <c r="BM1778" s="51">
        <f t="shared" si="487"/>
        <v>70.634920634920647</v>
      </c>
      <c r="BN1778" s="52">
        <f t="shared" si="488"/>
        <v>0.5</v>
      </c>
      <c r="BO1778" s="52">
        <f t="shared" si="489"/>
        <v>570</v>
      </c>
      <c r="BP1778" s="52">
        <f t="shared" si="490"/>
        <v>0.75</v>
      </c>
      <c r="BQ1778" s="53">
        <f t="shared" si="491"/>
        <v>90</v>
      </c>
    </row>
    <row r="1779" spans="1:70">
      <c r="A1779" s="41">
        <v>1840</v>
      </c>
      <c r="B1779" s="42">
        <v>46051</v>
      </c>
      <c r="C1779" s="15" t="s">
        <v>91</v>
      </c>
      <c r="D1779" s="43" t="str">
        <f t="shared" si="478"/>
        <v>HO</v>
      </c>
      <c r="E1779" s="44" t="s">
        <v>164</v>
      </c>
      <c r="F1779" s="44" t="s">
        <v>161</v>
      </c>
      <c r="G1779" s="45" t="s">
        <v>174</v>
      </c>
      <c r="H1779" s="45"/>
      <c r="I1779" s="45"/>
      <c r="J1779" s="5">
        <v>208442</v>
      </c>
      <c r="K1779" s="46" t="str">
        <f>VLOOKUP(J1779,'[1]Item List (3)'!A$1:B$110000,2,FALSE)</f>
        <v>R.OR 442(JC 8015) (L)</v>
      </c>
      <c r="L1779" s="5">
        <v>251226004</v>
      </c>
      <c r="M1779" s="15" t="str">
        <f t="shared" si="492"/>
        <v>OR</v>
      </c>
      <c r="N1779" s="15">
        <v>20</v>
      </c>
      <c r="O1779" s="47">
        <f t="shared" si="482"/>
        <v>180</v>
      </c>
      <c r="P1779" s="15">
        <v>1</v>
      </c>
      <c r="Q1779" s="15">
        <v>120</v>
      </c>
      <c r="R1779" s="15"/>
      <c r="S1779" s="15"/>
      <c r="T1779" s="15"/>
      <c r="U1779" s="48">
        <f t="shared" si="480"/>
        <v>120</v>
      </c>
      <c r="V1779" s="15">
        <v>90</v>
      </c>
      <c r="W1779" s="15">
        <v>75</v>
      </c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48">
        <f t="shared" si="479"/>
        <v>165</v>
      </c>
      <c r="BH1779" s="49">
        <f t="shared" si="483"/>
        <v>2.75</v>
      </c>
      <c r="BI1779" s="50">
        <f t="shared" si="481"/>
        <v>1.5</v>
      </c>
      <c r="BJ1779" s="50">
        <f t="shared" si="484"/>
        <v>54.54545454545454</v>
      </c>
      <c r="BK1779" s="51">
        <f t="shared" si="485"/>
        <v>44.444444444444443</v>
      </c>
      <c r="BL1779" s="51">
        <f t="shared" si="486"/>
        <v>100</v>
      </c>
      <c r="BM1779" s="51">
        <f t="shared" si="487"/>
        <v>24.242424242424239</v>
      </c>
      <c r="BN1779" s="52">
        <f t="shared" si="488"/>
        <v>1.25</v>
      </c>
      <c r="BO1779" s="52">
        <f t="shared" si="489"/>
        <v>270</v>
      </c>
      <c r="BP1779" s="52">
        <f t="shared" si="490"/>
        <v>0</v>
      </c>
      <c r="BQ1779" s="53">
        <f t="shared" si="491"/>
        <v>0</v>
      </c>
    </row>
    <row r="1780" spans="1:70">
      <c r="A1780" s="41">
        <v>1841</v>
      </c>
      <c r="B1780" s="42">
        <v>46051</v>
      </c>
      <c r="C1780" s="15" t="s">
        <v>97</v>
      </c>
      <c r="D1780" s="43" t="str">
        <f t="shared" si="478"/>
        <v>HO</v>
      </c>
      <c r="E1780" s="44" t="s">
        <v>164</v>
      </c>
      <c r="F1780" s="44" t="s">
        <v>161</v>
      </c>
      <c r="G1780" s="45" t="s">
        <v>174</v>
      </c>
      <c r="H1780" s="45" t="s">
        <v>163</v>
      </c>
      <c r="I1780" s="45"/>
      <c r="J1780" s="5">
        <v>208442</v>
      </c>
      <c r="K1780" s="46" t="str">
        <f>VLOOKUP(J1780,'[1]Item List (3)'!A$1:B$110000,2,FALSE)</f>
        <v>R.OR 442(JC 8015) (L)</v>
      </c>
      <c r="L1780" s="5">
        <v>251226004</v>
      </c>
      <c r="M1780" s="15" t="str">
        <f t="shared" si="492"/>
        <v>OR</v>
      </c>
      <c r="N1780" s="15">
        <v>20</v>
      </c>
      <c r="O1780" s="47">
        <f t="shared" si="482"/>
        <v>180</v>
      </c>
      <c r="P1780" s="15">
        <v>1</v>
      </c>
      <c r="Q1780" s="15">
        <v>840</v>
      </c>
      <c r="R1780" s="15"/>
      <c r="S1780" s="15"/>
      <c r="T1780" s="15"/>
      <c r="U1780" s="48">
        <f t="shared" si="480"/>
        <v>840</v>
      </c>
      <c r="V1780" s="15">
        <v>340</v>
      </c>
      <c r="W1780" s="15"/>
      <c r="X1780" s="15">
        <v>40</v>
      </c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>
        <v>30</v>
      </c>
      <c r="AQ1780" s="15"/>
      <c r="AR1780" s="15">
        <v>60</v>
      </c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>
        <v>10</v>
      </c>
      <c r="BD1780" s="15"/>
      <c r="BE1780" s="15"/>
      <c r="BF1780" s="15"/>
      <c r="BG1780" s="48">
        <f t="shared" si="479"/>
        <v>480</v>
      </c>
      <c r="BH1780" s="49">
        <f t="shared" si="483"/>
        <v>8</v>
      </c>
      <c r="BI1780" s="50">
        <f t="shared" si="481"/>
        <v>5.6666666666666661</v>
      </c>
      <c r="BJ1780" s="50">
        <f t="shared" si="484"/>
        <v>70.833333333333329</v>
      </c>
      <c r="BK1780" s="51">
        <f t="shared" si="485"/>
        <v>82.352941176470608</v>
      </c>
      <c r="BL1780" s="51">
        <f t="shared" si="486"/>
        <v>100</v>
      </c>
      <c r="BM1780" s="51">
        <f t="shared" si="487"/>
        <v>58.333333333333336</v>
      </c>
      <c r="BN1780" s="52">
        <f t="shared" si="488"/>
        <v>0.5</v>
      </c>
      <c r="BO1780" s="52">
        <f t="shared" si="489"/>
        <v>1350</v>
      </c>
      <c r="BP1780" s="52">
        <f t="shared" si="490"/>
        <v>1.8333333333333335</v>
      </c>
      <c r="BQ1780" s="53">
        <f t="shared" si="491"/>
        <v>330.00000000000006</v>
      </c>
    </row>
    <row r="1781" spans="1:70">
      <c r="A1781" s="41">
        <v>1842</v>
      </c>
      <c r="B1781" s="42">
        <v>46051</v>
      </c>
      <c r="C1781" s="15" t="s">
        <v>91</v>
      </c>
      <c r="D1781" s="43" t="str">
        <f t="shared" si="478"/>
        <v>HO</v>
      </c>
      <c r="E1781" s="44" t="s">
        <v>166</v>
      </c>
      <c r="F1781" s="44" t="s">
        <v>161</v>
      </c>
      <c r="G1781" s="45" t="s">
        <v>171</v>
      </c>
      <c r="H1781" s="45"/>
      <c r="I1781" s="45"/>
      <c r="J1781" s="5">
        <v>1526014.01</v>
      </c>
      <c r="K1781" s="46" t="e">
        <f>VLOOKUP(J1781,'[1]Item List (3)'!A$1:B$110000,2,FALSE)</f>
        <v>#N/A</v>
      </c>
      <c r="L1781" s="5">
        <v>251107004</v>
      </c>
      <c r="M1781" s="15" t="str">
        <f t="shared" si="492"/>
        <v>IR</v>
      </c>
      <c r="N1781" s="15">
        <v>25</v>
      </c>
      <c r="O1781" s="47">
        <f t="shared" si="482"/>
        <v>144</v>
      </c>
      <c r="P1781" s="15">
        <v>1</v>
      </c>
      <c r="Q1781" s="15">
        <v>966</v>
      </c>
      <c r="R1781" s="15"/>
      <c r="S1781" s="15"/>
      <c r="T1781" s="15"/>
      <c r="U1781" s="48">
        <f t="shared" si="480"/>
        <v>966</v>
      </c>
      <c r="V1781" s="15">
        <v>435</v>
      </c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>
        <v>45</v>
      </c>
      <c r="AQ1781" s="15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/>
      <c r="BB1781" s="15"/>
      <c r="BC1781" s="15"/>
      <c r="BD1781" s="15"/>
      <c r="BE1781" s="15"/>
      <c r="BF1781" s="15"/>
      <c r="BG1781" s="48">
        <f t="shared" si="479"/>
        <v>480</v>
      </c>
      <c r="BH1781" s="49">
        <f t="shared" si="483"/>
        <v>8</v>
      </c>
      <c r="BI1781" s="50">
        <f t="shared" si="481"/>
        <v>7.25</v>
      </c>
      <c r="BJ1781" s="50">
        <f t="shared" si="484"/>
        <v>90.625</v>
      </c>
      <c r="BK1781" s="51">
        <f t="shared" si="485"/>
        <v>92.52873563218391</v>
      </c>
      <c r="BL1781" s="51">
        <f t="shared" si="486"/>
        <v>100</v>
      </c>
      <c r="BM1781" s="51">
        <f t="shared" si="487"/>
        <v>83.854166666666657</v>
      </c>
      <c r="BN1781" s="52">
        <f t="shared" si="488"/>
        <v>0.75</v>
      </c>
      <c r="BO1781" s="52">
        <f t="shared" si="489"/>
        <v>1044</v>
      </c>
      <c r="BP1781" s="52">
        <f t="shared" si="490"/>
        <v>0</v>
      </c>
      <c r="BQ1781" s="53">
        <f t="shared" si="491"/>
        <v>0</v>
      </c>
    </row>
    <row r="1782" spans="1:70">
      <c r="A1782" s="41">
        <v>1843</v>
      </c>
      <c r="B1782" s="42">
        <v>46051</v>
      </c>
      <c r="C1782" s="15" t="s">
        <v>97</v>
      </c>
      <c r="D1782" s="43" t="str">
        <f t="shared" si="478"/>
        <v>HO</v>
      </c>
      <c r="E1782" s="44" t="s">
        <v>166</v>
      </c>
      <c r="F1782" s="44" t="s">
        <v>161</v>
      </c>
      <c r="G1782" s="45" t="s">
        <v>167</v>
      </c>
      <c r="H1782" s="45"/>
      <c r="I1782" s="45"/>
      <c r="J1782" s="5">
        <v>1526014.01</v>
      </c>
      <c r="K1782" s="46" t="e">
        <f>VLOOKUP(J1782,'[1]Item List (3)'!A$1:B$110000,2,FALSE)</f>
        <v>#N/A</v>
      </c>
      <c r="L1782" s="5">
        <v>251107004</v>
      </c>
      <c r="M1782" s="15" t="str">
        <f t="shared" si="492"/>
        <v>IR</v>
      </c>
      <c r="N1782" s="15">
        <v>25</v>
      </c>
      <c r="O1782" s="47">
        <f t="shared" si="482"/>
        <v>144</v>
      </c>
      <c r="P1782" s="15">
        <v>1</v>
      </c>
      <c r="Q1782" s="15">
        <v>205</v>
      </c>
      <c r="R1782" s="15"/>
      <c r="S1782" s="15"/>
      <c r="T1782" s="15"/>
      <c r="U1782" s="48">
        <f t="shared" si="480"/>
        <v>205</v>
      </c>
      <c r="V1782" s="15">
        <v>95</v>
      </c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>
        <v>15</v>
      </c>
      <c r="AQ1782" s="15"/>
      <c r="AR1782" s="15">
        <v>360</v>
      </c>
      <c r="AS1782" s="15"/>
      <c r="AT1782" s="15"/>
      <c r="AU1782" s="15"/>
      <c r="AV1782" s="15"/>
      <c r="AW1782" s="15"/>
      <c r="AX1782" s="15"/>
      <c r="AY1782" s="15"/>
      <c r="AZ1782" s="15"/>
      <c r="BA1782" s="15"/>
      <c r="BB1782" s="15"/>
      <c r="BC1782" s="15">
        <v>10</v>
      </c>
      <c r="BD1782" s="15"/>
      <c r="BE1782" s="15"/>
      <c r="BF1782" s="15"/>
      <c r="BG1782" s="48">
        <f t="shared" si="479"/>
        <v>480</v>
      </c>
      <c r="BH1782" s="49">
        <f t="shared" si="483"/>
        <v>8</v>
      </c>
      <c r="BI1782" s="50">
        <f t="shared" si="481"/>
        <v>1.583333333333333</v>
      </c>
      <c r="BJ1782" s="50">
        <f t="shared" si="484"/>
        <v>19.791666666666664</v>
      </c>
      <c r="BK1782" s="51">
        <f t="shared" si="485"/>
        <v>89.912280701754398</v>
      </c>
      <c r="BL1782" s="51">
        <f t="shared" si="486"/>
        <v>100</v>
      </c>
      <c r="BM1782" s="51">
        <f t="shared" si="487"/>
        <v>17.795138888888889</v>
      </c>
      <c r="BN1782" s="52">
        <f t="shared" si="488"/>
        <v>0.25</v>
      </c>
      <c r="BO1782" s="52">
        <f t="shared" si="489"/>
        <v>1116</v>
      </c>
      <c r="BP1782" s="52">
        <f t="shared" si="490"/>
        <v>6.166666666666667</v>
      </c>
      <c r="BQ1782" s="53">
        <f t="shared" si="491"/>
        <v>888</v>
      </c>
    </row>
    <row r="1783" spans="1:70">
      <c r="A1783" s="41">
        <v>1844</v>
      </c>
      <c r="B1783" s="42">
        <v>46051</v>
      </c>
      <c r="C1783" s="15" t="s">
        <v>91</v>
      </c>
      <c r="D1783" s="43" t="str">
        <f t="shared" si="478"/>
        <v>HO</v>
      </c>
      <c r="E1783" s="44" t="s">
        <v>169</v>
      </c>
      <c r="F1783" s="44" t="s">
        <v>161</v>
      </c>
      <c r="G1783" s="45" t="s">
        <v>165</v>
      </c>
      <c r="H1783" s="45"/>
      <c r="I1783" s="45"/>
      <c r="J1783" s="5">
        <v>104299</v>
      </c>
      <c r="K1783" s="46" t="str">
        <f>VLOOKUP(J1783,'[1]Item List (3)'!A$1:B$110000,2,FALSE)</f>
        <v>IR.9916</v>
      </c>
      <c r="L1783" s="5">
        <v>260104006</v>
      </c>
      <c r="M1783" s="15" t="str">
        <f t="shared" si="492"/>
        <v>IR</v>
      </c>
      <c r="N1783" s="15">
        <v>15</v>
      </c>
      <c r="O1783" s="47">
        <f t="shared" si="482"/>
        <v>240</v>
      </c>
      <c r="P1783" s="15">
        <v>1</v>
      </c>
      <c r="Q1783" s="15">
        <v>1760</v>
      </c>
      <c r="R1783" s="15"/>
      <c r="S1783" s="15"/>
      <c r="T1783" s="15"/>
      <c r="U1783" s="48">
        <f t="shared" si="480"/>
        <v>1760</v>
      </c>
      <c r="V1783" s="15">
        <v>450</v>
      </c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>
        <v>30</v>
      </c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48">
        <f t="shared" si="479"/>
        <v>480</v>
      </c>
      <c r="BH1783" s="49">
        <f t="shared" si="483"/>
        <v>8</v>
      </c>
      <c r="BI1783" s="50">
        <f t="shared" si="481"/>
        <v>7.5</v>
      </c>
      <c r="BJ1783" s="50">
        <f t="shared" si="484"/>
        <v>93.75</v>
      </c>
      <c r="BK1783" s="51">
        <f t="shared" si="485"/>
        <v>97.777777777777771</v>
      </c>
      <c r="BL1783" s="51">
        <f t="shared" si="486"/>
        <v>100</v>
      </c>
      <c r="BM1783" s="51">
        <f t="shared" si="487"/>
        <v>91.666666666666657</v>
      </c>
      <c r="BN1783" s="52">
        <f t="shared" si="488"/>
        <v>0.5</v>
      </c>
      <c r="BO1783" s="52">
        <f t="shared" si="489"/>
        <v>1800</v>
      </c>
      <c r="BP1783" s="52">
        <f t="shared" si="490"/>
        <v>0</v>
      </c>
      <c r="BQ1783" s="53">
        <f t="shared" si="491"/>
        <v>0</v>
      </c>
    </row>
    <row r="1784" spans="1:70">
      <c r="A1784" s="41">
        <v>1845</v>
      </c>
      <c r="B1784" s="42">
        <v>46051</v>
      </c>
      <c r="C1784" s="15" t="s">
        <v>97</v>
      </c>
      <c r="D1784" s="43" t="str">
        <f t="shared" si="478"/>
        <v>HO</v>
      </c>
      <c r="E1784" s="44" t="s">
        <v>169</v>
      </c>
      <c r="F1784" s="44" t="s">
        <v>161</v>
      </c>
      <c r="G1784" s="45" t="s">
        <v>165</v>
      </c>
      <c r="H1784" s="45" t="s">
        <v>118</v>
      </c>
      <c r="I1784" s="45"/>
      <c r="J1784" s="5">
        <v>104299</v>
      </c>
      <c r="K1784" s="46" t="str">
        <f>VLOOKUP(J1784,'[1]Item List (3)'!A$1:B$110000,2,FALSE)</f>
        <v>IR.9916</v>
      </c>
      <c r="L1784" s="5">
        <v>260104006</v>
      </c>
      <c r="M1784" s="15" t="str">
        <f t="shared" si="492"/>
        <v>IR</v>
      </c>
      <c r="N1784" s="15">
        <v>15</v>
      </c>
      <c r="O1784" s="47">
        <f t="shared" si="482"/>
        <v>240</v>
      </c>
      <c r="P1784" s="15">
        <v>1</v>
      </c>
      <c r="Q1784" s="15">
        <v>1056</v>
      </c>
      <c r="R1784" s="15"/>
      <c r="S1784" s="15"/>
      <c r="T1784" s="15"/>
      <c r="U1784" s="48">
        <f t="shared" si="480"/>
        <v>1056</v>
      </c>
      <c r="V1784" s="15">
        <v>320</v>
      </c>
      <c r="W1784" s="15"/>
      <c r="X1784" s="15">
        <v>20</v>
      </c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>
        <v>10</v>
      </c>
      <c r="AQ1784" s="15"/>
      <c r="AR1784" s="15">
        <v>120</v>
      </c>
      <c r="AS1784" s="15"/>
      <c r="AT1784" s="15"/>
      <c r="AU1784" s="15"/>
      <c r="AV1784" s="15"/>
      <c r="AW1784" s="15"/>
      <c r="AX1784" s="15"/>
      <c r="AY1784" s="15"/>
      <c r="AZ1784" s="15"/>
      <c r="BA1784" s="15"/>
      <c r="BB1784" s="15"/>
      <c r="BC1784" s="15">
        <v>10</v>
      </c>
      <c r="BD1784" s="15"/>
      <c r="BE1784" s="15"/>
      <c r="BF1784" s="15"/>
      <c r="BG1784" s="48">
        <f t="shared" si="479"/>
        <v>480</v>
      </c>
      <c r="BH1784" s="49">
        <f t="shared" si="483"/>
        <v>8</v>
      </c>
      <c r="BI1784" s="50">
        <f t="shared" si="481"/>
        <v>5.3333333333333339</v>
      </c>
      <c r="BJ1784" s="50">
        <f t="shared" si="484"/>
        <v>66.666666666666671</v>
      </c>
      <c r="BK1784" s="51">
        <f t="shared" si="485"/>
        <v>82.499999999999986</v>
      </c>
      <c r="BL1784" s="51">
        <f t="shared" si="486"/>
        <v>100</v>
      </c>
      <c r="BM1784" s="51">
        <f t="shared" si="487"/>
        <v>54.999999999999993</v>
      </c>
      <c r="BN1784" s="52">
        <f t="shared" si="488"/>
        <v>0.16666666666666666</v>
      </c>
      <c r="BO1784" s="52">
        <f t="shared" si="489"/>
        <v>1880</v>
      </c>
      <c r="BP1784" s="52">
        <f t="shared" si="490"/>
        <v>2.5</v>
      </c>
      <c r="BQ1784" s="53">
        <f t="shared" si="491"/>
        <v>600</v>
      </c>
    </row>
    <row r="1785" spans="1:70">
      <c r="A1785" s="41">
        <v>1846</v>
      </c>
      <c r="B1785" s="42">
        <v>46051</v>
      </c>
      <c r="C1785" s="15" t="s">
        <v>91</v>
      </c>
      <c r="D1785" s="43" t="str">
        <f t="shared" si="478"/>
        <v>HO</v>
      </c>
      <c r="E1785" s="44" t="s">
        <v>172</v>
      </c>
      <c r="F1785" s="44" t="s">
        <v>161</v>
      </c>
      <c r="G1785" s="45" t="s">
        <v>165</v>
      </c>
      <c r="H1785" s="45"/>
      <c r="I1785" s="45"/>
      <c r="J1785" s="5">
        <v>200299.13</v>
      </c>
      <c r="K1785" s="46" t="str">
        <f>VLOOKUP(J1785,'[1]Item List (3)'!A$1:B$110000,2,FALSE)</f>
        <v>OR.9913 C</v>
      </c>
      <c r="L1785" s="5">
        <v>251127015</v>
      </c>
      <c r="M1785" s="15" t="str">
        <f t="shared" si="492"/>
        <v>OR</v>
      </c>
      <c r="N1785" s="15">
        <v>15</v>
      </c>
      <c r="O1785" s="47">
        <f t="shared" si="482"/>
        <v>240</v>
      </c>
      <c r="P1785" s="15">
        <v>1</v>
      </c>
      <c r="Q1785" s="15">
        <v>1760</v>
      </c>
      <c r="R1785" s="15"/>
      <c r="S1785" s="15"/>
      <c r="T1785" s="15"/>
      <c r="U1785" s="48">
        <f t="shared" si="480"/>
        <v>1760</v>
      </c>
      <c r="V1785" s="15">
        <v>450</v>
      </c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>
        <v>30</v>
      </c>
      <c r="AQ1785" s="15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/>
      <c r="BB1785" s="15"/>
      <c r="BC1785" s="15"/>
      <c r="BD1785" s="15"/>
      <c r="BE1785" s="15"/>
      <c r="BF1785" s="15"/>
      <c r="BG1785" s="48">
        <f t="shared" si="479"/>
        <v>480</v>
      </c>
      <c r="BH1785" s="49">
        <f t="shared" si="483"/>
        <v>8</v>
      </c>
      <c r="BI1785" s="50">
        <f t="shared" si="481"/>
        <v>7.5</v>
      </c>
      <c r="BJ1785" s="50">
        <f t="shared" si="484"/>
        <v>93.75</v>
      </c>
      <c r="BK1785" s="51">
        <f t="shared" si="485"/>
        <v>97.777777777777771</v>
      </c>
      <c r="BL1785" s="51">
        <f t="shared" si="486"/>
        <v>100</v>
      </c>
      <c r="BM1785" s="51">
        <f t="shared" si="487"/>
        <v>91.666666666666657</v>
      </c>
      <c r="BN1785" s="52">
        <f t="shared" si="488"/>
        <v>0.5</v>
      </c>
      <c r="BO1785" s="52">
        <f t="shared" si="489"/>
        <v>1800</v>
      </c>
      <c r="BP1785" s="52">
        <f t="shared" si="490"/>
        <v>0</v>
      </c>
      <c r="BQ1785" s="53">
        <f t="shared" si="491"/>
        <v>0</v>
      </c>
    </row>
    <row r="1786" spans="1:70">
      <c r="A1786" s="41">
        <v>1847</v>
      </c>
      <c r="B1786" s="42">
        <v>46051</v>
      </c>
      <c r="C1786" s="15" t="s">
        <v>97</v>
      </c>
      <c r="D1786" s="43" t="str">
        <f t="shared" ref="D1786:D1849" si="493">LEFT(E1786,2)</f>
        <v>HO</v>
      </c>
      <c r="E1786" s="44" t="s">
        <v>172</v>
      </c>
      <c r="F1786" s="44" t="s">
        <v>161</v>
      </c>
      <c r="G1786" s="45" t="s">
        <v>165</v>
      </c>
      <c r="H1786" s="45" t="s">
        <v>167</v>
      </c>
      <c r="I1786" s="45"/>
      <c r="J1786" s="5">
        <v>200299.13</v>
      </c>
      <c r="K1786" s="46" t="str">
        <f>VLOOKUP(J1786,'[1]Item List (3)'!A$1:B$110000,2,FALSE)</f>
        <v>OR.9913 C</v>
      </c>
      <c r="L1786" s="5">
        <v>251127015</v>
      </c>
      <c r="M1786" s="15" t="str">
        <f t="shared" si="492"/>
        <v>OR</v>
      </c>
      <c r="N1786" s="15">
        <v>15</v>
      </c>
      <c r="O1786" s="47">
        <f t="shared" si="482"/>
        <v>240</v>
      </c>
      <c r="P1786" s="15">
        <v>1</v>
      </c>
      <c r="Q1786" s="15">
        <v>867</v>
      </c>
      <c r="R1786" s="15"/>
      <c r="S1786" s="15"/>
      <c r="T1786" s="15"/>
      <c r="U1786" s="48">
        <f t="shared" si="480"/>
        <v>867</v>
      </c>
      <c r="V1786" s="15">
        <v>235</v>
      </c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>
        <v>10</v>
      </c>
      <c r="AQ1786" s="15"/>
      <c r="AR1786" s="15">
        <v>225</v>
      </c>
      <c r="AS1786" s="15"/>
      <c r="AT1786" s="15"/>
      <c r="AU1786" s="15"/>
      <c r="AV1786" s="15"/>
      <c r="AW1786" s="15"/>
      <c r="AX1786" s="15"/>
      <c r="AY1786" s="15"/>
      <c r="AZ1786" s="15"/>
      <c r="BA1786" s="15"/>
      <c r="BB1786" s="15"/>
      <c r="BC1786" s="15">
        <v>10</v>
      </c>
      <c r="BD1786" s="15"/>
      <c r="BE1786" s="15"/>
      <c r="BF1786" s="15"/>
      <c r="BG1786" s="48">
        <f t="shared" si="479"/>
        <v>480</v>
      </c>
      <c r="BH1786" s="49">
        <f t="shared" si="483"/>
        <v>8</v>
      </c>
      <c r="BI1786" s="50">
        <f t="shared" si="481"/>
        <v>3.916666666666667</v>
      </c>
      <c r="BJ1786" s="50">
        <f t="shared" si="484"/>
        <v>48.958333333333336</v>
      </c>
      <c r="BK1786" s="51">
        <f t="shared" si="485"/>
        <v>92.234042553191472</v>
      </c>
      <c r="BL1786" s="51">
        <f t="shared" si="486"/>
        <v>100</v>
      </c>
      <c r="BM1786" s="51">
        <f t="shared" si="487"/>
        <v>45.156249999999986</v>
      </c>
      <c r="BN1786" s="52">
        <f t="shared" si="488"/>
        <v>0.16666666666666666</v>
      </c>
      <c r="BO1786" s="52">
        <f t="shared" si="489"/>
        <v>1880</v>
      </c>
      <c r="BP1786" s="52">
        <f t="shared" si="490"/>
        <v>3.9166666666666665</v>
      </c>
      <c r="BQ1786" s="53">
        <f t="shared" si="491"/>
        <v>940</v>
      </c>
    </row>
    <row r="1787" spans="1:70">
      <c r="A1787" s="41">
        <v>1848</v>
      </c>
      <c r="B1787" s="42">
        <v>46051</v>
      </c>
      <c r="C1787" s="15" t="s">
        <v>91</v>
      </c>
      <c r="D1787" s="43" t="str">
        <f t="shared" si="493"/>
        <v>HO</v>
      </c>
      <c r="E1787" s="44" t="s">
        <v>175</v>
      </c>
      <c r="F1787" s="44" t="s">
        <v>161</v>
      </c>
      <c r="G1787" s="45" t="s">
        <v>168</v>
      </c>
      <c r="H1787" s="45"/>
      <c r="I1787" s="45"/>
      <c r="J1787" s="5">
        <v>104609.02</v>
      </c>
      <c r="K1787" s="46" t="str">
        <f>VLOOKUP(J1787,'[1]Item List (3)'!A$1:B$110000,2,FALSE)</f>
        <v>N.IR 311</v>
      </c>
      <c r="L1787" s="5">
        <v>251219016</v>
      </c>
      <c r="M1787" s="15" t="str">
        <f t="shared" si="492"/>
        <v>IR</v>
      </c>
      <c r="N1787" s="15">
        <v>20</v>
      </c>
      <c r="O1787" s="47">
        <f t="shared" si="482"/>
        <v>180</v>
      </c>
      <c r="P1787" s="15">
        <v>1</v>
      </c>
      <c r="Q1787" s="15">
        <v>764</v>
      </c>
      <c r="R1787" s="15"/>
      <c r="S1787" s="15"/>
      <c r="T1787" s="15"/>
      <c r="U1787" s="48">
        <f t="shared" si="480"/>
        <v>764</v>
      </c>
      <c r="V1787" s="15">
        <v>290</v>
      </c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>
        <v>10</v>
      </c>
      <c r="AO1787" s="15"/>
      <c r="AP1787" s="15">
        <v>20</v>
      </c>
      <c r="AQ1787" s="15"/>
      <c r="AR1787" s="15">
        <v>160</v>
      </c>
      <c r="AS1787" s="15"/>
      <c r="AT1787" s="15"/>
      <c r="AU1787" s="15"/>
      <c r="AV1787" s="15"/>
      <c r="AW1787" s="15"/>
      <c r="AX1787" s="15"/>
      <c r="AY1787" s="15"/>
      <c r="AZ1787" s="15"/>
      <c r="BA1787" s="15"/>
      <c r="BB1787" s="15"/>
      <c r="BC1787" s="15"/>
      <c r="BD1787" s="15"/>
      <c r="BE1787" s="15"/>
      <c r="BF1787" s="15"/>
      <c r="BG1787" s="48">
        <f t="shared" si="479"/>
        <v>480</v>
      </c>
      <c r="BH1787" s="49">
        <f t="shared" si="483"/>
        <v>8</v>
      </c>
      <c r="BI1787" s="50">
        <f t="shared" si="481"/>
        <v>4.8333333333333339</v>
      </c>
      <c r="BJ1787" s="50">
        <f t="shared" si="484"/>
        <v>60.416666666666671</v>
      </c>
      <c r="BK1787" s="51">
        <f t="shared" si="485"/>
        <v>87.816091954022966</v>
      </c>
      <c r="BL1787" s="51">
        <f t="shared" si="486"/>
        <v>100</v>
      </c>
      <c r="BM1787" s="51">
        <f t="shared" si="487"/>
        <v>53.055555555555557</v>
      </c>
      <c r="BN1787" s="52">
        <f t="shared" si="488"/>
        <v>0.33333333333333331</v>
      </c>
      <c r="BO1787" s="52">
        <f t="shared" si="489"/>
        <v>1380</v>
      </c>
      <c r="BP1787" s="52">
        <f t="shared" si="490"/>
        <v>2.833333333333333</v>
      </c>
      <c r="BQ1787" s="53">
        <f t="shared" si="491"/>
        <v>509.99999999999989</v>
      </c>
    </row>
    <row r="1788" spans="1:70">
      <c r="A1788" s="41">
        <v>1849</v>
      </c>
      <c r="B1788" s="42">
        <v>46051</v>
      </c>
      <c r="C1788" s="15" t="s">
        <v>97</v>
      </c>
      <c r="D1788" s="43" t="str">
        <f t="shared" si="493"/>
        <v>HO</v>
      </c>
      <c r="E1788" s="44" t="s">
        <v>175</v>
      </c>
      <c r="F1788" s="44"/>
      <c r="G1788" s="45"/>
      <c r="H1788" s="45"/>
      <c r="I1788" s="45"/>
      <c r="J1788" s="5"/>
      <c r="K1788" s="46" t="e">
        <f>VLOOKUP(J1788,'[1]Item List (3)'!A$1:B$110000,2,FALSE)</f>
        <v>#N/A</v>
      </c>
      <c r="L1788" s="5"/>
      <c r="M1788" s="15" t="str">
        <f t="shared" si="492"/>
        <v>IR</v>
      </c>
      <c r="N1788" s="15"/>
      <c r="O1788" s="47" t="str">
        <f t="shared" si="482"/>
        <v/>
      </c>
      <c r="P1788" s="15"/>
      <c r="Q1788" s="15"/>
      <c r="R1788" s="15"/>
      <c r="S1788" s="15"/>
      <c r="T1788" s="15"/>
      <c r="U1788" s="48">
        <f t="shared" si="480"/>
        <v>0</v>
      </c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/>
      <c r="BB1788" s="15"/>
      <c r="BC1788" s="15"/>
      <c r="BD1788" s="15"/>
      <c r="BE1788" s="15"/>
      <c r="BF1788" s="15">
        <v>480</v>
      </c>
      <c r="BG1788" s="48">
        <f t="shared" si="479"/>
        <v>480</v>
      </c>
      <c r="BH1788" s="49">
        <f t="shared" si="483"/>
        <v>8</v>
      </c>
      <c r="BI1788" s="50">
        <f t="shared" si="481"/>
        <v>0</v>
      </c>
      <c r="BJ1788" s="50">
        <f t="shared" si="484"/>
        <v>0</v>
      </c>
      <c r="BK1788" s="51">
        <f t="shared" si="485"/>
        <v>0</v>
      </c>
      <c r="BL1788" s="51">
        <f t="shared" si="486"/>
        <v>0</v>
      </c>
      <c r="BM1788" s="51">
        <f t="shared" si="487"/>
        <v>0</v>
      </c>
      <c r="BN1788" s="52">
        <f t="shared" si="488"/>
        <v>8</v>
      </c>
      <c r="BO1788" s="52">
        <f t="shared" si="489"/>
        <v>0</v>
      </c>
      <c r="BP1788" s="52">
        <f t="shared" si="490"/>
        <v>0</v>
      </c>
      <c r="BQ1788" s="53">
        <f t="shared" si="491"/>
        <v>0</v>
      </c>
    </row>
    <row r="1789" spans="1:70">
      <c r="A1789" s="41">
        <v>1850</v>
      </c>
      <c r="B1789" s="42">
        <v>46051</v>
      </c>
      <c r="C1789" s="15" t="s">
        <v>91</v>
      </c>
      <c r="D1789" s="43" t="str">
        <f t="shared" si="493"/>
        <v>HO</v>
      </c>
      <c r="E1789" s="44" t="s">
        <v>176</v>
      </c>
      <c r="F1789" s="44" t="s">
        <v>161</v>
      </c>
      <c r="G1789" s="45" t="s">
        <v>104</v>
      </c>
      <c r="H1789" s="45"/>
      <c r="I1789" s="45"/>
      <c r="J1789" s="5">
        <v>200827.1</v>
      </c>
      <c r="K1789" s="46" t="str">
        <f>VLOOKUP(J1789,'[1]Item List (3)'!A$1:B$110000,2,FALSE)</f>
        <v>MNA.OR 4020</v>
      </c>
      <c r="L1789" s="5">
        <v>251207016</v>
      </c>
      <c r="M1789" s="15" t="str">
        <f t="shared" si="492"/>
        <v>OR</v>
      </c>
      <c r="N1789" s="15">
        <v>15</v>
      </c>
      <c r="O1789" s="47">
        <f t="shared" si="482"/>
        <v>240</v>
      </c>
      <c r="P1789" s="15">
        <v>1</v>
      </c>
      <c r="Q1789" s="15">
        <v>1512</v>
      </c>
      <c r="R1789" s="15"/>
      <c r="S1789" s="15"/>
      <c r="T1789" s="15"/>
      <c r="U1789" s="48">
        <f t="shared" si="480"/>
        <v>1512</v>
      </c>
      <c r="V1789" s="15">
        <v>395</v>
      </c>
      <c r="W1789" s="15"/>
      <c r="X1789" s="15">
        <v>15</v>
      </c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>
        <v>30</v>
      </c>
      <c r="AQ1789" s="15"/>
      <c r="AR1789" s="15">
        <v>40</v>
      </c>
      <c r="AS1789" s="15"/>
      <c r="AT1789" s="15"/>
      <c r="AU1789" s="15"/>
      <c r="AV1789" s="15"/>
      <c r="AW1789" s="15"/>
      <c r="AX1789" s="15"/>
      <c r="AY1789" s="15"/>
      <c r="AZ1789" s="15"/>
      <c r="BA1789" s="15"/>
      <c r="BB1789" s="15"/>
      <c r="BC1789" s="15"/>
      <c r="BD1789" s="15"/>
      <c r="BE1789" s="15"/>
      <c r="BF1789" s="15"/>
      <c r="BG1789" s="48">
        <f t="shared" si="479"/>
        <v>480</v>
      </c>
      <c r="BH1789" s="49">
        <f t="shared" si="483"/>
        <v>8</v>
      </c>
      <c r="BI1789" s="50">
        <f t="shared" si="481"/>
        <v>6.583333333333333</v>
      </c>
      <c r="BJ1789" s="50">
        <f t="shared" si="484"/>
        <v>82.291666666666657</v>
      </c>
      <c r="BK1789" s="51">
        <f t="shared" si="485"/>
        <v>95.696202531645568</v>
      </c>
      <c r="BL1789" s="51">
        <f t="shared" si="486"/>
        <v>100</v>
      </c>
      <c r="BM1789" s="51">
        <f t="shared" si="487"/>
        <v>78.749999999999986</v>
      </c>
      <c r="BN1789" s="52">
        <f t="shared" si="488"/>
        <v>0.5</v>
      </c>
      <c r="BO1789" s="52">
        <f t="shared" si="489"/>
        <v>1800</v>
      </c>
      <c r="BP1789" s="52">
        <f t="shared" si="490"/>
        <v>0.91666666666666674</v>
      </c>
      <c r="BQ1789" s="53">
        <f t="shared" si="491"/>
        <v>220.00000000000003</v>
      </c>
    </row>
    <row r="1790" spans="1:70">
      <c r="A1790" s="41">
        <v>1851</v>
      </c>
      <c r="B1790" s="42">
        <v>46051</v>
      </c>
      <c r="C1790" s="15" t="s">
        <v>97</v>
      </c>
      <c r="D1790" s="43" t="str">
        <f t="shared" si="493"/>
        <v>HO</v>
      </c>
      <c r="E1790" s="44" t="s">
        <v>176</v>
      </c>
      <c r="F1790" s="44" t="s">
        <v>161</v>
      </c>
      <c r="G1790" s="45" t="s">
        <v>162</v>
      </c>
      <c r="H1790" s="45"/>
      <c r="I1790" s="45"/>
      <c r="J1790" s="5">
        <v>200827.1</v>
      </c>
      <c r="K1790" s="46" t="str">
        <f>VLOOKUP(J1790,'[1]Item List (3)'!A$1:B$110000,2,FALSE)</f>
        <v>MNA.OR 4020</v>
      </c>
      <c r="L1790" s="5">
        <v>251207016</v>
      </c>
      <c r="M1790" s="15" t="str">
        <f t="shared" si="492"/>
        <v>OR</v>
      </c>
      <c r="N1790" s="15">
        <v>15</v>
      </c>
      <c r="O1790" s="47">
        <f t="shared" si="482"/>
        <v>240</v>
      </c>
      <c r="P1790" s="15">
        <v>1</v>
      </c>
      <c r="Q1790" s="15">
        <v>390</v>
      </c>
      <c r="R1790" s="15"/>
      <c r="S1790" s="15"/>
      <c r="T1790" s="15"/>
      <c r="U1790" s="48">
        <f t="shared" si="480"/>
        <v>390</v>
      </c>
      <c r="V1790" s="15">
        <v>100</v>
      </c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>
        <v>10</v>
      </c>
      <c r="AQ1790" s="15"/>
      <c r="AR1790" s="15">
        <v>360</v>
      </c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>
        <v>10</v>
      </c>
      <c r="BD1790" s="15"/>
      <c r="BE1790" s="15"/>
      <c r="BF1790" s="15"/>
      <c r="BG1790" s="48">
        <f t="shared" si="479"/>
        <v>480</v>
      </c>
      <c r="BH1790" s="49">
        <f t="shared" si="483"/>
        <v>8</v>
      </c>
      <c r="BI1790" s="50">
        <f t="shared" si="481"/>
        <v>1.666666666666667</v>
      </c>
      <c r="BJ1790" s="50">
        <f t="shared" si="484"/>
        <v>20.833333333333336</v>
      </c>
      <c r="BK1790" s="51">
        <f t="shared" si="485"/>
        <v>97.499999999999986</v>
      </c>
      <c r="BL1790" s="51">
        <f t="shared" si="486"/>
        <v>100</v>
      </c>
      <c r="BM1790" s="51">
        <f t="shared" si="487"/>
        <v>20.3125</v>
      </c>
      <c r="BN1790" s="52">
        <f t="shared" si="488"/>
        <v>0.16666666666666666</v>
      </c>
      <c r="BO1790" s="52">
        <f t="shared" si="489"/>
        <v>1880</v>
      </c>
      <c r="BP1790" s="52">
        <f t="shared" si="490"/>
        <v>6.1666666666666661</v>
      </c>
      <c r="BQ1790" s="53">
        <f t="shared" si="491"/>
        <v>1479.9999999999998</v>
      </c>
    </row>
    <row r="1791" spans="1:70">
      <c r="A1791" s="41">
        <v>1852</v>
      </c>
      <c r="B1791" s="42">
        <v>46051</v>
      </c>
      <c r="C1791" s="15" t="s">
        <v>91</v>
      </c>
      <c r="D1791" s="43" t="str">
        <f t="shared" si="493"/>
        <v>HO</v>
      </c>
      <c r="E1791" s="44" t="s">
        <v>177</v>
      </c>
      <c r="F1791" s="44" t="s">
        <v>161</v>
      </c>
      <c r="G1791" s="45" t="s">
        <v>168</v>
      </c>
      <c r="H1791" s="45" t="s">
        <v>149</v>
      </c>
      <c r="I1791" s="45"/>
      <c r="J1791" s="5">
        <v>104246</v>
      </c>
      <c r="K1791" s="46" t="str">
        <f>VLOOKUP(J1791,'[1]Item List (3)'!A$1:B$110000,2,FALSE)</f>
        <v>IN. 208</v>
      </c>
      <c r="L1791" s="5">
        <v>251223006</v>
      </c>
      <c r="M1791" s="15" t="str">
        <f t="shared" si="492"/>
        <v>IR</v>
      </c>
      <c r="N1791" s="15">
        <v>15</v>
      </c>
      <c r="O1791" s="47">
        <f t="shared" si="482"/>
        <v>240</v>
      </c>
      <c r="P1791" s="15">
        <v>1</v>
      </c>
      <c r="Q1791" s="15">
        <v>1705</v>
      </c>
      <c r="R1791" s="15"/>
      <c r="S1791" s="15"/>
      <c r="T1791" s="15"/>
      <c r="U1791" s="48">
        <f t="shared" si="480"/>
        <v>1705</v>
      </c>
      <c r="V1791" s="15">
        <v>450</v>
      </c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>
        <v>30</v>
      </c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48">
        <f t="shared" si="479"/>
        <v>480</v>
      </c>
      <c r="BH1791" s="49">
        <f t="shared" si="483"/>
        <v>8</v>
      </c>
      <c r="BI1791" s="50">
        <f t="shared" si="481"/>
        <v>7.5</v>
      </c>
      <c r="BJ1791" s="50">
        <f t="shared" si="484"/>
        <v>93.75</v>
      </c>
      <c r="BK1791" s="51">
        <f t="shared" si="485"/>
        <v>94.722222222222214</v>
      </c>
      <c r="BL1791" s="51">
        <f t="shared" si="486"/>
        <v>100</v>
      </c>
      <c r="BM1791" s="51">
        <f t="shared" si="487"/>
        <v>88.802083333333329</v>
      </c>
      <c r="BN1791" s="52">
        <f t="shared" si="488"/>
        <v>0.5</v>
      </c>
      <c r="BO1791" s="52">
        <f t="shared" si="489"/>
        <v>1800</v>
      </c>
      <c r="BP1791" s="52">
        <f t="shared" si="490"/>
        <v>0</v>
      </c>
      <c r="BQ1791" s="53">
        <f t="shared" si="491"/>
        <v>0</v>
      </c>
      <c r="BR1791" s="54">
        <v>1</v>
      </c>
    </row>
    <row r="1792" spans="1:70">
      <c r="A1792" s="41">
        <v>1853</v>
      </c>
      <c r="B1792" s="42">
        <v>46051</v>
      </c>
      <c r="C1792" s="15" t="s">
        <v>97</v>
      </c>
      <c r="D1792" s="43" t="str">
        <f t="shared" si="493"/>
        <v>HO</v>
      </c>
      <c r="E1792" s="44" t="s">
        <v>177</v>
      </c>
      <c r="F1792" s="44" t="s">
        <v>161</v>
      </c>
      <c r="G1792" s="45" t="s">
        <v>171</v>
      </c>
      <c r="H1792" s="45" t="s">
        <v>163</v>
      </c>
      <c r="I1792" s="45" t="s">
        <v>167</v>
      </c>
      <c r="J1792" s="5">
        <v>104246</v>
      </c>
      <c r="K1792" s="46" t="str">
        <f>VLOOKUP(J1792,'[1]Item List (3)'!A$1:B$110000,2,FALSE)</f>
        <v>IN. 208</v>
      </c>
      <c r="L1792" s="5">
        <v>251223006</v>
      </c>
      <c r="M1792" s="15" t="str">
        <f t="shared" si="492"/>
        <v>IR</v>
      </c>
      <c r="N1792" s="15">
        <v>15</v>
      </c>
      <c r="O1792" s="47">
        <f t="shared" si="482"/>
        <v>240</v>
      </c>
      <c r="P1792" s="15">
        <v>1</v>
      </c>
      <c r="Q1792" s="15">
        <v>1080</v>
      </c>
      <c r="R1792" s="15"/>
      <c r="S1792" s="15"/>
      <c r="T1792" s="15"/>
      <c r="U1792" s="48">
        <f t="shared" si="480"/>
        <v>1080</v>
      </c>
      <c r="V1792" s="15">
        <v>285</v>
      </c>
      <c r="W1792" s="15"/>
      <c r="X1792" s="15">
        <v>30</v>
      </c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>
        <v>135</v>
      </c>
      <c r="AO1792" s="15"/>
      <c r="AP1792" s="15">
        <v>20</v>
      </c>
      <c r="AQ1792" s="15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/>
      <c r="BB1792" s="15"/>
      <c r="BC1792" s="15">
        <v>10</v>
      </c>
      <c r="BD1792" s="15"/>
      <c r="BE1792" s="15"/>
      <c r="BF1792" s="15"/>
      <c r="BG1792" s="48">
        <f t="shared" si="479"/>
        <v>480</v>
      </c>
      <c r="BH1792" s="49">
        <f t="shared" si="483"/>
        <v>8</v>
      </c>
      <c r="BI1792" s="50">
        <f t="shared" si="481"/>
        <v>4.75</v>
      </c>
      <c r="BJ1792" s="50">
        <f t="shared" si="484"/>
        <v>59.375</v>
      </c>
      <c r="BK1792" s="51">
        <f t="shared" si="485"/>
        <v>94.73684210526315</v>
      </c>
      <c r="BL1792" s="51">
        <f t="shared" si="486"/>
        <v>100</v>
      </c>
      <c r="BM1792" s="51">
        <f t="shared" si="487"/>
        <v>56.25</v>
      </c>
      <c r="BN1792" s="52">
        <f t="shared" si="488"/>
        <v>0.33333333333333331</v>
      </c>
      <c r="BO1792" s="52">
        <f t="shared" si="489"/>
        <v>1840</v>
      </c>
      <c r="BP1792" s="52">
        <f t="shared" si="490"/>
        <v>2.9166666666666665</v>
      </c>
      <c r="BQ1792" s="53">
        <f t="shared" si="491"/>
        <v>700</v>
      </c>
    </row>
    <row r="1793" spans="1:69">
      <c r="A1793" s="41">
        <v>1854</v>
      </c>
      <c r="B1793" s="42">
        <v>46051</v>
      </c>
      <c r="C1793" s="15" t="s">
        <v>91</v>
      </c>
      <c r="D1793" s="43" t="str">
        <f t="shared" si="493"/>
        <v>HO</v>
      </c>
      <c r="E1793" s="44" t="s">
        <v>179</v>
      </c>
      <c r="F1793" s="44"/>
      <c r="G1793" s="45"/>
      <c r="H1793" s="45"/>
      <c r="I1793" s="45"/>
      <c r="J1793" s="5"/>
      <c r="K1793" s="46" t="e">
        <f>VLOOKUP(J1793,'[1]Item List (3)'!A$1:B$110000,2,FALSE)</f>
        <v>#N/A</v>
      </c>
      <c r="L1793" s="5"/>
      <c r="M1793" s="15" t="str">
        <f t="shared" si="492"/>
        <v>IR</v>
      </c>
      <c r="N1793" s="15"/>
      <c r="O1793" s="47" t="str">
        <f t="shared" si="482"/>
        <v/>
      </c>
      <c r="P1793" s="15"/>
      <c r="Q1793" s="15"/>
      <c r="R1793" s="15"/>
      <c r="S1793" s="15"/>
      <c r="T1793" s="15"/>
      <c r="U1793" s="48">
        <f t="shared" si="480"/>
        <v>0</v>
      </c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/>
      <c r="BB1793" s="15"/>
      <c r="BC1793" s="15"/>
      <c r="BD1793" s="15"/>
      <c r="BE1793" s="15"/>
      <c r="BF1793" s="15">
        <v>480</v>
      </c>
      <c r="BG1793" s="48">
        <f t="shared" si="479"/>
        <v>480</v>
      </c>
      <c r="BH1793" s="49">
        <f t="shared" si="483"/>
        <v>8</v>
      </c>
      <c r="BI1793" s="50">
        <f t="shared" si="481"/>
        <v>0</v>
      </c>
      <c r="BJ1793" s="50">
        <f t="shared" si="484"/>
        <v>0</v>
      </c>
      <c r="BK1793" s="51">
        <f t="shared" si="485"/>
        <v>0</v>
      </c>
      <c r="BL1793" s="51">
        <f t="shared" si="486"/>
        <v>0</v>
      </c>
      <c r="BM1793" s="51">
        <f t="shared" si="487"/>
        <v>0</v>
      </c>
      <c r="BN1793" s="52">
        <f t="shared" si="488"/>
        <v>8</v>
      </c>
      <c r="BO1793" s="52">
        <f t="shared" si="489"/>
        <v>0</v>
      </c>
      <c r="BP1793" s="52">
        <f t="shared" si="490"/>
        <v>0</v>
      </c>
      <c r="BQ1793" s="53">
        <f t="shared" si="491"/>
        <v>0</v>
      </c>
    </row>
    <row r="1794" spans="1:69">
      <c r="A1794" s="41">
        <v>1855</v>
      </c>
      <c r="B1794" s="42">
        <v>46051</v>
      </c>
      <c r="C1794" s="15" t="s">
        <v>97</v>
      </c>
      <c r="D1794" s="43" t="str">
        <f t="shared" si="493"/>
        <v>HO</v>
      </c>
      <c r="E1794" s="44" t="s">
        <v>179</v>
      </c>
      <c r="F1794" s="44"/>
      <c r="G1794" s="45"/>
      <c r="H1794" s="45"/>
      <c r="I1794" s="45"/>
      <c r="J1794" s="5"/>
      <c r="K1794" s="46" t="e">
        <f>VLOOKUP(J1794,'[1]Item List (3)'!A$1:B$110000,2,FALSE)</f>
        <v>#N/A</v>
      </c>
      <c r="L1794" s="5"/>
      <c r="M1794" s="15" t="str">
        <f t="shared" si="492"/>
        <v>IR</v>
      </c>
      <c r="N1794" s="15"/>
      <c r="O1794" s="47" t="str">
        <f t="shared" si="482"/>
        <v/>
      </c>
      <c r="P1794" s="15"/>
      <c r="Q1794" s="15"/>
      <c r="R1794" s="15"/>
      <c r="S1794" s="15"/>
      <c r="T1794" s="15"/>
      <c r="U1794" s="48">
        <f t="shared" si="480"/>
        <v>0</v>
      </c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/>
      <c r="BB1794" s="15"/>
      <c r="BC1794" s="15"/>
      <c r="BD1794" s="15"/>
      <c r="BE1794" s="15"/>
      <c r="BF1794" s="15">
        <v>480</v>
      </c>
      <c r="BG1794" s="48">
        <f t="shared" si="479"/>
        <v>480</v>
      </c>
      <c r="BH1794" s="49">
        <f t="shared" si="483"/>
        <v>8</v>
      </c>
      <c r="BI1794" s="50">
        <f t="shared" si="481"/>
        <v>0</v>
      </c>
      <c r="BJ1794" s="50">
        <f t="shared" si="484"/>
        <v>0</v>
      </c>
      <c r="BK1794" s="51">
        <f t="shared" si="485"/>
        <v>0</v>
      </c>
      <c r="BL1794" s="51">
        <f t="shared" si="486"/>
        <v>0</v>
      </c>
      <c r="BM1794" s="51">
        <f t="shared" si="487"/>
        <v>0</v>
      </c>
      <c r="BN1794" s="52">
        <f t="shared" si="488"/>
        <v>8</v>
      </c>
      <c r="BO1794" s="52">
        <f t="shared" si="489"/>
        <v>0</v>
      </c>
      <c r="BP1794" s="52">
        <f t="shared" si="490"/>
        <v>0</v>
      </c>
      <c r="BQ1794" s="53">
        <f t="shared" si="491"/>
        <v>0</v>
      </c>
    </row>
    <row r="1795" spans="1:69">
      <c r="A1795" s="41">
        <v>1856</v>
      </c>
      <c r="B1795" s="42">
        <v>46052</v>
      </c>
      <c r="C1795" s="15" t="s">
        <v>91</v>
      </c>
      <c r="D1795" s="43" t="str">
        <f t="shared" si="493"/>
        <v>FG</v>
      </c>
      <c r="E1795" s="44" t="s">
        <v>93</v>
      </c>
      <c r="F1795" s="44"/>
      <c r="G1795" s="45"/>
      <c r="H1795" s="45"/>
      <c r="I1795" s="45"/>
      <c r="J1795" s="5"/>
      <c r="K1795" s="46" t="e">
        <f>VLOOKUP(J1795,'[1]Item List (3)'!A$1:B$110000,2,FALSE)</f>
        <v>#N/A</v>
      </c>
      <c r="L1795" s="5"/>
      <c r="M1795" s="15" t="str">
        <f t="shared" si="492"/>
        <v>IR</v>
      </c>
      <c r="N1795" s="15"/>
      <c r="O1795" s="47" t="str">
        <f t="shared" si="482"/>
        <v/>
      </c>
      <c r="P1795" s="15"/>
      <c r="Q1795" s="15"/>
      <c r="R1795" s="15"/>
      <c r="S1795" s="15"/>
      <c r="T1795" s="15"/>
      <c r="U1795" s="48">
        <f t="shared" si="480"/>
        <v>0</v>
      </c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/>
      <c r="BB1795" s="15"/>
      <c r="BC1795" s="15"/>
      <c r="BD1795" s="15"/>
      <c r="BE1795" s="15"/>
      <c r="BF1795" s="15">
        <v>480</v>
      </c>
      <c r="BG1795" s="48">
        <f t="shared" si="479"/>
        <v>480</v>
      </c>
      <c r="BH1795" s="49">
        <f t="shared" si="483"/>
        <v>8</v>
      </c>
      <c r="BI1795" s="50">
        <f t="shared" si="481"/>
        <v>0</v>
      </c>
      <c r="BJ1795" s="50">
        <f t="shared" si="484"/>
        <v>0</v>
      </c>
      <c r="BK1795" s="51">
        <f t="shared" si="485"/>
        <v>0</v>
      </c>
      <c r="BL1795" s="51">
        <f t="shared" si="486"/>
        <v>0</v>
      </c>
      <c r="BM1795" s="51">
        <f t="shared" si="487"/>
        <v>0</v>
      </c>
      <c r="BN1795" s="52">
        <f t="shared" si="488"/>
        <v>8</v>
      </c>
      <c r="BO1795" s="52">
        <f t="shared" si="489"/>
        <v>0</v>
      </c>
      <c r="BP1795" s="52">
        <f t="shared" si="490"/>
        <v>0</v>
      </c>
      <c r="BQ1795" s="53">
        <f t="shared" si="491"/>
        <v>0</v>
      </c>
    </row>
    <row r="1796" spans="1:69">
      <c r="A1796" s="41">
        <v>1857</v>
      </c>
      <c r="B1796" s="42">
        <v>46052</v>
      </c>
      <c r="C1796" s="15" t="s">
        <v>97</v>
      </c>
      <c r="D1796" s="43" t="str">
        <f t="shared" si="493"/>
        <v>FG</v>
      </c>
      <c r="E1796" s="44" t="s">
        <v>93</v>
      </c>
      <c r="F1796" s="44" t="s">
        <v>96</v>
      </c>
      <c r="G1796" s="45" t="s">
        <v>110</v>
      </c>
      <c r="H1796" s="45" t="s">
        <v>95</v>
      </c>
      <c r="I1796" s="45"/>
      <c r="J1796" s="5">
        <v>104343.01</v>
      </c>
      <c r="K1796" s="46" t="str">
        <f>VLOOKUP(J1796,'[1]Item List (3)'!A$1:B$110000,2,FALSE)</f>
        <v>NA/RNA.IR 69/32</v>
      </c>
      <c r="L1796" s="5">
        <v>260101001</v>
      </c>
      <c r="M1796" s="15" t="str">
        <f t="shared" si="492"/>
        <v>IR</v>
      </c>
      <c r="N1796" s="15"/>
      <c r="O1796" s="47" t="str">
        <f t="shared" si="482"/>
        <v/>
      </c>
      <c r="P1796" s="15">
        <v>1</v>
      </c>
      <c r="Q1796" s="15">
        <v>1294</v>
      </c>
      <c r="R1796" s="15"/>
      <c r="S1796" s="15"/>
      <c r="T1796" s="15"/>
      <c r="U1796" s="48">
        <f t="shared" si="480"/>
        <v>1294</v>
      </c>
      <c r="V1796" s="15">
        <v>240</v>
      </c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>
        <v>240</v>
      </c>
      <c r="AS1796" s="15"/>
      <c r="AT1796" s="15"/>
      <c r="AU1796" s="15"/>
      <c r="AV1796" s="15"/>
      <c r="AW1796" s="15"/>
      <c r="AX1796" s="15"/>
      <c r="AY1796" s="15"/>
      <c r="AZ1796" s="15"/>
      <c r="BA1796" s="15"/>
      <c r="BB1796" s="15"/>
      <c r="BC1796" s="15"/>
      <c r="BD1796" s="15"/>
      <c r="BE1796" s="15"/>
      <c r="BF1796" s="15"/>
      <c r="BG1796" s="48">
        <f t="shared" si="479"/>
        <v>480</v>
      </c>
      <c r="BH1796" s="49">
        <f t="shared" si="483"/>
        <v>8</v>
      </c>
      <c r="BI1796" s="50">
        <f t="shared" si="481"/>
        <v>4</v>
      </c>
      <c r="BJ1796" s="50">
        <f t="shared" si="484"/>
        <v>50</v>
      </c>
      <c r="BK1796" s="51">
        <f t="shared" si="485"/>
        <v>0</v>
      </c>
      <c r="BL1796" s="51">
        <f t="shared" si="486"/>
        <v>100</v>
      </c>
      <c r="BM1796" s="51">
        <f t="shared" si="487"/>
        <v>0</v>
      </c>
      <c r="BN1796" s="52">
        <f t="shared" si="488"/>
        <v>0</v>
      </c>
      <c r="BO1796" s="52">
        <f t="shared" si="489"/>
        <v>0</v>
      </c>
      <c r="BP1796" s="52">
        <f t="shared" si="490"/>
        <v>4</v>
      </c>
      <c r="BQ1796" s="53">
        <f t="shared" si="491"/>
        <v>0</v>
      </c>
    </row>
    <row r="1797" spans="1:69">
      <c r="A1797" s="41">
        <v>1858</v>
      </c>
      <c r="B1797" s="42">
        <v>46052</v>
      </c>
      <c r="C1797" s="15" t="s">
        <v>91</v>
      </c>
      <c r="D1797" s="43" t="str">
        <f t="shared" si="493"/>
        <v>FG</v>
      </c>
      <c r="E1797" s="44" t="s">
        <v>100</v>
      </c>
      <c r="F1797" s="44" t="s">
        <v>92</v>
      </c>
      <c r="G1797" s="45" t="s">
        <v>98</v>
      </c>
      <c r="H1797" s="45" t="s">
        <v>114</v>
      </c>
      <c r="I1797" s="45"/>
      <c r="J1797" s="5">
        <v>200299.13</v>
      </c>
      <c r="K1797" s="46" t="str">
        <f>VLOOKUP(J1797,'[1]Item List (3)'!A$1:B$110000,2,FALSE)</f>
        <v>OR.9913 C</v>
      </c>
      <c r="L1797" s="5">
        <v>251119002</v>
      </c>
      <c r="M1797" s="15" t="str">
        <f t="shared" si="492"/>
        <v>OR</v>
      </c>
      <c r="N1797" s="15"/>
      <c r="O1797" s="47" t="str">
        <f t="shared" si="482"/>
        <v/>
      </c>
      <c r="P1797" s="15">
        <v>1</v>
      </c>
      <c r="Q1797" s="15">
        <v>2800</v>
      </c>
      <c r="R1797" s="15"/>
      <c r="S1797" s="15"/>
      <c r="T1797" s="15"/>
      <c r="U1797" s="48">
        <f t="shared" si="480"/>
        <v>2800</v>
      </c>
      <c r="V1797" s="15">
        <v>180</v>
      </c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>
        <v>60</v>
      </c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/>
      <c r="BB1797" s="15"/>
      <c r="BC1797" s="15"/>
      <c r="BD1797" s="15"/>
      <c r="BE1797" s="15"/>
      <c r="BF1797" s="15"/>
      <c r="BG1797" s="48">
        <f t="shared" si="479"/>
        <v>240</v>
      </c>
      <c r="BH1797" s="49">
        <f t="shared" si="483"/>
        <v>4</v>
      </c>
      <c r="BI1797" s="50">
        <f t="shared" si="481"/>
        <v>3</v>
      </c>
      <c r="BJ1797" s="50">
        <f t="shared" si="484"/>
        <v>75</v>
      </c>
      <c r="BK1797" s="51">
        <f t="shared" si="485"/>
        <v>0</v>
      </c>
      <c r="BL1797" s="51">
        <f t="shared" si="486"/>
        <v>100</v>
      </c>
      <c r="BM1797" s="51">
        <f t="shared" si="487"/>
        <v>0</v>
      </c>
      <c r="BN1797" s="52">
        <f t="shared" si="488"/>
        <v>0</v>
      </c>
      <c r="BO1797" s="52">
        <f t="shared" si="489"/>
        <v>0</v>
      </c>
      <c r="BP1797" s="52">
        <f t="shared" si="490"/>
        <v>1</v>
      </c>
      <c r="BQ1797" s="53">
        <f t="shared" si="491"/>
        <v>0</v>
      </c>
    </row>
    <row r="1798" spans="1:69">
      <c r="A1798" s="41">
        <v>1859</v>
      </c>
      <c r="B1798" s="42">
        <v>46052</v>
      </c>
      <c r="C1798" s="15" t="s">
        <v>91</v>
      </c>
      <c r="D1798" s="43" t="str">
        <f t="shared" si="493"/>
        <v>FG</v>
      </c>
      <c r="E1798" s="44" t="s">
        <v>100</v>
      </c>
      <c r="F1798" s="44" t="s">
        <v>92</v>
      </c>
      <c r="G1798" s="45" t="s">
        <v>98</v>
      </c>
      <c r="H1798" s="45" t="s">
        <v>114</v>
      </c>
      <c r="I1798" s="45"/>
      <c r="J1798" s="5">
        <v>102103</v>
      </c>
      <c r="K1798" s="46" t="e">
        <f>VLOOKUP(J1798,'[1]Item List (3)'!A$1:B$110000,2,FALSE)</f>
        <v>#N/A</v>
      </c>
      <c r="L1798" s="5">
        <v>260102002</v>
      </c>
      <c r="M1798" s="15" t="str">
        <f t="shared" si="492"/>
        <v>IR</v>
      </c>
      <c r="N1798" s="15"/>
      <c r="O1798" s="47" t="str">
        <f t="shared" si="482"/>
        <v/>
      </c>
      <c r="P1798" s="15">
        <v>1</v>
      </c>
      <c r="Q1798" s="15">
        <v>146</v>
      </c>
      <c r="R1798" s="15"/>
      <c r="S1798" s="15">
        <v>16</v>
      </c>
      <c r="T1798" s="15"/>
      <c r="U1798" s="48">
        <f t="shared" si="480"/>
        <v>162</v>
      </c>
      <c r="V1798" s="15">
        <v>60</v>
      </c>
      <c r="W1798" s="15">
        <v>60</v>
      </c>
      <c r="X1798" s="15">
        <v>60</v>
      </c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>
        <v>60</v>
      </c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/>
      <c r="BB1798" s="15"/>
      <c r="BC1798" s="15"/>
      <c r="BD1798" s="15"/>
      <c r="BE1798" s="15"/>
      <c r="BF1798" s="15"/>
      <c r="BG1798" s="48">
        <f t="shared" si="479"/>
        <v>240</v>
      </c>
      <c r="BH1798" s="49">
        <f t="shared" si="483"/>
        <v>4</v>
      </c>
      <c r="BI1798" s="50">
        <f t="shared" si="481"/>
        <v>1</v>
      </c>
      <c r="BJ1798" s="50">
        <f t="shared" si="484"/>
        <v>25</v>
      </c>
      <c r="BK1798" s="51">
        <f t="shared" si="485"/>
        <v>0</v>
      </c>
      <c r="BL1798" s="51">
        <f t="shared" si="486"/>
        <v>90.123456790123456</v>
      </c>
      <c r="BM1798" s="51">
        <f t="shared" si="487"/>
        <v>0</v>
      </c>
      <c r="BN1798" s="52">
        <f t="shared" si="488"/>
        <v>1</v>
      </c>
      <c r="BO1798" s="52">
        <f t="shared" si="489"/>
        <v>0</v>
      </c>
      <c r="BP1798" s="52">
        <f t="shared" si="490"/>
        <v>2</v>
      </c>
      <c r="BQ1798" s="53">
        <f t="shared" si="491"/>
        <v>0</v>
      </c>
    </row>
    <row r="1799" spans="1:69">
      <c r="A1799" s="41">
        <v>1860</v>
      </c>
      <c r="B1799" s="42">
        <v>46052</v>
      </c>
      <c r="C1799" s="15" t="s">
        <v>97</v>
      </c>
      <c r="D1799" s="43" t="str">
        <f t="shared" si="493"/>
        <v>FG</v>
      </c>
      <c r="E1799" s="44" t="s">
        <v>100</v>
      </c>
      <c r="F1799" s="44" t="s">
        <v>92</v>
      </c>
      <c r="G1799" s="45" t="s">
        <v>101</v>
      </c>
      <c r="H1799" s="45" t="s">
        <v>102</v>
      </c>
      <c r="I1799" s="45"/>
      <c r="J1799" s="5">
        <v>104299</v>
      </c>
      <c r="K1799" s="46" t="str">
        <f>VLOOKUP(J1799,'[1]Item List (3)'!A$1:B$110000,2,FALSE)</f>
        <v>IR.9916</v>
      </c>
      <c r="L1799" s="5">
        <v>260107018</v>
      </c>
      <c r="M1799" s="15" t="str">
        <f t="shared" si="492"/>
        <v>IR</v>
      </c>
      <c r="N1799" s="15"/>
      <c r="O1799" s="47" t="str">
        <f t="shared" si="482"/>
        <v/>
      </c>
      <c r="P1799" s="15">
        <v>1</v>
      </c>
      <c r="Q1799" s="15">
        <v>9600</v>
      </c>
      <c r="R1799" s="15"/>
      <c r="S1799" s="15"/>
      <c r="T1799" s="15"/>
      <c r="U1799" s="48">
        <f t="shared" si="480"/>
        <v>9600</v>
      </c>
      <c r="V1799" s="15">
        <v>480</v>
      </c>
      <c r="W1799" s="15">
        <v>60</v>
      </c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>
        <v>300</v>
      </c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48">
        <f t="shared" si="479"/>
        <v>840</v>
      </c>
      <c r="BH1799" s="49">
        <f t="shared" si="483"/>
        <v>14</v>
      </c>
      <c r="BI1799" s="50">
        <f t="shared" si="481"/>
        <v>8</v>
      </c>
      <c r="BJ1799" s="50">
        <f t="shared" si="484"/>
        <v>57.142857142857139</v>
      </c>
      <c r="BK1799" s="51">
        <f t="shared" si="485"/>
        <v>0</v>
      </c>
      <c r="BL1799" s="51">
        <f t="shared" si="486"/>
        <v>100</v>
      </c>
      <c r="BM1799" s="51">
        <f t="shared" si="487"/>
        <v>0</v>
      </c>
      <c r="BN1799" s="52">
        <f t="shared" si="488"/>
        <v>1</v>
      </c>
      <c r="BO1799" s="52">
        <f t="shared" si="489"/>
        <v>0</v>
      </c>
      <c r="BP1799" s="52">
        <f t="shared" si="490"/>
        <v>5</v>
      </c>
      <c r="BQ1799" s="53">
        <f t="shared" si="491"/>
        <v>0</v>
      </c>
    </row>
    <row r="1800" spans="1:69">
      <c r="A1800" s="41">
        <v>1861</v>
      </c>
      <c r="B1800" s="42">
        <v>46052</v>
      </c>
      <c r="C1800" s="15" t="s">
        <v>97</v>
      </c>
      <c r="D1800" s="43" t="str">
        <f t="shared" si="493"/>
        <v>FG</v>
      </c>
      <c r="E1800" s="44" t="s">
        <v>100</v>
      </c>
      <c r="F1800" s="44" t="s">
        <v>96</v>
      </c>
      <c r="G1800" s="45" t="s">
        <v>101</v>
      </c>
      <c r="H1800" s="45" t="s">
        <v>102</v>
      </c>
      <c r="I1800" s="45"/>
      <c r="J1800" s="5">
        <v>104299</v>
      </c>
      <c r="K1800" s="46" t="str">
        <f>VLOOKUP(J1800,'[1]Item List (3)'!A$1:B$110000,2,FALSE)</f>
        <v>IR.9916</v>
      </c>
      <c r="L1800" s="5">
        <v>260107018</v>
      </c>
      <c r="M1800" s="15" t="str">
        <f t="shared" si="492"/>
        <v>IR</v>
      </c>
      <c r="N1800" s="15"/>
      <c r="O1800" s="47" t="str">
        <f t="shared" si="482"/>
        <v/>
      </c>
      <c r="P1800" s="15">
        <v>1</v>
      </c>
      <c r="Q1800" s="15">
        <v>500</v>
      </c>
      <c r="R1800" s="15"/>
      <c r="S1800" s="15"/>
      <c r="T1800" s="15"/>
      <c r="U1800" s="48">
        <f t="shared" si="480"/>
        <v>500</v>
      </c>
      <c r="V1800" s="15">
        <v>60</v>
      </c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48">
        <f t="shared" si="479"/>
        <v>60</v>
      </c>
      <c r="BH1800" s="49">
        <f t="shared" si="483"/>
        <v>1</v>
      </c>
      <c r="BI1800" s="50">
        <f t="shared" si="481"/>
        <v>1</v>
      </c>
      <c r="BJ1800" s="50">
        <f t="shared" si="484"/>
        <v>100</v>
      </c>
      <c r="BK1800" s="51">
        <f t="shared" si="485"/>
        <v>0</v>
      </c>
      <c r="BL1800" s="51">
        <f t="shared" si="486"/>
        <v>100</v>
      </c>
      <c r="BM1800" s="51">
        <f t="shared" si="487"/>
        <v>0</v>
      </c>
      <c r="BN1800" s="52">
        <f t="shared" si="488"/>
        <v>0</v>
      </c>
      <c r="BO1800" s="52">
        <f t="shared" si="489"/>
        <v>0</v>
      </c>
      <c r="BP1800" s="52">
        <f t="shared" si="490"/>
        <v>0</v>
      </c>
      <c r="BQ1800" s="53">
        <f t="shared" si="491"/>
        <v>0</v>
      </c>
    </row>
    <row r="1801" spans="1:69">
      <c r="A1801" s="41">
        <v>1862</v>
      </c>
      <c r="B1801" s="42">
        <v>46052</v>
      </c>
      <c r="C1801" s="15" t="s">
        <v>91</v>
      </c>
      <c r="D1801" s="43" t="str">
        <f t="shared" si="493"/>
        <v>CG</v>
      </c>
      <c r="E1801" s="44" t="s">
        <v>105</v>
      </c>
      <c r="F1801" s="44"/>
      <c r="G1801" s="45"/>
      <c r="H1801" s="45"/>
      <c r="I1801" s="45"/>
      <c r="J1801" s="5"/>
      <c r="K1801" s="46" t="e">
        <f>VLOOKUP(J1801,'[1]Item List (3)'!A$1:B$110000,2,FALSE)</f>
        <v>#N/A</v>
      </c>
      <c r="L1801" s="5"/>
      <c r="M1801" s="15" t="str">
        <f t="shared" si="492"/>
        <v>IR</v>
      </c>
      <c r="N1801" s="15"/>
      <c r="O1801" s="47" t="str">
        <f t="shared" si="482"/>
        <v/>
      </c>
      <c r="P1801" s="15"/>
      <c r="Q1801" s="15"/>
      <c r="R1801" s="15"/>
      <c r="S1801" s="15"/>
      <c r="T1801" s="15"/>
      <c r="U1801" s="48">
        <f t="shared" si="480"/>
        <v>0</v>
      </c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/>
      <c r="BB1801" s="15"/>
      <c r="BC1801" s="15"/>
      <c r="BD1801" s="15"/>
      <c r="BE1801" s="15"/>
      <c r="BF1801" s="15">
        <v>480</v>
      </c>
      <c r="BG1801" s="48">
        <f t="shared" ref="BG1801:BG1820" si="494">SUM(V1801:BF1801)</f>
        <v>480</v>
      </c>
      <c r="BH1801" s="49">
        <f t="shared" si="483"/>
        <v>8</v>
      </c>
      <c r="BI1801" s="50">
        <f t="shared" si="481"/>
        <v>0</v>
      </c>
      <c r="BJ1801" s="50">
        <f t="shared" si="484"/>
        <v>0</v>
      </c>
      <c r="BK1801" s="51">
        <f t="shared" si="485"/>
        <v>0</v>
      </c>
      <c r="BL1801" s="51">
        <f t="shared" si="486"/>
        <v>0</v>
      </c>
      <c r="BM1801" s="51">
        <f t="shared" si="487"/>
        <v>0</v>
      </c>
      <c r="BN1801" s="52">
        <f t="shared" si="488"/>
        <v>8</v>
      </c>
      <c r="BO1801" s="52">
        <f t="shared" si="489"/>
        <v>0</v>
      </c>
      <c r="BP1801" s="52">
        <f t="shared" si="490"/>
        <v>0</v>
      </c>
      <c r="BQ1801" s="53">
        <f t="shared" si="491"/>
        <v>0</v>
      </c>
    </row>
    <row r="1802" spans="1:69">
      <c r="A1802" s="41">
        <v>1863</v>
      </c>
      <c r="B1802" s="42">
        <v>46052</v>
      </c>
      <c r="C1802" s="15" t="s">
        <v>97</v>
      </c>
      <c r="D1802" s="43" t="str">
        <f t="shared" si="493"/>
        <v>CG</v>
      </c>
      <c r="E1802" s="44" t="s">
        <v>105</v>
      </c>
      <c r="F1802" s="44"/>
      <c r="G1802" s="45"/>
      <c r="H1802" s="45"/>
      <c r="I1802" s="45"/>
      <c r="J1802" s="5"/>
      <c r="K1802" s="46" t="e">
        <f>VLOOKUP(J1802,'[1]Item List (3)'!A$1:B$110000,2,FALSE)</f>
        <v>#N/A</v>
      </c>
      <c r="L1802" s="5"/>
      <c r="M1802" s="15" t="str">
        <f t="shared" si="492"/>
        <v>IR</v>
      </c>
      <c r="N1802" s="15"/>
      <c r="O1802" s="47" t="str">
        <f t="shared" si="482"/>
        <v/>
      </c>
      <c r="P1802" s="15"/>
      <c r="Q1802" s="15"/>
      <c r="R1802" s="15"/>
      <c r="S1802" s="15"/>
      <c r="T1802" s="15"/>
      <c r="U1802" s="48">
        <f t="shared" si="480"/>
        <v>0</v>
      </c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/>
      <c r="BB1802" s="15"/>
      <c r="BC1802" s="15"/>
      <c r="BD1802" s="15"/>
      <c r="BE1802" s="15"/>
      <c r="BF1802" s="15">
        <v>480</v>
      </c>
      <c r="BG1802" s="48">
        <f t="shared" si="494"/>
        <v>480</v>
      </c>
      <c r="BH1802" s="49">
        <f t="shared" si="483"/>
        <v>8</v>
      </c>
      <c r="BI1802" s="50">
        <f t="shared" si="481"/>
        <v>0</v>
      </c>
      <c r="BJ1802" s="50">
        <f t="shared" si="484"/>
        <v>0</v>
      </c>
      <c r="BK1802" s="51">
        <f t="shared" si="485"/>
        <v>0</v>
      </c>
      <c r="BL1802" s="51">
        <f t="shared" si="486"/>
        <v>0</v>
      </c>
      <c r="BM1802" s="51">
        <f t="shared" si="487"/>
        <v>0</v>
      </c>
      <c r="BN1802" s="52">
        <f t="shared" si="488"/>
        <v>8</v>
      </c>
      <c r="BO1802" s="52">
        <f t="shared" si="489"/>
        <v>0</v>
      </c>
      <c r="BP1802" s="52">
        <f t="shared" si="490"/>
        <v>0</v>
      </c>
      <c r="BQ1802" s="53">
        <f t="shared" si="491"/>
        <v>0</v>
      </c>
    </row>
    <row r="1803" spans="1:69">
      <c r="A1803" s="41">
        <v>1864</v>
      </c>
      <c r="B1803" s="42">
        <v>46052</v>
      </c>
      <c r="C1803" s="15" t="s">
        <v>91</v>
      </c>
      <c r="D1803" s="43" t="str">
        <f t="shared" si="493"/>
        <v>CG</v>
      </c>
      <c r="E1803" s="44" t="s">
        <v>108</v>
      </c>
      <c r="F1803" s="44" t="s">
        <v>106</v>
      </c>
      <c r="G1803" s="45" t="s">
        <v>181</v>
      </c>
      <c r="H1803" s="45" t="s">
        <v>113</v>
      </c>
      <c r="I1803" s="45" t="s">
        <v>186</v>
      </c>
      <c r="J1803" s="5">
        <v>208821.01</v>
      </c>
      <c r="K1803" s="46" t="str">
        <f>VLOOKUP(J1803,'[1]Item List (3)'!A$1:B$110000,2,FALSE)</f>
        <v>NK.OR 32/20(NKI 28/20)</v>
      </c>
      <c r="L1803" s="5">
        <v>260101003</v>
      </c>
      <c r="M1803" s="15" t="str">
        <f t="shared" si="492"/>
        <v>OR</v>
      </c>
      <c r="N1803" s="15"/>
      <c r="O1803" s="47" t="str">
        <f t="shared" si="482"/>
        <v/>
      </c>
      <c r="P1803" s="15">
        <v>1</v>
      </c>
      <c r="Q1803" s="15">
        <v>3536</v>
      </c>
      <c r="R1803" s="15"/>
      <c r="S1803" s="15"/>
      <c r="T1803" s="15"/>
      <c r="U1803" s="48">
        <f t="shared" si="480"/>
        <v>3536</v>
      </c>
      <c r="V1803" s="15">
        <v>120</v>
      </c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>
        <v>30</v>
      </c>
      <c r="AR1803" s="15">
        <v>60</v>
      </c>
      <c r="AS1803" s="15"/>
      <c r="AT1803" s="15"/>
      <c r="AU1803" s="15"/>
      <c r="AV1803" s="15"/>
      <c r="AW1803" s="15"/>
      <c r="AX1803" s="15"/>
      <c r="AY1803" s="15"/>
      <c r="AZ1803" s="15"/>
      <c r="BA1803" s="15"/>
      <c r="BB1803" s="15"/>
      <c r="BC1803" s="15"/>
      <c r="BD1803" s="15"/>
      <c r="BE1803" s="15"/>
      <c r="BF1803" s="15"/>
      <c r="BG1803" s="48">
        <f t="shared" si="494"/>
        <v>210</v>
      </c>
      <c r="BH1803" s="49">
        <f t="shared" si="483"/>
        <v>3.5</v>
      </c>
      <c r="BI1803" s="50">
        <f t="shared" si="481"/>
        <v>2</v>
      </c>
      <c r="BJ1803" s="50">
        <f t="shared" si="484"/>
        <v>57.142857142857139</v>
      </c>
      <c r="BK1803" s="51">
        <f t="shared" si="485"/>
        <v>0</v>
      </c>
      <c r="BL1803" s="51">
        <f t="shared" si="486"/>
        <v>100</v>
      </c>
      <c r="BM1803" s="51">
        <f t="shared" si="487"/>
        <v>0</v>
      </c>
      <c r="BN1803" s="52">
        <f t="shared" si="488"/>
        <v>0</v>
      </c>
      <c r="BO1803" s="52">
        <f t="shared" si="489"/>
        <v>0</v>
      </c>
      <c r="BP1803" s="52">
        <f t="shared" si="490"/>
        <v>1.5</v>
      </c>
      <c r="BQ1803" s="53">
        <f t="shared" si="491"/>
        <v>0</v>
      </c>
    </row>
    <row r="1804" spans="1:69">
      <c r="A1804" s="41">
        <v>1865</v>
      </c>
      <c r="B1804" s="42">
        <v>46052</v>
      </c>
      <c r="C1804" s="15" t="s">
        <v>91</v>
      </c>
      <c r="D1804" s="43" t="str">
        <f t="shared" si="493"/>
        <v>CG</v>
      </c>
      <c r="E1804" s="44" t="s">
        <v>108</v>
      </c>
      <c r="F1804" s="44" t="s">
        <v>120</v>
      </c>
      <c r="G1804" s="45" t="s">
        <v>181</v>
      </c>
      <c r="H1804" s="45" t="s">
        <v>113</v>
      </c>
      <c r="I1804" s="45" t="s">
        <v>186</v>
      </c>
      <c r="J1804" s="5">
        <v>200827.1</v>
      </c>
      <c r="K1804" s="46" t="str">
        <f>VLOOKUP(J1804,'[1]Item List (3)'!A$1:B$110000,2,FALSE)</f>
        <v>MNA.OR 4020</v>
      </c>
      <c r="L1804" s="5"/>
      <c r="M1804" s="15" t="str">
        <f t="shared" si="492"/>
        <v>OR</v>
      </c>
      <c r="N1804" s="15"/>
      <c r="O1804" s="47" t="str">
        <f t="shared" si="482"/>
        <v/>
      </c>
      <c r="P1804" s="15">
        <v>1</v>
      </c>
      <c r="Q1804" s="15">
        <v>3703</v>
      </c>
      <c r="R1804" s="15"/>
      <c r="S1804" s="15"/>
      <c r="T1804" s="15"/>
      <c r="U1804" s="48">
        <f t="shared" si="480"/>
        <v>3703</v>
      </c>
      <c r="V1804" s="15">
        <v>90</v>
      </c>
      <c r="W1804" s="15">
        <v>120</v>
      </c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48">
        <f t="shared" si="494"/>
        <v>210</v>
      </c>
      <c r="BH1804" s="49">
        <f t="shared" si="483"/>
        <v>3.5</v>
      </c>
      <c r="BI1804" s="50">
        <f t="shared" si="481"/>
        <v>1.5</v>
      </c>
      <c r="BJ1804" s="50">
        <f t="shared" si="484"/>
        <v>42.857142857142854</v>
      </c>
      <c r="BK1804" s="51">
        <f t="shared" si="485"/>
        <v>0</v>
      </c>
      <c r="BL1804" s="51">
        <f t="shared" si="486"/>
        <v>100</v>
      </c>
      <c r="BM1804" s="51">
        <f t="shared" si="487"/>
        <v>0</v>
      </c>
      <c r="BN1804" s="52">
        <f t="shared" si="488"/>
        <v>2</v>
      </c>
      <c r="BO1804" s="52">
        <f t="shared" si="489"/>
        <v>0</v>
      </c>
      <c r="BP1804" s="52">
        <f t="shared" si="490"/>
        <v>0</v>
      </c>
      <c r="BQ1804" s="53">
        <f t="shared" si="491"/>
        <v>0</v>
      </c>
    </row>
    <row r="1805" spans="1:69">
      <c r="A1805" s="41">
        <v>1866</v>
      </c>
      <c r="B1805" s="42">
        <v>46052</v>
      </c>
      <c r="C1805" s="15" t="s">
        <v>91</v>
      </c>
      <c r="D1805" s="43" t="str">
        <f t="shared" si="493"/>
        <v>CG</v>
      </c>
      <c r="E1805" s="44" t="s">
        <v>108</v>
      </c>
      <c r="F1805" s="44"/>
      <c r="G1805" s="45" t="s">
        <v>181</v>
      </c>
      <c r="H1805" s="45" t="s">
        <v>113</v>
      </c>
      <c r="I1805" s="45" t="s">
        <v>186</v>
      </c>
      <c r="J1805" s="5">
        <v>208442</v>
      </c>
      <c r="K1805" s="46" t="str">
        <f>VLOOKUP(J1805,'[1]Item List (3)'!A$1:B$110000,2,FALSE)</f>
        <v>R.OR 442(JC 8015) (L)</v>
      </c>
      <c r="L1805" s="5"/>
      <c r="M1805" s="15" t="str">
        <f t="shared" si="492"/>
        <v>OR</v>
      </c>
      <c r="N1805" s="15"/>
      <c r="O1805" s="47" t="str">
        <f t="shared" si="482"/>
        <v/>
      </c>
      <c r="P1805" s="15"/>
      <c r="Q1805" s="15"/>
      <c r="R1805" s="15"/>
      <c r="S1805" s="15"/>
      <c r="T1805" s="15"/>
      <c r="U1805" s="48">
        <f t="shared" si="480"/>
        <v>0</v>
      </c>
      <c r="V1805" s="15"/>
      <c r="W1805" s="15">
        <v>60</v>
      </c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48">
        <f t="shared" si="494"/>
        <v>60</v>
      </c>
      <c r="BH1805" s="49">
        <f t="shared" si="483"/>
        <v>1</v>
      </c>
      <c r="BI1805" s="50">
        <f t="shared" si="481"/>
        <v>0</v>
      </c>
      <c r="BJ1805" s="50">
        <f t="shared" si="484"/>
        <v>0</v>
      </c>
      <c r="BK1805" s="51">
        <f t="shared" si="485"/>
        <v>0</v>
      </c>
      <c r="BL1805" s="51">
        <f t="shared" si="486"/>
        <v>0</v>
      </c>
      <c r="BM1805" s="51">
        <f t="shared" si="487"/>
        <v>0</v>
      </c>
      <c r="BN1805" s="52">
        <f t="shared" si="488"/>
        <v>1</v>
      </c>
      <c r="BO1805" s="52">
        <f t="shared" si="489"/>
        <v>0</v>
      </c>
      <c r="BP1805" s="52">
        <f t="shared" si="490"/>
        <v>0</v>
      </c>
      <c r="BQ1805" s="53">
        <f t="shared" si="491"/>
        <v>0</v>
      </c>
    </row>
    <row r="1806" spans="1:69">
      <c r="A1806" s="41">
        <v>1867</v>
      </c>
      <c r="B1806" s="42">
        <v>46052</v>
      </c>
      <c r="C1806" s="15" t="s">
        <v>97</v>
      </c>
      <c r="D1806" s="43" t="str">
        <f t="shared" si="493"/>
        <v>CG</v>
      </c>
      <c r="E1806" s="44" t="s">
        <v>108</v>
      </c>
      <c r="F1806" s="44" t="s">
        <v>120</v>
      </c>
      <c r="G1806" s="45" t="s">
        <v>117</v>
      </c>
      <c r="H1806" s="45" t="s">
        <v>118</v>
      </c>
      <c r="I1806" s="45" t="s">
        <v>119</v>
      </c>
      <c r="J1806" s="5">
        <v>208442</v>
      </c>
      <c r="K1806" s="46" t="str">
        <f>VLOOKUP(J1806,'[1]Item List (3)'!A$1:B$110000,2,FALSE)</f>
        <v>R.OR 442(JC 8015) (L)</v>
      </c>
      <c r="L1806" s="5">
        <v>251226004</v>
      </c>
      <c r="M1806" s="15" t="str">
        <f t="shared" si="492"/>
        <v>OR</v>
      </c>
      <c r="N1806" s="15"/>
      <c r="O1806" s="47" t="str">
        <f t="shared" si="482"/>
        <v/>
      </c>
      <c r="P1806" s="15">
        <v>1</v>
      </c>
      <c r="Q1806" s="15">
        <v>2630</v>
      </c>
      <c r="R1806" s="15"/>
      <c r="S1806" s="15">
        <v>40</v>
      </c>
      <c r="T1806" s="15"/>
      <c r="U1806" s="48">
        <f t="shared" si="480"/>
        <v>2670</v>
      </c>
      <c r="V1806" s="15">
        <v>180</v>
      </c>
      <c r="W1806" s="15">
        <v>60</v>
      </c>
      <c r="X1806" s="15">
        <v>30</v>
      </c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>
        <v>240</v>
      </c>
      <c r="AO1806" s="15"/>
      <c r="AP1806" s="15"/>
      <c r="AQ1806" s="15">
        <v>75</v>
      </c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/>
      <c r="BB1806" s="15"/>
      <c r="BC1806" s="15">
        <v>30</v>
      </c>
      <c r="BD1806" s="15"/>
      <c r="BE1806" s="15"/>
      <c r="BF1806" s="15"/>
      <c r="BG1806" s="48">
        <f t="shared" si="494"/>
        <v>615</v>
      </c>
      <c r="BH1806" s="49">
        <f t="shared" si="483"/>
        <v>10.25</v>
      </c>
      <c r="BI1806" s="50">
        <f t="shared" si="481"/>
        <v>3</v>
      </c>
      <c r="BJ1806" s="50">
        <f t="shared" si="484"/>
        <v>29.268292682926827</v>
      </c>
      <c r="BK1806" s="51">
        <f t="shared" si="485"/>
        <v>0</v>
      </c>
      <c r="BL1806" s="51">
        <f t="shared" si="486"/>
        <v>98.50187265917603</v>
      </c>
      <c r="BM1806" s="51">
        <f t="shared" si="487"/>
        <v>0</v>
      </c>
      <c r="BN1806" s="52">
        <f t="shared" si="488"/>
        <v>1</v>
      </c>
      <c r="BO1806" s="52">
        <f t="shared" si="489"/>
        <v>0</v>
      </c>
      <c r="BP1806" s="52">
        <f t="shared" si="490"/>
        <v>6.25</v>
      </c>
      <c r="BQ1806" s="53">
        <f t="shared" si="491"/>
        <v>0</v>
      </c>
    </row>
    <row r="1807" spans="1:69">
      <c r="A1807" s="41">
        <v>1868</v>
      </c>
      <c r="B1807" s="42">
        <v>46052</v>
      </c>
      <c r="C1807" s="15" t="s">
        <v>97</v>
      </c>
      <c r="D1807" s="43" t="str">
        <f t="shared" si="493"/>
        <v>CG</v>
      </c>
      <c r="E1807" s="44" t="s">
        <v>108</v>
      </c>
      <c r="F1807" s="44" t="s">
        <v>120</v>
      </c>
      <c r="G1807" s="45" t="s">
        <v>117</v>
      </c>
      <c r="H1807" s="45" t="s">
        <v>118</v>
      </c>
      <c r="I1807" s="45" t="s">
        <v>119</v>
      </c>
      <c r="J1807" s="5">
        <v>208442</v>
      </c>
      <c r="K1807" s="46" t="str">
        <f>VLOOKUP(J1807,'[1]Item List (3)'!A$1:B$110000,2,FALSE)</f>
        <v>R.OR 442(JC 8015) (L)</v>
      </c>
      <c r="L1807" s="5">
        <v>251226004</v>
      </c>
      <c r="M1807" s="15" t="str">
        <f t="shared" si="492"/>
        <v>OR</v>
      </c>
      <c r="N1807" s="15"/>
      <c r="O1807" s="47" t="str">
        <f t="shared" si="482"/>
        <v/>
      </c>
      <c r="P1807" s="15">
        <v>1</v>
      </c>
      <c r="Q1807" s="15">
        <v>780</v>
      </c>
      <c r="R1807" s="15"/>
      <c r="S1807" s="15">
        <v>11</v>
      </c>
      <c r="T1807" s="15"/>
      <c r="U1807" s="48">
        <f t="shared" si="480"/>
        <v>791</v>
      </c>
      <c r="V1807" s="15">
        <v>105</v>
      </c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/>
      <c r="BB1807" s="15"/>
      <c r="BC1807" s="15"/>
      <c r="BD1807" s="15"/>
      <c r="BE1807" s="15"/>
      <c r="BF1807" s="15"/>
      <c r="BG1807" s="48">
        <f t="shared" si="494"/>
        <v>105</v>
      </c>
      <c r="BH1807" s="49">
        <f t="shared" si="483"/>
        <v>1.75</v>
      </c>
      <c r="BI1807" s="50">
        <f t="shared" si="481"/>
        <v>1.75</v>
      </c>
      <c r="BJ1807" s="50">
        <f t="shared" si="484"/>
        <v>100</v>
      </c>
      <c r="BK1807" s="51">
        <f t="shared" si="485"/>
        <v>0</v>
      </c>
      <c r="BL1807" s="51">
        <f t="shared" si="486"/>
        <v>98.609355246523393</v>
      </c>
      <c r="BM1807" s="51">
        <f t="shared" si="487"/>
        <v>0</v>
      </c>
      <c r="BN1807" s="52">
        <f t="shared" si="488"/>
        <v>0</v>
      </c>
      <c r="BO1807" s="52">
        <f t="shared" si="489"/>
        <v>0</v>
      </c>
      <c r="BP1807" s="52">
        <f t="shared" si="490"/>
        <v>0</v>
      </c>
      <c r="BQ1807" s="53">
        <f t="shared" si="491"/>
        <v>0</v>
      </c>
    </row>
    <row r="1808" spans="1:69">
      <c r="A1808" s="41">
        <v>1869</v>
      </c>
      <c r="B1808" s="42">
        <v>46052</v>
      </c>
      <c r="C1808" s="15" t="s">
        <v>97</v>
      </c>
      <c r="D1808" s="43" t="str">
        <f t="shared" si="493"/>
        <v>CG</v>
      </c>
      <c r="E1808" s="44" t="s">
        <v>108</v>
      </c>
      <c r="F1808" s="44" t="s">
        <v>111</v>
      </c>
      <c r="G1808" s="45" t="s">
        <v>117</v>
      </c>
      <c r="H1808" s="45" t="s">
        <v>118</v>
      </c>
      <c r="I1808" s="45" t="s">
        <v>119</v>
      </c>
      <c r="J1808" s="5">
        <v>104332.01</v>
      </c>
      <c r="K1808" s="46" t="str">
        <f>VLOOKUP(J1808,'[1]Item List (3)'!A$1:B$110000,2,FALSE)</f>
        <v>NA/RNA.IR 6908</v>
      </c>
      <c r="L1808" s="5"/>
      <c r="M1808" s="15" t="str">
        <f t="shared" si="492"/>
        <v>IR</v>
      </c>
      <c r="N1808" s="15"/>
      <c r="O1808" s="47" t="str">
        <f t="shared" si="482"/>
        <v/>
      </c>
      <c r="P1808" s="15">
        <v>2</v>
      </c>
      <c r="Q1808" s="15">
        <v>1284</v>
      </c>
      <c r="R1808" s="15"/>
      <c r="S1808" s="15"/>
      <c r="T1808" s="15"/>
      <c r="U1808" s="48">
        <f t="shared" si="480"/>
        <v>1284</v>
      </c>
      <c r="V1808" s="15">
        <v>180</v>
      </c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/>
      <c r="BB1808" s="15"/>
      <c r="BC1808" s="15"/>
      <c r="BD1808" s="15"/>
      <c r="BE1808" s="15"/>
      <c r="BF1808" s="15"/>
      <c r="BG1808" s="48">
        <f t="shared" si="494"/>
        <v>180</v>
      </c>
      <c r="BH1808" s="49">
        <f t="shared" si="483"/>
        <v>3</v>
      </c>
      <c r="BI1808" s="50">
        <f t="shared" si="481"/>
        <v>3</v>
      </c>
      <c r="BJ1808" s="50">
        <f t="shared" si="484"/>
        <v>100</v>
      </c>
      <c r="BK1808" s="51">
        <f t="shared" si="485"/>
        <v>0</v>
      </c>
      <c r="BL1808" s="51">
        <f t="shared" si="486"/>
        <v>100</v>
      </c>
      <c r="BM1808" s="51">
        <f t="shared" si="487"/>
        <v>0</v>
      </c>
      <c r="BN1808" s="52">
        <f t="shared" si="488"/>
        <v>0</v>
      </c>
      <c r="BO1808" s="52">
        <f t="shared" si="489"/>
        <v>0</v>
      </c>
      <c r="BP1808" s="52">
        <f t="shared" si="490"/>
        <v>0</v>
      </c>
      <c r="BQ1808" s="53">
        <f t="shared" si="491"/>
        <v>0</v>
      </c>
    </row>
    <row r="1809" spans="1:70">
      <c r="A1809" s="41">
        <v>1870</v>
      </c>
      <c r="B1809" s="42">
        <v>46052</v>
      </c>
      <c r="C1809" s="15" t="s">
        <v>91</v>
      </c>
      <c r="D1809" s="43" t="str">
        <f t="shared" si="493"/>
        <v>CG</v>
      </c>
      <c r="E1809" s="44" t="s">
        <v>115</v>
      </c>
      <c r="F1809" s="44"/>
      <c r="G1809" s="45"/>
      <c r="H1809" s="45"/>
      <c r="I1809" s="45"/>
      <c r="J1809" s="5"/>
      <c r="K1809" s="46" t="e">
        <f>VLOOKUP(J1809,'[1]Item List (3)'!A$1:B$110000,2,FALSE)</f>
        <v>#N/A</v>
      </c>
      <c r="L1809" s="5"/>
      <c r="M1809" s="15" t="str">
        <f t="shared" si="492"/>
        <v>IR</v>
      </c>
      <c r="N1809" s="15"/>
      <c r="O1809" s="47" t="str">
        <f t="shared" si="482"/>
        <v/>
      </c>
      <c r="P1809" s="15"/>
      <c r="Q1809" s="15"/>
      <c r="R1809" s="15"/>
      <c r="S1809" s="15"/>
      <c r="T1809" s="15"/>
      <c r="U1809" s="48">
        <f t="shared" si="480"/>
        <v>0</v>
      </c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>
        <v>480</v>
      </c>
      <c r="AY1809" s="15"/>
      <c r="AZ1809" s="15"/>
      <c r="BA1809" s="15"/>
      <c r="BB1809" s="15"/>
      <c r="BC1809" s="15"/>
      <c r="BD1809" s="15"/>
      <c r="BE1809" s="15"/>
      <c r="BF1809" s="15"/>
      <c r="BG1809" s="48">
        <f t="shared" si="494"/>
        <v>480</v>
      </c>
      <c r="BH1809" s="49">
        <f t="shared" si="483"/>
        <v>8</v>
      </c>
      <c r="BI1809" s="50">
        <f t="shared" si="481"/>
        <v>0</v>
      </c>
      <c r="BJ1809" s="50">
        <f t="shared" si="484"/>
        <v>0</v>
      </c>
      <c r="BK1809" s="51">
        <f t="shared" si="485"/>
        <v>0</v>
      </c>
      <c r="BL1809" s="51">
        <f t="shared" si="486"/>
        <v>0</v>
      </c>
      <c r="BM1809" s="51">
        <f t="shared" si="487"/>
        <v>0</v>
      </c>
      <c r="BN1809" s="52">
        <f t="shared" si="488"/>
        <v>0</v>
      </c>
      <c r="BO1809" s="52">
        <f t="shared" si="489"/>
        <v>0</v>
      </c>
      <c r="BP1809" s="52">
        <f t="shared" si="490"/>
        <v>8</v>
      </c>
      <c r="BQ1809" s="53">
        <f t="shared" si="491"/>
        <v>0</v>
      </c>
    </row>
    <row r="1810" spans="1:70">
      <c r="A1810" s="41">
        <v>1871</v>
      </c>
      <c r="B1810" s="42">
        <v>46052</v>
      </c>
      <c r="C1810" s="15" t="s">
        <v>97</v>
      </c>
      <c r="D1810" s="43" t="str">
        <f t="shared" si="493"/>
        <v>CG</v>
      </c>
      <c r="E1810" s="44" t="s">
        <v>115</v>
      </c>
      <c r="F1810" s="44"/>
      <c r="G1810" s="45"/>
      <c r="H1810" s="45"/>
      <c r="I1810" s="45"/>
      <c r="J1810" s="5"/>
      <c r="K1810" s="46" t="e">
        <f>VLOOKUP(J1810,'[1]Item List (3)'!A$1:B$110000,2,FALSE)</f>
        <v>#N/A</v>
      </c>
      <c r="L1810" s="5"/>
      <c r="M1810" s="15" t="str">
        <f t="shared" si="492"/>
        <v>IR</v>
      </c>
      <c r="N1810" s="15"/>
      <c r="O1810" s="47" t="str">
        <f t="shared" si="482"/>
        <v/>
      </c>
      <c r="P1810" s="15"/>
      <c r="Q1810" s="15"/>
      <c r="R1810" s="15"/>
      <c r="S1810" s="15"/>
      <c r="T1810" s="15"/>
      <c r="U1810" s="48">
        <f t="shared" si="480"/>
        <v>0</v>
      </c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>
        <v>480</v>
      </c>
      <c r="AY1810" s="15"/>
      <c r="AZ1810" s="15"/>
      <c r="BA1810" s="15"/>
      <c r="BB1810" s="15"/>
      <c r="BC1810" s="15"/>
      <c r="BD1810" s="15"/>
      <c r="BE1810" s="15"/>
      <c r="BF1810" s="15"/>
      <c r="BG1810" s="48">
        <f t="shared" si="494"/>
        <v>480</v>
      </c>
      <c r="BH1810" s="49">
        <f t="shared" si="483"/>
        <v>8</v>
      </c>
      <c r="BI1810" s="50">
        <f t="shared" si="481"/>
        <v>0</v>
      </c>
      <c r="BJ1810" s="50">
        <f t="shared" si="484"/>
        <v>0</v>
      </c>
      <c r="BK1810" s="51">
        <f t="shared" si="485"/>
        <v>0</v>
      </c>
      <c r="BL1810" s="51">
        <f t="shared" si="486"/>
        <v>0</v>
      </c>
      <c r="BM1810" s="51">
        <f t="shared" si="487"/>
        <v>0</v>
      </c>
      <c r="BN1810" s="52">
        <f t="shared" si="488"/>
        <v>0</v>
      </c>
      <c r="BO1810" s="52">
        <f t="shared" si="489"/>
        <v>0</v>
      </c>
      <c r="BP1810" s="52">
        <f t="shared" si="490"/>
        <v>8</v>
      </c>
      <c r="BQ1810" s="53">
        <f t="shared" si="491"/>
        <v>0</v>
      </c>
    </row>
    <row r="1811" spans="1:70">
      <c r="A1811" s="41">
        <v>1872</v>
      </c>
      <c r="B1811" s="42">
        <v>46052</v>
      </c>
      <c r="C1811" s="15" t="s">
        <v>91</v>
      </c>
      <c r="D1811" s="43" t="str">
        <f t="shared" si="493"/>
        <v>CG</v>
      </c>
      <c r="E1811" s="44" t="s">
        <v>188</v>
      </c>
      <c r="F1811" s="44"/>
      <c r="G1811" s="45"/>
      <c r="H1811" s="45"/>
      <c r="I1811" s="45"/>
      <c r="J1811" s="5"/>
      <c r="K1811" s="46" t="e">
        <f>VLOOKUP(J1811,'[1]Item List (3)'!A$1:B$110000,2,FALSE)</f>
        <v>#N/A</v>
      </c>
      <c r="L1811" s="5"/>
      <c r="M1811" s="15" t="str">
        <f t="shared" si="492"/>
        <v>IR</v>
      </c>
      <c r="N1811" s="15"/>
      <c r="O1811" s="47" t="str">
        <f t="shared" si="482"/>
        <v/>
      </c>
      <c r="P1811" s="15"/>
      <c r="Q1811" s="15"/>
      <c r="R1811" s="15"/>
      <c r="S1811" s="15"/>
      <c r="T1811" s="15"/>
      <c r="U1811" s="48">
        <f t="shared" si="480"/>
        <v>0</v>
      </c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/>
      <c r="BB1811" s="15"/>
      <c r="BC1811" s="15"/>
      <c r="BD1811" s="15"/>
      <c r="BE1811" s="15"/>
      <c r="BF1811" s="15"/>
      <c r="BG1811" s="48">
        <f t="shared" si="494"/>
        <v>0</v>
      </c>
      <c r="BH1811" s="49">
        <f t="shared" si="483"/>
        <v>0</v>
      </c>
      <c r="BI1811" s="50">
        <f t="shared" si="481"/>
        <v>0</v>
      </c>
      <c r="BJ1811" s="50">
        <f t="shared" si="484"/>
        <v>0</v>
      </c>
      <c r="BK1811" s="51">
        <f t="shared" si="485"/>
        <v>0</v>
      </c>
      <c r="BL1811" s="51">
        <f t="shared" si="486"/>
        <v>0</v>
      </c>
      <c r="BM1811" s="51">
        <f t="shared" si="487"/>
        <v>0</v>
      </c>
      <c r="BN1811" s="52">
        <f t="shared" si="488"/>
        <v>0</v>
      </c>
      <c r="BO1811" s="52">
        <f t="shared" si="489"/>
        <v>0</v>
      </c>
      <c r="BP1811" s="52">
        <f t="shared" si="490"/>
        <v>0</v>
      </c>
      <c r="BQ1811" s="53">
        <f t="shared" si="491"/>
        <v>0</v>
      </c>
    </row>
    <row r="1812" spans="1:70">
      <c r="A1812" s="41">
        <v>1873</v>
      </c>
      <c r="B1812" s="42">
        <v>46052</v>
      </c>
      <c r="C1812" s="15" t="s">
        <v>97</v>
      </c>
      <c r="D1812" s="43" t="str">
        <f t="shared" si="493"/>
        <v>CG</v>
      </c>
      <c r="E1812" s="44" t="s">
        <v>188</v>
      </c>
      <c r="F1812" s="44" t="s">
        <v>111</v>
      </c>
      <c r="G1812" s="45" t="s">
        <v>117</v>
      </c>
      <c r="H1812" s="45" t="s">
        <v>118</v>
      </c>
      <c r="I1812" s="45" t="s">
        <v>119</v>
      </c>
      <c r="J1812" s="5">
        <v>200261</v>
      </c>
      <c r="K1812" s="46" t="str">
        <f>VLOOKUP(J1812,'[1]Item List (3)'!A$1:B$110000,2,FALSE)</f>
        <v>OR.211 YY4</v>
      </c>
      <c r="L1812" s="5"/>
      <c r="M1812" s="15" t="str">
        <f t="shared" si="492"/>
        <v>OR</v>
      </c>
      <c r="N1812" s="15"/>
      <c r="O1812" s="47" t="str">
        <f t="shared" si="482"/>
        <v/>
      </c>
      <c r="P1812" s="15">
        <v>1</v>
      </c>
      <c r="Q1812" s="15">
        <v>409</v>
      </c>
      <c r="R1812" s="15"/>
      <c r="S1812" s="15"/>
      <c r="T1812" s="15"/>
      <c r="U1812" s="48">
        <f t="shared" si="480"/>
        <v>409</v>
      </c>
      <c r="V1812" s="15">
        <v>30</v>
      </c>
      <c r="W1812" s="15"/>
      <c r="X1812" s="15">
        <v>150</v>
      </c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>
        <v>300</v>
      </c>
      <c r="AS1812" s="15"/>
      <c r="AT1812" s="15"/>
      <c r="AU1812" s="15"/>
      <c r="AV1812" s="15"/>
      <c r="AW1812" s="15"/>
      <c r="AX1812" s="15"/>
      <c r="AY1812" s="15"/>
      <c r="AZ1812" s="15"/>
      <c r="BA1812" s="15"/>
      <c r="BB1812" s="15"/>
      <c r="BC1812" s="15"/>
      <c r="BD1812" s="15"/>
      <c r="BE1812" s="15"/>
      <c r="BF1812" s="15"/>
      <c r="BG1812" s="48">
        <f t="shared" si="494"/>
        <v>480</v>
      </c>
      <c r="BH1812" s="49">
        <f t="shared" si="483"/>
        <v>8</v>
      </c>
      <c r="BI1812" s="50">
        <f t="shared" si="481"/>
        <v>0.5</v>
      </c>
      <c r="BJ1812" s="50">
        <f t="shared" si="484"/>
        <v>6.25</v>
      </c>
      <c r="BK1812" s="51">
        <f t="shared" si="485"/>
        <v>0</v>
      </c>
      <c r="BL1812" s="51">
        <f t="shared" si="486"/>
        <v>100</v>
      </c>
      <c r="BM1812" s="51">
        <f t="shared" si="487"/>
        <v>0</v>
      </c>
      <c r="BN1812" s="52">
        <f t="shared" si="488"/>
        <v>0</v>
      </c>
      <c r="BO1812" s="52">
        <f t="shared" si="489"/>
        <v>0</v>
      </c>
      <c r="BP1812" s="52">
        <f t="shared" si="490"/>
        <v>7.5</v>
      </c>
      <c r="BQ1812" s="53">
        <f t="shared" si="491"/>
        <v>0</v>
      </c>
    </row>
    <row r="1813" spans="1:70">
      <c r="A1813" s="41">
        <v>1874</v>
      </c>
      <c r="B1813" s="42">
        <v>46052</v>
      </c>
      <c r="C1813" s="15" t="s">
        <v>91</v>
      </c>
      <c r="D1813" s="43" t="str">
        <f t="shared" si="493"/>
        <v>EG</v>
      </c>
      <c r="E1813" s="44" t="s">
        <v>121</v>
      </c>
      <c r="F1813" s="44" t="s">
        <v>122</v>
      </c>
      <c r="G1813" s="45" t="s">
        <v>162</v>
      </c>
      <c r="H1813" s="45" t="s">
        <v>190</v>
      </c>
      <c r="I1813" s="45"/>
      <c r="J1813" s="5">
        <v>100282.4</v>
      </c>
      <c r="K1813" s="46" t="str">
        <f>VLOOKUP(J1813,'[1]Item List (3)'!A$1:B$110000,2,FALSE)</f>
        <v>D.IR 14537 SPL</v>
      </c>
      <c r="L1813" s="5">
        <v>251225005</v>
      </c>
      <c r="M1813" s="15" t="str">
        <f t="shared" si="492"/>
        <v>IR</v>
      </c>
      <c r="N1813" s="15">
        <v>45</v>
      </c>
      <c r="O1813" s="47">
        <f t="shared" si="482"/>
        <v>80</v>
      </c>
      <c r="P1813" s="15">
        <v>1</v>
      </c>
      <c r="Q1813" s="15">
        <v>337</v>
      </c>
      <c r="R1813" s="15">
        <v>10</v>
      </c>
      <c r="S1813" s="15"/>
      <c r="T1813" s="15"/>
      <c r="U1813" s="48">
        <f t="shared" si="480"/>
        <v>337</v>
      </c>
      <c r="V1813" s="15">
        <v>335</v>
      </c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>
        <v>175</v>
      </c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48">
        <f t="shared" si="494"/>
        <v>510</v>
      </c>
      <c r="BH1813" s="49">
        <f t="shared" si="483"/>
        <v>8.5</v>
      </c>
      <c r="BI1813" s="50">
        <f t="shared" si="481"/>
        <v>5.5833333333333339</v>
      </c>
      <c r="BJ1813" s="50">
        <f t="shared" si="484"/>
        <v>65.686274509803937</v>
      </c>
      <c r="BK1813" s="51">
        <f t="shared" si="485"/>
        <v>75.447761194029837</v>
      </c>
      <c r="BL1813" s="51">
        <f t="shared" si="486"/>
        <v>97.032640949554889</v>
      </c>
      <c r="BM1813" s="51">
        <f t="shared" si="487"/>
        <v>48.088235294117645</v>
      </c>
      <c r="BN1813" s="52">
        <f t="shared" si="488"/>
        <v>0</v>
      </c>
      <c r="BO1813" s="52">
        <f t="shared" si="489"/>
        <v>680</v>
      </c>
      <c r="BP1813" s="52">
        <f t="shared" si="490"/>
        <v>2.9166666666666665</v>
      </c>
      <c r="BQ1813" s="53">
        <f t="shared" si="491"/>
        <v>233.33333333333334</v>
      </c>
    </row>
    <row r="1814" spans="1:70">
      <c r="A1814" s="41">
        <v>1875</v>
      </c>
      <c r="B1814" s="42">
        <v>46052</v>
      </c>
      <c r="C1814" s="15" t="s">
        <v>97</v>
      </c>
      <c r="D1814" s="43" t="str">
        <f t="shared" si="493"/>
        <v>EG</v>
      </c>
      <c r="E1814" s="44" t="s">
        <v>121</v>
      </c>
      <c r="F1814" s="44" t="s">
        <v>122</v>
      </c>
      <c r="G1814" s="45" t="s">
        <v>123</v>
      </c>
      <c r="H1814" s="45"/>
      <c r="I1814" s="45"/>
      <c r="J1814" s="5">
        <v>100282.4</v>
      </c>
      <c r="K1814" s="46" t="str">
        <f>VLOOKUP(J1814,'[1]Item List (3)'!A$1:B$110000,2,FALSE)</f>
        <v>D.IR 14537 SPL</v>
      </c>
      <c r="L1814" s="5">
        <v>251225005</v>
      </c>
      <c r="M1814" s="15" t="str">
        <f t="shared" si="492"/>
        <v>IR</v>
      </c>
      <c r="N1814" s="15">
        <v>45</v>
      </c>
      <c r="O1814" s="47">
        <f t="shared" si="482"/>
        <v>80</v>
      </c>
      <c r="P1814" s="15">
        <v>1</v>
      </c>
      <c r="Q1814" s="15">
        <v>491</v>
      </c>
      <c r="R1814" s="15"/>
      <c r="S1814" s="15"/>
      <c r="T1814" s="15"/>
      <c r="U1814" s="48">
        <f t="shared" ref="U1814:U1877" si="495">Q1814+S1814+T1814</f>
        <v>491</v>
      </c>
      <c r="V1814" s="15">
        <v>480</v>
      </c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/>
      <c r="BB1814" s="15"/>
      <c r="BC1814" s="15"/>
      <c r="BD1814" s="15"/>
      <c r="BE1814" s="15"/>
      <c r="BF1814" s="15"/>
      <c r="BG1814" s="48">
        <f t="shared" si="494"/>
        <v>480</v>
      </c>
      <c r="BH1814" s="49">
        <f t="shared" si="483"/>
        <v>8</v>
      </c>
      <c r="BI1814" s="50">
        <f t="shared" ref="BI1814:BI1820" si="496">IFERROR(BH1814-SUM(W1814:BF1814)/60,0)</f>
        <v>8</v>
      </c>
      <c r="BJ1814" s="50">
        <f t="shared" si="484"/>
        <v>100</v>
      </c>
      <c r="BK1814" s="51">
        <f t="shared" si="485"/>
        <v>76.71875</v>
      </c>
      <c r="BL1814" s="51">
        <f t="shared" si="486"/>
        <v>100</v>
      </c>
      <c r="BM1814" s="51">
        <f t="shared" si="487"/>
        <v>76.71875</v>
      </c>
      <c r="BN1814" s="52">
        <f t="shared" si="488"/>
        <v>0</v>
      </c>
      <c r="BO1814" s="52">
        <f t="shared" si="489"/>
        <v>640</v>
      </c>
      <c r="BP1814" s="52">
        <f t="shared" si="490"/>
        <v>0</v>
      </c>
      <c r="BQ1814" s="53">
        <f t="shared" si="491"/>
        <v>0</v>
      </c>
    </row>
    <row r="1815" spans="1:70">
      <c r="A1815" s="41">
        <v>1876</v>
      </c>
      <c r="B1815" s="42">
        <v>46052</v>
      </c>
      <c r="C1815" s="15" t="s">
        <v>91</v>
      </c>
      <c r="D1815" s="43" t="str">
        <f t="shared" si="493"/>
        <v>EG</v>
      </c>
      <c r="E1815" s="44" t="s">
        <v>125</v>
      </c>
      <c r="F1815" s="44" t="s">
        <v>183</v>
      </c>
      <c r="G1815" s="45" t="s">
        <v>178</v>
      </c>
      <c r="H1815" s="45"/>
      <c r="I1815" s="45"/>
      <c r="J1815" s="5">
        <v>200609.2</v>
      </c>
      <c r="K1815" s="46" t="str">
        <f>VLOOKUP(J1815,'[1]Item List (3)'!A$1:B$110000,2,FALSE)</f>
        <v>NF.OR 311</v>
      </c>
      <c r="L1815" s="5">
        <v>251219017</v>
      </c>
      <c r="M1815" s="15" t="str">
        <f t="shared" si="492"/>
        <v>OR</v>
      </c>
      <c r="N1815" s="15">
        <v>60</v>
      </c>
      <c r="O1815" s="47">
        <f t="shared" si="482"/>
        <v>60</v>
      </c>
      <c r="P1815" s="15">
        <v>1</v>
      </c>
      <c r="Q1815" s="15">
        <v>240</v>
      </c>
      <c r="R1815" s="15">
        <v>55</v>
      </c>
      <c r="S1815" s="15">
        <v>7</v>
      </c>
      <c r="T1815" s="15"/>
      <c r="U1815" s="48">
        <f t="shared" si="495"/>
        <v>247</v>
      </c>
      <c r="V1815" s="15">
        <v>440</v>
      </c>
      <c r="W1815" s="15"/>
      <c r="X1815" s="15">
        <v>10</v>
      </c>
      <c r="Y1815" s="15"/>
      <c r="Z1815" s="15">
        <v>20</v>
      </c>
      <c r="AA1815" s="15"/>
      <c r="AB1815" s="15"/>
      <c r="AC1815" s="15"/>
      <c r="AD1815" s="15"/>
      <c r="AE1815" s="15"/>
      <c r="AF1815" s="15">
        <v>10</v>
      </c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/>
      <c r="BB1815" s="15"/>
      <c r="BC1815" s="15"/>
      <c r="BD1815" s="15"/>
      <c r="BE1815" s="15"/>
      <c r="BF1815" s="15"/>
      <c r="BG1815" s="48">
        <f t="shared" si="494"/>
        <v>480</v>
      </c>
      <c r="BH1815" s="49">
        <f t="shared" si="483"/>
        <v>8</v>
      </c>
      <c r="BI1815" s="50">
        <f t="shared" si="496"/>
        <v>7.333333333333333</v>
      </c>
      <c r="BJ1815" s="50">
        <f t="shared" si="484"/>
        <v>91.666666666666657</v>
      </c>
      <c r="BK1815" s="51">
        <f t="shared" si="485"/>
        <v>56.13636363636364</v>
      </c>
      <c r="BL1815" s="51">
        <f t="shared" si="486"/>
        <v>74.89878542510121</v>
      </c>
      <c r="BM1815" s="51">
        <f t="shared" si="487"/>
        <v>38.541666666666664</v>
      </c>
      <c r="BN1815" s="52">
        <f t="shared" si="488"/>
        <v>0</v>
      </c>
      <c r="BO1815" s="52">
        <f t="shared" si="489"/>
        <v>480</v>
      </c>
      <c r="BP1815" s="52">
        <f t="shared" si="490"/>
        <v>0.66666666666666663</v>
      </c>
      <c r="BQ1815" s="53">
        <f t="shared" si="491"/>
        <v>40</v>
      </c>
    </row>
    <row r="1816" spans="1:70">
      <c r="A1816" s="41">
        <v>1877</v>
      </c>
      <c r="B1816" s="42">
        <v>46052</v>
      </c>
      <c r="C1816" s="15" t="s">
        <v>97</v>
      </c>
      <c r="D1816" s="43" t="str">
        <f t="shared" si="493"/>
        <v>EG</v>
      </c>
      <c r="E1816" s="44" t="s">
        <v>125</v>
      </c>
      <c r="F1816" s="44" t="s">
        <v>183</v>
      </c>
      <c r="G1816" s="45" t="s">
        <v>126</v>
      </c>
      <c r="H1816" s="45"/>
      <c r="I1816" s="45"/>
      <c r="J1816" s="5">
        <v>200609.2</v>
      </c>
      <c r="K1816" s="46" t="str">
        <f>VLOOKUP(J1816,'[1]Item List (3)'!A$1:B$110000,2,FALSE)</f>
        <v>NF.OR 311</v>
      </c>
      <c r="L1816" s="5">
        <v>251219017</v>
      </c>
      <c r="M1816" s="15" t="str">
        <f t="shared" si="492"/>
        <v>OR</v>
      </c>
      <c r="N1816" s="15">
        <v>60</v>
      </c>
      <c r="O1816" s="47">
        <f t="shared" si="482"/>
        <v>60</v>
      </c>
      <c r="P1816" s="15">
        <v>1</v>
      </c>
      <c r="Q1816" s="15">
        <v>273</v>
      </c>
      <c r="R1816" s="15">
        <v>53</v>
      </c>
      <c r="S1816" s="15">
        <v>8</v>
      </c>
      <c r="T1816" s="15"/>
      <c r="U1816" s="48">
        <f t="shared" si="495"/>
        <v>281</v>
      </c>
      <c r="V1816" s="15">
        <v>450</v>
      </c>
      <c r="W1816" s="15"/>
      <c r="X1816" s="15"/>
      <c r="Y1816" s="15"/>
      <c r="Z1816" s="15">
        <v>10</v>
      </c>
      <c r="AA1816" s="15">
        <v>20</v>
      </c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48">
        <f t="shared" si="494"/>
        <v>480</v>
      </c>
      <c r="BH1816" s="49">
        <f t="shared" si="483"/>
        <v>8</v>
      </c>
      <c r="BI1816" s="50">
        <f t="shared" si="496"/>
        <v>7.5</v>
      </c>
      <c r="BJ1816" s="50">
        <f t="shared" si="484"/>
        <v>93.75</v>
      </c>
      <c r="BK1816" s="51">
        <f t="shared" si="485"/>
        <v>62.44444444444445</v>
      </c>
      <c r="BL1816" s="51">
        <f t="shared" si="486"/>
        <v>78.291814946619226</v>
      </c>
      <c r="BM1816" s="51">
        <f t="shared" si="487"/>
        <v>45.833333333333343</v>
      </c>
      <c r="BN1816" s="52">
        <f t="shared" si="488"/>
        <v>0</v>
      </c>
      <c r="BO1816" s="52">
        <f t="shared" si="489"/>
        <v>480</v>
      </c>
      <c r="BP1816" s="52">
        <f t="shared" si="490"/>
        <v>0.5</v>
      </c>
      <c r="BQ1816" s="53">
        <f t="shared" si="491"/>
        <v>30</v>
      </c>
      <c r="BR1816" s="54">
        <v>2</v>
      </c>
    </row>
    <row r="1817" spans="1:70">
      <c r="A1817" s="41">
        <v>1878</v>
      </c>
      <c r="B1817" s="42">
        <v>46052</v>
      </c>
      <c r="C1817" s="15" t="s">
        <v>91</v>
      </c>
      <c r="D1817" s="43" t="str">
        <f t="shared" si="493"/>
        <v>EG</v>
      </c>
      <c r="E1817" s="44" t="s">
        <v>128</v>
      </c>
      <c r="F1817" s="44" t="s">
        <v>122</v>
      </c>
      <c r="G1817" s="45" t="s">
        <v>142</v>
      </c>
      <c r="H1817" s="45" t="s">
        <v>107</v>
      </c>
      <c r="I1817" s="45" t="s">
        <v>110</v>
      </c>
      <c r="J1817" s="5">
        <v>104281</v>
      </c>
      <c r="K1817" s="46" t="str">
        <f>VLOOKUP(J1817,'[1]Item List (3)'!A$1:B$110000,2,FALSE)</f>
        <v>D.IR 14536</v>
      </c>
      <c r="L1817" s="5">
        <v>251223015</v>
      </c>
      <c r="M1817" s="15" t="str">
        <f t="shared" si="492"/>
        <v>IR</v>
      </c>
      <c r="N1817" s="15">
        <v>50</v>
      </c>
      <c r="O1817" s="47">
        <f t="shared" si="482"/>
        <v>72</v>
      </c>
      <c r="P1817" s="15">
        <v>1</v>
      </c>
      <c r="Q1817" s="15">
        <v>310</v>
      </c>
      <c r="R1817" s="15"/>
      <c r="S1817" s="15"/>
      <c r="T1817" s="15"/>
      <c r="U1817" s="48">
        <f t="shared" si="495"/>
        <v>310</v>
      </c>
      <c r="V1817" s="15">
        <v>330</v>
      </c>
      <c r="W1817" s="15"/>
      <c r="X1817" s="15">
        <v>60</v>
      </c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>
        <v>90</v>
      </c>
      <c r="AS1817" s="15"/>
      <c r="AT1817" s="15"/>
      <c r="AU1817" s="15"/>
      <c r="AV1817" s="15"/>
      <c r="AW1817" s="15"/>
      <c r="AX1817" s="15"/>
      <c r="AY1817" s="15"/>
      <c r="AZ1817" s="15"/>
      <c r="BA1817" s="15"/>
      <c r="BB1817" s="15"/>
      <c r="BC1817" s="15"/>
      <c r="BD1817" s="15"/>
      <c r="BE1817" s="15"/>
      <c r="BF1817" s="15"/>
      <c r="BG1817" s="48">
        <f t="shared" si="494"/>
        <v>480</v>
      </c>
      <c r="BH1817" s="49">
        <f t="shared" si="483"/>
        <v>8</v>
      </c>
      <c r="BI1817" s="50">
        <f t="shared" si="496"/>
        <v>5.5</v>
      </c>
      <c r="BJ1817" s="50">
        <f t="shared" si="484"/>
        <v>68.75</v>
      </c>
      <c r="BK1817" s="51">
        <f t="shared" si="485"/>
        <v>78.282828282828291</v>
      </c>
      <c r="BL1817" s="51">
        <f t="shared" si="486"/>
        <v>100</v>
      </c>
      <c r="BM1817" s="51">
        <f t="shared" si="487"/>
        <v>53.81944444444445</v>
      </c>
      <c r="BN1817" s="52">
        <f t="shared" si="488"/>
        <v>0</v>
      </c>
      <c r="BO1817" s="52">
        <f t="shared" si="489"/>
        <v>576</v>
      </c>
      <c r="BP1817" s="52">
        <f t="shared" si="490"/>
        <v>2.5</v>
      </c>
      <c r="BQ1817" s="53">
        <f t="shared" si="491"/>
        <v>180</v>
      </c>
    </row>
    <row r="1818" spans="1:70">
      <c r="A1818" s="41">
        <v>1879</v>
      </c>
      <c r="B1818" s="42">
        <v>46052</v>
      </c>
      <c r="C1818" s="15" t="s">
        <v>97</v>
      </c>
      <c r="D1818" s="43" t="str">
        <f t="shared" si="493"/>
        <v>EG</v>
      </c>
      <c r="E1818" s="44" t="s">
        <v>128</v>
      </c>
      <c r="F1818" s="44" t="s">
        <v>122</v>
      </c>
      <c r="G1818" s="45" t="s">
        <v>127</v>
      </c>
      <c r="H1818" s="45" t="s">
        <v>133</v>
      </c>
      <c r="I1818" s="45"/>
      <c r="J1818" s="5">
        <v>104281</v>
      </c>
      <c r="K1818" s="46" t="str">
        <f>VLOOKUP(J1818,'[1]Item List (3)'!A$1:B$110000,2,FALSE)</f>
        <v>D.IR 14536</v>
      </c>
      <c r="L1818" s="5">
        <v>251223015</v>
      </c>
      <c r="M1818" s="15" t="str">
        <f t="shared" si="492"/>
        <v>IR</v>
      </c>
      <c r="N1818" s="15">
        <v>50</v>
      </c>
      <c r="O1818" s="47">
        <f t="shared" si="482"/>
        <v>72</v>
      </c>
      <c r="P1818" s="15">
        <v>1</v>
      </c>
      <c r="Q1818" s="15">
        <v>480</v>
      </c>
      <c r="R1818" s="15"/>
      <c r="S1818" s="15"/>
      <c r="T1818" s="15"/>
      <c r="U1818" s="48">
        <f t="shared" si="495"/>
        <v>480</v>
      </c>
      <c r="V1818" s="15">
        <v>480</v>
      </c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/>
      <c r="BB1818" s="15"/>
      <c r="BC1818" s="15"/>
      <c r="BD1818" s="15"/>
      <c r="BE1818" s="15"/>
      <c r="BF1818" s="15"/>
      <c r="BG1818" s="48">
        <f t="shared" si="494"/>
        <v>480</v>
      </c>
      <c r="BH1818" s="49">
        <f t="shared" si="483"/>
        <v>8</v>
      </c>
      <c r="BI1818" s="50">
        <f t="shared" si="496"/>
        <v>8</v>
      </c>
      <c r="BJ1818" s="50">
        <f t="shared" si="484"/>
        <v>100</v>
      </c>
      <c r="BK1818" s="51">
        <f t="shared" si="485"/>
        <v>83.333333333333343</v>
      </c>
      <c r="BL1818" s="51">
        <f t="shared" si="486"/>
        <v>100</v>
      </c>
      <c r="BM1818" s="51">
        <f t="shared" si="487"/>
        <v>83.333333333333343</v>
      </c>
      <c r="BN1818" s="52">
        <f t="shared" si="488"/>
        <v>0</v>
      </c>
      <c r="BO1818" s="52">
        <f t="shared" si="489"/>
        <v>576</v>
      </c>
      <c r="BP1818" s="52">
        <f t="shared" si="490"/>
        <v>0</v>
      </c>
      <c r="BQ1818" s="53">
        <f t="shared" si="491"/>
        <v>0</v>
      </c>
    </row>
    <row r="1819" spans="1:70">
      <c r="A1819" s="41">
        <v>1880</v>
      </c>
      <c r="B1819" s="42">
        <v>46052</v>
      </c>
      <c r="C1819" s="15" t="s">
        <v>91</v>
      </c>
      <c r="D1819" s="43" t="str">
        <f t="shared" si="493"/>
        <v>EG</v>
      </c>
      <c r="E1819" s="44" t="s">
        <v>129</v>
      </c>
      <c r="F1819" s="44" t="s">
        <v>122</v>
      </c>
      <c r="G1819" s="45" t="s">
        <v>139</v>
      </c>
      <c r="H1819" s="45"/>
      <c r="I1819" s="45"/>
      <c r="J1819" s="5">
        <v>100261</v>
      </c>
      <c r="K1819" s="46" t="str">
        <f>VLOOKUP(J1819,'[1]Item List (3)'!A$1:B$110000,2,FALSE)</f>
        <v>IR. 211 YY4</v>
      </c>
      <c r="L1819" s="5">
        <v>260116004</v>
      </c>
      <c r="M1819" s="15" t="str">
        <f t="shared" si="492"/>
        <v>IR</v>
      </c>
      <c r="N1819" s="15">
        <v>20</v>
      </c>
      <c r="O1819" s="47">
        <f t="shared" si="482"/>
        <v>180</v>
      </c>
      <c r="P1819" s="15">
        <v>1</v>
      </c>
      <c r="Q1819" s="15">
        <v>1407</v>
      </c>
      <c r="R1819" s="15">
        <v>2</v>
      </c>
      <c r="S1819" s="15">
        <v>1</v>
      </c>
      <c r="T1819" s="15"/>
      <c r="U1819" s="48">
        <f t="shared" si="495"/>
        <v>1408</v>
      </c>
      <c r="V1819" s="15">
        <v>480</v>
      </c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/>
      <c r="BB1819" s="15"/>
      <c r="BC1819" s="15"/>
      <c r="BD1819" s="15"/>
      <c r="BE1819" s="15"/>
      <c r="BF1819" s="15"/>
      <c r="BG1819" s="48">
        <f t="shared" si="494"/>
        <v>480</v>
      </c>
      <c r="BH1819" s="49">
        <f t="shared" si="483"/>
        <v>8</v>
      </c>
      <c r="BI1819" s="50">
        <f t="shared" si="496"/>
        <v>8</v>
      </c>
      <c r="BJ1819" s="50">
        <f t="shared" si="484"/>
        <v>100</v>
      </c>
      <c r="BK1819" s="51">
        <f t="shared" si="485"/>
        <v>97.777777777777771</v>
      </c>
      <c r="BL1819" s="51">
        <f t="shared" si="486"/>
        <v>99.786931818181827</v>
      </c>
      <c r="BM1819" s="51">
        <f t="shared" si="487"/>
        <v>97.569444444444457</v>
      </c>
      <c r="BN1819" s="52">
        <f t="shared" si="488"/>
        <v>0</v>
      </c>
      <c r="BO1819" s="52">
        <f t="shared" si="489"/>
        <v>1440</v>
      </c>
      <c r="BP1819" s="52">
        <f t="shared" si="490"/>
        <v>0</v>
      </c>
      <c r="BQ1819" s="53">
        <f t="shared" si="491"/>
        <v>0</v>
      </c>
      <c r="BR1819" s="54">
        <v>1</v>
      </c>
    </row>
    <row r="1820" spans="1:70">
      <c r="A1820" s="41">
        <v>1881</v>
      </c>
      <c r="B1820" s="42">
        <v>46052</v>
      </c>
      <c r="C1820" s="15" t="s">
        <v>97</v>
      </c>
      <c r="D1820" s="43" t="str">
        <f t="shared" si="493"/>
        <v>EG</v>
      </c>
      <c r="E1820" s="44" t="s">
        <v>129</v>
      </c>
      <c r="F1820" s="44" t="s">
        <v>122</v>
      </c>
      <c r="G1820" s="45" t="s">
        <v>139</v>
      </c>
      <c r="H1820" s="45"/>
      <c r="I1820" s="45"/>
      <c r="J1820" s="5">
        <v>100261</v>
      </c>
      <c r="K1820" s="46" t="str">
        <f>VLOOKUP(J1820,'[1]Item List (3)'!A$1:B$110000,2,FALSE)</f>
        <v>IR. 211 YY4</v>
      </c>
      <c r="L1820" s="5">
        <v>260116004</v>
      </c>
      <c r="M1820" s="15" t="str">
        <f t="shared" si="492"/>
        <v>IR</v>
      </c>
      <c r="N1820" s="15">
        <v>20</v>
      </c>
      <c r="O1820" s="47">
        <f t="shared" si="482"/>
        <v>180</v>
      </c>
      <c r="P1820" s="15">
        <v>1</v>
      </c>
      <c r="Q1820" s="15">
        <v>1422</v>
      </c>
      <c r="R1820" s="15"/>
      <c r="S1820" s="15"/>
      <c r="T1820" s="15"/>
      <c r="U1820" s="48">
        <f t="shared" si="495"/>
        <v>1422</v>
      </c>
      <c r="V1820" s="15">
        <v>480</v>
      </c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/>
      <c r="BB1820" s="15"/>
      <c r="BC1820" s="15"/>
      <c r="BD1820" s="15"/>
      <c r="BE1820" s="15"/>
      <c r="BF1820" s="15"/>
      <c r="BG1820" s="48">
        <f t="shared" si="494"/>
        <v>480</v>
      </c>
      <c r="BH1820" s="49">
        <f t="shared" si="483"/>
        <v>8</v>
      </c>
      <c r="BI1820" s="50">
        <f t="shared" si="496"/>
        <v>8</v>
      </c>
      <c r="BJ1820" s="50">
        <f t="shared" si="484"/>
        <v>100</v>
      </c>
      <c r="BK1820" s="51">
        <f t="shared" si="485"/>
        <v>98.75</v>
      </c>
      <c r="BL1820" s="51">
        <f t="shared" si="486"/>
        <v>100</v>
      </c>
      <c r="BM1820" s="51">
        <f t="shared" si="487"/>
        <v>98.75</v>
      </c>
      <c r="BN1820" s="52">
        <f t="shared" si="488"/>
        <v>0</v>
      </c>
      <c r="BO1820" s="52">
        <f t="shared" si="489"/>
        <v>1440</v>
      </c>
      <c r="BP1820" s="52">
        <f t="shared" si="490"/>
        <v>0</v>
      </c>
      <c r="BQ1820" s="53">
        <f t="shared" si="491"/>
        <v>0</v>
      </c>
      <c r="BR1820" s="54">
        <v>1</v>
      </c>
    </row>
    <row r="1821" spans="1:70">
      <c r="A1821" s="41">
        <v>1882</v>
      </c>
      <c r="B1821" s="42">
        <v>46052</v>
      </c>
      <c r="C1821" s="15" t="s">
        <v>91</v>
      </c>
      <c r="D1821" s="43" t="str">
        <f t="shared" si="493"/>
        <v>EG</v>
      </c>
      <c r="E1821" s="44" t="s">
        <v>130</v>
      </c>
      <c r="F1821" s="44" t="s">
        <v>122</v>
      </c>
      <c r="G1821" s="45" t="s">
        <v>124</v>
      </c>
      <c r="H1821" s="45" t="s">
        <v>162</v>
      </c>
      <c r="I1821" s="45"/>
      <c r="J1821" s="5">
        <v>104281</v>
      </c>
      <c r="K1821" s="46" t="str">
        <f>VLOOKUP(J1821,'[1]Item List (3)'!A$1:B$110000,2,FALSE)</f>
        <v>D.IR 14536</v>
      </c>
      <c r="L1821" s="5">
        <v>251223015</v>
      </c>
      <c r="M1821" s="15" t="str">
        <f t="shared" si="492"/>
        <v>IR</v>
      </c>
      <c r="N1821" s="15">
        <v>45</v>
      </c>
      <c r="O1821" s="47">
        <f t="shared" si="482"/>
        <v>80</v>
      </c>
      <c r="P1821" s="15">
        <v>1</v>
      </c>
      <c r="Q1821" s="15">
        <v>352</v>
      </c>
      <c r="R1821" s="15">
        <v>14</v>
      </c>
      <c r="S1821" s="15">
        <v>1</v>
      </c>
      <c r="T1821" s="15"/>
      <c r="U1821" s="48">
        <f t="shared" si="495"/>
        <v>353</v>
      </c>
      <c r="V1821" s="15">
        <v>305</v>
      </c>
      <c r="W1821" s="15"/>
      <c r="X1821" s="15"/>
      <c r="Y1821" s="15">
        <v>15</v>
      </c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>
        <v>100</v>
      </c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/>
      <c r="BB1821" s="15"/>
      <c r="BC1821" s="15"/>
      <c r="BD1821" s="15"/>
      <c r="BE1821" s="15"/>
      <c r="BF1821" s="15"/>
      <c r="BG1821" s="48">
        <f t="shared" ref="BG1821:BG1884" si="497">SUM(V1821:BF1821)</f>
        <v>420</v>
      </c>
      <c r="BH1821" s="49">
        <f t="shared" si="483"/>
        <v>7</v>
      </c>
      <c r="BI1821" s="50">
        <f t="shared" ref="BI1821:BI1884" si="498">IFERROR(BH1821-SUM(W1821:BF1821)/60,0)</f>
        <v>5.083333333333333</v>
      </c>
      <c r="BJ1821" s="50">
        <f t="shared" ref="BJ1821:BJ1884" si="499">IFERROR(BI1821/BH1821*100,)</f>
        <v>72.61904761904762</v>
      </c>
      <c r="BK1821" s="51">
        <f t="shared" si="485"/>
        <v>86.803278688524586</v>
      </c>
      <c r="BL1821" s="51">
        <f t="shared" si="486"/>
        <v>95.75070821529745</v>
      </c>
      <c r="BM1821" s="51">
        <f t="shared" si="487"/>
        <v>60.357142857142854</v>
      </c>
      <c r="BN1821" s="52">
        <f t="shared" si="488"/>
        <v>0</v>
      </c>
      <c r="BO1821" s="52">
        <f t="shared" si="489"/>
        <v>560</v>
      </c>
      <c r="BP1821" s="52">
        <f t="shared" si="490"/>
        <v>1.9166666666666667</v>
      </c>
      <c r="BQ1821" s="53">
        <f t="shared" si="491"/>
        <v>153.33333333333334</v>
      </c>
    </row>
    <row r="1822" spans="1:70">
      <c r="A1822" s="41">
        <v>1883</v>
      </c>
      <c r="B1822" s="42">
        <v>46052</v>
      </c>
      <c r="C1822" s="15" t="s">
        <v>91</v>
      </c>
      <c r="D1822" s="43" t="str">
        <f t="shared" si="493"/>
        <v>EG</v>
      </c>
      <c r="E1822" s="44" t="s">
        <v>130</v>
      </c>
      <c r="F1822" s="44" t="s">
        <v>122</v>
      </c>
      <c r="G1822" s="45" t="s">
        <v>124</v>
      </c>
      <c r="H1822" s="45" t="s">
        <v>162</v>
      </c>
      <c r="I1822" s="45"/>
      <c r="J1822" s="5">
        <v>100282</v>
      </c>
      <c r="K1822" s="46" t="e">
        <f>VLOOKUP(J1822,'[1]Item List (3)'!A$1:B$110000,2,FALSE)</f>
        <v>#N/A</v>
      </c>
      <c r="L1822" s="5">
        <v>251225005</v>
      </c>
      <c r="M1822" s="15" t="str">
        <f t="shared" si="492"/>
        <v>IR</v>
      </c>
      <c r="N1822" s="15">
        <v>45</v>
      </c>
      <c r="O1822" s="47">
        <f t="shared" si="482"/>
        <v>80</v>
      </c>
      <c r="P1822" s="15">
        <v>1</v>
      </c>
      <c r="Q1822" s="15">
        <v>24</v>
      </c>
      <c r="R1822" s="15"/>
      <c r="S1822" s="15"/>
      <c r="T1822" s="15"/>
      <c r="U1822" s="48">
        <f t="shared" si="495"/>
        <v>24</v>
      </c>
      <c r="V1822" s="15">
        <v>60</v>
      </c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/>
      <c r="BB1822" s="15"/>
      <c r="BC1822" s="15"/>
      <c r="BD1822" s="15"/>
      <c r="BE1822" s="15"/>
      <c r="BF1822" s="15"/>
      <c r="BG1822" s="48">
        <f t="shared" si="497"/>
        <v>60</v>
      </c>
      <c r="BH1822" s="49">
        <f t="shared" si="483"/>
        <v>1</v>
      </c>
      <c r="BI1822" s="50">
        <f t="shared" si="498"/>
        <v>1</v>
      </c>
      <c r="BJ1822" s="50">
        <f t="shared" si="499"/>
        <v>100</v>
      </c>
      <c r="BK1822" s="51">
        <f t="shared" si="485"/>
        <v>30</v>
      </c>
      <c r="BL1822" s="51">
        <f t="shared" si="486"/>
        <v>100</v>
      </c>
      <c r="BM1822" s="51">
        <f t="shared" si="487"/>
        <v>30</v>
      </c>
      <c r="BN1822" s="52">
        <f t="shared" si="488"/>
        <v>0</v>
      </c>
      <c r="BO1822" s="52">
        <f t="shared" si="489"/>
        <v>80</v>
      </c>
      <c r="BP1822" s="52">
        <f t="shared" si="490"/>
        <v>0</v>
      </c>
      <c r="BQ1822" s="53">
        <f t="shared" si="491"/>
        <v>0</v>
      </c>
    </row>
    <row r="1823" spans="1:70">
      <c r="A1823" s="41">
        <v>1884</v>
      </c>
      <c r="B1823" s="42">
        <v>46052</v>
      </c>
      <c r="C1823" s="15" t="s">
        <v>97</v>
      </c>
      <c r="D1823" s="43" t="str">
        <f t="shared" si="493"/>
        <v>EG</v>
      </c>
      <c r="E1823" s="44" t="s">
        <v>130</v>
      </c>
      <c r="F1823" s="44" t="s">
        <v>122</v>
      </c>
      <c r="G1823" s="45" t="s">
        <v>138</v>
      </c>
      <c r="H1823" s="45"/>
      <c r="I1823" s="45"/>
      <c r="J1823" s="5">
        <v>104281</v>
      </c>
      <c r="K1823" s="46" t="str">
        <f>VLOOKUP(J1823,'[1]Item List (3)'!A$1:B$110000,2,FALSE)</f>
        <v>D.IR 14536</v>
      </c>
      <c r="L1823" s="5">
        <v>251223015</v>
      </c>
      <c r="M1823" s="15" t="str">
        <f t="shared" si="492"/>
        <v>IR</v>
      </c>
      <c r="N1823" s="15">
        <v>45</v>
      </c>
      <c r="O1823" s="47">
        <f t="shared" si="482"/>
        <v>80</v>
      </c>
      <c r="P1823" s="15">
        <v>1</v>
      </c>
      <c r="Q1823" s="15">
        <v>439</v>
      </c>
      <c r="R1823" s="15">
        <v>5</v>
      </c>
      <c r="S1823" s="15"/>
      <c r="T1823" s="15">
        <v>1</v>
      </c>
      <c r="U1823" s="48">
        <f t="shared" si="495"/>
        <v>440</v>
      </c>
      <c r="V1823" s="15">
        <v>420</v>
      </c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/>
      <c r="BB1823" s="15"/>
      <c r="BC1823" s="15"/>
      <c r="BD1823" s="15"/>
      <c r="BE1823" s="15"/>
      <c r="BF1823" s="15"/>
      <c r="BG1823" s="48">
        <f t="shared" si="497"/>
        <v>420</v>
      </c>
      <c r="BH1823" s="49">
        <f t="shared" si="483"/>
        <v>7</v>
      </c>
      <c r="BI1823" s="50">
        <f t="shared" si="498"/>
        <v>7</v>
      </c>
      <c r="BJ1823" s="50">
        <f t="shared" si="499"/>
        <v>100</v>
      </c>
      <c r="BK1823" s="51">
        <f t="shared" si="485"/>
        <v>78.571428571428569</v>
      </c>
      <c r="BL1823" s="51">
        <f t="shared" si="486"/>
        <v>98.636363636363626</v>
      </c>
      <c r="BM1823" s="51">
        <f t="shared" si="487"/>
        <v>77.499999999999986</v>
      </c>
      <c r="BN1823" s="52">
        <f t="shared" si="488"/>
        <v>0</v>
      </c>
      <c r="BO1823" s="52">
        <f t="shared" si="489"/>
        <v>560</v>
      </c>
      <c r="BP1823" s="52">
        <f t="shared" si="490"/>
        <v>0</v>
      </c>
      <c r="BQ1823" s="53">
        <f t="shared" si="491"/>
        <v>0</v>
      </c>
    </row>
    <row r="1824" spans="1:70">
      <c r="A1824" s="41">
        <v>1885</v>
      </c>
      <c r="B1824" s="42">
        <v>46052</v>
      </c>
      <c r="C1824" s="15" t="s">
        <v>97</v>
      </c>
      <c r="D1824" s="43" t="str">
        <f t="shared" si="493"/>
        <v>EG</v>
      </c>
      <c r="E1824" s="44" t="s">
        <v>130</v>
      </c>
      <c r="F1824" s="44" t="s">
        <v>122</v>
      </c>
      <c r="G1824" s="45" t="s">
        <v>138</v>
      </c>
      <c r="H1824" s="45"/>
      <c r="I1824" s="45"/>
      <c r="J1824" s="5">
        <v>100282.4</v>
      </c>
      <c r="K1824" s="46" t="str">
        <f>VLOOKUP(J1824,'[1]Item List (3)'!A$1:B$110000,2,FALSE)</f>
        <v>D.IR 14537 SPL</v>
      </c>
      <c r="L1824" s="5">
        <v>251225005</v>
      </c>
      <c r="M1824" s="15" t="str">
        <f t="shared" si="492"/>
        <v>IR</v>
      </c>
      <c r="N1824" s="15">
        <v>45</v>
      </c>
      <c r="O1824" s="47">
        <f t="shared" si="482"/>
        <v>80</v>
      </c>
      <c r="P1824" s="15">
        <v>1</v>
      </c>
      <c r="Q1824" s="15">
        <v>81</v>
      </c>
      <c r="R1824" s="15">
        <v>1</v>
      </c>
      <c r="S1824" s="15"/>
      <c r="T1824" s="15"/>
      <c r="U1824" s="48">
        <f t="shared" si="495"/>
        <v>81</v>
      </c>
      <c r="V1824" s="15">
        <v>60</v>
      </c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/>
      <c r="BB1824" s="15"/>
      <c r="BC1824" s="15"/>
      <c r="BD1824" s="15"/>
      <c r="BE1824" s="15"/>
      <c r="BF1824" s="15"/>
      <c r="BG1824" s="48">
        <f t="shared" si="497"/>
        <v>60</v>
      </c>
      <c r="BH1824" s="49">
        <f t="shared" si="483"/>
        <v>1</v>
      </c>
      <c r="BI1824" s="50">
        <f t="shared" si="498"/>
        <v>1</v>
      </c>
      <c r="BJ1824" s="50">
        <f t="shared" si="499"/>
        <v>100</v>
      </c>
      <c r="BK1824" s="51">
        <f t="shared" si="485"/>
        <v>101.25</v>
      </c>
      <c r="BL1824" s="51">
        <f t="shared" si="486"/>
        <v>98.76543209876543</v>
      </c>
      <c r="BM1824" s="51">
        <f t="shared" si="487"/>
        <v>100</v>
      </c>
      <c r="BN1824" s="52">
        <f t="shared" si="488"/>
        <v>0</v>
      </c>
      <c r="BO1824" s="52">
        <f t="shared" si="489"/>
        <v>80</v>
      </c>
      <c r="BP1824" s="52">
        <f t="shared" si="490"/>
        <v>0</v>
      </c>
      <c r="BQ1824" s="53">
        <f t="shared" si="491"/>
        <v>0</v>
      </c>
    </row>
    <row r="1825" spans="1:71">
      <c r="A1825" s="41">
        <v>1886</v>
      </c>
      <c r="B1825" s="42">
        <v>46052</v>
      </c>
      <c r="C1825" s="15" t="s">
        <v>91</v>
      </c>
      <c r="D1825" s="43" t="str">
        <f t="shared" si="493"/>
        <v>IG</v>
      </c>
      <c r="E1825" s="44" t="s">
        <v>131</v>
      </c>
      <c r="F1825" s="44"/>
      <c r="G1825" s="45"/>
      <c r="H1825" s="45"/>
      <c r="I1825" s="45"/>
      <c r="J1825" s="5"/>
      <c r="K1825" s="46" t="e">
        <f>VLOOKUP(J1825,'[1]Item List (3)'!A$1:B$110000,2,FALSE)</f>
        <v>#N/A</v>
      </c>
      <c r="L1825" s="5"/>
      <c r="M1825" s="15" t="str">
        <f t="shared" si="492"/>
        <v>IR</v>
      </c>
      <c r="N1825" s="15"/>
      <c r="O1825" s="47" t="str">
        <f t="shared" si="482"/>
        <v/>
      </c>
      <c r="P1825" s="15"/>
      <c r="Q1825" s="15"/>
      <c r="R1825" s="15"/>
      <c r="S1825" s="15"/>
      <c r="T1825" s="15"/>
      <c r="U1825" s="48">
        <f t="shared" si="495"/>
        <v>0</v>
      </c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>
        <v>480</v>
      </c>
      <c r="AV1825" s="15"/>
      <c r="AW1825" s="15"/>
      <c r="AX1825" s="15"/>
      <c r="AY1825" s="15"/>
      <c r="AZ1825" s="15"/>
      <c r="BA1825" s="15"/>
      <c r="BB1825" s="15"/>
      <c r="BC1825" s="15"/>
      <c r="BD1825" s="15"/>
      <c r="BE1825" s="15"/>
      <c r="BF1825" s="15"/>
      <c r="BG1825" s="48">
        <f t="shared" si="497"/>
        <v>480</v>
      </c>
      <c r="BH1825" s="49">
        <f t="shared" si="483"/>
        <v>8</v>
      </c>
      <c r="BI1825" s="50">
        <f t="shared" si="498"/>
        <v>0</v>
      </c>
      <c r="BJ1825" s="50">
        <f t="shared" si="499"/>
        <v>0</v>
      </c>
      <c r="BK1825" s="51">
        <f t="shared" si="485"/>
        <v>0</v>
      </c>
      <c r="BL1825" s="51">
        <f t="shared" si="486"/>
        <v>0</v>
      </c>
      <c r="BM1825" s="51">
        <f t="shared" si="487"/>
        <v>0</v>
      </c>
      <c r="BN1825" s="52">
        <f t="shared" si="488"/>
        <v>0</v>
      </c>
      <c r="BO1825" s="52">
        <f t="shared" si="489"/>
        <v>0</v>
      </c>
      <c r="BP1825" s="52">
        <f t="shared" si="490"/>
        <v>8</v>
      </c>
      <c r="BQ1825" s="53">
        <f t="shared" si="491"/>
        <v>0</v>
      </c>
    </row>
    <row r="1826" spans="1:71">
      <c r="A1826" s="41">
        <v>1887</v>
      </c>
      <c r="B1826" s="42">
        <v>46052</v>
      </c>
      <c r="C1826" s="15" t="s">
        <v>97</v>
      </c>
      <c r="D1826" s="43" t="str">
        <f t="shared" si="493"/>
        <v>IG</v>
      </c>
      <c r="E1826" s="44" t="s">
        <v>131</v>
      </c>
      <c r="F1826" s="44"/>
      <c r="G1826" s="45"/>
      <c r="H1826" s="45"/>
      <c r="I1826" s="45"/>
      <c r="J1826" s="5"/>
      <c r="K1826" s="46" t="e">
        <f>VLOOKUP(J1826,'[1]Item List (3)'!A$1:B$110000,2,FALSE)</f>
        <v>#N/A</v>
      </c>
      <c r="L1826" s="5"/>
      <c r="M1826" s="15" t="str">
        <f t="shared" si="492"/>
        <v>IR</v>
      </c>
      <c r="N1826" s="15"/>
      <c r="O1826" s="47" t="str">
        <f t="shared" si="482"/>
        <v/>
      </c>
      <c r="P1826" s="15"/>
      <c r="Q1826" s="15"/>
      <c r="R1826" s="15"/>
      <c r="S1826" s="15"/>
      <c r="T1826" s="15"/>
      <c r="U1826" s="48">
        <f t="shared" si="495"/>
        <v>0</v>
      </c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>
        <v>480</v>
      </c>
      <c r="AV1826" s="15"/>
      <c r="AW1826" s="15"/>
      <c r="AX1826" s="15"/>
      <c r="AY1826" s="15"/>
      <c r="AZ1826" s="15"/>
      <c r="BA1826" s="15"/>
      <c r="BB1826" s="15"/>
      <c r="BC1826" s="15"/>
      <c r="BD1826" s="15"/>
      <c r="BE1826" s="15"/>
      <c r="BF1826" s="15"/>
      <c r="BG1826" s="48">
        <f t="shared" si="497"/>
        <v>480</v>
      </c>
      <c r="BH1826" s="49">
        <f t="shared" si="483"/>
        <v>8</v>
      </c>
      <c r="BI1826" s="50">
        <f t="shared" si="498"/>
        <v>0</v>
      </c>
      <c r="BJ1826" s="50">
        <f t="shared" si="499"/>
        <v>0</v>
      </c>
      <c r="BK1826" s="51">
        <f t="shared" si="485"/>
        <v>0</v>
      </c>
      <c r="BL1826" s="51">
        <f t="shared" si="486"/>
        <v>0</v>
      </c>
      <c r="BM1826" s="51">
        <f t="shared" si="487"/>
        <v>0</v>
      </c>
      <c r="BN1826" s="52">
        <f t="shared" si="488"/>
        <v>0</v>
      </c>
      <c r="BO1826" s="52">
        <f t="shared" si="489"/>
        <v>0</v>
      </c>
      <c r="BP1826" s="52">
        <f t="shared" si="490"/>
        <v>8</v>
      </c>
      <c r="BQ1826" s="53">
        <f t="shared" si="491"/>
        <v>0</v>
      </c>
    </row>
    <row r="1827" spans="1:71">
      <c r="A1827" s="41">
        <v>1888</v>
      </c>
      <c r="B1827" s="42">
        <v>46052</v>
      </c>
      <c r="C1827" s="15" t="s">
        <v>91</v>
      </c>
      <c r="D1827" s="43" t="str">
        <f t="shared" si="493"/>
        <v>IG</v>
      </c>
      <c r="E1827" s="44" t="s">
        <v>135</v>
      </c>
      <c r="F1827" s="44" t="s">
        <v>132</v>
      </c>
      <c r="G1827" s="45" t="s">
        <v>142</v>
      </c>
      <c r="H1827" s="45"/>
      <c r="I1827" s="45"/>
      <c r="J1827" s="5">
        <v>104605.1</v>
      </c>
      <c r="K1827" s="46" t="str">
        <f>VLOOKUP(J1827,'[1]Item List (3)'!A$1:B$110000,2,FALSE)</f>
        <v>NU.IR 2307</v>
      </c>
      <c r="L1827" s="5"/>
      <c r="M1827" s="15" t="str">
        <f t="shared" si="492"/>
        <v>IR</v>
      </c>
      <c r="N1827" s="15">
        <v>45</v>
      </c>
      <c r="O1827" s="47">
        <f t="shared" si="482"/>
        <v>80</v>
      </c>
      <c r="P1827" s="15">
        <v>1</v>
      </c>
      <c r="Q1827" s="15">
        <v>6</v>
      </c>
      <c r="R1827" s="15"/>
      <c r="S1827" s="15">
        <v>4</v>
      </c>
      <c r="T1827" s="15"/>
      <c r="U1827" s="48">
        <f t="shared" si="495"/>
        <v>10</v>
      </c>
      <c r="V1827" s="15">
        <v>35</v>
      </c>
      <c r="W1827" s="15"/>
      <c r="X1827" s="15"/>
      <c r="Y1827" s="15"/>
      <c r="Z1827" s="15">
        <v>10</v>
      </c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>
        <v>435</v>
      </c>
      <c r="AQ1827" s="15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/>
      <c r="BB1827" s="15"/>
      <c r="BC1827" s="15"/>
      <c r="BD1827" s="15"/>
      <c r="BE1827" s="15"/>
      <c r="BF1827" s="15"/>
      <c r="BG1827" s="48">
        <f t="shared" si="497"/>
        <v>480</v>
      </c>
      <c r="BH1827" s="49">
        <f t="shared" si="483"/>
        <v>8</v>
      </c>
      <c r="BI1827" s="50">
        <f t="shared" si="498"/>
        <v>0.58333333333333304</v>
      </c>
      <c r="BJ1827" s="50">
        <f t="shared" si="499"/>
        <v>7.2916666666666625</v>
      </c>
      <c r="BK1827" s="51">
        <f t="shared" si="485"/>
        <v>21.428571428571438</v>
      </c>
      <c r="BL1827" s="51">
        <f t="shared" si="486"/>
        <v>60</v>
      </c>
      <c r="BM1827" s="51">
        <f t="shared" si="487"/>
        <v>0.93749999999999978</v>
      </c>
      <c r="BN1827" s="52">
        <f t="shared" si="488"/>
        <v>7.25</v>
      </c>
      <c r="BO1827" s="52">
        <f t="shared" si="489"/>
        <v>60</v>
      </c>
      <c r="BP1827" s="52">
        <f t="shared" si="490"/>
        <v>0.16666666666666696</v>
      </c>
      <c r="BQ1827" s="53">
        <f t="shared" si="491"/>
        <v>13.333333333333355</v>
      </c>
    </row>
    <row r="1828" spans="1:71">
      <c r="A1828" s="41">
        <v>1889</v>
      </c>
      <c r="B1828" s="42">
        <v>46052</v>
      </c>
      <c r="C1828" s="15" t="s">
        <v>97</v>
      </c>
      <c r="D1828" s="43" t="str">
        <f t="shared" si="493"/>
        <v>IG</v>
      </c>
      <c r="E1828" s="44" t="s">
        <v>135</v>
      </c>
      <c r="F1828" s="44"/>
      <c r="G1828" s="45"/>
      <c r="H1828" s="45"/>
      <c r="I1828" s="45"/>
      <c r="J1828" s="5"/>
      <c r="K1828" s="46" t="e">
        <f>VLOOKUP(J1828,'[1]Item List (3)'!A$1:B$110000,2,FALSE)</f>
        <v>#N/A</v>
      </c>
      <c r="L1828" s="5"/>
      <c r="M1828" s="15" t="str">
        <f t="shared" si="492"/>
        <v>IR</v>
      </c>
      <c r="N1828" s="15"/>
      <c r="O1828" s="47" t="str">
        <f t="shared" si="482"/>
        <v/>
      </c>
      <c r="P1828" s="15"/>
      <c r="Q1828" s="15"/>
      <c r="R1828" s="15"/>
      <c r="S1828" s="15"/>
      <c r="T1828" s="15"/>
      <c r="U1828" s="48">
        <f t="shared" si="495"/>
        <v>0</v>
      </c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>
        <v>480</v>
      </c>
      <c r="AV1828" s="15"/>
      <c r="AW1828" s="15"/>
      <c r="AX1828" s="15"/>
      <c r="AY1828" s="15"/>
      <c r="AZ1828" s="15"/>
      <c r="BA1828" s="15"/>
      <c r="BB1828" s="15"/>
      <c r="BC1828" s="15"/>
      <c r="BD1828" s="15"/>
      <c r="BE1828" s="15"/>
      <c r="BF1828" s="15"/>
      <c r="BG1828" s="48">
        <f t="shared" si="497"/>
        <v>480</v>
      </c>
      <c r="BH1828" s="49">
        <f t="shared" si="483"/>
        <v>8</v>
      </c>
      <c r="BI1828" s="50">
        <f t="shared" si="498"/>
        <v>0</v>
      </c>
      <c r="BJ1828" s="50">
        <f t="shared" si="499"/>
        <v>0</v>
      </c>
      <c r="BK1828" s="51">
        <f t="shared" si="485"/>
        <v>0</v>
      </c>
      <c r="BL1828" s="51">
        <f t="shared" si="486"/>
        <v>0</v>
      </c>
      <c r="BM1828" s="51">
        <f t="shared" si="487"/>
        <v>0</v>
      </c>
      <c r="BN1828" s="52">
        <f t="shared" si="488"/>
        <v>0</v>
      </c>
      <c r="BO1828" s="52">
        <f t="shared" si="489"/>
        <v>0</v>
      </c>
      <c r="BP1828" s="52">
        <f t="shared" si="490"/>
        <v>8</v>
      </c>
      <c r="BQ1828" s="53">
        <f t="shared" si="491"/>
        <v>0</v>
      </c>
    </row>
    <row r="1829" spans="1:71">
      <c r="A1829" s="41">
        <v>1890</v>
      </c>
      <c r="B1829" s="42">
        <v>46052</v>
      </c>
      <c r="C1829" s="15" t="s">
        <v>91</v>
      </c>
      <c r="D1829" s="43" t="str">
        <f t="shared" si="493"/>
        <v>IG</v>
      </c>
      <c r="E1829" s="44" t="s">
        <v>140</v>
      </c>
      <c r="F1829" s="44"/>
      <c r="G1829" s="45"/>
      <c r="H1829" s="45"/>
      <c r="I1829" s="45"/>
      <c r="J1829" s="5"/>
      <c r="K1829" s="46" t="e">
        <f>VLOOKUP(J1829,'[1]Item List (3)'!A$1:B$110000,2,FALSE)</f>
        <v>#N/A</v>
      </c>
      <c r="L1829" s="5"/>
      <c r="M1829" s="15" t="str">
        <f t="shared" si="492"/>
        <v>IR</v>
      </c>
      <c r="N1829" s="15"/>
      <c r="O1829" s="47" t="str">
        <f t="shared" si="482"/>
        <v/>
      </c>
      <c r="P1829" s="15"/>
      <c r="Q1829" s="15"/>
      <c r="R1829" s="15"/>
      <c r="S1829" s="15"/>
      <c r="T1829" s="15"/>
      <c r="U1829" s="48">
        <f t="shared" si="495"/>
        <v>0</v>
      </c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>
        <v>480</v>
      </c>
      <c r="AV1829" s="15"/>
      <c r="AW1829" s="15"/>
      <c r="AX1829" s="15"/>
      <c r="AY1829" s="15"/>
      <c r="AZ1829" s="15"/>
      <c r="BA1829" s="15"/>
      <c r="BB1829" s="15"/>
      <c r="BC1829" s="15"/>
      <c r="BD1829" s="15"/>
      <c r="BE1829" s="15"/>
      <c r="BF1829" s="15"/>
      <c r="BG1829" s="48">
        <f t="shared" si="497"/>
        <v>480</v>
      </c>
      <c r="BH1829" s="49">
        <f t="shared" si="483"/>
        <v>8</v>
      </c>
      <c r="BI1829" s="50">
        <f t="shared" si="498"/>
        <v>0</v>
      </c>
      <c r="BJ1829" s="50">
        <f t="shared" si="499"/>
        <v>0</v>
      </c>
      <c r="BK1829" s="51">
        <f t="shared" si="485"/>
        <v>0</v>
      </c>
      <c r="BL1829" s="51">
        <f t="shared" si="486"/>
        <v>0</v>
      </c>
      <c r="BM1829" s="51">
        <f t="shared" si="487"/>
        <v>0</v>
      </c>
      <c r="BN1829" s="52">
        <f t="shared" si="488"/>
        <v>0</v>
      </c>
      <c r="BO1829" s="52">
        <f t="shared" si="489"/>
        <v>0</v>
      </c>
      <c r="BP1829" s="52">
        <f t="shared" si="490"/>
        <v>8</v>
      </c>
      <c r="BQ1829" s="53">
        <f t="shared" si="491"/>
        <v>0</v>
      </c>
    </row>
    <row r="1830" spans="1:71">
      <c r="A1830" s="41">
        <v>1891</v>
      </c>
      <c r="B1830" s="42">
        <v>46052</v>
      </c>
      <c r="C1830" s="15" t="s">
        <v>97</v>
      </c>
      <c r="D1830" s="43" t="str">
        <f t="shared" si="493"/>
        <v>IG</v>
      </c>
      <c r="E1830" s="44" t="s">
        <v>140</v>
      </c>
      <c r="F1830" s="44"/>
      <c r="G1830" s="45"/>
      <c r="H1830" s="45"/>
      <c r="I1830" s="45"/>
      <c r="J1830" s="5"/>
      <c r="K1830" s="46" t="e">
        <f>VLOOKUP(J1830,'[1]Item List (3)'!A$1:B$110000,2,FALSE)</f>
        <v>#N/A</v>
      </c>
      <c r="L1830" s="5"/>
      <c r="M1830" s="15" t="str">
        <f t="shared" si="492"/>
        <v>IR</v>
      </c>
      <c r="N1830" s="15"/>
      <c r="O1830" s="47" t="str">
        <f t="shared" si="482"/>
        <v/>
      </c>
      <c r="P1830" s="15"/>
      <c r="Q1830" s="15"/>
      <c r="R1830" s="15"/>
      <c r="S1830" s="15"/>
      <c r="T1830" s="15"/>
      <c r="U1830" s="48">
        <f t="shared" si="495"/>
        <v>0</v>
      </c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>
        <v>480</v>
      </c>
      <c r="AV1830" s="15"/>
      <c r="AW1830" s="15"/>
      <c r="AX1830" s="15"/>
      <c r="AY1830" s="15"/>
      <c r="AZ1830" s="15"/>
      <c r="BA1830" s="15"/>
      <c r="BB1830" s="15"/>
      <c r="BC1830" s="15"/>
      <c r="BD1830" s="15"/>
      <c r="BE1830" s="15"/>
      <c r="BF1830" s="15"/>
      <c r="BG1830" s="48">
        <f t="shared" si="497"/>
        <v>480</v>
      </c>
      <c r="BH1830" s="49">
        <f t="shared" si="483"/>
        <v>8</v>
      </c>
      <c r="BI1830" s="50">
        <f t="shared" si="498"/>
        <v>0</v>
      </c>
      <c r="BJ1830" s="50">
        <f t="shared" si="499"/>
        <v>0</v>
      </c>
      <c r="BK1830" s="51">
        <f t="shared" si="485"/>
        <v>0</v>
      </c>
      <c r="BL1830" s="51">
        <f t="shared" si="486"/>
        <v>0</v>
      </c>
      <c r="BM1830" s="51">
        <f t="shared" si="487"/>
        <v>0</v>
      </c>
      <c r="BN1830" s="52">
        <f t="shared" si="488"/>
        <v>0</v>
      </c>
      <c r="BO1830" s="52">
        <f t="shared" si="489"/>
        <v>0</v>
      </c>
      <c r="BP1830" s="52">
        <f t="shared" si="490"/>
        <v>8</v>
      </c>
      <c r="BQ1830" s="53">
        <f t="shared" si="491"/>
        <v>0</v>
      </c>
    </row>
    <row r="1831" spans="1:71">
      <c r="A1831" s="41">
        <v>1892</v>
      </c>
      <c r="B1831" s="42">
        <v>46052</v>
      </c>
      <c r="C1831" s="15" t="s">
        <v>91</v>
      </c>
      <c r="D1831" s="43" t="str">
        <f t="shared" si="493"/>
        <v>IG</v>
      </c>
      <c r="E1831" s="44" t="s">
        <v>143</v>
      </c>
      <c r="F1831" s="44"/>
      <c r="G1831" s="45"/>
      <c r="H1831" s="45"/>
      <c r="I1831" s="45"/>
      <c r="J1831" s="5"/>
      <c r="K1831" s="46" t="e">
        <f>VLOOKUP(J1831,'[1]Item List (3)'!A$1:B$110000,2,FALSE)</f>
        <v>#N/A</v>
      </c>
      <c r="L1831" s="5"/>
      <c r="M1831" s="15" t="str">
        <f t="shared" si="492"/>
        <v>IR</v>
      </c>
      <c r="N1831" s="15"/>
      <c r="O1831" s="47" t="str">
        <f t="shared" ref="O1831:O1894" si="500">IFERROR(3600/N1831,"")</f>
        <v/>
      </c>
      <c r="P1831" s="15"/>
      <c r="Q1831" s="15"/>
      <c r="R1831" s="15"/>
      <c r="S1831" s="15"/>
      <c r="T1831" s="15"/>
      <c r="U1831" s="48">
        <f t="shared" si="495"/>
        <v>0</v>
      </c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/>
      <c r="BB1831" s="15"/>
      <c r="BC1831" s="15"/>
      <c r="BD1831" s="15"/>
      <c r="BE1831" s="15"/>
      <c r="BF1831" s="15">
        <v>480</v>
      </c>
      <c r="BG1831" s="48">
        <f t="shared" si="497"/>
        <v>480</v>
      </c>
      <c r="BH1831" s="49">
        <f t="shared" ref="BH1831:BH1894" si="501">BG1831/60</f>
        <v>8</v>
      </c>
      <c r="BI1831" s="50">
        <f t="shared" si="498"/>
        <v>0</v>
      </c>
      <c r="BJ1831" s="50">
        <f t="shared" si="499"/>
        <v>0</v>
      </c>
      <c r="BK1831" s="51">
        <f t="shared" ref="BK1831:BK1894" si="502">IFERROR(((U1831*N1831)/(BI1831*3600)*100),0)</f>
        <v>0</v>
      </c>
      <c r="BL1831" s="51">
        <f t="shared" ref="BL1831:BL1894" si="503">IFERROR(((U1831-(R1831+S1831+T1831))/U1831*100),0)</f>
        <v>0</v>
      </c>
      <c r="BM1831" s="51">
        <f t="shared" ref="BM1831:BM1894" si="504">IFERROR((((BJ1831*BK1831*BL1831)/1000000)*100),0)</f>
        <v>0</v>
      </c>
      <c r="BN1831" s="52">
        <f t="shared" ref="BN1831:BN1894" si="505">(W1831+AP1831+BE1831+BF1831)/60</f>
        <v>8</v>
      </c>
      <c r="BO1831" s="52">
        <f t="shared" ref="BO1831:BO1894" si="506">IFERROR(((BH1831-BN1831)*3600)/N1831,0)</f>
        <v>0</v>
      </c>
      <c r="BP1831" s="52">
        <f t="shared" ref="BP1831:BP1894" si="507">IFERROR(SUM(W1831:BF1831)/60-BN1831,0)</f>
        <v>0</v>
      </c>
      <c r="BQ1831" s="53">
        <f t="shared" ref="BQ1831:BQ1894" si="508">IFERROR(BP1831*3600/N1831,0)</f>
        <v>0</v>
      </c>
    </row>
    <row r="1832" spans="1:71">
      <c r="A1832" s="41">
        <v>1893</v>
      </c>
      <c r="B1832" s="42">
        <v>46052</v>
      </c>
      <c r="C1832" s="15" t="s">
        <v>97</v>
      </c>
      <c r="D1832" s="43" t="str">
        <f t="shared" si="493"/>
        <v>IG</v>
      </c>
      <c r="E1832" s="44" t="s">
        <v>143</v>
      </c>
      <c r="F1832" s="44"/>
      <c r="G1832" s="45"/>
      <c r="H1832" s="45"/>
      <c r="I1832" s="45"/>
      <c r="J1832" s="5"/>
      <c r="K1832" s="46" t="e">
        <f>VLOOKUP(J1832,'[1]Item List (3)'!A$1:B$110000,2,FALSE)</f>
        <v>#N/A</v>
      </c>
      <c r="L1832" s="5"/>
      <c r="M1832" s="15" t="str">
        <f t="shared" si="492"/>
        <v>IR</v>
      </c>
      <c r="N1832" s="15"/>
      <c r="O1832" s="47" t="str">
        <f t="shared" si="500"/>
        <v/>
      </c>
      <c r="P1832" s="15"/>
      <c r="Q1832" s="15"/>
      <c r="R1832" s="15"/>
      <c r="S1832" s="15"/>
      <c r="T1832" s="15"/>
      <c r="U1832" s="48">
        <f t="shared" si="495"/>
        <v>0</v>
      </c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>
        <v>480</v>
      </c>
      <c r="AV1832" s="15"/>
      <c r="AW1832" s="15"/>
      <c r="AX1832" s="15"/>
      <c r="AY1832" s="15"/>
      <c r="AZ1832" s="15"/>
      <c r="BA1832" s="15"/>
      <c r="BB1832" s="15"/>
      <c r="BC1832" s="15"/>
      <c r="BD1832" s="15"/>
      <c r="BE1832" s="15"/>
      <c r="BF1832" s="15"/>
      <c r="BG1832" s="48">
        <f t="shared" si="497"/>
        <v>480</v>
      </c>
      <c r="BH1832" s="49">
        <f t="shared" si="501"/>
        <v>8</v>
      </c>
      <c r="BI1832" s="50">
        <f t="shared" si="498"/>
        <v>0</v>
      </c>
      <c r="BJ1832" s="50">
        <f t="shared" si="499"/>
        <v>0</v>
      </c>
      <c r="BK1832" s="51">
        <f t="shared" si="502"/>
        <v>0</v>
      </c>
      <c r="BL1832" s="51">
        <f t="shared" si="503"/>
        <v>0</v>
      </c>
      <c r="BM1832" s="51">
        <f t="shared" si="504"/>
        <v>0</v>
      </c>
      <c r="BN1832" s="52">
        <f t="shared" si="505"/>
        <v>0</v>
      </c>
      <c r="BO1832" s="52">
        <f t="shared" si="506"/>
        <v>0</v>
      </c>
      <c r="BP1832" s="52">
        <f t="shared" si="507"/>
        <v>8</v>
      </c>
      <c r="BQ1832" s="53">
        <f t="shared" si="508"/>
        <v>0</v>
      </c>
    </row>
    <row r="1833" spans="1:71">
      <c r="A1833" s="41">
        <v>1894</v>
      </c>
      <c r="B1833" s="42">
        <v>46052</v>
      </c>
      <c r="C1833" s="15" t="s">
        <v>91</v>
      </c>
      <c r="D1833" s="43" t="str">
        <f t="shared" si="493"/>
        <v>IG</v>
      </c>
      <c r="E1833" s="44" t="s">
        <v>144</v>
      </c>
      <c r="F1833" s="44" t="s">
        <v>184</v>
      </c>
      <c r="G1833" s="45" t="s">
        <v>134</v>
      </c>
      <c r="H1833" s="45" t="s">
        <v>142</v>
      </c>
      <c r="I1833" s="45"/>
      <c r="J1833" s="5">
        <v>208433.01</v>
      </c>
      <c r="K1833" s="46" t="str">
        <f>VLOOKUP(J1833,'[1]Item List (3)'!A$1:B$110000,2,FALSE)</f>
        <v>R.OR 433(RNA 6902 SPL)</v>
      </c>
      <c r="L1833" s="5"/>
      <c r="M1833" s="15" t="str">
        <f t="shared" si="492"/>
        <v>OR</v>
      </c>
      <c r="N1833" s="15">
        <v>45</v>
      </c>
      <c r="O1833" s="47">
        <f t="shared" si="500"/>
        <v>80</v>
      </c>
      <c r="P1833" s="15">
        <v>1</v>
      </c>
      <c r="Q1833" s="15">
        <v>159</v>
      </c>
      <c r="R1833" s="15"/>
      <c r="S1833" s="15">
        <v>28</v>
      </c>
      <c r="T1833" s="15"/>
      <c r="U1833" s="48">
        <f t="shared" si="495"/>
        <v>187</v>
      </c>
      <c r="V1833" s="15">
        <v>295</v>
      </c>
      <c r="W1833" s="15">
        <v>60</v>
      </c>
      <c r="X1833" s="15">
        <v>20</v>
      </c>
      <c r="Y1833" s="15"/>
      <c r="Z1833" s="15">
        <v>20</v>
      </c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>
        <v>10</v>
      </c>
      <c r="AQ1833" s="15"/>
      <c r="AR1833" s="15">
        <v>70</v>
      </c>
      <c r="AS1833" s="15"/>
      <c r="AT1833" s="15"/>
      <c r="AU1833" s="15"/>
      <c r="AV1833" s="15"/>
      <c r="AW1833" s="15"/>
      <c r="AX1833" s="15"/>
      <c r="AY1833" s="15"/>
      <c r="AZ1833" s="15"/>
      <c r="BA1833" s="15"/>
      <c r="BB1833" s="15"/>
      <c r="BC1833" s="15"/>
      <c r="BD1833" s="15"/>
      <c r="BE1833" s="15">
        <v>5</v>
      </c>
      <c r="BF1833" s="15"/>
      <c r="BG1833" s="48">
        <f t="shared" si="497"/>
        <v>480</v>
      </c>
      <c r="BH1833" s="49">
        <f t="shared" si="501"/>
        <v>8</v>
      </c>
      <c r="BI1833" s="50">
        <f t="shared" si="498"/>
        <v>4.9166666666666661</v>
      </c>
      <c r="BJ1833" s="50">
        <f t="shared" si="499"/>
        <v>61.458333333333329</v>
      </c>
      <c r="BK1833" s="51">
        <f t="shared" si="502"/>
        <v>47.542372881355945</v>
      </c>
      <c r="BL1833" s="51">
        <f t="shared" si="503"/>
        <v>85.026737967914428</v>
      </c>
      <c r="BM1833" s="51">
        <f t="shared" si="504"/>
        <v>24.84375</v>
      </c>
      <c r="BN1833" s="52">
        <f t="shared" si="505"/>
        <v>1.25</v>
      </c>
      <c r="BO1833" s="52">
        <f t="shared" si="506"/>
        <v>540</v>
      </c>
      <c r="BP1833" s="52">
        <f t="shared" si="507"/>
        <v>1.8333333333333335</v>
      </c>
      <c r="BQ1833" s="53">
        <f t="shared" si="508"/>
        <v>146.66666666666669</v>
      </c>
    </row>
    <row r="1834" spans="1:71">
      <c r="A1834" s="41">
        <v>1895</v>
      </c>
      <c r="B1834" s="42">
        <v>46052</v>
      </c>
      <c r="C1834" s="15" t="s">
        <v>97</v>
      </c>
      <c r="D1834" s="43" t="str">
        <f t="shared" si="493"/>
        <v>IG</v>
      </c>
      <c r="E1834" s="44" t="s">
        <v>144</v>
      </c>
      <c r="F1834" s="44" t="s">
        <v>184</v>
      </c>
      <c r="G1834" s="45" t="s">
        <v>133</v>
      </c>
      <c r="H1834" s="45" t="s">
        <v>151</v>
      </c>
      <c r="I1834" s="45"/>
      <c r="J1834" s="5">
        <v>208433.01</v>
      </c>
      <c r="K1834" s="46" t="str">
        <f>VLOOKUP(J1834,'[1]Item List (3)'!A$1:B$110000,2,FALSE)</f>
        <v>R.OR 433(RNA 6902 SPL)</v>
      </c>
      <c r="L1834" s="5">
        <v>250711028</v>
      </c>
      <c r="M1834" s="15" t="str">
        <f t="shared" si="492"/>
        <v>OR</v>
      </c>
      <c r="N1834" s="15">
        <v>45</v>
      </c>
      <c r="O1834" s="47">
        <f t="shared" si="500"/>
        <v>80</v>
      </c>
      <c r="P1834" s="15">
        <v>1</v>
      </c>
      <c r="Q1834" s="15">
        <v>191</v>
      </c>
      <c r="R1834" s="15">
        <v>55</v>
      </c>
      <c r="S1834" s="15">
        <v>26</v>
      </c>
      <c r="T1834" s="15"/>
      <c r="U1834" s="48">
        <f t="shared" si="495"/>
        <v>217</v>
      </c>
      <c r="V1834" s="15">
        <v>310</v>
      </c>
      <c r="W1834" s="15"/>
      <c r="X1834" s="15"/>
      <c r="Y1834" s="15"/>
      <c r="Z1834" s="15">
        <v>80</v>
      </c>
      <c r="AA1834" s="15"/>
      <c r="AB1834" s="15"/>
      <c r="AC1834" s="15"/>
      <c r="AD1834" s="15"/>
      <c r="AE1834" s="15">
        <v>5</v>
      </c>
      <c r="AF1834" s="15"/>
      <c r="AG1834" s="15"/>
      <c r="AH1834" s="15"/>
      <c r="AI1834" s="15"/>
      <c r="AJ1834" s="15">
        <v>65</v>
      </c>
      <c r="AK1834" s="15"/>
      <c r="AL1834" s="15"/>
      <c r="AM1834" s="15"/>
      <c r="AN1834" s="15"/>
      <c r="AO1834" s="15"/>
      <c r="AP1834" s="15">
        <v>20</v>
      </c>
      <c r="AQ1834" s="15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/>
      <c r="BB1834" s="15"/>
      <c r="BC1834" s="15"/>
      <c r="BD1834" s="15"/>
      <c r="BE1834" s="15"/>
      <c r="BF1834" s="15"/>
      <c r="BG1834" s="48">
        <f t="shared" si="497"/>
        <v>480</v>
      </c>
      <c r="BH1834" s="49">
        <f t="shared" si="501"/>
        <v>8</v>
      </c>
      <c r="BI1834" s="50">
        <f t="shared" si="498"/>
        <v>5.1666666666666661</v>
      </c>
      <c r="BJ1834" s="50">
        <f t="shared" si="499"/>
        <v>64.583333333333329</v>
      </c>
      <c r="BK1834" s="51">
        <f t="shared" si="502"/>
        <v>52.500000000000014</v>
      </c>
      <c r="BL1834" s="51">
        <f t="shared" si="503"/>
        <v>62.672811059907829</v>
      </c>
      <c r="BM1834" s="51">
        <f t="shared" si="504"/>
        <v>21.25</v>
      </c>
      <c r="BN1834" s="52">
        <f t="shared" si="505"/>
        <v>0.33333333333333331</v>
      </c>
      <c r="BO1834" s="52">
        <f t="shared" si="506"/>
        <v>613.33333333333337</v>
      </c>
      <c r="BP1834" s="52">
        <f t="shared" si="507"/>
        <v>2.5</v>
      </c>
      <c r="BQ1834" s="53">
        <f t="shared" si="508"/>
        <v>200</v>
      </c>
      <c r="BS1834" s="54">
        <v>3</v>
      </c>
    </row>
    <row r="1835" spans="1:71">
      <c r="A1835" s="41">
        <v>1896</v>
      </c>
      <c r="B1835" s="42">
        <v>46052</v>
      </c>
      <c r="C1835" s="15" t="s">
        <v>91</v>
      </c>
      <c r="D1835" s="43" t="str">
        <f t="shared" si="493"/>
        <v>IG</v>
      </c>
      <c r="E1835" s="44" t="s">
        <v>146</v>
      </c>
      <c r="F1835" s="44"/>
      <c r="G1835" s="45"/>
      <c r="H1835" s="45"/>
      <c r="I1835" s="45"/>
      <c r="J1835" s="5"/>
      <c r="K1835" s="46" t="e">
        <f>VLOOKUP(J1835,'[1]Item List (3)'!A$1:B$110000,2,FALSE)</f>
        <v>#N/A</v>
      </c>
      <c r="L1835" s="5"/>
      <c r="M1835" s="15" t="str">
        <f t="shared" si="492"/>
        <v>IR</v>
      </c>
      <c r="N1835" s="15"/>
      <c r="O1835" s="47" t="str">
        <f t="shared" si="500"/>
        <v/>
      </c>
      <c r="P1835" s="15"/>
      <c r="Q1835" s="15"/>
      <c r="R1835" s="15"/>
      <c r="S1835" s="15"/>
      <c r="T1835" s="15"/>
      <c r="U1835" s="48">
        <f t="shared" si="495"/>
        <v>0</v>
      </c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>
        <v>480</v>
      </c>
      <c r="AV1835" s="15"/>
      <c r="AW1835" s="15"/>
      <c r="AX1835" s="15"/>
      <c r="AY1835" s="15"/>
      <c r="AZ1835" s="15"/>
      <c r="BA1835" s="15"/>
      <c r="BB1835" s="15"/>
      <c r="BC1835" s="15"/>
      <c r="BD1835" s="15"/>
      <c r="BE1835" s="15"/>
      <c r="BF1835" s="15"/>
      <c r="BG1835" s="48">
        <f t="shared" si="497"/>
        <v>480</v>
      </c>
      <c r="BH1835" s="49">
        <f t="shared" si="501"/>
        <v>8</v>
      </c>
      <c r="BI1835" s="50">
        <f t="shared" si="498"/>
        <v>0</v>
      </c>
      <c r="BJ1835" s="50">
        <f t="shared" si="499"/>
        <v>0</v>
      </c>
      <c r="BK1835" s="51">
        <f t="shared" si="502"/>
        <v>0</v>
      </c>
      <c r="BL1835" s="51">
        <f t="shared" si="503"/>
        <v>0</v>
      </c>
      <c r="BM1835" s="51">
        <f t="shared" si="504"/>
        <v>0</v>
      </c>
      <c r="BN1835" s="52">
        <f t="shared" si="505"/>
        <v>0</v>
      </c>
      <c r="BO1835" s="52">
        <f t="shared" si="506"/>
        <v>0</v>
      </c>
      <c r="BP1835" s="52">
        <f t="shared" si="507"/>
        <v>8</v>
      </c>
      <c r="BQ1835" s="53">
        <f t="shared" si="508"/>
        <v>0</v>
      </c>
    </row>
    <row r="1836" spans="1:71">
      <c r="A1836" s="41">
        <v>1897</v>
      </c>
      <c r="B1836" s="42">
        <v>46052</v>
      </c>
      <c r="C1836" s="15" t="s">
        <v>97</v>
      </c>
      <c r="D1836" s="43" t="str">
        <f t="shared" si="493"/>
        <v>IG</v>
      </c>
      <c r="E1836" s="44" t="s">
        <v>146</v>
      </c>
      <c r="F1836" s="44"/>
      <c r="G1836" s="45"/>
      <c r="H1836" s="45"/>
      <c r="I1836" s="45"/>
      <c r="J1836" s="5"/>
      <c r="K1836" s="46" t="e">
        <f>VLOOKUP(J1836,'[1]Item List (3)'!A$1:B$110000,2,FALSE)</f>
        <v>#N/A</v>
      </c>
      <c r="L1836" s="5"/>
      <c r="M1836" s="15" t="str">
        <f t="shared" si="492"/>
        <v>IR</v>
      </c>
      <c r="N1836" s="15"/>
      <c r="O1836" s="47" t="str">
        <f t="shared" si="500"/>
        <v/>
      </c>
      <c r="P1836" s="15"/>
      <c r="Q1836" s="15"/>
      <c r="R1836" s="15"/>
      <c r="S1836" s="15"/>
      <c r="T1836" s="15"/>
      <c r="U1836" s="48">
        <f t="shared" si="495"/>
        <v>0</v>
      </c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>
        <v>480</v>
      </c>
      <c r="AV1836" s="15"/>
      <c r="AW1836" s="15"/>
      <c r="AX1836" s="15"/>
      <c r="AY1836" s="15"/>
      <c r="AZ1836" s="15"/>
      <c r="BA1836" s="15"/>
      <c r="BB1836" s="15"/>
      <c r="BC1836" s="15"/>
      <c r="BD1836" s="15"/>
      <c r="BE1836" s="15"/>
      <c r="BF1836" s="15"/>
      <c r="BG1836" s="48">
        <f t="shared" si="497"/>
        <v>480</v>
      </c>
      <c r="BH1836" s="49">
        <f t="shared" si="501"/>
        <v>8</v>
      </c>
      <c r="BI1836" s="50">
        <f t="shared" si="498"/>
        <v>0</v>
      </c>
      <c r="BJ1836" s="50">
        <f t="shared" si="499"/>
        <v>0</v>
      </c>
      <c r="BK1836" s="51">
        <f t="shared" si="502"/>
        <v>0</v>
      </c>
      <c r="BL1836" s="51">
        <f t="shared" si="503"/>
        <v>0</v>
      </c>
      <c r="BM1836" s="51">
        <f t="shared" si="504"/>
        <v>0</v>
      </c>
      <c r="BN1836" s="52">
        <f t="shared" si="505"/>
        <v>0</v>
      </c>
      <c r="BO1836" s="52">
        <f t="shared" si="506"/>
        <v>0</v>
      </c>
      <c r="BP1836" s="52">
        <f t="shared" si="507"/>
        <v>8</v>
      </c>
      <c r="BQ1836" s="53">
        <f t="shared" si="508"/>
        <v>0</v>
      </c>
    </row>
    <row r="1837" spans="1:71">
      <c r="A1837" s="41">
        <v>1898</v>
      </c>
      <c r="B1837" s="42">
        <v>46052</v>
      </c>
      <c r="C1837" s="15" t="s">
        <v>91</v>
      </c>
      <c r="D1837" s="43" t="str">
        <f t="shared" si="493"/>
        <v>IG</v>
      </c>
      <c r="E1837" s="44" t="s">
        <v>147</v>
      </c>
      <c r="F1837" s="44" t="s">
        <v>132</v>
      </c>
      <c r="G1837" s="45" t="s">
        <v>137</v>
      </c>
      <c r="H1837" s="45" t="s">
        <v>154</v>
      </c>
      <c r="I1837" s="45"/>
      <c r="J1837" s="5">
        <v>100261</v>
      </c>
      <c r="K1837" s="46" t="str">
        <f>VLOOKUP(J1837,'[1]Item List (3)'!A$1:B$110000,2,FALSE)</f>
        <v>IR. 211 YY4</v>
      </c>
      <c r="L1837" s="5">
        <v>260116004</v>
      </c>
      <c r="M1837" s="15" t="str">
        <f t="shared" si="492"/>
        <v>IR</v>
      </c>
      <c r="N1837" s="15">
        <v>25</v>
      </c>
      <c r="O1837" s="47">
        <f t="shared" si="500"/>
        <v>144</v>
      </c>
      <c r="P1837" s="15">
        <v>1</v>
      </c>
      <c r="Q1837" s="15">
        <v>494</v>
      </c>
      <c r="R1837" s="15">
        <v>64</v>
      </c>
      <c r="S1837" s="15"/>
      <c r="T1837" s="15">
        <v>95</v>
      </c>
      <c r="U1837" s="48">
        <f t="shared" si="495"/>
        <v>589</v>
      </c>
      <c r="V1837" s="15">
        <v>340</v>
      </c>
      <c r="W1837" s="15">
        <v>90</v>
      </c>
      <c r="X1837" s="15"/>
      <c r="Y1837" s="15"/>
      <c r="Z1837" s="15">
        <v>10</v>
      </c>
      <c r="AA1837" s="15"/>
      <c r="AB1837" s="15"/>
      <c r="AC1837" s="15"/>
      <c r="AD1837" s="15"/>
      <c r="AE1837" s="15">
        <v>10</v>
      </c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>
        <v>30</v>
      </c>
      <c r="AQ1837" s="15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/>
      <c r="BB1837" s="15"/>
      <c r="BC1837" s="15"/>
      <c r="BD1837" s="15"/>
      <c r="BE1837" s="15"/>
      <c r="BF1837" s="15"/>
      <c r="BG1837" s="48">
        <f t="shared" si="497"/>
        <v>480</v>
      </c>
      <c r="BH1837" s="49">
        <f t="shared" si="501"/>
        <v>8</v>
      </c>
      <c r="BI1837" s="50">
        <f t="shared" si="498"/>
        <v>5.6666666666666661</v>
      </c>
      <c r="BJ1837" s="50">
        <f t="shared" si="499"/>
        <v>70.833333333333329</v>
      </c>
      <c r="BK1837" s="51">
        <f t="shared" si="502"/>
        <v>72.181372549019613</v>
      </c>
      <c r="BL1837" s="51">
        <f t="shared" si="503"/>
        <v>73.00509337860781</v>
      </c>
      <c r="BM1837" s="51">
        <f t="shared" si="504"/>
        <v>37.326388888888893</v>
      </c>
      <c r="BN1837" s="52">
        <f t="shared" si="505"/>
        <v>2</v>
      </c>
      <c r="BO1837" s="52">
        <f t="shared" si="506"/>
        <v>864</v>
      </c>
      <c r="BP1837" s="52">
        <f t="shared" si="507"/>
        <v>0.33333333333333348</v>
      </c>
      <c r="BQ1837" s="53">
        <f t="shared" si="508"/>
        <v>48.000000000000021</v>
      </c>
    </row>
    <row r="1838" spans="1:71">
      <c r="A1838" s="41">
        <v>1899</v>
      </c>
      <c r="B1838" s="42">
        <v>46052</v>
      </c>
      <c r="C1838" s="15" t="s">
        <v>97</v>
      </c>
      <c r="D1838" s="43" t="str">
        <f t="shared" si="493"/>
        <v>IG</v>
      </c>
      <c r="E1838" s="44" t="s">
        <v>147</v>
      </c>
      <c r="F1838" s="44" t="s">
        <v>132</v>
      </c>
      <c r="G1838" s="45" t="s">
        <v>195</v>
      </c>
      <c r="H1838" s="45"/>
      <c r="I1838" s="45"/>
      <c r="J1838" s="5">
        <v>100261</v>
      </c>
      <c r="K1838" s="46" t="str">
        <f>VLOOKUP(J1838,'[1]Item List (3)'!A$1:B$110000,2,FALSE)</f>
        <v>IR. 211 YY4</v>
      </c>
      <c r="L1838" s="5">
        <v>260116004</v>
      </c>
      <c r="M1838" s="15" t="str">
        <f t="shared" si="492"/>
        <v>IR</v>
      </c>
      <c r="N1838" s="15">
        <v>25</v>
      </c>
      <c r="O1838" s="47">
        <f t="shared" si="500"/>
        <v>144</v>
      </c>
      <c r="P1838" s="15">
        <v>1</v>
      </c>
      <c r="Q1838" s="15">
        <v>563</v>
      </c>
      <c r="R1838" s="15">
        <v>25</v>
      </c>
      <c r="S1838" s="15">
        <v>22</v>
      </c>
      <c r="T1838" s="15">
        <v>8</v>
      </c>
      <c r="U1838" s="48">
        <f t="shared" si="495"/>
        <v>593</v>
      </c>
      <c r="V1838" s="15">
        <v>290</v>
      </c>
      <c r="W1838" s="15"/>
      <c r="X1838" s="15">
        <v>120</v>
      </c>
      <c r="Y1838" s="15">
        <v>20</v>
      </c>
      <c r="Z1838" s="15">
        <v>10</v>
      </c>
      <c r="AA1838" s="15"/>
      <c r="AB1838" s="15"/>
      <c r="AC1838" s="15"/>
      <c r="AD1838" s="15"/>
      <c r="AE1838" s="15">
        <v>5</v>
      </c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>
        <v>20</v>
      </c>
      <c r="AQ1838" s="15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/>
      <c r="BB1838" s="15"/>
      <c r="BC1838" s="15">
        <v>10</v>
      </c>
      <c r="BD1838" s="15"/>
      <c r="BE1838" s="15">
        <v>5</v>
      </c>
      <c r="BF1838" s="15"/>
      <c r="BG1838" s="48">
        <f t="shared" si="497"/>
        <v>480</v>
      </c>
      <c r="BH1838" s="49">
        <f t="shared" si="501"/>
        <v>8</v>
      </c>
      <c r="BI1838" s="50">
        <f t="shared" si="498"/>
        <v>4.8333333333333339</v>
      </c>
      <c r="BJ1838" s="50">
        <f t="shared" si="499"/>
        <v>60.416666666666671</v>
      </c>
      <c r="BK1838" s="51">
        <f t="shared" si="502"/>
        <v>85.20114942528734</v>
      </c>
      <c r="BL1838" s="51">
        <f t="shared" si="503"/>
        <v>90.725126475548052</v>
      </c>
      <c r="BM1838" s="51">
        <f t="shared" si="504"/>
        <v>46.701388888888886</v>
      </c>
      <c r="BN1838" s="52">
        <f t="shared" si="505"/>
        <v>0.41666666666666669</v>
      </c>
      <c r="BO1838" s="52">
        <f t="shared" si="506"/>
        <v>1092</v>
      </c>
      <c r="BP1838" s="52">
        <f t="shared" si="507"/>
        <v>2.75</v>
      </c>
      <c r="BQ1838" s="53">
        <f t="shared" si="508"/>
        <v>396</v>
      </c>
      <c r="BR1838" s="54">
        <v>1</v>
      </c>
    </row>
    <row r="1839" spans="1:71">
      <c r="A1839" s="41">
        <v>1900</v>
      </c>
      <c r="B1839" s="42">
        <v>46052</v>
      </c>
      <c r="C1839" s="15" t="s">
        <v>91</v>
      </c>
      <c r="D1839" s="43" t="str">
        <f t="shared" si="493"/>
        <v>IG</v>
      </c>
      <c r="E1839" s="44" t="s">
        <v>150</v>
      </c>
      <c r="F1839" s="44" t="s">
        <v>132</v>
      </c>
      <c r="G1839" s="45" t="s">
        <v>141</v>
      </c>
      <c r="H1839" s="45"/>
      <c r="I1839" s="45"/>
      <c r="J1839" s="5">
        <v>200827.1</v>
      </c>
      <c r="K1839" s="46" t="str">
        <f>VLOOKUP(J1839,'[1]Item List (3)'!A$1:B$110000,2,FALSE)</f>
        <v>MNA.OR 4020</v>
      </c>
      <c r="L1839" s="5">
        <v>251204004</v>
      </c>
      <c r="M1839" s="15" t="str">
        <f t="shared" ref="M1839:M1902" si="509">IF((LEFT(J1839))="2",$L$1,$J$1)</f>
        <v>OR</v>
      </c>
      <c r="N1839" s="15">
        <v>25</v>
      </c>
      <c r="O1839" s="47">
        <f t="shared" si="500"/>
        <v>144</v>
      </c>
      <c r="P1839" s="15">
        <v>1</v>
      </c>
      <c r="Q1839" s="15">
        <v>1001</v>
      </c>
      <c r="R1839" s="15"/>
      <c r="S1839" s="15">
        <v>3</v>
      </c>
      <c r="T1839" s="15"/>
      <c r="U1839" s="48">
        <f t="shared" si="495"/>
        <v>1004</v>
      </c>
      <c r="V1839" s="15">
        <v>450</v>
      </c>
      <c r="W1839" s="15"/>
      <c r="X1839" s="15"/>
      <c r="Y1839" s="15"/>
      <c r="Z1839" s="15"/>
      <c r="AA1839" s="15"/>
      <c r="AB1839" s="15"/>
      <c r="AC1839" s="15"/>
      <c r="AD1839" s="15"/>
      <c r="AE1839" s="15">
        <v>5</v>
      </c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>
        <v>20</v>
      </c>
      <c r="AQ1839" s="15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/>
      <c r="BB1839" s="15"/>
      <c r="BC1839" s="15"/>
      <c r="BD1839" s="15"/>
      <c r="BE1839" s="15">
        <v>5</v>
      </c>
      <c r="BF1839" s="15"/>
      <c r="BG1839" s="48">
        <f t="shared" si="497"/>
        <v>480</v>
      </c>
      <c r="BH1839" s="49">
        <f t="shared" si="501"/>
        <v>8</v>
      </c>
      <c r="BI1839" s="50">
        <f t="shared" si="498"/>
        <v>7.5</v>
      </c>
      <c r="BJ1839" s="50">
        <f t="shared" si="499"/>
        <v>93.75</v>
      </c>
      <c r="BK1839" s="51">
        <f t="shared" si="502"/>
        <v>92.962962962962962</v>
      </c>
      <c r="BL1839" s="51">
        <f t="shared" si="503"/>
        <v>99.701195219123505</v>
      </c>
      <c r="BM1839" s="51">
        <f t="shared" si="504"/>
        <v>86.8923611111111</v>
      </c>
      <c r="BN1839" s="52">
        <f t="shared" si="505"/>
        <v>0.41666666666666669</v>
      </c>
      <c r="BO1839" s="52">
        <f t="shared" si="506"/>
        <v>1092</v>
      </c>
      <c r="BP1839" s="52">
        <f t="shared" si="507"/>
        <v>8.3333333333333315E-2</v>
      </c>
      <c r="BQ1839" s="53">
        <f t="shared" si="508"/>
        <v>11.999999999999998</v>
      </c>
      <c r="BR1839" s="54">
        <v>1</v>
      </c>
    </row>
    <row r="1840" spans="1:71">
      <c r="A1840" s="41">
        <v>1901</v>
      </c>
      <c r="B1840" s="42">
        <v>46052</v>
      </c>
      <c r="C1840" s="15" t="s">
        <v>97</v>
      </c>
      <c r="D1840" s="43" t="str">
        <f t="shared" si="493"/>
        <v>IG</v>
      </c>
      <c r="E1840" s="44" t="s">
        <v>150</v>
      </c>
      <c r="F1840" s="44" t="s">
        <v>132</v>
      </c>
      <c r="G1840" s="45" t="s">
        <v>185</v>
      </c>
      <c r="H1840" s="45"/>
      <c r="I1840" s="45"/>
      <c r="J1840" s="5">
        <v>200827.1</v>
      </c>
      <c r="K1840" s="46" t="str">
        <f>VLOOKUP(J1840,'[1]Item List (3)'!A$1:B$110000,2,FALSE)</f>
        <v>MNA.OR 4020</v>
      </c>
      <c r="L1840" s="5">
        <v>251204004</v>
      </c>
      <c r="M1840" s="15" t="str">
        <f t="shared" si="509"/>
        <v>OR</v>
      </c>
      <c r="N1840" s="15">
        <v>25</v>
      </c>
      <c r="O1840" s="47">
        <f t="shared" si="500"/>
        <v>144</v>
      </c>
      <c r="P1840" s="15">
        <v>1</v>
      </c>
      <c r="Q1840" s="15">
        <v>1015</v>
      </c>
      <c r="R1840" s="15">
        <v>4</v>
      </c>
      <c r="S1840" s="15">
        <v>3</v>
      </c>
      <c r="T1840" s="15"/>
      <c r="U1840" s="48">
        <f t="shared" si="495"/>
        <v>1018</v>
      </c>
      <c r="V1840" s="15">
        <v>455</v>
      </c>
      <c r="W1840" s="15"/>
      <c r="X1840" s="15"/>
      <c r="Y1840" s="15"/>
      <c r="Z1840" s="15"/>
      <c r="AA1840" s="15"/>
      <c r="AB1840" s="15"/>
      <c r="AC1840" s="15"/>
      <c r="AD1840" s="15"/>
      <c r="AE1840" s="15">
        <v>5</v>
      </c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>
        <v>20</v>
      </c>
      <c r="AQ1840" s="15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/>
      <c r="BB1840" s="15"/>
      <c r="BC1840" s="15"/>
      <c r="BD1840" s="15"/>
      <c r="BE1840" s="15"/>
      <c r="BF1840" s="15"/>
      <c r="BG1840" s="48">
        <f t="shared" si="497"/>
        <v>480</v>
      </c>
      <c r="BH1840" s="49">
        <f t="shared" si="501"/>
        <v>8</v>
      </c>
      <c r="BI1840" s="50">
        <f t="shared" si="498"/>
        <v>7.583333333333333</v>
      </c>
      <c r="BJ1840" s="50">
        <f t="shared" si="499"/>
        <v>94.791666666666657</v>
      </c>
      <c r="BK1840" s="51">
        <f t="shared" si="502"/>
        <v>93.223443223443226</v>
      </c>
      <c r="BL1840" s="51">
        <f t="shared" si="503"/>
        <v>99.312377210216113</v>
      </c>
      <c r="BM1840" s="51">
        <f t="shared" si="504"/>
        <v>87.760416666666657</v>
      </c>
      <c r="BN1840" s="52">
        <f t="shared" si="505"/>
        <v>0.33333333333333331</v>
      </c>
      <c r="BO1840" s="52">
        <f t="shared" si="506"/>
        <v>1104</v>
      </c>
      <c r="BP1840" s="52">
        <f t="shared" si="507"/>
        <v>8.333333333333337E-2</v>
      </c>
      <c r="BQ1840" s="53">
        <f t="shared" si="508"/>
        <v>12.000000000000005</v>
      </c>
      <c r="BR1840" s="54">
        <v>1</v>
      </c>
    </row>
    <row r="1841" spans="1:70">
      <c r="A1841" s="41">
        <v>1902</v>
      </c>
      <c r="B1841" s="42">
        <v>46052</v>
      </c>
      <c r="C1841" s="15" t="s">
        <v>91</v>
      </c>
      <c r="D1841" s="43" t="str">
        <f t="shared" si="493"/>
        <v>IG</v>
      </c>
      <c r="E1841" s="44" t="s">
        <v>153</v>
      </c>
      <c r="F1841" s="44"/>
      <c r="G1841" s="45"/>
      <c r="H1841" s="45"/>
      <c r="I1841" s="45"/>
      <c r="J1841" s="5"/>
      <c r="K1841" s="46" t="e">
        <f>VLOOKUP(J1841,'[1]Item List (3)'!A$1:B$110000,2,FALSE)</f>
        <v>#N/A</v>
      </c>
      <c r="L1841" s="5"/>
      <c r="M1841" s="15" t="str">
        <f t="shared" si="509"/>
        <v>IR</v>
      </c>
      <c r="N1841" s="15"/>
      <c r="O1841" s="47" t="str">
        <f t="shared" si="500"/>
        <v/>
      </c>
      <c r="P1841" s="15"/>
      <c r="Q1841" s="15"/>
      <c r="R1841" s="15"/>
      <c r="S1841" s="15"/>
      <c r="T1841" s="15"/>
      <c r="U1841" s="48">
        <f t="shared" si="495"/>
        <v>0</v>
      </c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>
        <v>480</v>
      </c>
      <c r="AV1841" s="15"/>
      <c r="AW1841" s="15"/>
      <c r="AX1841" s="15"/>
      <c r="AY1841" s="15"/>
      <c r="AZ1841" s="15"/>
      <c r="BA1841" s="15"/>
      <c r="BB1841" s="15"/>
      <c r="BC1841" s="15"/>
      <c r="BD1841" s="15"/>
      <c r="BE1841" s="15"/>
      <c r="BF1841" s="15"/>
      <c r="BG1841" s="48">
        <f t="shared" si="497"/>
        <v>480</v>
      </c>
      <c r="BH1841" s="49">
        <f t="shared" si="501"/>
        <v>8</v>
      </c>
      <c r="BI1841" s="50">
        <f t="shared" si="498"/>
        <v>0</v>
      </c>
      <c r="BJ1841" s="50">
        <f t="shared" si="499"/>
        <v>0</v>
      </c>
      <c r="BK1841" s="51">
        <f t="shared" si="502"/>
        <v>0</v>
      </c>
      <c r="BL1841" s="51">
        <f t="shared" si="503"/>
        <v>0</v>
      </c>
      <c r="BM1841" s="51">
        <f t="shared" si="504"/>
        <v>0</v>
      </c>
      <c r="BN1841" s="52">
        <f t="shared" si="505"/>
        <v>0</v>
      </c>
      <c r="BO1841" s="52">
        <f t="shared" si="506"/>
        <v>0</v>
      </c>
      <c r="BP1841" s="52">
        <f t="shared" si="507"/>
        <v>8</v>
      </c>
      <c r="BQ1841" s="53">
        <f t="shared" si="508"/>
        <v>0</v>
      </c>
    </row>
    <row r="1842" spans="1:70">
      <c r="A1842" s="41">
        <v>1903</v>
      </c>
      <c r="B1842" s="42">
        <v>46052</v>
      </c>
      <c r="C1842" s="15" t="s">
        <v>97</v>
      </c>
      <c r="D1842" s="43" t="str">
        <f t="shared" si="493"/>
        <v>IG</v>
      </c>
      <c r="E1842" s="44" t="s">
        <v>153</v>
      </c>
      <c r="F1842" s="44"/>
      <c r="G1842" s="45"/>
      <c r="H1842" s="45"/>
      <c r="I1842" s="45"/>
      <c r="J1842" s="5"/>
      <c r="K1842" s="46" t="e">
        <f>VLOOKUP(J1842,'[1]Item List (3)'!A$1:B$110000,2,FALSE)</f>
        <v>#N/A</v>
      </c>
      <c r="L1842" s="5"/>
      <c r="M1842" s="15" t="str">
        <f t="shared" si="509"/>
        <v>IR</v>
      </c>
      <c r="N1842" s="15"/>
      <c r="O1842" s="47" t="str">
        <f t="shared" si="500"/>
        <v/>
      </c>
      <c r="P1842" s="15"/>
      <c r="Q1842" s="15"/>
      <c r="R1842" s="15"/>
      <c r="S1842" s="15"/>
      <c r="T1842" s="15"/>
      <c r="U1842" s="48">
        <f t="shared" si="495"/>
        <v>0</v>
      </c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>
        <v>480</v>
      </c>
      <c r="AV1842" s="15"/>
      <c r="AW1842" s="15"/>
      <c r="AX1842" s="15"/>
      <c r="AY1842" s="15"/>
      <c r="AZ1842" s="15"/>
      <c r="BA1842" s="15"/>
      <c r="BB1842" s="15"/>
      <c r="BC1842" s="15"/>
      <c r="BD1842" s="15"/>
      <c r="BE1842" s="15"/>
      <c r="BF1842" s="15"/>
      <c r="BG1842" s="48">
        <f t="shared" si="497"/>
        <v>480</v>
      </c>
      <c r="BH1842" s="49">
        <f t="shared" si="501"/>
        <v>8</v>
      </c>
      <c r="BI1842" s="50">
        <f t="shared" si="498"/>
        <v>0</v>
      </c>
      <c r="BJ1842" s="50">
        <f t="shared" si="499"/>
        <v>0</v>
      </c>
      <c r="BK1842" s="51">
        <f t="shared" si="502"/>
        <v>0</v>
      </c>
      <c r="BL1842" s="51">
        <f t="shared" si="503"/>
        <v>0</v>
      </c>
      <c r="BM1842" s="51">
        <f t="shared" si="504"/>
        <v>0</v>
      </c>
      <c r="BN1842" s="52">
        <f t="shared" si="505"/>
        <v>0</v>
      </c>
      <c r="BO1842" s="52">
        <f t="shared" si="506"/>
        <v>0</v>
      </c>
      <c r="BP1842" s="52">
        <f t="shared" si="507"/>
        <v>8</v>
      </c>
      <c r="BQ1842" s="53">
        <f t="shared" si="508"/>
        <v>0</v>
      </c>
    </row>
    <row r="1843" spans="1:70">
      <c r="A1843" s="41">
        <v>1904</v>
      </c>
      <c r="B1843" s="42">
        <v>46052</v>
      </c>
      <c r="C1843" s="15" t="s">
        <v>91</v>
      </c>
      <c r="D1843" s="43" t="str">
        <f t="shared" si="493"/>
        <v>IG</v>
      </c>
      <c r="E1843" s="44" t="s">
        <v>155</v>
      </c>
      <c r="F1843" s="44" t="s">
        <v>132</v>
      </c>
      <c r="G1843" s="45" t="s">
        <v>149</v>
      </c>
      <c r="H1843" s="45" t="s">
        <v>134</v>
      </c>
      <c r="I1843" s="45"/>
      <c r="J1843" s="5">
        <v>208442</v>
      </c>
      <c r="K1843" s="46" t="str">
        <f>VLOOKUP(J1843,'[1]Item List (3)'!A$1:B$110000,2,FALSE)</f>
        <v>R.OR 442(JC 8015) (L)</v>
      </c>
      <c r="L1843" s="5">
        <v>251226005</v>
      </c>
      <c r="M1843" s="15" t="str">
        <f t="shared" si="509"/>
        <v>OR</v>
      </c>
      <c r="N1843" s="15">
        <v>30</v>
      </c>
      <c r="O1843" s="47">
        <f t="shared" si="500"/>
        <v>120</v>
      </c>
      <c r="P1843" s="15">
        <v>1</v>
      </c>
      <c r="Q1843" s="15">
        <v>133</v>
      </c>
      <c r="R1843" s="15"/>
      <c r="S1843" s="15">
        <v>8</v>
      </c>
      <c r="T1843" s="15"/>
      <c r="U1843" s="48">
        <f t="shared" si="495"/>
        <v>141</v>
      </c>
      <c r="V1843" s="15">
        <v>180</v>
      </c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>
        <v>75</v>
      </c>
      <c r="AH1843" s="15"/>
      <c r="AI1843" s="15"/>
      <c r="AJ1843" s="15"/>
      <c r="AK1843" s="15"/>
      <c r="AL1843" s="15"/>
      <c r="AM1843" s="15"/>
      <c r="AN1843" s="15"/>
      <c r="AO1843" s="15"/>
      <c r="AP1843" s="15">
        <v>10</v>
      </c>
      <c r="AQ1843" s="15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/>
      <c r="BB1843" s="15"/>
      <c r="BC1843" s="15">
        <v>30</v>
      </c>
      <c r="BD1843" s="15"/>
      <c r="BE1843" s="15"/>
      <c r="BF1843" s="15"/>
      <c r="BG1843" s="48">
        <f t="shared" si="497"/>
        <v>295</v>
      </c>
      <c r="BH1843" s="49">
        <f t="shared" si="501"/>
        <v>4.916666666666667</v>
      </c>
      <c r="BI1843" s="50">
        <f t="shared" si="498"/>
        <v>3</v>
      </c>
      <c r="BJ1843" s="50">
        <f t="shared" si="499"/>
        <v>61.016949152542367</v>
      </c>
      <c r="BK1843" s="51">
        <f t="shared" si="502"/>
        <v>39.166666666666664</v>
      </c>
      <c r="BL1843" s="51">
        <f t="shared" si="503"/>
        <v>94.326241134751783</v>
      </c>
      <c r="BM1843" s="51">
        <f t="shared" si="504"/>
        <v>22.542372881355931</v>
      </c>
      <c r="BN1843" s="52">
        <f t="shared" si="505"/>
        <v>0.16666666666666666</v>
      </c>
      <c r="BO1843" s="52">
        <f t="shared" si="506"/>
        <v>570</v>
      </c>
      <c r="BP1843" s="52">
        <f t="shared" si="507"/>
        <v>1.75</v>
      </c>
      <c r="BQ1843" s="53">
        <f t="shared" si="508"/>
        <v>210</v>
      </c>
    </row>
    <row r="1844" spans="1:70">
      <c r="A1844" s="41">
        <v>1905</v>
      </c>
      <c r="B1844" s="42">
        <v>46052</v>
      </c>
      <c r="C1844" s="15" t="s">
        <v>91</v>
      </c>
      <c r="D1844" s="43" t="str">
        <f t="shared" si="493"/>
        <v>IG</v>
      </c>
      <c r="E1844" s="44" t="s">
        <v>155</v>
      </c>
      <c r="F1844" s="44" t="s">
        <v>184</v>
      </c>
      <c r="G1844" s="45" t="s">
        <v>149</v>
      </c>
      <c r="H1844" s="45" t="s">
        <v>134</v>
      </c>
      <c r="I1844" s="45"/>
      <c r="J1844" s="5">
        <v>208442</v>
      </c>
      <c r="K1844" s="46" t="str">
        <f>VLOOKUP(J1844,'[1]Item List (3)'!A$1:B$110000,2,FALSE)</f>
        <v>R.OR 442(JC 8015) (L)</v>
      </c>
      <c r="L1844" s="5">
        <v>251226005</v>
      </c>
      <c r="M1844" s="15" t="str">
        <f t="shared" si="509"/>
        <v>OR</v>
      </c>
      <c r="N1844" s="15">
        <v>30</v>
      </c>
      <c r="O1844" s="47">
        <f t="shared" si="500"/>
        <v>120</v>
      </c>
      <c r="P1844" s="15">
        <v>1</v>
      </c>
      <c r="Q1844" s="15">
        <v>156</v>
      </c>
      <c r="R1844" s="15">
        <v>21</v>
      </c>
      <c r="S1844" s="15">
        <v>46</v>
      </c>
      <c r="T1844" s="15"/>
      <c r="U1844" s="48">
        <f t="shared" si="495"/>
        <v>202</v>
      </c>
      <c r="V1844" s="15">
        <v>125</v>
      </c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/>
      <c r="BB1844" s="15"/>
      <c r="BC1844" s="15"/>
      <c r="BD1844" s="15"/>
      <c r="BE1844" s="15"/>
      <c r="BF1844" s="15"/>
      <c r="BG1844" s="48">
        <f t="shared" si="497"/>
        <v>125</v>
      </c>
      <c r="BH1844" s="49">
        <f t="shared" si="501"/>
        <v>2.0833333333333335</v>
      </c>
      <c r="BI1844" s="50">
        <f t="shared" si="498"/>
        <v>2.0833333333333335</v>
      </c>
      <c r="BJ1844" s="50">
        <f t="shared" si="499"/>
        <v>100</v>
      </c>
      <c r="BK1844" s="51">
        <f t="shared" si="502"/>
        <v>80.8</v>
      </c>
      <c r="BL1844" s="51">
        <f t="shared" si="503"/>
        <v>66.831683168316829</v>
      </c>
      <c r="BM1844" s="51">
        <f t="shared" si="504"/>
        <v>54</v>
      </c>
      <c r="BN1844" s="52">
        <f t="shared" si="505"/>
        <v>0</v>
      </c>
      <c r="BO1844" s="52">
        <f t="shared" si="506"/>
        <v>250.00000000000003</v>
      </c>
      <c r="BP1844" s="52">
        <f t="shared" si="507"/>
        <v>0</v>
      </c>
      <c r="BQ1844" s="53">
        <f t="shared" si="508"/>
        <v>0</v>
      </c>
    </row>
    <row r="1845" spans="1:70">
      <c r="A1845" s="41">
        <v>1906</v>
      </c>
      <c r="B1845" s="42">
        <v>46052</v>
      </c>
      <c r="C1845" s="15" t="s">
        <v>91</v>
      </c>
      <c r="D1845" s="43" t="str">
        <f t="shared" si="493"/>
        <v>IG</v>
      </c>
      <c r="E1845" s="44" t="s">
        <v>155</v>
      </c>
      <c r="F1845" s="44"/>
      <c r="G1845" s="45" t="s">
        <v>149</v>
      </c>
      <c r="H1845" s="45" t="s">
        <v>134</v>
      </c>
      <c r="I1845" s="45"/>
      <c r="J1845" s="5">
        <v>208417</v>
      </c>
      <c r="K1845" s="46" t="str">
        <f>VLOOKUP(J1845,'[1]Item List (3)'!A$1:B$110000,2,FALSE)</f>
        <v>JC.OR 8008</v>
      </c>
      <c r="L1845" s="5"/>
      <c r="M1845" s="15" t="str">
        <f t="shared" si="509"/>
        <v>OR</v>
      </c>
      <c r="N1845" s="15"/>
      <c r="O1845" s="47" t="str">
        <f t="shared" si="500"/>
        <v/>
      </c>
      <c r="P1845" s="15"/>
      <c r="Q1845" s="15"/>
      <c r="R1845" s="15"/>
      <c r="S1845" s="15"/>
      <c r="T1845" s="15"/>
      <c r="U1845" s="48">
        <f t="shared" si="495"/>
        <v>0</v>
      </c>
      <c r="V1845" s="15"/>
      <c r="W1845" s="15">
        <v>60</v>
      </c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/>
      <c r="BB1845" s="15"/>
      <c r="BC1845" s="15"/>
      <c r="BD1845" s="15"/>
      <c r="BE1845" s="15"/>
      <c r="BF1845" s="15"/>
      <c r="BG1845" s="48">
        <f t="shared" si="497"/>
        <v>60</v>
      </c>
      <c r="BH1845" s="49">
        <f t="shared" si="501"/>
        <v>1</v>
      </c>
      <c r="BI1845" s="50">
        <f t="shared" si="498"/>
        <v>0</v>
      </c>
      <c r="BJ1845" s="50">
        <f t="shared" si="499"/>
        <v>0</v>
      </c>
      <c r="BK1845" s="51">
        <f t="shared" si="502"/>
        <v>0</v>
      </c>
      <c r="BL1845" s="51">
        <f t="shared" si="503"/>
        <v>0</v>
      </c>
      <c r="BM1845" s="51">
        <f t="shared" si="504"/>
        <v>0</v>
      </c>
      <c r="BN1845" s="52">
        <f t="shared" si="505"/>
        <v>1</v>
      </c>
      <c r="BO1845" s="52">
        <f t="shared" si="506"/>
        <v>0</v>
      </c>
      <c r="BP1845" s="52">
        <f t="shared" si="507"/>
        <v>0</v>
      </c>
      <c r="BQ1845" s="53">
        <f t="shared" si="508"/>
        <v>0</v>
      </c>
    </row>
    <row r="1846" spans="1:70">
      <c r="A1846" s="41">
        <v>1907</v>
      </c>
      <c r="B1846" s="42">
        <v>46052</v>
      </c>
      <c r="C1846" s="15" t="s">
        <v>97</v>
      </c>
      <c r="D1846" s="43" t="str">
        <f t="shared" si="493"/>
        <v>IG</v>
      </c>
      <c r="E1846" s="44" t="s">
        <v>155</v>
      </c>
      <c r="F1846" s="44"/>
      <c r="G1846" s="45"/>
      <c r="H1846" s="45"/>
      <c r="I1846" s="45"/>
      <c r="J1846" s="5"/>
      <c r="K1846" s="46" t="e">
        <f>VLOOKUP(J1846,'[1]Item List (3)'!A$1:B$110000,2,FALSE)</f>
        <v>#N/A</v>
      </c>
      <c r="L1846" s="5"/>
      <c r="M1846" s="15" t="str">
        <f t="shared" si="509"/>
        <v>IR</v>
      </c>
      <c r="N1846" s="15"/>
      <c r="O1846" s="47" t="str">
        <f t="shared" si="500"/>
        <v/>
      </c>
      <c r="P1846" s="15"/>
      <c r="Q1846" s="15"/>
      <c r="R1846" s="15"/>
      <c r="S1846" s="15"/>
      <c r="T1846" s="15"/>
      <c r="U1846" s="48">
        <f t="shared" si="495"/>
        <v>0</v>
      </c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/>
      <c r="BB1846" s="15"/>
      <c r="BC1846" s="15"/>
      <c r="BD1846" s="15"/>
      <c r="BE1846" s="15"/>
      <c r="BF1846" s="15"/>
      <c r="BG1846" s="48">
        <f t="shared" si="497"/>
        <v>0</v>
      </c>
      <c r="BH1846" s="49">
        <f t="shared" si="501"/>
        <v>0</v>
      </c>
      <c r="BI1846" s="50">
        <f t="shared" si="498"/>
        <v>0</v>
      </c>
      <c r="BJ1846" s="50">
        <f t="shared" si="499"/>
        <v>0</v>
      </c>
      <c r="BK1846" s="51">
        <f t="shared" si="502"/>
        <v>0</v>
      </c>
      <c r="BL1846" s="51">
        <f t="shared" si="503"/>
        <v>0</v>
      </c>
      <c r="BM1846" s="51">
        <f t="shared" si="504"/>
        <v>0</v>
      </c>
      <c r="BN1846" s="52">
        <f t="shared" si="505"/>
        <v>0</v>
      </c>
      <c r="BO1846" s="52">
        <f t="shared" si="506"/>
        <v>0</v>
      </c>
      <c r="BP1846" s="52">
        <f t="shared" si="507"/>
        <v>0</v>
      </c>
      <c r="BQ1846" s="53">
        <f t="shared" si="508"/>
        <v>0</v>
      </c>
    </row>
    <row r="1847" spans="1:70">
      <c r="A1847" s="41">
        <v>1908</v>
      </c>
      <c r="B1847" s="42">
        <v>46052</v>
      </c>
      <c r="C1847" s="15" t="s">
        <v>91</v>
      </c>
      <c r="D1847" s="43" t="str">
        <f t="shared" si="493"/>
        <v>IG</v>
      </c>
      <c r="E1847" s="44" t="s">
        <v>158</v>
      </c>
      <c r="F1847" s="44" t="s">
        <v>132</v>
      </c>
      <c r="G1847" s="45" t="s">
        <v>107</v>
      </c>
      <c r="H1847" s="45" t="s">
        <v>124</v>
      </c>
      <c r="I1847" s="45"/>
      <c r="J1847" s="5">
        <v>208281</v>
      </c>
      <c r="K1847" s="46" t="str">
        <f>VLOOKUP(J1847,'[1]Item List (3)'!A$1:B$110000,2,FALSE)</f>
        <v>D.OR 14536</v>
      </c>
      <c r="L1847" s="5">
        <v>251225006</v>
      </c>
      <c r="M1847" s="15" t="str">
        <f t="shared" si="509"/>
        <v>OR</v>
      </c>
      <c r="N1847" s="15">
        <v>90</v>
      </c>
      <c r="O1847" s="47">
        <f t="shared" si="500"/>
        <v>40</v>
      </c>
      <c r="P1847" s="15">
        <v>1</v>
      </c>
      <c r="Q1847" s="15">
        <v>116</v>
      </c>
      <c r="R1847" s="15">
        <v>26</v>
      </c>
      <c r="S1847" s="15"/>
      <c r="T1847" s="15"/>
      <c r="U1847" s="48">
        <f t="shared" si="495"/>
        <v>116</v>
      </c>
      <c r="V1847" s="15">
        <v>240</v>
      </c>
      <c r="W1847" s="15"/>
      <c r="X1847" s="15">
        <v>60</v>
      </c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>
        <v>20</v>
      </c>
      <c r="AQ1847" s="15"/>
      <c r="AR1847" s="15">
        <v>160</v>
      </c>
      <c r="AS1847" s="15"/>
      <c r="AT1847" s="15"/>
      <c r="AU1847" s="15"/>
      <c r="AV1847" s="15"/>
      <c r="AW1847" s="15"/>
      <c r="AX1847" s="15"/>
      <c r="AY1847" s="15"/>
      <c r="AZ1847" s="15"/>
      <c r="BA1847" s="15"/>
      <c r="BB1847" s="15"/>
      <c r="BC1847" s="15"/>
      <c r="BD1847" s="15"/>
      <c r="BE1847" s="15"/>
      <c r="BF1847" s="15"/>
      <c r="BG1847" s="48">
        <f t="shared" si="497"/>
        <v>480</v>
      </c>
      <c r="BH1847" s="49">
        <f t="shared" si="501"/>
        <v>8</v>
      </c>
      <c r="BI1847" s="50">
        <f t="shared" si="498"/>
        <v>4</v>
      </c>
      <c r="BJ1847" s="50">
        <f t="shared" si="499"/>
        <v>50</v>
      </c>
      <c r="BK1847" s="51">
        <f t="shared" si="502"/>
        <v>72.5</v>
      </c>
      <c r="BL1847" s="51">
        <f t="shared" si="503"/>
        <v>77.58620689655173</v>
      </c>
      <c r="BM1847" s="51">
        <f t="shared" si="504"/>
        <v>28.125</v>
      </c>
      <c r="BN1847" s="52">
        <f t="shared" si="505"/>
        <v>0.33333333333333331</v>
      </c>
      <c r="BO1847" s="52">
        <f t="shared" si="506"/>
        <v>306.66666666666669</v>
      </c>
      <c r="BP1847" s="52">
        <f t="shared" si="507"/>
        <v>3.6666666666666665</v>
      </c>
      <c r="BQ1847" s="53">
        <f t="shared" si="508"/>
        <v>146.66666666666666</v>
      </c>
    </row>
    <row r="1848" spans="1:70">
      <c r="A1848" s="41">
        <v>1909</v>
      </c>
      <c r="B1848" s="42">
        <v>46052</v>
      </c>
      <c r="C1848" s="15" t="s">
        <v>97</v>
      </c>
      <c r="D1848" s="43" t="str">
        <f t="shared" si="493"/>
        <v>IG</v>
      </c>
      <c r="E1848" s="44" t="s">
        <v>158</v>
      </c>
      <c r="F1848" s="44" t="s">
        <v>132</v>
      </c>
      <c r="G1848" s="45" t="s">
        <v>107</v>
      </c>
      <c r="H1848" s="45"/>
      <c r="I1848" s="45"/>
      <c r="J1848" s="5">
        <v>208281</v>
      </c>
      <c r="K1848" s="46" t="str">
        <f>VLOOKUP(J1848,'[1]Item List (3)'!A$1:B$110000,2,FALSE)</f>
        <v>D.OR 14536</v>
      </c>
      <c r="L1848" s="5">
        <v>251225006</v>
      </c>
      <c r="M1848" s="15" t="str">
        <f t="shared" si="509"/>
        <v>OR</v>
      </c>
      <c r="N1848" s="15">
        <v>90</v>
      </c>
      <c r="O1848" s="47">
        <f t="shared" si="500"/>
        <v>40</v>
      </c>
      <c r="P1848" s="15">
        <v>1</v>
      </c>
      <c r="Q1848" s="15">
        <v>177</v>
      </c>
      <c r="R1848" s="15">
        <v>24</v>
      </c>
      <c r="S1848" s="15"/>
      <c r="T1848" s="15"/>
      <c r="U1848" s="48">
        <f t="shared" si="495"/>
        <v>177</v>
      </c>
      <c r="V1848" s="15">
        <v>360</v>
      </c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>
        <v>100</v>
      </c>
      <c r="AY1848" s="15"/>
      <c r="AZ1848" s="15"/>
      <c r="BA1848" s="15"/>
      <c r="BB1848" s="15"/>
      <c r="BC1848" s="15">
        <v>20</v>
      </c>
      <c r="BD1848" s="15"/>
      <c r="BE1848" s="15"/>
      <c r="BF1848" s="15"/>
      <c r="BG1848" s="48">
        <f t="shared" si="497"/>
        <v>480</v>
      </c>
      <c r="BH1848" s="49">
        <f t="shared" si="501"/>
        <v>8</v>
      </c>
      <c r="BI1848" s="50">
        <f t="shared" si="498"/>
        <v>6</v>
      </c>
      <c r="BJ1848" s="50">
        <f t="shared" si="499"/>
        <v>75</v>
      </c>
      <c r="BK1848" s="51">
        <f t="shared" si="502"/>
        <v>73.75</v>
      </c>
      <c r="BL1848" s="51">
        <f t="shared" si="503"/>
        <v>86.440677966101703</v>
      </c>
      <c r="BM1848" s="51">
        <f t="shared" si="504"/>
        <v>47.812500000000007</v>
      </c>
      <c r="BN1848" s="52">
        <f t="shared" si="505"/>
        <v>0</v>
      </c>
      <c r="BO1848" s="52">
        <f t="shared" si="506"/>
        <v>320</v>
      </c>
      <c r="BP1848" s="52">
        <f t="shared" si="507"/>
        <v>2</v>
      </c>
      <c r="BQ1848" s="53">
        <f t="shared" si="508"/>
        <v>80</v>
      </c>
    </row>
    <row r="1849" spans="1:70">
      <c r="A1849" s="41">
        <v>1910</v>
      </c>
      <c r="B1849" s="42">
        <v>46052</v>
      </c>
      <c r="C1849" s="15" t="s">
        <v>91</v>
      </c>
      <c r="D1849" s="43" t="str">
        <f t="shared" si="493"/>
        <v>IG</v>
      </c>
      <c r="E1849" s="44" t="s">
        <v>159</v>
      </c>
      <c r="F1849" s="44"/>
      <c r="G1849" s="45"/>
      <c r="H1849" s="45"/>
      <c r="I1849" s="45"/>
      <c r="J1849" s="5"/>
      <c r="K1849" s="46" t="e">
        <f>VLOOKUP(J1849,'[1]Item List (3)'!A$1:B$110000,2,FALSE)</f>
        <v>#N/A</v>
      </c>
      <c r="L1849" s="5"/>
      <c r="M1849" s="15" t="str">
        <f t="shared" si="509"/>
        <v>IR</v>
      </c>
      <c r="N1849" s="15"/>
      <c r="O1849" s="47" t="str">
        <f t="shared" si="500"/>
        <v/>
      </c>
      <c r="P1849" s="15"/>
      <c r="Q1849" s="15"/>
      <c r="R1849" s="15"/>
      <c r="S1849" s="15"/>
      <c r="T1849" s="15"/>
      <c r="U1849" s="48">
        <f t="shared" si="495"/>
        <v>0</v>
      </c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/>
      <c r="BB1849" s="15"/>
      <c r="BC1849" s="15"/>
      <c r="BD1849" s="15"/>
      <c r="BE1849" s="15"/>
      <c r="BF1849" s="15"/>
      <c r="BG1849" s="48">
        <f t="shared" si="497"/>
        <v>0</v>
      </c>
      <c r="BH1849" s="49">
        <f t="shared" si="501"/>
        <v>0</v>
      </c>
      <c r="BI1849" s="50">
        <f t="shared" si="498"/>
        <v>0</v>
      </c>
      <c r="BJ1849" s="50">
        <f t="shared" si="499"/>
        <v>0</v>
      </c>
      <c r="BK1849" s="51">
        <f t="shared" si="502"/>
        <v>0</v>
      </c>
      <c r="BL1849" s="51">
        <f t="shared" si="503"/>
        <v>0</v>
      </c>
      <c r="BM1849" s="51">
        <f t="shared" si="504"/>
        <v>0</v>
      </c>
      <c r="BN1849" s="52">
        <f t="shared" si="505"/>
        <v>0</v>
      </c>
      <c r="BO1849" s="52">
        <f t="shared" si="506"/>
        <v>0</v>
      </c>
      <c r="BP1849" s="52">
        <f t="shared" si="507"/>
        <v>0</v>
      </c>
      <c r="BQ1849" s="53">
        <f t="shared" si="508"/>
        <v>0</v>
      </c>
    </row>
    <row r="1850" spans="1:70">
      <c r="A1850" s="41">
        <v>1911</v>
      </c>
      <c r="B1850" s="42">
        <v>46052</v>
      </c>
      <c r="C1850" s="15" t="s">
        <v>97</v>
      </c>
      <c r="D1850" s="43" t="str">
        <f t="shared" ref="D1850:D1909" si="510">LEFT(E1850,2)</f>
        <v>IG</v>
      </c>
      <c r="E1850" s="44" t="s">
        <v>159</v>
      </c>
      <c r="F1850" s="44"/>
      <c r="G1850" s="45"/>
      <c r="H1850" s="45"/>
      <c r="I1850" s="45"/>
      <c r="J1850" s="5"/>
      <c r="K1850" s="46" t="e">
        <f>VLOOKUP(J1850,'[1]Item List (3)'!A$1:B$110000,2,FALSE)</f>
        <v>#N/A</v>
      </c>
      <c r="L1850" s="5"/>
      <c r="M1850" s="15" t="str">
        <f t="shared" si="509"/>
        <v>IR</v>
      </c>
      <c r="N1850" s="15"/>
      <c r="O1850" s="47" t="str">
        <f t="shared" si="500"/>
        <v/>
      </c>
      <c r="P1850" s="15"/>
      <c r="Q1850" s="15"/>
      <c r="R1850" s="15"/>
      <c r="S1850" s="15"/>
      <c r="T1850" s="15"/>
      <c r="U1850" s="48">
        <f t="shared" si="495"/>
        <v>0</v>
      </c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/>
      <c r="BB1850" s="15"/>
      <c r="BC1850" s="15"/>
      <c r="BD1850" s="15"/>
      <c r="BE1850" s="15"/>
      <c r="BF1850" s="15"/>
      <c r="BG1850" s="48">
        <f t="shared" si="497"/>
        <v>0</v>
      </c>
      <c r="BH1850" s="49">
        <f t="shared" si="501"/>
        <v>0</v>
      </c>
      <c r="BI1850" s="50">
        <f t="shared" si="498"/>
        <v>0</v>
      </c>
      <c r="BJ1850" s="50">
        <f t="shared" si="499"/>
        <v>0</v>
      </c>
      <c r="BK1850" s="51">
        <f t="shared" si="502"/>
        <v>0</v>
      </c>
      <c r="BL1850" s="51">
        <f t="shared" si="503"/>
        <v>0</v>
      </c>
      <c r="BM1850" s="51">
        <f t="shared" si="504"/>
        <v>0</v>
      </c>
      <c r="BN1850" s="52">
        <f t="shared" si="505"/>
        <v>0</v>
      </c>
      <c r="BO1850" s="52">
        <f t="shared" si="506"/>
        <v>0</v>
      </c>
      <c r="BP1850" s="52">
        <f t="shared" si="507"/>
        <v>0</v>
      </c>
      <c r="BQ1850" s="53">
        <f t="shared" si="508"/>
        <v>0</v>
      </c>
    </row>
    <row r="1851" spans="1:70">
      <c r="A1851" s="41">
        <v>1912</v>
      </c>
      <c r="B1851" s="42">
        <v>46052</v>
      </c>
      <c r="C1851" s="15" t="s">
        <v>91</v>
      </c>
      <c r="D1851" s="43" t="str">
        <f t="shared" si="510"/>
        <v>HO</v>
      </c>
      <c r="E1851" s="44" t="s">
        <v>160</v>
      </c>
      <c r="F1851" s="44" t="s">
        <v>161</v>
      </c>
      <c r="G1851" s="45" t="s">
        <v>157</v>
      </c>
      <c r="H1851" s="45"/>
      <c r="I1851" s="45"/>
      <c r="J1851" s="5">
        <v>100282.4</v>
      </c>
      <c r="K1851" s="46" t="str">
        <f>VLOOKUP(J1851,'[1]Item List (3)'!A$1:B$110000,2,FALSE)</f>
        <v>D.IR 14537 SPL</v>
      </c>
      <c r="L1851" s="5">
        <v>251225005</v>
      </c>
      <c r="M1851" s="15" t="str">
        <f t="shared" si="509"/>
        <v>IR</v>
      </c>
      <c r="N1851" s="15">
        <v>55</v>
      </c>
      <c r="O1851" s="47">
        <f t="shared" si="500"/>
        <v>65.454545454545453</v>
      </c>
      <c r="P1851" s="15">
        <v>1</v>
      </c>
      <c r="Q1851" s="15">
        <v>239</v>
      </c>
      <c r="R1851" s="15"/>
      <c r="S1851" s="15"/>
      <c r="T1851" s="15"/>
      <c r="U1851" s="48">
        <f t="shared" si="495"/>
        <v>239</v>
      </c>
      <c r="V1851" s="15">
        <v>280</v>
      </c>
      <c r="W1851" s="15"/>
      <c r="X1851" s="15">
        <v>165</v>
      </c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>
        <v>30</v>
      </c>
      <c r="AQ1851" s="15"/>
      <c r="AR1851" s="15"/>
      <c r="AS1851" s="15"/>
      <c r="AT1851" s="15"/>
      <c r="AU1851" s="15"/>
      <c r="AV1851" s="15"/>
      <c r="AW1851" s="15"/>
      <c r="AX1851" s="15"/>
      <c r="AY1851" s="15"/>
      <c r="AZ1851" s="15"/>
      <c r="BA1851" s="15"/>
      <c r="BB1851" s="15"/>
      <c r="BC1851" s="15"/>
      <c r="BD1851" s="15"/>
      <c r="BE1851" s="15">
        <v>5</v>
      </c>
      <c r="BF1851" s="15"/>
      <c r="BG1851" s="48">
        <f t="shared" si="497"/>
        <v>480</v>
      </c>
      <c r="BH1851" s="49">
        <f t="shared" si="501"/>
        <v>8</v>
      </c>
      <c r="BI1851" s="50">
        <f t="shared" si="498"/>
        <v>4.6666666666666661</v>
      </c>
      <c r="BJ1851" s="50">
        <f t="shared" si="499"/>
        <v>58.333333333333329</v>
      </c>
      <c r="BK1851" s="51">
        <f t="shared" si="502"/>
        <v>78.244047619047635</v>
      </c>
      <c r="BL1851" s="51">
        <f t="shared" si="503"/>
        <v>100</v>
      </c>
      <c r="BM1851" s="51">
        <f t="shared" si="504"/>
        <v>45.642361111111114</v>
      </c>
      <c r="BN1851" s="52">
        <f t="shared" si="505"/>
        <v>0.58333333333333337</v>
      </c>
      <c r="BO1851" s="52">
        <f t="shared" si="506"/>
        <v>485.45454545454544</v>
      </c>
      <c r="BP1851" s="52">
        <f t="shared" si="507"/>
        <v>2.75</v>
      </c>
      <c r="BQ1851" s="53">
        <f t="shared" si="508"/>
        <v>180</v>
      </c>
    </row>
    <row r="1852" spans="1:70">
      <c r="A1852" s="41">
        <v>1913</v>
      </c>
      <c r="B1852" s="42">
        <v>46052</v>
      </c>
      <c r="C1852" s="15" t="s">
        <v>97</v>
      </c>
      <c r="D1852" s="43" t="str">
        <f t="shared" si="510"/>
        <v>HO</v>
      </c>
      <c r="E1852" s="44" t="s">
        <v>160</v>
      </c>
      <c r="F1852" s="44" t="s">
        <v>161</v>
      </c>
      <c r="G1852" s="45" t="s">
        <v>103</v>
      </c>
      <c r="H1852" s="45"/>
      <c r="I1852" s="45"/>
      <c r="J1852" s="5">
        <v>104281</v>
      </c>
      <c r="K1852" s="46" t="str">
        <f>VLOOKUP(J1852,'[1]Item List (3)'!A$1:B$110000,2,FALSE)</f>
        <v>D.IR 14536</v>
      </c>
      <c r="L1852" s="5">
        <v>251223015</v>
      </c>
      <c r="M1852" s="15" t="str">
        <f t="shared" si="509"/>
        <v>IR</v>
      </c>
      <c r="N1852" s="15">
        <v>55</v>
      </c>
      <c r="O1852" s="47">
        <f t="shared" si="500"/>
        <v>65.454545454545453</v>
      </c>
      <c r="P1852" s="15">
        <v>1</v>
      </c>
      <c r="Q1852" s="15">
        <v>396</v>
      </c>
      <c r="R1852" s="15"/>
      <c r="S1852" s="15"/>
      <c r="T1852" s="15"/>
      <c r="U1852" s="48">
        <f t="shared" si="495"/>
        <v>396</v>
      </c>
      <c r="V1852" s="15">
        <v>435</v>
      </c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>
        <v>45</v>
      </c>
      <c r="AQ1852" s="15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/>
      <c r="BB1852" s="15"/>
      <c r="BC1852" s="15"/>
      <c r="BD1852" s="15"/>
      <c r="BE1852" s="15"/>
      <c r="BF1852" s="15"/>
      <c r="BG1852" s="48">
        <f t="shared" si="497"/>
        <v>480</v>
      </c>
      <c r="BH1852" s="49">
        <f t="shared" si="501"/>
        <v>8</v>
      </c>
      <c r="BI1852" s="50">
        <f t="shared" si="498"/>
        <v>7.25</v>
      </c>
      <c r="BJ1852" s="50">
        <f t="shared" si="499"/>
        <v>90.625</v>
      </c>
      <c r="BK1852" s="51">
        <f t="shared" si="502"/>
        <v>83.448275862068968</v>
      </c>
      <c r="BL1852" s="51">
        <f t="shared" si="503"/>
        <v>100</v>
      </c>
      <c r="BM1852" s="51">
        <f t="shared" si="504"/>
        <v>75.625</v>
      </c>
      <c r="BN1852" s="52">
        <f t="shared" si="505"/>
        <v>0.75</v>
      </c>
      <c r="BO1852" s="52">
        <f t="shared" si="506"/>
        <v>474.54545454545456</v>
      </c>
      <c r="BP1852" s="52">
        <f t="shared" si="507"/>
        <v>0</v>
      </c>
      <c r="BQ1852" s="53">
        <f t="shared" si="508"/>
        <v>0</v>
      </c>
    </row>
    <row r="1853" spans="1:70">
      <c r="A1853" s="41">
        <v>1914</v>
      </c>
      <c r="B1853" s="42">
        <v>46052</v>
      </c>
      <c r="C1853" s="15" t="s">
        <v>91</v>
      </c>
      <c r="D1853" s="43" t="str">
        <f t="shared" si="510"/>
        <v>HO</v>
      </c>
      <c r="E1853" s="44" t="s">
        <v>164</v>
      </c>
      <c r="F1853" s="44" t="s">
        <v>161</v>
      </c>
      <c r="G1853" s="45" t="s">
        <v>165</v>
      </c>
      <c r="H1853" s="45"/>
      <c r="I1853" s="45"/>
      <c r="J1853" s="5">
        <v>208442</v>
      </c>
      <c r="K1853" s="46" t="str">
        <f>VLOOKUP(J1853,'[1]Item List (3)'!A$1:B$110000,2,FALSE)</f>
        <v>R.OR 442(JC 8015) (L)</v>
      </c>
      <c r="L1853" s="5">
        <v>251015008</v>
      </c>
      <c r="M1853" s="15" t="str">
        <f t="shared" si="509"/>
        <v>OR</v>
      </c>
      <c r="N1853" s="15">
        <v>20</v>
      </c>
      <c r="O1853" s="47">
        <f t="shared" si="500"/>
        <v>180</v>
      </c>
      <c r="P1853" s="15">
        <v>1</v>
      </c>
      <c r="Q1853" s="15">
        <v>1100</v>
      </c>
      <c r="R1853" s="15"/>
      <c r="S1853" s="15"/>
      <c r="T1853" s="15"/>
      <c r="U1853" s="48">
        <f t="shared" si="495"/>
        <v>1100</v>
      </c>
      <c r="V1853" s="15">
        <v>375</v>
      </c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>
        <v>15</v>
      </c>
      <c r="AQ1853" s="15"/>
      <c r="AR1853" s="15">
        <v>120</v>
      </c>
      <c r="AS1853" s="15"/>
      <c r="AT1853" s="15"/>
      <c r="AU1853" s="15"/>
      <c r="AV1853" s="15"/>
      <c r="AW1853" s="15"/>
      <c r="AX1853" s="15"/>
      <c r="AY1853" s="15"/>
      <c r="AZ1853" s="15"/>
      <c r="BA1853" s="15"/>
      <c r="BB1853" s="15"/>
      <c r="BC1853" s="15"/>
      <c r="BD1853" s="15"/>
      <c r="BE1853" s="15"/>
      <c r="BF1853" s="15"/>
      <c r="BG1853" s="48">
        <f t="shared" si="497"/>
        <v>510</v>
      </c>
      <c r="BH1853" s="49">
        <f t="shared" si="501"/>
        <v>8.5</v>
      </c>
      <c r="BI1853" s="50">
        <f t="shared" si="498"/>
        <v>6.25</v>
      </c>
      <c r="BJ1853" s="50">
        <f t="shared" si="499"/>
        <v>73.529411764705884</v>
      </c>
      <c r="BK1853" s="51">
        <f t="shared" si="502"/>
        <v>97.777777777777771</v>
      </c>
      <c r="BL1853" s="51">
        <f t="shared" si="503"/>
        <v>100</v>
      </c>
      <c r="BM1853" s="51">
        <f t="shared" si="504"/>
        <v>71.895424836601308</v>
      </c>
      <c r="BN1853" s="52">
        <f t="shared" si="505"/>
        <v>0.25</v>
      </c>
      <c r="BO1853" s="52">
        <f t="shared" si="506"/>
        <v>1485</v>
      </c>
      <c r="BP1853" s="52">
        <f t="shared" si="507"/>
        <v>2</v>
      </c>
      <c r="BQ1853" s="53">
        <f t="shared" si="508"/>
        <v>360</v>
      </c>
      <c r="BR1853" s="54">
        <v>1</v>
      </c>
    </row>
    <row r="1854" spans="1:70">
      <c r="A1854" s="41">
        <v>1915</v>
      </c>
      <c r="B1854" s="42">
        <v>46052</v>
      </c>
      <c r="C1854" s="15" t="s">
        <v>97</v>
      </c>
      <c r="D1854" s="43" t="str">
        <f t="shared" si="510"/>
        <v>HO</v>
      </c>
      <c r="E1854" s="44" t="s">
        <v>164</v>
      </c>
      <c r="F1854" s="44" t="s">
        <v>161</v>
      </c>
      <c r="G1854" s="45" t="s">
        <v>163</v>
      </c>
      <c r="H1854" s="45" t="s">
        <v>173</v>
      </c>
      <c r="I1854" s="45"/>
      <c r="J1854" s="5">
        <v>208442</v>
      </c>
      <c r="K1854" s="46" t="str">
        <f>VLOOKUP(J1854,'[1]Item List (3)'!A$1:B$110000,2,FALSE)</f>
        <v>R.OR 442(JC 8015) (L)</v>
      </c>
      <c r="L1854" s="5">
        <v>251015008</v>
      </c>
      <c r="M1854" s="15" t="str">
        <f t="shared" si="509"/>
        <v>OR</v>
      </c>
      <c r="N1854" s="15">
        <v>20</v>
      </c>
      <c r="O1854" s="47">
        <f t="shared" si="500"/>
        <v>180</v>
      </c>
      <c r="P1854" s="15">
        <v>1</v>
      </c>
      <c r="Q1854" s="15">
        <v>1417</v>
      </c>
      <c r="R1854" s="15"/>
      <c r="S1854" s="15"/>
      <c r="T1854" s="15"/>
      <c r="U1854" s="48">
        <f t="shared" si="495"/>
        <v>1417</v>
      </c>
      <c r="V1854" s="15">
        <v>495</v>
      </c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>
        <v>45</v>
      </c>
      <c r="AQ1854" s="15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/>
      <c r="BB1854" s="15"/>
      <c r="BC1854" s="15"/>
      <c r="BD1854" s="15"/>
      <c r="BE1854" s="15"/>
      <c r="BF1854" s="15"/>
      <c r="BG1854" s="48">
        <f t="shared" si="497"/>
        <v>540</v>
      </c>
      <c r="BH1854" s="49">
        <f t="shared" si="501"/>
        <v>9</v>
      </c>
      <c r="BI1854" s="50">
        <f t="shared" si="498"/>
        <v>8.25</v>
      </c>
      <c r="BJ1854" s="50">
        <f t="shared" si="499"/>
        <v>91.666666666666657</v>
      </c>
      <c r="BK1854" s="51">
        <f t="shared" si="502"/>
        <v>95.420875420875419</v>
      </c>
      <c r="BL1854" s="51">
        <f t="shared" si="503"/>
        <v>100</v>
      </c>
      <c r="BM1854" s="51">
        <f t="shared" si="504"/>
        <v>87.469135802469125</v>
      </c>
      <c r="BN1854" s="52">
        <f t="shared" si="505"/>
        <v>0.75</v>
      </c>
      <c r="BO1854" s="52">
        <f t="shared" si="506"/>
        <v>1485</v>
      </c>
      <c r="BP1854" s="52">
        <f t="shared" si="507"/>
        <v>0</v>
      </c>
      <c r="BQ1854" s="53">
        <f t="shared" si="508"/>
        <v>0</v>
      </c>
    </row>
    <row r="1855" spans="1:70">
      <c r="A1855" s="41">
        <v>1916</v>
      </c>
      <c r="B1855" s="42">
        <v>46052</v>
      </c>
      <c r="C1855" s="15" t="s">
        <v>91</v>
      </c>
      <c r="D1855" s="43" t="str">
        <f t="shared" si="510"/>
        <v>HO</v>
      </c>
      <c r="E1855" s="44" t="s">
        <v>166</v>
      </c>
      <c r="F1855" s="44" t="s">
        <v>161</v>
      </c>
      <c r="G1855" s="45" t="s">
        <v>201</v>
      </c>
      <c r="H1855" s="45"/>
      <c r="I1855" s="45"/>
      <c r="J1855" s="5">
        <v>1526014.01</v>
      </c>
      <c r="K1855" s="46" t="e">
        <f>VLOOKUP(J1855,'[1]Item List (3)'!A$1:B$110000,2,FALSE)</f>
        <v>#N/A</v>
      </c>
      <c r="L1855" s="5">
        <v>251107004</v>
      </c>
      <c r="M1855" s="15" t="str">
        <f t="shared" si="509"/>
        <v>IR</v>
      </c>
      <c r="N1855" s="15">
        <v>25</v>
      </c>
      <c r="O1855" s="47">
        <f t="shared" si="500"/>
        <v>144</v>
      </c>
      <c r="P1855" s="15">
        <v>1</v>
      </c>
      <c r="Q1855" s="15">
        <v>977</v>
      </c>
      <c r="R1855" s="15"/>
      <c r="S1855" s="15"/>
      <c r="T1855" s="15"/>
      <c r="U1855" s="48">
        <f t="shared" si="495"/>
        <v>977</v>
      </c>
      <c r="V1855" s="15">
        <v>435</v>
      </c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>
        <v>45</v>
      </c>
      <c r="AQ1855" s="15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/>
      <c r="BB1855" s="15"/>
      <c r="BC1855" s="15"/>
      <c r="BD1855" s="15"/>
      <c r="BE1855" s="15"/>
      <c r="BF1855" s="15"/>
      <c r="BG1855" s="48">
        <f t="shared" si="497"/>
        <v>480</v>
      </c>
      <c r="BH1855" s="49">
        <f t="shared" si="501"/>
        <v>8</v>
      </c>
      <c r="BI1855" s="50">
        <f t="shared" si="498"/>
        <v>7.25</v>
      </c>
      <c r="BJ1855" s="50">
        <f t="shared" si="499"/>
        <v>90.625</v>
      </c>
      <c r="BK1855" s="51">
        <f t="shared" si="502"/>
        <v>93.582375478927204</v>
      </c>
      <c r="BL1855" s="51">
        <f t="shared" si="503"/>
        <v>100</v>
      </c>
      <c r="BM1855" s="51">
        <f t="shared" si="504"/>
        <v>84.809027777777786</v>
      </c>
      <c r="BN1855" s="52">
        <f t="shared" si="505"/>
        <v>0.75</v>
      </c>
      <c r="BO1855" s="52">
        <f t="shared" si="506"/>
        <v>1044</v>
      </c>
      <c r="BP1855" s="52">
        <f t="shared" si="507"/>
        <v>0</v>
      </c>
      <c r="BQ1855" s="53">
        <f t="shared" si="508"/>
        <v>0</v>
      </c>
    </row>
    <row r="1856" spans="1:70">
      <c r="A1856" s="41">
        <v>1917</v>
      </c>
      <c r="B1856" s="42">
        <v>46052</v>
      </c>
      <c r="C1856" s="15" t="s">
        <v>97</v>
      </c>
      <c r="D1856" s="43" t="str">
        <f t="shared" si="510"/>
        <v>HO</v>
      </c>
      <c r="E1856" s="44" t="s">
        <v>166</v>
      </c>
      <c r="F1856" s="44" t="s">
        <v>161</v>
      </c>
      <c r="G1856" s="45" t="s">
        <v>167</v>
      </c>
      <c r="H1856" s="45"/>
      <c r="I1856" s="45"/>
      <c r="J1856" s="5">
        <v>1526014.01</v>
      </c>
      <c r="K1856" s="46" t="e">
        <f>VLOOKUP(J1856,'[1]Item List (3)'!A$1:B$110000,2,FALSE)</f>
        <v>#N/A</v>
      </c>
      <c r="L1856" s="5">
        <v>251107004</v>
      </c>
      <c r="M1856" s="15" t="str">
        <f t="shared" si="509"/>
        <v>IR</v>
      </c>
      <c r="N1856" s="15">
        <v>25</v>
      </c>
      <c r="O1856" s="47">
        <f t="shared" si="500"/>
        <v>144</v>
      </c>
      <c r="P1856" s="15">
        <v>1</v>
      </c>
      <c r="Q1856" s="15">
        <v>380</v>
      </c>
      <c r="R1856" s="15"/>
      <c r="S1856" s="15"/>
      <c r="T1856" s="15"/>
      <c r="U1856" s="48">
        <f t="shared" si="495"/>
        <v>380</v>
      </c>
      <c r="V1856" s="15">
        <v>165</v>
      </c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>
        <v>15</v>
      </c>
      <c r="AQ1856" s="15"/>
      <c r="AR1856" s="15">
        <v>300</v>
      </c>
      <c r="AS1856" s="15"/>
      <c r="AT1856" s="15"/>
      <c r="AU1856" s="15"/>
      <c r="AV1856" s="15"/>
      <c r="AW1856" s="15"/>
      <c r="AX1856" s="15"/>
      <c r="AY1856" s="15"/>
      <c r="AZ1856" s="15"/>
      <c r="BA1856" s="15"/>
      <c r="BB1856" s="15"/>
      <c r="BC1856" s="15"/>
      <c r="BD1856" s="15"/>
      <c r="BE1856" s="15"/>
      <c r="BF1856" s="15"/>
      <c r="BG1856" s="48">
        <f t="shared" si="497"/>
        <v>480</v>
      </c>
      <c r="BH1856" s="49">
        <f t="shared" si="501"/>
        <v>8</v>
      </c>
      <c r="BI1856" s="50">
        <f t="shared" si="498"/>
        <v>2.75</v>
      </c>
      <c r="BJ1856" s="50">
        <f t="shared" si="499"/>
        <v>34.375</v>
      </c>
      <c r="BK1856" s="51">
        <f t="shared" si="502"/>
        <v>95.959595959595958</v>
      </c>
      <c r="BL1856" s="51">
        <f t="shared" si="503"/>
        <v>100</v>
      </c>
      <c r="BM1856" s="51">
        <f t="shared" si="504"/>
        <v>32.986111111111107</v>
      </c>
      <c r="BN1856" s="52">
        <f t="shared" si="505"/>
        <v>0.25</v>
      </c>
      <c r="BO1856" s="52">
        <f t="shared" si="506"/>
        <v>1116</v>
      </c>
      <c r="BP1856" s="52">
        <f t="shared" si="507"/>
        <v>5</v>
      </c>
      <c r="BQ1856" s="53">
        <f t="shared" si="508"/>
        <v>720</v>
      </c>
    </row>
    <row r="1857" spans="1:70">
      <c r="A1857" s="41">
        <v>1918</v>
      </c>
      <c r="B1857" s="42">
        <v>46052</v>
      </c>
      <c r="C1857" s="15" t="s">
        <v>91</v>
      </c>
      <c r="D1857" s="43" t="str">
        <f t="shared" si="510"/>
        <v>HO</v>
      </c>
      <c r="E1857" s="44" t="s">
        <v>169</v>
      </c>
      <c r="F1857" s="44" t="s">
        <v>161</v>
      </c>
      <c r="G1857" s="45" t="s">
        <v>165</v>
      </c>
      <c r="H1857" s="45" t="s">
        <v>168</v>
      </c>
      <c r="I1857" s="45"/>
      <c r="J1857" s="5">
        <v>104299</v>
      </c>
      <c r="K1857" s="46" t="str">
        <f>VLOOKUP(J1857,'[1]Item List (3)'!A$1:B$110000,2,FALSE)</f>
        <v>IR.9916</v>
      </c>
      <c r="L1857" s="5">
        <v>260104006</v>
      </c>
      <c r="M1857" s="15" t="str">
        <f t="shared" si="509"/>
        <v>IR</v>
      </c>
      <c r="N1857" s="15">
        <v>15</v>
      </c>
      <c r="O1857" s="47">
        <f t="shared" si="500"/>
        <v>240</v>
      </c>
      <c r="P1857" s="15">
        <v>1</v>
      </c>
      <c r="Q1857" s="15">
        <v>516</v>
      </c>
      <c r="R1857" s="15"/>
      <c r="S1857" s="15"/>
      <c r="T1857" s="15"/>
      <c r="U1857" s="48">
        <f t="shared" si="495"/>
        <v>516</v>
      </c>
      <c r="V1857" s="15">
        <v>180</v>
      </c>
      <c r="W1857" s="15"/>
      <c r="X1857" s="15">
        <v>50</v>
      </c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>
        <v>10</v>
      </c>
      <c r="AQ1857" s="15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/>
      <c r="BB1857" s="15"/>
      <c r="BC1857" s="15"/>
      <c r="BD1857" s="15"/>
      <c r="BE1857" s="15"/>
      <c r="BF1857" s="15"/>
      <c r="BG1857" s="48">
        <f t="shared" si="497"/>
        <v>240</v>
      </c>
      <c r="BH1857" s="49">
        <f t="shared" si="501"/>
        <v>4</v>
      </c>
      <c r="BI1857" s="50">
        <f t="shared" si="498"/>
        <v>3</v>
      </c>
      <c r="BJ1857" s="50">
        <f t="shared" si="499"/>
        <v>75</v>
      </c>
      <c r="BK1857" s="51">
        <f t="shared" si="502"/>
        <v>71.666666666666671</v>
      </c>
      <c r="BL1857" s="51">
        <f t="shared" si="503"/>
        <v>100</v>
      </c>
      <c r="BM1857" s="51">
        <f t="shared" si="504"/>
        <v>53.75</v>
      </c>
      <c r="BN1857" s="52">
        <f t="shared" si="505"/>
        <v>0.16666666666666666</v>
      </c>
      <c r="BO1857" s="52">
        <f t="shared" si="506"/>
        <v>920</v>
      </c>
      <c r="BP1857" s="52">
        <f t="shared" si="507"/>
        <v>0.83333333333333337</v>
      </c>
      <c r="BQ1857" s="53">
        <f t="shared" si="508"/>
        <v>200</v>
      </c>
    </row>
    <row r="1858" spans="1:70">
      <c r="A1858" s="41">
        <v>1919</v>
      </c>
      <c r="B1858" s="42">
        <v>46052</v>
      </c>
      <c r="C1858" s="15" t="s">
        <v>91</v>
      </c>
      <c r="D1858" s="43" t="str">
        <f t="shared" si="510"/>
        <v>HO</v>
      </c>
      <c r="E1858" s="44" t="s">
        <v>169</v>
      </c>
      <c r="F1858" s="44" t="s">
        <v>161</v>
      </c>
      <c r="G1858" s="45" t="s">
        <v>165</v>
      </c>
      <c r="H1858" s="45" t="s">
        <v>168</v>
      </c>
      <c r="I1858" s="45"/>
      <c r="J1858" s="5">
        <v>101048</v>
      </c>
      <c r="K1858" s="46" t="str">
        <f>VLOOKUP(J1858,'[1]Item List (3)'!A$1:B$110000,2,FALSE)</f>
        <v>IR.3203 2RS</v>
      </c>
      <c r="L1858" s="5"/>
      <c r="M1858" s="15" t="str">
        <f t="shared" si="509"/>
        <v>IR</v>
      </c>
      <c r="N1858" s="15"/>
      <c r="O1858" s="47" t="str">
        <f t="shared" si="500"/>
        <v/>
      </c>
      <c r="P1858" s="15"/>
      <c r="Q1858" s="15">
        <v>50</v>
      </c>
      <c r="R1858" s="15">
        <v>150</v>
      </c>
      <c r="S1858" s="15"/>
      <c r="T1858" s="15"/>
      <c r="U1858" s="48">
        <f t="shared" si="495"/>
        <v>50</v>
      </c>
      <c r="V1858" s="15">
        <v>110</v>
      </c>
      <c r="W1858" s="15">
        <v>60</v>
      </c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/>
      <c r="BB1858" s="15"/>
      <c r="BC1858" s="15"/>
      <c r="BD1858" s="15"/>
      <c r="BE1858" s="15"/>
      <c r="BF1858" s="15"/>
      <c r="BG1858" s="48">
        <f t="shared" si="497"/>
        <v>170</v>
      </c>
      <c r="BH1858" s="49">
        <f t="shared" si="501"/>
        <v>2.8333333333333335</v>
      </c>
      <c r="BI1858" s="50">
        <f t="shared" si="498"/>
        <v>1.8333333333333335</v>
      </c>
      <c r="BJ1858" s="50">
        <f t="shared" si="499"/>
        <v>64.705882352941174</v>
      </c>
      <c r="BK1858" s="51">
        <f t="shared" si="502"/>
        <v>0</v>
      </c>
      <c r="BL1858" s="51">
        <f t="shared" si="503"/>
        <v>-200</v>
      </c>
      <c r="BM1858" s="51">
        <f t="shared" si="504"/>
        <v>0</v>
      </c>
      <c r="BN1858" s="52">
        <f t="shared" si="505"/>
        <v>1</v>
      </c>
      <c r="BO1858" s="52">
        <f t="shared" si="506"/>
        <v>0</v>
      </c>
      <c r="BP1858" s="52">
        <f t="shared" si="507"/>
        <v>0</v>
      </c>
      <c r="BQ1858" s="53">
        <f t="shared" si="508"/>
        <v>0</v>
      </c>
    </row>
    <row r="1859" spans="1:70">
      <c r="A1859" s="41">
        <v>1920</v>
      </c>
      <c r="B1859" s="42">
        <v>46052</v>
      </c>
      <c r="C1859" s="15" t="s">
        <v>91</v>
      </c>
      <c r="D1859" s="43" t="str">
        <f t="shared" si="510"/>
        <v>HO</v>
      </c>
      <c r="E1859" s="44" t="s">
        <v>169</v>
      </c>
      <c r="F1859" s="44" t="s">
        <v>161</v>
      </c>
      <c r="G1859" s="45" t="s">
        <v>165</v>
      </c>
      <c r="H1859" s="45" t="s">
        <v>168</v>
      </c>
      <c r="I1859" s="45"/>
      <c r="J1859" s="5">
        <v>1526013.01</v>
      </c>
      <c r="K1859" s="46" t="e">
        <f>VLOOKUP(J1859,'[1]Item List (3)'!A$1:B$110000,2,FALSE)</f>
        <v>#N/A</v>
      </c>
      <c r="L1859" s="5"/>
      <c r="M1859" s="15" t="str">
        <f t="shared" si="509"/>
        <v>IR</v>
      </c>
      <c r="N1859" s="15"/>
      <c r="O1859" s="47" t="str">
        <f t="shared" si="500"/>
        <v/>
      </c>
      <c r="P1859" s="15"/>
      <c r="Q1859" s="15"/>
      <c r="R1859" s="15"/>
      <c r="S1859" s="15"/>
      <c r="T1859" s="15"/>
      <c r="U1859" s="48">
        <f t="shared" si="495"/>
        <v>0</v>
      </c>
      <c r="V1859" s="15"/>
      <c r="W1859" s="15">
        <v>70</v>
      </c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/>
      <c r="BB1859" s="15"/>
      <c r="BC1859" s="15"/>
      <c r="BD1859" s="15"/>
      <c r="BE1859" s="15"/>
      <c r="BF1859" s="15"/>
      <c r="BG1859" s="48">
        <f t="shared" si="497"/>
        <v>70</v>
      </c>
      <c r="BH1859" s="49">
        <f t="shared" si="501"/>
        <v>1.1666666666666667</v>
      </c>
      <c r="BI1859" s="50">
        <f t="shared" si="498"/>
        <v>0</v>
      </c>
      <c r="BJ1859" s="50">
        <f t="shared" si="499"/>
        <v>0</v>
      </c>
      <c r="BK1859" s="51">
        <f t="shared" si="502"/>
        <v>0</v>
      </c>
      <c r="BL1859" s="51">
        <f t="shared" si="503"/>
        <v>0</v>
      </c>
      <c r="BM1859" s="51">
        <f t="shared" si="504"/>
        <v>0</v>
      </c>
      <c r="BN1859" s="52">
        <f t="shared" si="505"/>
        <v>1.1666666666666667</v>
      </c>
      <c r="BO1859" s="52">
        <f t="shared" si="506"/>
        <v>0</v>
      </c>
      <c r="BP1859" s="52">
        <f t="shared" si="507"/>
        <v>0</v>
      </c>
      <c r="BQ1859" s="53">
        <f t="shared" si="508"/>
        <v>0</v>
      </c>
    </row>
    <row r="1860" spans="1:70">
      <c r="A1860" s="41">
        <v>1921</v>
      </c>
      <c r="B1860" s="42">
        <v>46052</v>
      </c>
      <c r="C1860" s="15" t="s">
        <v>97</v>
      </c>
      <c r="D1860" s="43" t="str">
        <f t="shared" si="510"/>
        <v>HO</v>
      </c>
      <c r="E1860" s="44" t="s">
        <v>169</v>
      </c>
      <c r="F1860" s="44" t="s">
        <v>161</v>
      </c>
      <c r="G1860" s="45" t="s">
        <v>173</v>
      </c>
      <c r="H1860" s="45" t="s">
        <v>163</v>
      </c>
      <c r="I1860" s="45"/>
      <c r="J1860" s="5">
        <v>1526013.01</v>
      </c>
      <c r="K1860" s="46" t="e">
        <f>VLOOKUP(J1860,'[1]Item List (3)'!A$1:B$110000,2,FALSE)</f>
        <v>#N/A</v>
      </c>
      <c r="L1860" s="5">
        <v>251107005</v>
      </c>
      <c r="M1860" s="15" t="str">
        <f t="shared" si="509"/>
        <v>IR</v>
      </c>
      <c r="N1860" s="15">
        <v>15</v>
      </c>
      <c r="O1860" s="47">
        <f t="shared" si="500"/>
        <v>240</v>
      </c>
      <c r="P1860" s="15">
        <v>1</v>
      </c>
      <c r="Q1860" s="15">
        <v>1550</v>
      </c>
      <c r="R1860" s="15"/>
      <c r="S1860" s="15"/>
      <c r="T1860" s="15"/>
      <c r="U1860" s="48">
        <f t="shared" si="495"/>
        <v>1550</v>
      </c>
      <c r="V1860" s="15">
        <v>400</v>
      </c>
      <c r="W1860" s="15">
        <v>60</v>
      </c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>
        <v>20</v>
      </c>
      <c r="AQ1860" s="15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/>
      <c r="BB1860" s="15"/>
      <c r="BC1860" s="15"/>
      <c r="BD1860" s="15"/>
      <c r="BE1860" s="15"/>
      <c r="BF1860" s="15"/>
      <c r="BG1860" s="48">
        <f t="shared" si="497"/>
        <v>480</v>
      </c>
      <c r="BH1860" s="49">
        <f t="shared" si="501"/>
        <v>8</v>
      </c>
      <c r="BI1860" s="50">
        <f t="shared" si="498"/>
        <v>6.666666666666667</v>
      </c>
      <c r="BJ1860" s="50">
        <f t="shared" si="499"/>
        <v>83.333333333333343</v>
      </c>
      <c r="BK1860" s="51">
        <f t="shared" si="502"/>
        <v>96.875</v>
      </c>
      <c r="BL1860" s="51">
        <f t="shared" si="503"/>
        <v>100</v>
      </c>
      <c r="BM1860" s="51">
        <f t="shared" si="504"/>
        <v>80.729166666666671</v>
      </c>
      <c r="BN1860" s="52">
        <f t="shared" si="505"/>
        <v>1.3333333333333333</v>
      </c>
      <c r="BO1860" s="52">
        <f t="shared" si="506"/>
        <v>1600</v>
      </c>
      <c r="BP1860" s="52">
        <f t="shared" si="507"/>
        <v>0</v>
      </c>
      <c r="BQ1860" s="53">
        <f t="shared" si="508"/>
        <v>0</v>
      </c>
    </row>
    <row r="1861" spans="1:70">
      <c r="A1861" s="41">
        <v>1922</v>
      </c>
      <c r="B1861" s="42">
        <v>46052</v>
      </c>
      <c r="C1861" s="15" t="s">
        <v>91</v>
      </c>
      <c r="D1861" s="43" t="str">
        <f t="shared" si="510"/>
        <v>HO</v>
      </c>
      <c r="E1861" s="44" t="s">
        <v>172</v>
      </c>
      <c r="F1861" s="44" t="s">
        <v>161</v>
      </c>
      <c r="G1861" s="45" t="s">
        <v>165</v>
      </c>
      <c r="H1861" s="45" t="s">
        <v>162</v>
      </c>
      <c r="I1861" s="45"/>
      <c r="J1861" s="5">
        <v>200299.13</v>
      </c>
      <c r="K1861" s="46" t="str">
        <f>VLOOKUP(J1861,'[1]Item List (3)'!A$1:B$110000,2,FALSE)</f>
        <v>OR.9913 C</v>
      </c>
      <c r="L1861" s="5">
        <v>251123003</v>
      </c>
      <c r="M1861" s="15" t="str">
        <f t="shared" si="509"/>
        <v>OR</v>
      </c>
      <c r="N1861" s="15">
        <v>15</v>
      </c>
      <c r="O1861" s="47">
        <f t="shared" si="500"/>
        <v>240</v>
      </c>
      <c r="P1861" s="15">
        <v>1</v>
      </c>
      <c r="Q1861" s="15">
        <v>855</v>
      </c>
      <c r="R1861" s="15"/>
      <c r="S1861" s="15"/>
      <c r="T1861" s="15"/>
      <c r="U1861" s="48">
        <f t="shared" si="495"/>
        <v>855</v>
      </c>
      <c r="V1861" s="15">
        <v>220</v>
      </c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>
        <v>20</v>
      </c>
      <c r="AQ1861" s="15"/>
      <c r="AR1861" s="15">
        <v>240</v>
      </c>
      <c r="AS1861" s="15"/>
      <c r="AT1861" s="15"/>
      <c r="AU1861" s="15"/>
      <c r="AV1861" s="15"/>
      <c r="AW1861" s="15"/>
      <c r="AX1861" s="15"/>
      <c r="AY1861" s="15"/>
      <c r="AZ1861" s="15"/>
      <c r="BA1861" s="15"/>
      <c r="BB1861" s="15"/>
      <c r="BC1861" s="15"/>
      <c r="BD1861" s="15"/>
      <c r="BE1861" s="15"/>
      <c r="BF1861" s="15"/>
      <c r="BG1861" s="48">
        <f t="shared" si="497"/>
        <v>480</v>
      </c>
      <c r="BH1861" s="49">
        <f t="shared" si="501"/>
        <v>8</v>
      </c>
      <c r="BI1861" s="50">
        <f t="shared" si="498"/>
        <v>3.666666666666667</v>
      </c>
      <c r="BJ1861" s="50">
        <f t="shared" si="499"/>
        <v>45.833333333333336</v>
      </c>
      <c r="BK1861" s="51">
        <f t="shared" si="502"/>
        <v>97.159090909090892</v>
      </c>
      <c r="BL1861" s="51">
        <f t="shared" si="503"/>
        <v>100</v>
      </c>
      <c r="BM1861" s="51">
        <f t="shared" si="504"/>
        <v>44.531249999999986</v>
      </c>
      <c r="BN1861" s="52">
        <f t="shared" si="505"/>
        <v>0.33333333333333331</v>
      </c>
      <c r="BO1861" s="52">
        <f t="shared" si="506"/>
        <v>1840</v>
      </c>
      <c r="BP1861" s="52">
        <f t="shared" si="507"/>
        <v>3.9999999999999996</v>
      </c>
      <c r="BQ1861" s="53">
        <f t="shared" si="508"/>
        <v>959.99999999999989</v>
      </c>
      <c r="BR1861" s="54">
        <v>1</v>
      </c>
    </row>
    <row r="1862" spans="1:70">
      <c r="A1862" s="41">
        <v>1923</v>
      </c>
      <c r="B1862" s="42">
        <v>46052</v>
      </c>
      <c r="C1862" s="15" t="s">
        <v>97</v>
      </c>
      <c r="D1862" s="43" t="str">
        <f t="shared" si="510"/>
        <v>HO</v>
      </c>
      <c r="E1862" s="44" t="s">
        <v>172</v>
      </c>
      <c r="F1862" s="44" t="s">
        <v>161</v>
      </c>
      <c r="G1862" s="45" t="s">
        <v>171</v>
      </c>
      <c r="H1862" s="45"/>
      <c r="I1862" s="45"/>
      <c r="J1862" s="5">
        <v>200299.13</v>
      </c>
      <c r="K1862" s="46" t="str">
        <f>VLOOKUP(J1862,'[1]Item List (3)'!A$1:B$110000,2,FALSE)</f>
        <v>OR.9913 C</v>
      </c>
      <c r="L1862" s="5">
        <v>251123003</v>
      </c>
      <c r="M1862" s="15" t="str">
        <f t="shared" si="509"/>
        <v>OR</v>
      </c>
      <c r="N1862" s="15">
        <v>15</v>
      </c>
      <c r="O1862" s="47">
        <f t="shared" si="500"/>
        <v>240</v>
      </c>
      <c r="P1862" s="15">
        <v>1</v>
      </c>
      <c r="Q1862" s="15">
        <v>1458</v>
      </c>
      <c r="R1862" s="15"/>
      <c r="S1862" s="15"/>
      <c r="T1862" s="15"/>
      <c r="U1862" s="48">
        <f t="shared" si="495"/>
        <v>1458</v>
      </c>
      <c r="V1862" s="15">
        <v>380</v>
      </c>
      <c r="W1862" s="15"/>
      <c r="X1862" s="15">
        <v>40</v>
      </c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>
        <v>30</v>
      </c>
      <c r="AQ1862" s="15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/>
      <c r="BB1862" s="15"/>
      <c r="BC1862" s="15">
        <v>30</v>
      </c>
      <c r="BD1862" s="15"/>
      <c r="BE1862" s="15"/>
      <c r="BF1862" s="15"/>
      <c r="BG1862" s="48">
        <f t="shared" si="497"/>
        <v>480</v>
      </c>
      <c r="BH1862" s="49">
        <f t="shared" si="501"/>
        <v>8</v>
      </c>
      <c r="BI1862" s="50">
        <f t="shared" si="498"/>
        <v>6.333333333333333</v>
      </c>
      <c r="BJ1862" s="50">
        <f t="shared" si="499"/>
        <v>79.166666666666657</v>
      </c>
      <c r="BK1862" s="51">
        <f t="shared" si="502"/>
        <v>95.921052631578945</v>
      </c>
      <c r="BL1862" s="51">
        <f t="shared" si="503"/>
        <v>100</v>
      </c>
      <c r="BM1862" s="51">
        <f t="shared" si="504"/>
        <v>75.937499999999986</v>
      </c>
      <c r="BN1862" s="52">
        <f t="shared" si="505"/>
        <v>0.5</v>
      </c>
      <c r="BO1862" s="52">
        <f t="shared" si="506"/>
        <v>1800</v>
      </c>
      <c r="BP1862" s="52">
        <f t="shared" si="507"/>
        <v>1.1666666666666667</v>
      </c>
      <c r="BQ1862" s="53">
        <f t="shared" si="508"/>
        <v>280</v>
      </c>
    </row>
    <row r="1863" spans="1:70">
      <c r="A1863" s="41">
        <v>1924</v>
      </c>
      <c r="B1863" s="42">
        <v>46052</v>
      </c>
      <c r="C1863" s="15" t="s">
        <v>91</v>
      </c>
      <c r="D1863" s="43" t="str">
        <f t="shared" si="510"/>
        <v>HO</v>
      </c>
      <c r="E1863" s="44" t="s">
        <v>175</v>
      </c>
      <c r="F1863" s="44" t="s">
        <v>161</v>
      </c>
      <c r="G1863" s="45" t="s">
        <v>168</v>
      </c>
      <c r="H1863" s="45" t="s">
        <v>104</v>
      </c>
      <c r="I1863" s="45"/>
      <c r="J1863" s="5">
        <v>104609.02</v>
      </c>
      <c r="K1863" s="46" t="str">
        <f>VLOOKUP(J1863,'[1]Item List (3)'!A$1:B$110000,2,FALSE)</f>
        <v>N.IR 311</v>
      </c>
      <c r="L1863" s="5">
        <v>251219016</v>
      </c>
      <c r="M1863" s="15" t="str">
        <f t="shared" si="509"/>
        <v>IR</v>
      </c>
      <c r="N1863" s="15">
        <v>20</v>
      </c>
      <c r="O1863" s="47">
        <f t="shared" si="500"/>
        <v>180</v>
      </c>
      <c r="P1863" s="15">
        <v>1</v>
      </c>
      <c r="Q1863" s="15">
        <v>648</v>
      </c>
      <c r="R1863" s="15"/>
      <c r="S1863" s="15"/>
      <c r="T1863" s="15"/>
      <c r="U1863" s="48">
        <f t="shared" si="495"/>
        <v>648</v>
      </c>
      <c r="V1863" s="15">
        <v>260</v>
      </c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>
        <v>150</v>
      </c>
      <c r="AO1863" s="15"/>
      <c r="AP1863" s="15">
        <v>20</v>
      </c>
      <c r="AQ1863" s="15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/>
      <c r="BB1863" s="15"/>
      <c r="BC1863" s="15">
        <v>50</v>
      </c>
      <c r="BD1863" s="15"/>
      <c r="BE1863" s="15"/>
      <c r="BF1863" s="15"/>
      <c r="BG1863" s="48">
        <f t="shared" si="497"/>
        <v>480</v>
      </c>
      <c r="BH1863" s="49">
        <f t="shared" si="501"/>
        <v>8</v>
      </c>
      <c r="BI1863" s="50">
        <f t="shared" si="498"/>
        <v>4.3333333333333339</v>
      </c>
      <c r="BJ1863" s="50">
        <f t="shared" si="499"/>
        <v>54.166666666666671</v>
      </c>
      <c r="BK1863" s="51">
        <f t="shared" si="502"/>
        <v>83.076923076923066</v>
      </c>
      <c r="BL1863" s="51">
        <f t="shared" si="503"/>
        <v>100</v>
      </c>
      <c r="BM1863" s="51">
        <f t="shared" si="504"/>
        <v>45</v>
      </c>
      <c r="BN1863" s="52">
        <f t="shared" si="505"/>
        <v>0.33333333333333331</v>
      </c>
      <c r="BO1863" s="52">
        <f t="shared" si="506"/>
        <v>1380</v>
      </c>
      <c r="BP1863" s="52">
        <f t="shared" si="507"/>
        <v>3.333333333333333</v>
      </c>
      <c r="BQ1863" s="53">
        <f t="shared" si="508"/>
        <v>599.99999999999989</v>
      </c>
    </row>
    <row r="1864" spans="1:70">
      <c r="A1864" s="41">
        <v>1925</v>
      </c>
      <c r="B1864" s="42">
        <v>46052</v>
      </c>
      <c r="C1864" s="15" t="s">
        <v>97</v>
      </c>
      <c r="D1864" s="43" t="str">
        <f t="shared" si="510"/>
        <v>HO</v>
      </c>
      <c r="E1864" s="44" t="s">
        <v>175</v>
      </c>
      <c r="F1864" s="44"/>
      <c r="G1864" s="45"/>
      <c r="H1864" s="45"/>
      <c r="I1864" s="45"/>
      <c r="J1864" s="5"/>
      <c r="K1864" s="46" t="e">
        <f>VLOOKUP(J1864,'[1]Item List (3)'!A$1:B$110000,2,FALSE)</f>
        <v>#N/A</v>
      </c>
      <c r="L1864" s="5"/>
      <c r="M1864" s="15" t="str">
        <f t="shared" si="509"/>
        <v>IR</v>
      </c>
      <c r="N1864" s="15"/>
      <c r="O1864" s="47" t="str">
        <f t="shared" si="500"/>
        <v/>
      </c>
      <c r="P1864" s="15"/>
      <c r="Q1864" s="15"/>
      <c r="R1864" s="15"/>
      <c r="S1864" s="15"/>
      <c r="T1864" s="15"/>
      <c r="U1864" s="48">
        <f t="shared" si="495"/>
        <v>0</v>
      </c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/>
      <c r="BB1864" s="15"/>
      <c r="BC1864" s="15"/>
      <c r="BD1864" s="15"/>
      <c r="BE1864" s="15"/>
      <c r="BF1864" s="15">
        <v>480</v>
      </c>
      <c r="BG1864" s="48">
        <f t="shared" si="497"/>
        <v>480</v>
      </c>
      <c r="BH1864" s="49">
        <f t="shared" si="501"/>
        <v>8</v>
      </c>
      <c r="BI1864" s="50">
        <f t="shared" si="498"/>
        <v>0</v>
      </c>
      <c r="BJ1864" s="50">
        <f t="shared" si="499"/>
        <v>0</v>
      </c>
      <c r="BK1864" s="51">
        <f t="shared" si="502"/>
        <v>0</v>
      </c>
      <c r="BL1864" s="51">
        <f t="shared" si="503"/>
        <v>0</v>
      </c>
      <c r="BM1864" s="51">
        <f t="shared" si="504"/>
        <v>0</v>
      </c>
      <c r="BN1864" s="52">
        <f t="shared" si="505"/>
        <v>8</v>
      </c>
      <c r="BO1864" s="52">
        <f t="shared" si="506"/>
        <v>0</v>
      </c>
      <c r="BP1864" s="52">
        <f t="shared" si="507"/>
        <v>0</v>
      </c>
      <c r="BQ1864" s="53">
        <f t="shared" si="508"/>
        <v>0</v>
      </c>
    </row>
    <row r="1865" spans="1:70">
      <c r="A1865" s="41">
        <v>1926</v>
      </c>
      <c r="B1865" s="42">
        <v>46052</v>
      </c>
      <c r="C1865" s="15" t="s">
        <v>91</v>
      </c>
      <c r="D1865" s="43" t="str">
        <f t="shared" si="510"/>
        <v>HO</v>
      </c>
      <c r="E1865" s="44" t="s">
        <v>176</v>
      </c>
      <c r="F1865" s="44" t="s">
        <v>161</v>
      </c>
      <c r="G1865" s="45" t="s">
        <v>104</v>
      </c>
      <c r="H1865" s="45" t="s">
        <v>133</v>
      </c>
      <c r="I1865" s="45"/>
      <c r="J1865" s="5">
        <v>200827.1</v>
      </c>
      <c r="K1865" s="46" t="str">
        <f>VLOOKUP(J1865,'[1]Item List (3)'!A$1:B$110000,2,FALSE)</f>
        <v>MNA.OR 4020</v>
      </c>
      <c r="L1865" s="5">
        <v>251207016</v>
      </c>
      <c r="M1865" s="15" t="str">
        <f t="shared" si="509"/>
        <v>OR</v>
      </c>
      <c r="N1865" s="15">
        <v>15</v>
      </c>
      <c r="O1865" s="47">
        <f t="shared" si="500"/>
        <v>240</v>
      </c>
      <c r="P1865" s="15">
        <v>1</v>
      </c>
      <c r="Q1865" s="15">
        <v>565</v>
      </c>
      <c r="R1865" s="15"/>
      <c r="S1865" s="15"/>
      <c r="T1865" s="15"/>
      <c r="U1865" s="48">
        <f t="shared" si="495"/>
        <v>565</v>
      </c>
      <c r="V1865" s="15">
        <v>120</v>
      </c>
      <c r="W1865" s="15"/>
      <c r="X1865" s="15">
        <v>110</v>
      </c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>
        <v>10</v>
      </c>
      <c r="AQ1865" s="15"/>
      <c r="AR1865" s="15">
        <v>240</v>
      </c>
      <c r="AS1865" s="15"/>
      <c r="AT1865" s="15"/>
      <c r="AU1865" s="15"/>
      <c r="AV1865" s="15"/>
      <c r="AW1865" s="15"/>
      <c r="AX1865" s="15"/>
      <c r="AY1865" s="15"/>
      <c r="AZ1865" s="15"/>
      <c r="BA1865" s="15"/>
      <c r="BB1865" s="15"/>
      <c r="BC1865" s="15"/>
      <c r="BD1865" s="15"/>
      <c r="BE1865" s="15"/>
      <c r="BF1865" s="15"/>
      <c r="BG1865" s="48">
        <f t="shared" si="497"/>
        <v>480</v>
      </c>
      <c r="BH1865" s="49">
        <f t="shared" si="501"/>
        <v>8</v>
      </c>
      <c r="BI1865" s="50">
        <f t="shared" si="498"/>
        <v>2</v>
      </c>
      <c r="BJ1865" s="50">
        <f t="shared" si="499"/>
        <v>25</v>
      </c>
      <c r="BK1865" s="51">
        <f t="shared" si="502"/>
        <v>117.70833333333333</v>
      </c>
      <c r="BL1865" s="51">
        <f t="shared" si="503"/>
        <v>100</v>
      </c>
      <c r="BM1865" s="51">
        <f t="shared" si="504"/>
        <v>29.427083333333332</v>
      </c>
      <c r="BN1865" s="52">
        <f t="shared" si="505"/>
        <v>0.16666666666666666</v>
      </c>
      <c r="BO1865" s="52">
        <f t="shared" si="506"/>
        <v>1880</v>
      </c>
      <c r="BP1865" s="52">
        <f t="shared" si="507"/>
        <v>5.833333333333333</v>
      </c>
      <c r="BQ1865" s="53">
        <f t="shared" si="508"/>
        <v>1400</v>
      </c>
    </row>
    <row r="1866" spans="1:70">
      <c r="A1866" s="41">
        <v>1927</v>
      </c>
      <c r="B1866" s="42">
        <v>46052</v>
      </c>
      <c r="C1866" s="15" t="s">
        <v>97</v>
      </c>
      <c r="D1866" s="43" t="str">
        <f t="shared" si="510"/>
        <v>HO</v>
      </c>
      <c r="E1866" s="44" t="s">
        <v>176</v>
      </c>
      <c r="F1866" s="44" t="s">
        <v>161</v>
      </c>
      <c r="G1866" s="45" t="s">
        <v>107</v>
      </c>
      <c r="H1866" s="45" t="s">
        <v>112</v>
      </c>
      <c r="I1866" s="45"/>
      <c r="J1866" s="5">
        <v>200827.1</v>
      </c>
      <c r="K1866" s="46" t="str">
        <f>VLOOKUP(J1866,'[1]Item List (3)'!A$1:B$110000,2,FALSE)</f>
        <v>MNA.OR 4020</v>
      </c>
      <c r="L1866" s="5">
        <v>251207016</v>
      </c>
      <c r="M1866" s="15" t="str">
        <f t="shared" si="509"/>
        <v>OR</v>
      </c>
      <c r="N1866" s="15">
        <v>15</v>
      </c>
      <c r="O1866" s="47">
        <f t="shared" si="500"/>
        <v>240</v>
      </c>
      <c r="P1866" s="15">
        <v>1</v>
      </c>
      <c r="Q1866" s="15">
        <v>801</v>
      </c>
      <c r="R1866" s="15"/>
      <c r="S1866" s="15"/>
      <c r="T1866" s="15"/>
      <c r="U1866" s="48">
        <f t="shared" si="495"/>
        <v>801</v>
      </c>
      <c r="V1866" s="15">
        <v>220</v>
      </c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>
        <v>20</v>
      </c>
      <c r="AQ1866" s="15"/>
      <c r="AR1866" s="15">
        <v>240</v>
      </c>
      <c r="AS1866" s="15"/>
      <c r="AT1866" s="15"/>
      <c r="AU1866" s="15"/>
      <c r="AV1866" s="15"/>
      <c r="AW1866" s="15"/>
      <c r="AX1866" s="15"/>
      <c r="AY1866" s="15"/>
      <c r="AZ1866" s="15"/>
      <c r="BA1866" s="15"/>
      <c r="BB1866" s="15"/>
      <c r="BC1866" s="15"/>
      <c r="BD1866" s="15"/>
      <c r="BE1866" s="15"/>
      <c r="BF1866" s="15"/>
      <c r="BG1866" s="48">
        <f t="shared" si="497"/>
        <v>480</v>
      </c>
      <c r="BH1866" s="49">
        <f t="shared" si="501"/>
        <v>8</v>
      </c>
      <c r="BI1866" s="50">
        <f t="shared" si="498"/>
        <v>3.666666666666667</v>
      </c>
      <c r="BJ1866" s="50">
        <f t="shared" si="499"/>
        <v>45.833333333333336</v>
      </c>
      <c r="BK1866" s="51">
        <f t="shared" si="502"/>
        <v>91.022727272727252</v>
      </c>
      <c r="BL1866" s="51">
        <f t="shared" si="503"/>
        <v>100</v>
      </c>
      <c r="BM1866" s="51">
        <f t="shared" si="504"/>
        <v>41.718749999999986</v>
      </c>
      <c r="BN1866" s="52">
        <f t="shared" si="505"/>
        <v>0.33333333333333331</v>
      </c>
      <c r="BO1866" s="52">
        <f t="shared" si="506"/>
        <v>1840</v>
      </c>
      <c r="BP1866" s="52">
        <f t="shared" si="507"/>
        <v>3.9999999999999996</v>
      </c>
      <c r="BQ1866" s="53">
        <f t="shared" si="508"/>
        <v>959.99999999999989</v>
      </c>
    </row>
    <row r="1867" spans="1:70">
      <c r="A1867" s="41">
        <v>1928</v>
      </c>
      <c r="B1867" s="42">
        <v>46052</v>
      </c>
      <c r="C1867" s="15" t="s">
        <v>91</v>
      </c>
      <c r="D1867" s="43" t="str">
        <f t="shared" si="510"/>
        <v>HO</v>
      </c>
      <c r="E1867" s="44" t="s">
        <v>177</v>
      </c>
      <c r="F1867" s="44" t="s">
        <v>161</v>
      </c>
      <c r="G1867" s="45" t="s">
        <v>185</v>
      </c>
      <c r="H1867" s="45"/>
      <c r="I1867" s="45"/>
      <c r="J1867" s="5">
        <v>104246</v>
      </c>
      <c r="K1867" s="46" t="str">
        <f>VLOOKUP(J1867,'[1]Item List (3)'!A$1:B$110000,2,FALSE)</f>
        <v>IN. 208</v>
      </c>
      <c r="L1867" s="5">
        <v>251223007</v>
      </c>
      <c r="M1867" s="15" t="str">
        <f t="shared" si="509"/>
        <v>IR</v>
      </c>
      <c r="N1867" s="15">
        <v>15</v>
      </c>
      <c r="O1867" s="47">
        <f t="shared" si="500"/>
        <v>240</v>
      </c>
      <c r="P1867" s="15">
        <v>1</v>
      </c>
      <c r="Q1867" s="15">
        <v>361</v>
      </c>
      <c r="R1867" s="15"/>
      <c r="S1867" s="15"/>
      <c r="T1867" s="15"/>
      <c r="U1867" s="48">
        <f t="shared" si="495"/>
        <v>361</v>
      </c>
      <c r="V1867" s="15">
        <v>95</v>
      </c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>
        <v>15</v>
      </c>
      <c r="AO1867" s="15"/>
      <c r="AP1867" s="15">
        <v>10</v>
      </c>
      <c r="AQ1867" s="15"/>
      <c r="AR1867" s="15">
        <v>360</v>
      </c>
      <c r="AS1867" s="15"/>
      <c r="AT1867" s="15"/>
      <c r="AU1867" s="15"/>
      <c r="AV1867" s="15"/>
      <c r="AW1867" s="15"/>
      <c r="AX1867" s="15"/>
      <c r="AY1867" s="15"/>
      <c r="AZ1867" s="15"/>
      <c r="BA1867" s="15"/>
      <c r="BB1867" s="15"/>
      <c r="BC1867" s="15"/>
      <c r="BD1867" s="15"/>
      <c r="BE1867" s="15"/>
      <c r="BF1867" s="15"/>
      <c r="BG1867" s="48">
        <f t="shared" si="497"/>
        <v>480</v>
      </c>
      <c r="BH1867" s="49">
        <f t="shared" si="501"/>
        <v>8</v>
      </c>
      <c r="BI1867" s="50">
        <f t="shared" si="498"/>
        <v>1.583333333333333</v>
      </c>
      <c r="BJ1867" s="50">
        <f t="shared" si="499"/>
        <v>19.791666666666664</v>
      </c>
      <c r="BK1867" s="51">
        <f t="shared" si="502"/>
        <v>95.000000000000014</v>
      </c>
      <c r="BL1867" s="51">
        <f t="shared" si="503"/>
        <v>100</v>
      </c>
      <c r="BM1867" s="51">
        <f t="shared" si="504"/>
        <v>18.802083333333332</v>
      </c>
      <c r="BN1867" s="52">
        <f t="shared" si="505"/>
        <v>0.16666666666666666</v>
      </c>
      <c r="BO1867" s="52">
        <f t="shared" si="506"/>
        <v>1880</v>
      </c>
      <c r="BP1867" s="52">
        <f t="shared" si="507"/>
        <v>6.25</v>
      </c>
      <c r="BQ1867" s="53">
        <f t="shared" si="508"/>
        <v>1500</v>
      </c>
    </row>
    <row r="1868" spans="1:70">
      <c r="A1868" s="41">
        <v>1929</v>
      </c>
      <c r="B1868" s="42">
        <v>46052</v>
      </c>
      <c r="C1868" s="15" t="s">
        <v>97</v>
      </c>
      <c r="D1868" s="43" t="str">
        <f t="shared" si="510"/>
        <v>HO</v>
      </c>
      <c r="E1868" s="44" t="s">
        <v>177</v>
      </c>
      <c r="F1868" s="44"/>
      <c r="G1868" s="45"/>
      <c r="H1868" s="45"/>
      <c r="I1868" s="45"/>
      <c r="J1868" s="5"/>
      <c r="K1868" s="46" t="e">
        <f>VLOOKUP(J1868,'[1]Item List (3)'!A$1:B$110000,2,FALSE)</f>
        <v>#N/A</v>
      </c>
      <c r="L1868" s="5"/>
      <c r="M1868" s="15" t="str">
        <f t="shared" si="509"/>
        <v>IR</v>
      </c>
      <c r="N1868" s="15"/>
      <c r="O1868" s="47" t="str">
        <f t="shared" si="500"/>
        <v/>
      </c>
      <c r="P1868" s="15"/>
      <c r="Q1868" s="15"/>
      <c r="R1868" s="15"/>
      <c r="S1868" s="15"/>
      <c r="T1868" s="15"/>
      <c r="U1868" s="48">
        <f t="shared" si="495"/>
        <v>0</v>
      </c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>
        <v>480</v>
      </c>
      <c r="AS1868" s="15"/>
      <c r="AT1868" s="15"/>
      <c r="AU1868" s="15"/>
      <c r="AV1868" s="15"/>
      <c r="AW1868" s="15"/>
      <c r="AX1868" s="15"/>
      <c r="AY1868" s="15"/>
      <c r="AZ1868" s="15"/>
      <c r="BA1868" s="15"/>
      <c r="BB1868" s="15"/>
      <c r="BC1868" s="15"/>
      <c r="BD1868" s="15"/>
      <c r="BE1868" s="15"/>
      <c r="BF1868" s="15"/>
      <c r="BG1868" s="48">
        <f t="shared" si="497"/>
        <v>480</v>
      </c>
      <c r="BH1868" s="49">
        <f t="shared" si="501"/>
        <v>8</v>
      </c>
      <c r="BI1868" s="50">
        <f t="shared" si="498"/>
        <v>0</v>
      </c>
      <c r="BJ1868" s="50">
        <f t="shared" si="499"/>
        <v>0</v>
      </c>
      <c r="BK1868" s="51">
        <f t="shared" si="502"/>
        <v>0</v>
      </c>
      <c r="BL1868" s="51">
        <f t="shared" si="503"/>
        <v>0</v>
      </c>
      <c r="BM1868" s="51">
        <f t="shared" si="504"/>
        <v>0</v>
      </c>
      <c r="BN1868" s="52">
        <f t="shared" si="505"/>
        <v>0</v>
      </c>
      <c r="BO1868" s="52">
        <f t="shared" si="506"/>
        <v>0</v>
      </c>
      <c r="BP1868" s="52">
        <f t="shared" si="507"/>
        <v>8</v>
      </c>
      <c r="BQ1868" s="53">
        <f t="shared" si="508"/>
        <v>0</v>
      </c>
    </row>
    <row r="1869" spans="1:70">
      <c r="A1869" s="41">
        <v>1930</v>
      </c>
      <c r="B1869" s="42">
        <v>46052</v>
      </c>
      <c r="C1869" s="15" t="s">
        <v>91</v>
      </c>
      <c r="D1869" s="43" t="str">
        <f t="shared" si="510"/>
        <v>HO</v>
      </c>
      <c r="E1869" s="44" t="s">
        <v>179</v>
      </c>
      <c r="F1869" s="44" t="s">
        <v>161</v>
      </c>
      <c r="G1869" s="45" t="s">
        <v>174</v>
      </c>
      <c r="H1869" s="45"/>
      <c r="I1869" s="45"/>
      <c r="J1869" s="5">
        <v>208281</v>
      </c>
      <c r="K1869" s="46" t="str">
        <f>VLOOKUP(J1869,'[1]Item List (3)'!A$1:B$110000,2,FALSE)</f>
        <v>D.OR 14536</v>
      </c>
      <c r="L1869" s="5">
        <v>251225006</v>
      </c>
      <c r="M1869" s="15" t="str">
        <f t="shared" si="509"/>
        <v>OR</v>
      </c>
      <c r="N1869" s="15">
        <v>25</v>
      </c>
      <c r="O1869" s="47">
        <f t="shared" si="500"/>
        <v>144</v>
      </c>
      <c r="P1869" s="15">
        <v>1</v>
      </c>
      <c r="Q1869" s="15">
        <v>100</v>
      </c>
      <c r="R1869" s="15"/>
      <c r="S1869" s="15"/>
      <c r="T1869" s="15"/>
      <c r="U1869" s="48">
        <f t="shared" si="495"/>
        <v>100</v>
      </c>
      <c r="V1869" s="15">
        <v>45</v>
      </c>
      <c r="W1869" s="15">
        <v>120</v>
      </c>
      <c r="X1869" s="15">
        <v>225</v>
      </c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>
        <v>90</v>
      </c>
      <c r="AS1869" s="15"/>
      <c r="AT1869" s="15"/>
      <c r="AU1869" s="15"/>
      <c r="AV1869" s="15"/>
      <c r="AW1869" s="15"/>
      <c r="AX1869" s="15"/>
      <c r="AY1869" s="15"/>
      <c r="AZ1869" s="15"/>
      <c r="BA1869" s="15"/>
      <c r="BB1869" s="15"/>
      <c r="BC1869" s="15"/>
      <c r="BD1869" s="15"/>
      <c r="BE1869" s="15"/>
      <c r="BF1869" s="15"/>
      <c r="BG1869" s="48">
        <f t="shared" si="497"/>
        <v>480</v>
      </c>
      <c r="BH1869" s="49">
        <f t="shared" si="501"/>
        <v>8</v>
      </c>
      <c r="BI1869" s="50">
        <f t="shared" si="498"/>
        <v>0.75</v>
      </c>
      <c r="BJ1869" s="50">
        <f t="shared" si="499"/>
        <v>9.375</v>
      </c>
      <c r="BK1869" s="51">
        <f t="shared" si="502"/>
        <v>92.592592592592595</v>
      </c>
      <c r="BL1869" s="51">
        <f t="shared" si="503"/>
        <v>100</v>
      </c>
      <c r="BM1869" s="51">
        <f t="shared" si="504"/>
        <v>8.6805555555555554</v>
      </c>
      <c r="BN1869" s="52">
        <f t="shared" si="505"/>
        <v>2</v>
      </c>
      <c r="BO1869" s="52">
        <f t="shared" si="506"/>
        <v>864</v>
      </c>
      <c r="BP1869" s="52">
        <f t="shared" si="507"/>
        <v>5.25</v>
      </c>
      <c r="BQ1869" s="53">
        <f t="shared" si="508"/>
        <v>756</v>
      </c>
    </row>
    <row r="1870" spans="1:70">
      <c r="A1870" s="41">
        <v>1931</v>
      </c>
      <c r="B1870" s="42">
        <v>46052</v>
      </c>
      <c r="C1870" s="15" t="s">
        <v>97</v>
      </c>
      <c r="D1870" s="43" t="str">
        <f t="shared" si="510"/>
        <v>HO</v>
      </c>
      <c r="E1870" s="44" t="s">
        <v>179</v>
      </c>
      <c r="F1870" s="44" t="s">
        <v>161</v>
      </c>
      <c r="G1870" s="45" t="s">
        <v>174</v>
      </c>
      <c r="H1870" s="45" t="s">
        <v>167</v>
      </c>
      <c r="I1870" s="45"/>
      <c r="J1870" s="5">
        <v>208281</v>
      </c>
      <c r="K1870" s="46" t="str">
        <f>VLOOKUP(J1870,'[1]Item List (3)'!A$1:B$110000,2,FALSE)</f>
        <v>D.OR 14536</v>
      </c>
      <c r="L1870" s="5">
        <v>251225006</v>
      </c>
      <c r="M1870" s="15" t="str">
        <f t="shared" si="509"/>
        <v>OR</v>
      </c>
      <c r="N1870" s="15">
        <v>25</v>
      </c>
      <c r="O1870" s="47">
        <f t="shared" si="500"/>
        <v>144</v>
      </c>
      <c r="P1870" s="15">
        <v>1</v>
      </c>
      <c r="Q1870" s="15">
        <v>485</v>
      </c>
      <c r="R1870" s="15"/>
      <c r="S1870" s="15"/>
      <c r="T1870" s="15"/>
      <c r="U1870" s="48">
        <f t="shared" si="495"/>
        <v>485</v>
      </c>
      <c r="V1870" s="15">
        <v>260</v>
      </c>
      <c r="W1870" s="15"/>
      <c r="X1870" s="15">
        <v>90</v>
      </c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>
        <v>60</v>
      </c>
      <c r="AO1870" s="15"/>
      <c r="AP1870" s="15">
        <v>10</v>
      </c>
      <c r="AQ1870" s="15"/>
      <c r="AR1870" s="15">
        <v>60</v>
      </c>
      <c r="AS1870" s="15"/>
      <c r="AT1870" s="15"/>
      <c r="AU1870" s="15"/>
      <c r="AV1870" s="15"/>
      <c r="AW1870" s="15"/>
      <c r="AX1870" s="15"/>
      <c r="AY1870" s="15"/>
      <c r="AZ1870" s="15"/>
      <c r="BA1870" s="15"/>
      <c r="BB1870" s="15"/>
      <c r="BC1870" s="15"/>
      <c r="BD1870" s="15"/>
      <c r="BE1870" s="15"/>
      <c r="BF1870" s="15"/>
      <c r="BG1870" s="48">
        <f t="shared" si="497"/>
        <v>480</v>
      </c>
      <c r="BH1870" s="49">
        <f t="shared" si="501"/>
        <v>8</v>
      </c>
      <c r="BI1870" s="50">
        <f t="shared" si="498"/>
        <v>4.3333333333333339</v>
      </c>
      <c r="BJ1870" s="50">
        <f t="shared" si="499"/>
        <v>54.166666666666671</v>
      </c>
      <c r="BK1870" s="51">
        <f t="shared" si="502"/>
        <v>77.724358974358964</v>
      </c>
      <c r="BL1870" s="51">
        <f t="shared" si="503"/>
        <v>100</v>
      </c>
      <c r="BM1870" s="51">
        <f t="shared" si="504"/>
        <v>42.100694444444443</v>
      </c>
      <c r="BN1870" s="52">
        <f t="shared" si="505"/>
        <v>0.16666666666666666</v>
      </c>
      <c r="BO1870" s="52">
        <f t="shared" si="506"/>
        <v>1128</v>
      </c>
      <c r="BP1870" s="52">
        <f t="shared" si="507"/>
        <v>3.5</v>
      </c>
      <c r="BQ1870" s="53">
        <f t="shared" si="508"/>
        <v>504</v>
      </c>
    </row>
    <row r="1871" spans="1:70">
      <c r="A1871" s="41">
        <v>1932</v>
      </c>
      <c r="B1871" s="42">
        <v>46053</v>
      </c>
      <c r="C1871" s="15" t="s">
        <v>91</v>
      </c>
      <c r="D1871" s="43" t="s">
        <v>92</v>
      </c>
      <c r="E1871" s="44" t="s">
        <v>93</v>
      </c>
      <c r="F1871" s="44"/>
      <c r="G1871" s="45"/>
      <c r="H1871" s="45"/>
      <c r="I1871" s="45"/>
      <c r="J1871" s="5"/>
      <c r="K1871" s="46" t="e">
        <f>VLOOKUP(J1871,'[1]Item List (3)'!A$1:B$110000,2,FALSE)</f>
        <v>#N/A</v>
      </c>
      <c r="L1871" s="5"/>
      <c r="M1871" s="15" t="str">
        <f t="shared" si="509"/>
        <v>IR</v>
      </c>
      <c r="N1871" s="15"/>
      <c r="O1871" s="47" t="str">
        <f t="shared" si="500"/>
        <v/>
      </c>
      <c r="P1871" s="15"/>
      <c r="Q1871" s="15"/>
      <c r="R1871" s="15"/>
      <c r="S1871" s="15"/>
      <c r="T1871" s="15"/>
      <c r="U1871" s="48">
        <f t="shared" si="495"/>
        <v>0</v>
      </c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>
        <v>480</v>
      </c>
      <c r="AS1871" s="15"/>
      <c r="AT1871" s="15"/>
      <c r="AU1871" s="15"/>
      <c r="AV1871" s="15"/>
      <c r="AW1871" s="15"/>
      <c r="AX1871" s="15"/>
      <c r="AY1871" s="15"/>
      <c r="AZ1871" s="15"/>
      <c r="BA1871" s="15"/>
      <c r="BB1871" s="15"/>
      <c r="BC1871" s="15"/>
      <c r="BD1871" s="15"/>
      <c r="BE1871" s="15"/>
      <c r="BF1871" s="15"/>
      <c r="BG1871" s="48">
        <f t="shared" si="497"/>
        <v>480</v>
      </c>
      <c r="BH1871" s="49">
        <f t="shared" si="501"/>
        <v>8</v>
      </c>
      <c r="BI1871" s="50">
        <f t="shared" si="498"/>
        <v>0</v>
      </c>
      <c r="BJ1871" s="50">
        <f t="shared" si="499"/>
        <v>0</v>
      </c>
      <c r="BK1871" s="51">
        <f t="shared" si="502"/>
        <v>0</v>
      </c>
      <c r="BL1871" s="51">
        <f t="shared" si="503"/>
        <v>0</v>
      </c>
      <c r="BM1871" s="51">
        <f t="shared" si="504"/>
        <v>0</v>
      </c>
      <c r="BN1871" s="52">
        <f t="shared" si="505"/>
        <v>0</v>
      </c>
      <c r="BO1871" s="52">
        <f t="shared" si="506"/>
        <v>0</v>
      </c>
      <c r="BP1871" s="52">
        <f t="shared" si="507"/>
        <v>8</v>
      </c>
      <c r="BQ1871" s="53">
        <f t="shared" si="508"/>
        <v>0</v>
      </c>
    </row>
    <row r="1872" spans="1:70">
      <c r="A1872" s="41">
        <v>1933</v>
      </c>
      <c r="B1872" s="42">
        <v>46053</v>
      </c>
      <c r="C1872" s="15" t="s">
        <v>91</v>
      </c>
      <c r="D1872" s="43" t="str">
        <f t="shared" si="510"/>
        <v>FG</v>
      </c>
      <c r="E1872" s="44" t="s">
        <v>100</v>
      </c>
      <c r="F1872" s="44"/>
      <c r="G1872" s="45"/>
      <c r="H1872" s="45"/>
      <c r="I1872" s="45"/>
      <c r="J1872" s="5"/>
      <c r="K1872" s="46" t="e">
        <f>VLOOKUP(J1872,'[1]Item List (3)'!A$1:B$110000,2,FALSE)</f>
        <v>#N/A</v>
      </c>
      <c r="L1872" s="5"/>
      <c r="M1872" s="15" t="str">
        <f t="shared" si="509"/>
        <v>IR</v>
      </c>
      <c r="N1872" s="15"/>
      <c r="O1872" s="47" t="str">
        <f t="shared" si="500"/>
        <v/>
      </c>
      <c r="P1872" s="15"/>
      <c r="Q1872" s="15"/>
      <c r="R1872" s="15"/>
      <c r="S1872" s="15"/>
      <c r="T1872" s="15"/>
      <c r="U1872" s="48">
        <f t="shared" si="495"/>
        <v>0</v>
      </c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>
        <v>480</v>
      </c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48">
        <f t="shared" si="497"/>
        <v>480</v>
      </c>
      <c r="BH1872" s="49">
        <f t="shared" si="501"/>
        <v>8</v>
      </c>
      <c r="BI1872" s="50">
        <f t="shared" si="498"/>
        <v>0</v>
      </c>
      <c r="BJ1872" s="50">
        <f t="shared" si="499"/>
        <v>0</v>
      </c>
      <c r="BK1872" s="51">
        <f t="shared" si="502"/>
        <v>0</v>
      </c>
      <c r="BL1872" s="51">
        <f t="shared" si="503"/>
        <v>0</v>
      </c>
      <c r="BM1872" s="51">
        <f t="shared" si="504"/>
        <v>0</v>
      </c>
      <c r="BN1872" s="52">
        <f t="shared" si="505"/>
        <v>0</v>
      </c>
      <c r="BO1872" s="52">
        <f t="shared" si="506"/>
        <v>0</v>
      </c>
      <c r="BP1872" s="52">
        <f t="shared" si="507"/>
        <v>8</v>
      </c>
      <c r="BQ1872" s="53">
        <f t="shared" si="508"/>
        <v>0</v>
      </c>
    </row>
    <row r="1873" spans="1:69">
      <c r="A1873" s="41">
        <v>1934</v>
      </c>
      <c r="B1873" s="42">
        <v>46053</v>
      </c>
      <c r="C1873" s="15" t="s">
        <v>91</v>
      </c>
      <c r="D1873" s="43" t="str">
        <f t="shared" si="510"/>
        <v>CG</v>
      </c>
      <c r="E1873" s="44" t="s">
        <v>105</v>
      </c>
      <c r="F1873" s="44"/>
      <c r="G1873" s="45"/>
      <c r="H1873" s="45"/>
      <c r="I1873" s="45"/>
      <c r="J1873" s="5"/>
      <c r="K1873" s="46" t="e">
        <f>VLOOKUP(J1873,'[1]Item List (3)'!A$1:B$110000,2,FALSE)</f>
        <v>#N/A</v>
      </c>
      <c r="L1873" s="5"/>
      <c r="M1873" s="15" t="str">
        <f t="shared" si="509"/>
        <v>IR</v>
      </c>
      <c r="N1873" s="15"/>
      <c r="O1873" s="47" t="str">
        <f t="shared" si="500"/>
        <v/>
      </c>
      <c r="P1873" s="15"/>
      <c r="Q1873" s="15"/>
      <c r="R1873" s="15"/>
      <c r="S1873" s="15"/>
      <c r="T1873" s="15"/>
      <c r="U1873" s="48">
        <f t="shared" si="495"/>
        <v>0</v>
      </c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/>
      <c r="BB1873" s="15"/>
      <c r="BC1873" s="15"/>
      <c r="BD1873" s="15"/>
      <c r="BE1873" s="15"/>
      <c r="BF1873" s="15">
        <v>480</v>
      </c>
      <c r="BG1873" s="48">
        <f t="shared" si="497"/>
        <v>480</v>
      </c>
      <c r="BH1873" s="49">
        <f t="shared" si="501"/>
        <v>8</v>
      </c>
      <c r="BI1873" s="50">
        <f t="shared" si="498"/>
        <v>0</v>
      </c>
      <c r="BJ1873" s="50">
        <f t="shared" si="499"/>
        <v>0</v>
      </c>
      <c r="BK1873" s="51">
        <f t="shared" si="502"/>
        <v>0</v>
      </c>
      <c r="BL1873" s="51">
        <f t="shared" si="503"/>
        <v>0</v>
      </c>
      <c r="BM1873" s="51">
        <f t="shared" si="504"/>
        <v>0</v>
      </c>
      <c r="BN1873" s="52">
        <f t="shared" si="505"/>
        <v>8</v>
      </c>
      <c r="BO1873" s="52">
        <f t="shared" si="506"/>
        <v>0</v>
      </c>
      <c r="BP1873" s="52">
        <f t="shared" si="507"/>
        <v>0</v>
      </c>
      <c r="BQ1873" s="53">
        <f t="shared" si="508"/>
        <v>0</v>
      </c>
    </row>
    <row r="1874" spans="1:69">
      <c r="A1874" s="41">
        <v>1935</v>
      </c>
      <c r="B1874" s="42">
        <v>46053</v>
      </c>
      <c r="C1874" s="15" t="s">
        <v>91</v>
      </c>
      <c r="D1874" s="43" t="str">
        <f t="shared" si="510"/>
        <v>CG</v>
      </c>
      <c r="E1874" s="44" t="s">
        <v>108</v>
      </c>
      <c r="F1874" s="44" t="s">
        <v>106</v>
      </c>
      <c r="G1874" s="45" t="s">
        <v>181</v>
      </c>
      <c r="H1874" s="45" t="s">
        <v>113</v>
      </c>
      <c r="I1874" s="45" t="s">
        <v>99</v>
      </c>
      <c r="J1874" s="5">
        <v>104332.01</v>
      </c>
      <c r="K1874" s="46" t="str">
        <f>VLOOKUP(J1874,'[1]Item List (3)'!A$1:B$110000,2,FALSE)</f>
        <v>NA/RNA.IR 6908</v>
      </c>
      <c r="L1874" s="5">
        <v>251012002</v>
      </c>
      <c r="M1874" s="15" t="str">
        <f t="shared" si="509"/>
        <v>IR</v>
      </c>
      <c r="N1874" s="15"/>
      <c r="O1874" s="47" t="str">
        <f t="shared" si="500"/>
        <v/>
      </c>
      <c r="P1874" s="15">
        <v>1</v>
      </c>
      <c r="Q1874" s="15">
        <v>1285</v>
      </c>
      <c r="R1874" s="15"/>
      <c r="S1874" s="15"/>
      <c r="T1874" s="15"/>
      <c r="U1874" s="48">
        <f t="shared" si="495"/>
        <v>1285</v>
      </c>
      <c r="V1874" s="15">
        <v>180</v>
      </c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>
        <v>60</v>
      </c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/>
      <c r="BB1874" s="15"/>
      <c r="BC1874" s="15"/>
      <c r="BD1874" s="15"/>
      <c r="BE1874" s="15"/>
      <c r="BF1874" s="15"/>
      <c r="BG1874" s="48">
        <f t="shared" si="497"/>
        <v>240</v>
      </c>
      <c r="BH1874" s="49">
        <f t="shared" si="501"/>
        <v>4</v>
      </c>
      <c r="BI1874" s="50">
        <f t="shared" si="498"/>
        <v>3</v>
      </c>
      <c r="BJ1874" s="50">
        <f t="shared" si="499"/>
        <v>75</v>
      </c>
      <c r="BK1874" s="51">
        <f t="shared" si="502"/>
        <v>0</v>
      </c>
      <c r="BL1874" s="51">
        <f t="shared" si="503"/>
        <v>100</v>
      </c>
      <c r="BM1874" s="51">
        <f t="shared" si="504"/>
        <v>0</v>
      </c>
      <c r="BN1874" s="52">
        <f t="shared" si="505"/>
        <v>0</v>
      </c>
      <c r="BO1874" s="52">
        <f t="shared" si="506"/>
        <v>0</v>
      </c>
      <c r="BP1874" s="52">
        <f t="shared" si="507"/>
        <v>1</v>
      </c>
      <c r="BQ1874" s="53">
        <f t="shared" si="508"/>
        <v>0</v>
      </c>
    </row>
    <row r="1875" spans="1:69">
      <c r="A1875" s="41">
        <v>1936</v>
      </c>
      <c r="B1875" s="42">
        <v>46053</v>
      </c>
      <c r="C1875" s="15" t="s">
        <v>91</v>
      </c>
      <c r="D1875" s="43" t="str">
        <f t="shared" si="510"/>
        <v>CG</v>
      </c>
      <c r="E1875" s="44" t="s">
        <v>108</v>
      </c>
      <c r="F1875" s="44" t="s">
        <v>120</v>
      </c>
      <c r="G1875" s="45" t="s">
        <v>181</v>
      </c>
      <c r="H1875" s="45" t="s">
        <v>113</v>
      </c>
      <c r="I1875" s="45" t="s">
        <v>99</v>
      </c>
      <c r="J1875" s="5">
        <v>200261</v>
      </c>
      <c r="K1875" s="46" t="str">
        <f>VLOOKUP(J1875,'[1]Item List (3)'!A$1:B$110000,2,FALSE)</f>
        <v>OR.211 YY4</v>
      </c>
      <c r="L1875" s="5"/>
      <c r="M1875" s="15" t="str">
        <f t="shared" si="509"/>
        <v>OR</v>
      </c>
      <c r="N1875" s="15"/>
      <c r="O1875" s="47" t="str">
        <f t="shared" si="500"/>
        <v/>
      </c>
      <c r="P1875" s="15">
        <v>1</v>
      </c>
      <c r="Q1875" s="15">
        <v>1180</v>
      </c>
      <c r="R1875" s="15"/>
      <c r="S1875" s="15">
        <v>60</v>
      </c>
      <c r="T1875" s="15"/>
      <c r="U1875" s="48">
        <f t="shared" si="495"/>
        <v>1240</v>
      </c>
      <c r="V1875" s="15">
        <v>120</v>
      </c>
      <c r="W1875" s="15">
        <v>120</v>
      </c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/>
      <c r="BB1875" s="15"/>
      <c r="BC1875" s="15"/>
      <c r="BD1875" s="15"/>
      <c r="BE1875" s="15"/>
      <c r="BF1875" s="15"/>
      <c r="BG1875" s="48">
        <f t="shared" si="497"/>
        <v>240</v>
      </c>
      <c r="BH1875" s="49">
        <f t="shared" si="501"/>
        <v>4</v>
      </c>
      <c r="BI1875" s="50">
        <f t="shared" si="498"/>
        <v>2</v>
      </c>
      <c r="BJ1875" s="50">
        <f t="shared" si="499"/>
        <v>50</v>
      </c>
      <c r="BK1875" s="51">
        <f t="shared" si="502"/>
        <v>0</v>
      </c>
      <c r="BL1875" s="51">
        <f t="shared" si="503"/>
        <v>95.161290322580655</v>
      </c>
      <c r="BM1875" s="51">
        <f t="shared" si="504"/>
        <v>0</v>
      </c>
      <c r="BN1875" s="52">
        <f t="shared" si="505"/>
        <v>2</v>
      </c>
      <c r="BO1875" s="52">
        <f t="shared" si="506"/>
        <v>0</v>
      </c>
      <c r="BP1875" s="52">
        <f t="shared" si="507"/>
        <v>0</v>
      </c>
      <c r="BQ1875" s="53">
        <f t="shared" si="508"/>
        <v>0</v>
      </c>
    </row>
    <row r="1876" spans="1:69">
      <c r="A1876" s="41">
        <v>1937</v>
      </c>
      <c r="B1876" s="42">
        <v>46053</v>
      </c>
      <c r="C1876" s="15" t="s">
        <v>91</v>
      </c>
      <c r="D1876" s="43" t="str">
        <f t="shared" si="510"/>
        <v>CG</v>
      </c>
      <c r="E1876" s="44" t="s">
        <v>115</v>
      </c>
      <c r="F1876" s="44"/>
      <c r="G1876" s="45"/>
      <c r="H1876" s="45"/>
      <c r="I1876" s="45"/>
      <c r="J1876" s="5"/>
      <c r="K1876" s="46" t="e">
        <f>VLOOKUP(J1876,'[1]Item List (3)'!A$1:B$110000,2,FALSE)</f>
        <v>#N/A</v>
      </c>
      <c r="L1876" s="5"/>
      <c r="M1876" s="15" t="str">
        <f t="shared" si="509"/>
        <v>IR</v>
      </c>
      <c r="N1876" s="15"/>
      <c r="O1876" s="47" t="str">
        <f t="shared" si="500"/>
        <v/>
      </c>
      <c r="P1876" s="15"/>
      <c r="Q1876" s="15"/>
      <c r="R1876" s="15"/>
      <c r="S1876" s="15"/>
      <c r="T1876" s="15"/>
      <c r="U1876" s="48">
        <f t="shared" si="495"/>
        <v>0</v>
      </c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>
        <v>480</v>
      </c>
      <c r="AS1876" s="15"/>
      <c r="AT1876" s="15"/>
      <c r="AU1876" s="15"/>
      <c r="AV1876" s="15"/>
      <c r="AW1876" s="15"/>
      <c r="AX1876" s="15"/>
      <c r="AY1876" s="15"/>
      <c r="AZ1876" s="15"/>
      <c r="BA1876" s="15"/>
      <c r="BB1876" s="15"/>
      <c r="BC1876" s="15"/>
      <c r="BD1876" s="15"/>
      <c r="BE1876" s="15"/>
      <c r="BF1876" s="15"/>
      <c r="BG1876" s="48">
        <f t="shared" si="497"/>
        <v>480</v>
      </c>
      <c r="BH1876" s="49">
        <f t="shared" si="501"/>
        <v>8</v>
      </c>
      <c r="BI1876" s="50">
        <f t="shared" si="498"/>
        <v>0</v>
      </c>
      <c r="BJ1876" s="50">
        <f t="shared" si="499"/>
        <v>0</v>
      </c>
      <c r="BK1876" s="51">
        <f t="shared" si="502"/>
        <v>0</v>
      </c>
      <c r="BL1876" s="51">
        <f t="shared" si="503"/>
        <v>0</v>
      </c>
      <c r="BM1876" s="51">
        <f t="shared" si="504"/>
        <v>0</v>
      </c>
      <c r="BN1876" s="52">
        <f t="shared" si="505"/>
        <v>0</v>
      </c>
      <c r="BO1876" s="52">
        <f t="shared" si="506"/>
        <v>0</v>
      </c>
      <c r="BP1876" s="52">
        <f t="shared" si="507"/>
        <v>8</v>
      </c>
      <c r="BQ1876" s="53">
        <f t="shared" si="508"/>
        <v>0</v>
      </c>
    </row>
    <row r="1877" spans="1:69">
      <c r="A1877" s="41">
        <v>1938</v>
      </c>
      <c r="B1877" s="42">
        <v>46053</v>
      </c>
      <c r="C1877" s="15" t="s">
        <v>91</v>
      </c>
      <c r="D1877" s="43" t="str">
        <f t="shared" si="510"/>
        <v>CG</v>
      </c>
      <c r="E1877" s="44" t="s">
        <v>188</v>
      </c>
      <c r="F1877" s="44"/>
      <c r="G1877" s="45"/>
      <c r="H1877" s="45"/>
      <c r="I1877" s="45"/>
      <c r="J1877" s="5"/>
      <c r="K1877" s="46" t="e">
        <f>VLOOKUP(J1877,'[1]Item List (3)'!A$1:B$110000,2,FALSE)</f>
        <v>#N/A</v>
      </c>
      <c r="L1877" s="5"/>
      <c r="M1877" s="15" t="str">
        <f t="shared" si="509"/>
        <v>IR</v>
      </c>
      <c r="N1877" s="15"/>
      <c r="O1877" s="47" t="str">
        <f t="shared" si="500"/>
        <v/>
      </c>
      <c r="P1877" s="15"/>
      <c r="Q1877" s="15"/>
      <c r="R1877" s="15"/>
      <c r="S1877" s="15"/>
      <c r="T1877" s="15"/>
      <c r="U1877" s="48">
        <f t="shared" si="495"/>
        <v>0</v>
      </c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>
        <v>480</v>
      </c>
      <c r="AS1877" s="15"/>
      <c r="AT1877" s="15"/>
      <c r="AU1877" s="15"/>
      <c r="AV1877" s="15"/>
      <c r="AW1877" s="15"/>
      <c r="AX1877" s="15"/>
      <c r="AY1877" s="15"/>
      <c r="AZ1877" s="15"/>
      <c r="BA1877" s="15"/>
      <c r="BB1877" s="15"/>
      <c r="BC1877" s="15"/>
      <c r="BD1877" s="15"/>
      <c r="BE1877" s="15"/>
      <c r="BF1877" s="15"/>
      <c r="BG1877" s="48">
        <f t="shared" si="497"/>
        <v>480</v>
      </c>
      <c r="BH1877" s="49">
        <f t="shared" si="501"/>
        <v>8</v>
      </c>
      <c r="BI1877" s="50">
        <f t="shared" si="498"/>
        <v>0</v>
      </c>
      <c r="BJ1877" s="50">
        <f t="shared" si="499"/>
        <v>0</v>
      </c>
      <c r="BK1877" s="51">
        <f t="shared" si="502"/>
        <v>0</v>
      </c>
      <c r="BL1877" s="51">
        <f t="shared" si="503"/>
        <v>0</v>
      </c>
      <c r="BM1877" s="51">
        <f t="shared" si="504"/>
        <v>0</v>
      </c>
      <c r="BN1877" s="52">
        <f t="shared" si="505"/>
        <v>0</v>
      </c>
      <c r="BO1877" s="52">
        <f t="shared" si="506"/>
        <v>0</v>
      </c>
      <c r="BP1877" s="52">
        <f t="shared" si="507"/>
        <v>8</v>
      </c>
      <c r="BQ1877" s="53">
        <f t="shared" si="508"/>
        <v>0</v>
      </c>
    </row>
    <row r="1878" spans="1:69">
      <c r="A1878" s="41">
        <v>1939</v>
      </c>
      <c r="B1878" s="42">
        <v>46053</v>
      </c>
      <c r="C1878" s="15" t="s">
        <v>91</v>
      </c>
      <c r="D1878" s="43" t="str">
        <f t="shared" si="510"/>
        <v>EG</v>
      </c>
      <c r="E1878" s="44" t="s">
        <v>121</v>
      </c>
      <c r="F1878" s="44" t="s">
        <v>122</v>
      </c>
      <c r="G1878" s="45" t="s">
        <v>127</v>
      </c>
      <c r="H1878" s="45" t="s">
        <v>162</v>
      </c>
      <c r="I1878" s="45"/>
      <c r="J1878" s="5">
        <v>100282.4</v>
      </c>
      <c r="K1878" s="46" t="str">
        <f>VLOOKUP(J1878,'[1]Item List (3)'!A$1:B$110000,2,FALSE)</f>
        <v>D.IR 14537 SPL</v>
      </c>
      <c r="L1878" s="5">
        <v>251225005</v>
      </c>
      <c r="M1878" s="15" t="str">
        <f t="shared" si="509"/>
        <v>IR</v>
      </c>
      <c r="N1878" s="15">
        <v>45</v>
      </c>
      <c r="O1878" s="47">
        <f t="shared" si="500"/>
        <v>80</v>
      </c>
      <c r="P1878" s="15">
        <v>1</v>
      </c>
      <c r="Q1878" s="15">
        <v>190</v>
      </c>
      <c r="R1878" s="15">
        <v>2</v>
      </c>
      <c r="S1878" s="15"/>
      <c r="T1878" s="15"/>
      <c r="U1878" s="48">
        <f t="shared" ref="U1878:U1909" si="511">Q1878+S1878+T1878</f>
        <v>190</v>
      </c>
      <c r="V1878" s="15">
        <v>150</v>
      </c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>
        <v>150</v>
      </c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/>
      <c r="BB1878" s="15"/>
      <c r="BC1878" s="15"/>
      <c r="BD1878" s="15"/>
      <c r="BE1878" s="15"/>
      <c r="BF1878" s="15"/>
      <c r="BG1878" s="48">
        <f t="shared" si="497"/>
        <v>300</v>
      </c>
      <c r="BH1878" s="49">
        <f t="shared" si="501"/>
        <v>5</v>
      </c>
      <c r="BI1878" s="50">
        <f t="shared" si="498"/>
        <v>2.5</v>
      </c>
      <c r="BJ1878" s="50">
        <f t="shared" si="499"/>
        <v>50</v>
      </c>
      <c r="BK1878" s="51">
        <f t="shared" si="502"/>
        <v>95</v>
      </c>
      <c r="BL1878" s="51">
        <f t="shared" si="503"/>
        <v>98.94736842105263</v>
      </c>
      <c r="BM1878" s="51">
        <f t="shared" si="504"/>
        <v>47</v>
      </c>
      <c r="BN1878" s="52">
        <f t="shared" si="505"/>
        <v>0</v>
      </c>
      <c r="BO1878" s="52">
        <f t="shared" si="506"/>
        <v>400</v>
      </c>
      <c r="BP1878" s="52">
        <f t="shared" si="507"/>
        <v>2.5</v>
      </c>
      <c r="BQ1878" s="53">
        <f t="shared" si="508"/>
        <v>200</v>
      </c>
    </row>
    <row r="1879" spans="1:69">
      <c r="A1879" s="41">
        <v>1940</v>
      </c>
      <c r="B1879" s="42">
        <v>46053</v>
      </c>
      <c r="C1879" s="15" t="s">
        <v>91</v>
      </c>
      <c r="D1879" s="43" t="str">
        <f t="shared" si="510"/>
        <v>EG</v>
      </c>
      <c r="E1879" s="44" t="s">
        <v>121</v>
      </c>
      <c r="F1879" s="44" t="s">
        <v>184</v>
      </c>
      <c r="G1879" s="45" t="s">
        <v>127</v>
      </c>
      <c r="H1879" s="45" t="s">
        <v>162</v>
      </c>
      <c r="I1879" s="45"/>
      <c r="J1879" s="5">
        <v>100282.4</v>
      </c>
      <c r="K1879" s="46" t="str">
        <f>VLOOKUP(J1879,'[1]Item List (3)'!A$1:B$110000,2,FALSE)</f>
        <v>D.IR 14537 SPL</v>
      </c>
      <c r="L1879" s="5">
        <v>251225005</v>
      </c>
      <c r="M1879" s="15" t="str">
        <f t="shared" si="509"/>
        <v>IR</v>
      </c>
      <c r="N1879" s="15">
        <v>45</v>
      </c>
      <c r="O1879" s="47">
        <f t="shared" si="500"/>
        <v>80</v>
      </c>
      <c r="P1879" s="15">
        <v>1</v>
      </c>
      <c r="Q1879" s="15">
        <v>61</v>
      </c>
      <c r="R1879" s="15"/>
      <c r="S1879" s="15"/>
      <c r="T1879" s="15"/>
      <c r="U1879" s="48">
        <f t="shared" si="511"/>
        <v>61</v>
      </c>
      <c r="V1879" s="15">
        <v>90</v>
      </c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/>
      <c r="BB1879" s="15"/>
      <c r="BC1879" s="15"/>
      <c r="BD1879" s="15"/>
      <c r="BE1879" s="15"/>
      <c r="BF1879" s="15"/>
      <c r="BG1879" s="48">
        <f t="shared" si="497"/>
        <v>90</v>
      </c>
      <c r="BH1879" s="49">
        <f t="shared" si="501"/>
        <v>1.5</v>
      </c>
      <c r="BI1879" s="50">
        <f t="shared" si="498"/>
        <v>1.5</v>
      </c>
      <c r="BJ1879" s="50">
        <f t="shared" si="499"/>
        <v>100</v>
      </c>
      <c r="BK1879" s="51">
        <f t="shared" si="502"/>
        <v>50.833333333333329</v>
      </c>
      <c r="BL1879" s="51">
        <f t="shared" si="503"/>
        <v>100</v>
      </c>
      <c r="BM1879" s="51">
        <f t="shared" si="504"/>
        <v>50.833333333333329</v>
      </c>
      <c r="BN1879" s="52">
        <f t="shared" si="505"/>
        <v>0</v>
      </c>
      <c r="BO1879" s="52">
        <f t="shared" si="506"/>
        <v>120</v>
      </c>
      <c r="BP1879" s="52">
        <f t="shared" si="507"/>
        <v>0</v>
      </c>
      <c r="BQ1879" s="53">
        <f t="shared" si="508"/>
        <v>0</v>
      </c>
    </row>
    <row r="1880" spans="1:69">
      <c r="A1880" s="41">
        <v>1941</v>
      </c>
      <c r="B1880" s="42">
        <v>46053</v>
      </c>
      <c r="C1880" s="15" t="s">
        <v>91</v>
      </c>
      <c r="D1880" s="43" t="str">
        <f t="shared" si="510"/>
        <v>EG</v>
      </c>
      <c r="E1880" s="44" t="s">
        <v>121</v>
      </c>
      <c r="F1880" s="44" t="s">
        <v>184</v>
      </c>
      <c r="G1880" s="45" t="s">
        <v>127</v>
      </c>
      <c r="H1880" s="45" t="s">
        <v>162</v>
      </c>
      <c r="I1880" s="45"/>
      <c r="J1880" s="5">
        <v>104281</v>
      </c>
      <c r="K1880" s="46" t="str">
        <f>VLOOKUP(J1880,'[1]Item List (3)'!A$1:B$110000,2,FALSE)</f>
        <v>D.IR 14536</v>
      </c>
      <c r="L1880" s="5"/>
      <c r="M1880" s="15" t="str">
        <f t="shared" si="509"/>
        <v>IR</v>
      </c>
      <c r="N1880" s="15">
        <v>45</v>
      </c>
      <c r="O1880" s="47">
        <f t="shared" si="500"/>
        <v>80</v>
      </c>
      <c r="P1880" s="15">
        <v>1</v>
      </c>
      <c r="Q1880" s="15">
        <v>65</v>
      </c>
      <c r="R1880" s="15"/>
      <c r="S1880" s="15"/>
      <c r="T1880" s="15"/>
      <c r="U1880" s="48">
        <f t="shared" si="511"/>
        <v>65</v>
      </c>
      <c r="V1880" s="15">
        <v>90</v>
      </c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/>
      <c r="BB1880" s="15"/>
      <c r="BC1880" s="15"/>
      <c r="BD1880" s="15"/>
      <c r="BE1880" s="15"/>
      <c r="BF1880" s="15"/>
      <c r="BG1880" s="48">
        <f t="shared" si="497"/>
        <v>90</v>
      </c>
      <c r="BH1880" s="49">
        <f t="shared" si="501"/>
        <v>1.5</v>
      </c>
      <c r="BI1880" s="50">
        <f t="shared" si="498"/>
        <v>1.5</v>
      </c>
      <c r="BJ1880" s="50">
        <f t="shared" si="499"/>
        <v>100</v>
      </c>
      <c r="BK1880" s="51">
        <f t="shared" si="502"/>
        <v>54.166666666666664</v>
      </c>
      <c r="BL1880" s="51">
        <f t="shared" si="503"/>
        <v>100</v>
      </c>
      <c r="BM1880" s="51">
        <f t="shared" si="504"/>
        <v>54.166666666666664</v>
      </c>
      <c r="BN1880" s="52">
        <f t="shared" si="505"/>
        <v>0</v>
      </c>
      <c r="BO1880" s="52">
        <f t="shared" si="506"/>
        <v>120</v>
      </c>
      <c r="BP1880" s="52">
        <f t="shared" si="507"/>
        <v>0</v>
      </c>
      <c r="BQ1880" s="53">
        <f t="shared" si="508"/>
        <v>0</v>
      </c>
    </row>
    <row r="1881" spans="1:69">
      <c r="A1881" s="41">
        <v>1942</v>
      </c>
      <c r="B1881" s="42">
        <v>46053</v>
      </c>
      <c r="C1881" s="15" t="s">
        <v>91</v>
      </c>
      <c r="D1881" s="43" t="str">
        <f t="shared" si="510"/>
        <v>EG</v>
      </c>
      <c r="E1881" s="44" t="s">
        <v>125</v>
      </c>
      <c r="F1881" s="44" t="s">
        <v>183</v>
      </c>
      <c r="G1881" s="45" t="s">
        <v>178</v>
      </c>
      <c r="H1881" s="45"/>
      <c r="I1881" s="45"/>
      <c r="J1881" s="5">
        <v>200609.2</v>
      </c>
      <c r="K1881" s="46" t="str">
        <f>VLOOKUP(J1881,'[1]Item List (3)'!A$1:B$110000,2,FALSE)</f>
        <v>NF.OR 311</v>
      </c>
      <c r="L1881" s="5"/>
      <c r="M1881" s="15" t="str">
        <f t="shared" si="509"/>
        <v>OR</v>
      </c>
      <c r="N1881" s="15">
        <v>60</v>
      </c>
      <c r="O1881" s="47">
        <f t="shared" si="500"/>
        <v>60</v>
      </c>
      <c r="P1881" s="15">
        <v>1</v>
      </c>
      <c r="Q1881" s="15">
        <v>219</v>
      </c>
      <c r="R1881" s="15">
        <v>48</v>
      </c>
      <c r="S1881" s="15">
        <v>5</v>
      </c>
      <c r="T1881" s="15"/>
      <c r="U1881" s="48">
        <f t="shared" si="511"/>
        <v>224</v>
      </c>
      <c r="V1881" s="15">
        <v>375</v>
      </c>
      <c r="W1881" s="15"/>
      <c r="X1881" s="15">
        <v>30</v>
      </c>
      <c r="Y1881" s="15"/>
      <c r="Z1881" s="15">
        <v>15</v>
      </c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>
        <v>60</v>
      </c>
      <c r="AS1881" s="15"/>
      <c r="AT1881" s="15"/>
      <c r="AU1881" s="15"/>
      <c r="AV1881" s="15"/>
      <c r="AW1881" s="15"/>
      <c r="AX1881" s="15"/>
      <c r="AY1881" s="15"/>
      <c r="AZ1881" s="15"/>
      <c r="BA1881" s="15"/>
      <c r="BB1881" s="15"/>
      <c r="BC1881" s="15"/>
      <c r="BD1881" s="15"/>
      <c r="BE1881" s="15"/>
      <c r="BF1881" s="15"/>
      <c r="BG1881" s="48">
        <f t="shared" si="497"/>
        <v>480</v>
      </c>
      <c r="BH1881" s="49">
        <f t="shared" si="501"/>
        <v>8</v>
      </c>
      <c r="BI1881" s="50">
        <f t="shared" si="498"/>
        <v>6.25</v>
      </c>
      <c r="BJ1881" s="50">
        <f t="shared" si="499"/>
        <v>78.125</v>
      </c>
      <c r="BK1881" s="51">
        <f t="shared" si="502"/>
        <v>59.733333333333341</v>
      </c>
      <c r="BL1881" s="51">
        <f t="shared" si="503"/>
        <v>76.339285714285708</v>
      </c>
      <c r="BM1881" s="51">
        <f t="shared" si="504"/>
        <v>35.625</v>
      </c>
      <c r="BN1881" s="52">
        <f t="shared" si="505"/>
        <v>0</v>
      </c>
      <c r="BO1881" s="52">
        <f t="shared" si="506"/>
        <v>480</v>
      </c>
      <c r="BP1881" s="52">
        <f t="shared" si="507"/>
        <v>1.75</v>
      </c>
      <c r="BQ1881" s="53">
        <f t="shared" si="508"/>
        <v>105</v>
      </c>
    </row>
    <row r="1882" spans="1:69">
      <c r="A1882" s="41">
        <v>1943</v>
      </c>
      <c r="B1882" s="42">
        <v>46053</v>
      </c>
      <c r="C1882" s="15" t="s">
        <v>91</v>
      </c>
      <c r="D1882" s="43" t="str">
        <f t="shared" si="510"/>
        <v>EG</v>
      </c>
      <c r="E1882" s="44" t="s">
        <v>128</v>
      </c>
      <c r="F1882" s="44" t="s">
        <v>122</v>
      </c>
      <c r="G1882" s="45" t="s">
        <v>127</v>
      </c>
      <c r="H1882" s="45"/>
      <c r="I1882" s="45"/>
      <c r="J1882" s="5">
        <v>100282.4</v>
      </c>
      <c r="K1882" s="46" t="str">
        <f>VLOOKUP(J1882,'[1]Item List (3)'!A$1:B$110000,2,FALSE)</f>
        <v>D.IR 14537 SPL</v>
      </c>
      <c r="L1882" s="5">
        <v>251225005</v>
      </c>
      <c r="M1882" s="15" t="str">
        <f t="shared" si="509"/>
        <v>IR</v>
      </c>
      <c r="N1882" s="15">
        <v>50</v>
      </c>
      <c r="O1882" s="47">
        <f t="shared" si="500"/>
        <v>72</v>
      </c>
      <c r="P1882" s="15">
        <v>1</v>
      </c>
      <c r="Q1882" s="15">
        <v>25</v>
      </c>
      <c r="R1882" s="15">
        <v>2</v>
      </c>
      <c r="S1882" s="15"/>
      <c r="T1882" s="15"/>
      <c r="U1882" s="48">
        <f t="shared" si="511"/>
        <v>25</v>
      </c>
      <c r="V1882" s="15">
        <v>60</v>
      </c>
      <c r="W1882" s="15">
        <v>60</v>
      </c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>
        <v>300</v>
      </c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/>
      <c r="BB1882" s="15"/>
      <c r="BC1882" s="15"/>
      <c r="BD1882" s="15"/>
      <c r="BE1882" s="15"/>
      <c r="BF1882" s="15"/>
      <c r="BG1882" s="48">
        <f t="shared" si="497"/>
        <v>420</v>
      </c>
      <c r="BH1882" s="49">
        <f t="shared" si="501"/>
        <v>7</v>
      </c>
      <c r="BI1882" s="50">
        <f t="shared" si="498"/>
        <v>1</v>
      </c>
      <c r="BJ1882" s="50">
        <f t="shared" si="499"/>
        <v>14.285714285714285</v>
      </c>
      <c r="BK1882" s="51">
        <f t="shared" si="502"/>
        <v>34.722222222222221</v>
      </c>
      <c r="BL1882" s="51">
        <f t="shared" si="503"/>
        <v>92</v>
      </c>
      <c r="BM1882" s="51">
        <f t="shared" si="504"/>
        <v>4.5634920634920624</v>
      </c>
      <c r="BN1882" s="52">
        <f t="shared" si="505"/>
        <v>1</v>
      </c>
      <c r="BO1882" s="52">
        <f t="shared" si="506"/>
        <v>432</v>
      </c>
      <c r="BP1882" s="52">
        <f t="shared" si="507"/>
        <v>5</v>
      </c>
      <c r="BQ1882" s="53">
        <f t="shared" si="508"/>
        <v>360</v>
      </c>
    </row>
    <row r="1883" spans="1:69">
      <c r="A1883" s="41">
        <v>1944</v>
      </c>
      <c r="B1883" s="42">
        <v>46053</v>
      </c>
      <c r="C1883" s="15" t="s">
        <v>91</v>
      </c>
      <c r="D1883" s="43" t="str">
        <f t="shared" si="510"/>
        <v>EG</v>
      </c>
      <c r="E1883" s="44" t="s">
        <v>128</v>
      </c>
      <c r="F1883" s="44" t="s">
        <v>184</v>
      </c>
      <c r="G1883" s="45" t="s">
        <v>127</v>
      </c>
      <c r="H1883" s="45"/>
      <c r="I1883" s="45"/>
      <c r="J1883" s="5">
        <v>100282.4</v>
      </c>
      <c r="K1883" s="46" t="str">
        <f>VLOOKUP(J1883,'[1]Item List (3)'!A$1:B$110000,2,FALSE)</f>
        <v>D.IR 14537 SPL</v>
      </c>
      <c r="L1883" s="5">
        <v>251225005</v>
      </c>
      <c r="M1883" s="15" t="str">
        <f t="shared" si="509"/>
        <v>IR</v>
      </c>
      <c r="N1883" s="15">
        <v>50</v>
      </c>
      <c r="O1883" s="47">
        <f t="shared" si="500"/>
        <v>72</v>
      </c>
      <c r="P1883" s="15">
        <v>1</v>
      </c>
      <c r="Q1883" s="15">
        <v>65</v>
      </c>
      <c r="R1883" s="15"/>
      <c r="S1883" s="15"/>
      <c r="T1883" s="15"/>
      <c r="U1883" s="48">
        <f t="shared" si="511"/>
        <v>65</v>
      </c>
      <c r="V1883" s="15">
        <v>60</v>
      </c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/>
      <c r="BB1883" s="15"/>
      <c r="BC1883" s="15"/>
      <c r="BD1883" s="15"/>
      <c r="BE1883" s="15"/>
      <c r="BF1883" s="15"/>
      <c r="BG1883" s="48">
        <f t="shared" si="497"/>
        <v>60</v>
      </c>
      <c r="BH1883" s="49">
        <f t="shared" si="501"/>
        <v>1</v>
      </c>
      <c r="BI1883" s="50">
        <f t="shared" si="498"/>
        <v>1</v>
      </c>
      <c r="BJ1883" s="50">
        <f t="shared" si="499"/>
        <v>100</v>
      </c>
      <c r="BK1883" s="51">
        <f t="shared" si="502"/>
        <v>90.277777777777786</v>
      </c>
      <c r="BL1883" s="51">
        <f t="shared" si="503"/>
        <v>100</v>
      </c>
      <c r="BM1883" s="51">
        <f t="shared" si="504"/>
        <v>90.277777777777786</v>
      </c>
      <c r="BN1883" s="52">
        <f t="shared" si="505"/>
        <v>0</v>
      </c>
      <c r="BO1883" s="52">
        <f t="shared" si="506"/>
        <v>72</v>
      </c>
      <c r="BP1883" s="52">
        <f t="shared" si="507"/>
        <v>0</v>
      </c>
      <c r="BQ1883" s="53">
        <f t="shared" si="508"/>
        <v>0</v>
      </c>
    </row>
    <row r="1884" spans="1:69">
      <c r="A1884" s="41">
        <v>1945</v>
      </c>
      <c r="B1884" s="42">
        <v>46053</v>
      </c>
      <c r="C1884" s="15" t="s">
        <v>91</v>
      </c>
      <c r="D1884" s="43" t="str">
        <f t="shared" si="510"/>
        <v>EG</v>
      </c>
      <c r="E1884" s="44" t="s">
        <v>129</v>
      </c>
      <c r="F1884" s="44" t="s">
        <v>122</v>
      </c>
      <c r="G1884" s="45" t="s">
        <v>149</v>
      </c>
      <c r="H1884" s="45" t="s">
        <v>174</v>
      </c>
      <c r="I1884" s="45"/>
      <c r="J1884" s="5">
        <v>100261</v>
      </c>
      <c r="K1884" s="46" t="str">
        <f>VLOOKUP(J1884,'[1]Item List (3)'!A$1:B$110000,2,FALSE)</f>
        <v>IR. 211 YY4</v>
      </c>
      <c r="L1884" s="5">
        <v>260116004</v>
      </c>
      <c r="M1884" s="15" t="str">
        <f t="shared" si="509"/>
        <v>IR</v>
      </c>
      <c r="N1884" s="15">
        <v>20</v>
      </c>
      <c r="O1884" s="47">
        <f t="shared" si="500"/>
        <v>180</v>
      </c>
      <c r="P1884" s="15">
        <v>1</v>
      </c>
      <c r="Q1884" s="15">
        <v>1400</v>
      </c>
      <c r="R1884" s="15"/>
      <c r="S1884" s="15"/>
      <c r="T1884" s="15"/>
      <c r="U1884" s="48">
        <f t="shared" si="511"/>
        <v>1400</v>
      </c>
      <c r="V1884" s="15">
        <v>480</v>
      </c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/>
      <c r="BB1884" s="15"/>
      <c r="BC1884" s="15"/>
      <c r="BD1884" s="15"/>
      <c r="BE1884" s="15"/>
      <c r="BF1884" s="15"/>
      <c r="BG1884" s="48">
        <f t="shared" si="497"/>
        <v>480</v>
      </c>
      <c r="BH1884" s="49">
        <f t="shared" si="501"/>
        <v>8</v>
      </c>
      <c r="BI1884" s="50">
        <f t="shared" si="498"/>
        <v>8</v>
      </c>
      <c r="BJ1884" s="50">
        <f t="shared" si="499"/>
        <v>100</v>
      </c>
      <c r="BK1884" s="51">
        <f t="shared" si="502"/>
        <v>97.222222222222214</v>
      </c>
      <c r="BL1884" s="51">
        <f t="shared" si="503"/>
        <v>100</v>
      </c>
      <c r="BM1884" s="51">
        <f t="shared" si="504"/>
        <v>97.222222222222214</v>
      </c>
      <c r="BN1884" s="52">
        <f t="shared" si="505"/>
        <v>0</v>
      </c>
      <c r="BO1884" s="52">
        <f t="shared" si="506"/>
        <v>1440</v>
      </c>
      <c r="BP1884" s="52">
        <f t="shared" si="507"/>
        <v>0</v>
      </c>
      <c r="BQ1884" s="53">
        <f t="shared" si="508"/>
        <v>0</v>
      </c>
    </row>
    <row r="1885" spans="1:69">
      <c r="A1885" s="41">
        <v>1946</v>
      </c>
      <c r="B1885" s="42">
        <v>46053</v>
      </c>
      <c r="C1885" s="15" t="s">
        <v>91</v>
      </c>
      <c r="D1885" s="43" t="str">
        <f t="shared" si="510"/>
        <v>EG</v>
      </c>
      <c r="E1885" s="44" t="s">
        <v>130</v>
      </c>
      <c r="F1885" s="44" t="s">
        <v>122</v>
      </c>
      <c r="G1885" s="45" t="s">
        <v>162</v>
      </c>
      <c r="H1885" s="45"/>
      <c r="I1885" s="45"/>
      <c r="J1885" s="5">
        <v>100282.4</v>
      </c>
      <c r="K1885" s="46" t="str">
        <f>VLOOKUP(J1885,'[1]Item List (3)'!A$1:B$110000,2,FALSE)</f>
        <v>D.IR 14537 SPL</v>
      </c>
      <c r="L1885" s="5">
        <v>251225005</v>
      </c>
      <c r="M1885" s="15" t="str">
        <f t="shared" si="509"/>
        <v>IR</v>
      </c>
      <c r="N1885" s="15">
        <v>45</v>
      </c>
      <c r="O1885" s="47">
        <f t="shared" si="500"/>
        <v>80</v>
      </c>
      <c r="P1885" s="15">
        <v>1</v>
      </c>
      <c r="Q1885" s="15">
        <v>79</v>
      </c>
      <c r="R1885" s="15">
        <v>4</v>
      </c>
      <c r="S1885" s="15"/>
      <c r="T1885" s="15"/>
      <c r="U1885" s="48">
        <f t="shared" si="511"/>
        <v>79</v>
      </c>
      <c r="V1885" s="15">
        <v>90</v>
      </c>
      <c r="W1885" s="15"/>
      <c r="X1885" s="15">
        <v>35</v>
      </c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>
        <v>150</v>
      </c>
      <c r="AS1885" s="15"/>
      <c r="AT1885" s="15"/>
      <c r="AU1885" s="15"/>
      <c r="AV1885" s="15"/>
      <c r="AW1885" s="15"/>
      <c r="AX1885" s="15"/>
      <c r="AY1885" s="15"/>
      <c r="AZ1885" s="15"/>
      <c r="BA1885" s="15"/>
      <c r="BB1885" s="15"/>
      <c r="BC1885" s="15"/>
      <c r="BD1885" s="15"/>
      <c r="BE1885" s="15"/>
      <c r="BF1885" s="15"/>
      <c r="BG1885" s="48">
        <f t="shared" ref="BG1885:BG1909" si="512">SUM(V1885:BF1885)</f>
        <v>275</v>
      </c>
      <c r="BH1885" s="49">
        <f t="shared" si="501"/>
        <v>4.583333333333333</v>
      </c>
      <c r="BI1885" s="50">
        <f t="shared" ref="BI1885:BI1909" si="513">IFERROR(BH1885-SUM(W1885:BF1885)/60,0)</f>
        <v>1.4999999999999996</v>
      </c>
      <c r="BJ1885" s="50">
        <f t="shared" ref="BJ1885:BJ1909" si="514">IFERROR(BI1885/BH1885*100,)</f>
        <v>32.72727272727272</v>
      </c>
      <c r="BK1885" s="51">
        <f t="shared" si="502"/>
        <v>65.833333333333357</v>
      </c>
      <c r="BL1885" s="51">
        <f t="shared" si="503"/>
        <v>94.936708860759495</v>
      </c>
      <c r="BM1885" s="51">
        <f t="shared" si="504"/>
        <v>20.45454545454546</v>
      </c>
      <c r="BN1885" s="52">
        <f t="shared" si="505"/>
        <v>0</v>
      </c>
      <c r="BO1885" s="52">
        <f t="shared" si="506"/>
        <v>366.66666666666669</v>
      </c>
      <c r="BP1885" s="52">
        <f t="shared" si="507"/>
        <v>3.0833333333333335</v>
      </c>
      <c r="BQ1885" s="53">
        <f t="shared" si="508"/>
        <v>246.66666666666666</v>
      </c>
    </row>
    <row r="1886" spans="1:69">
      <c r="A1886" s="41">
        <v>1947</v>
      </c>
      <c r="B1886" s="42">
        <v>46053</v>
      </c>
      <c r="C1886" s="15" t="s">
        <v>91</v>
      </c>
      <c r="D1886" s="43" t="str">
        <f t="shared" si="510"/>
        <v>EG</v>
      </c>
      <c r="E1886" s="44" t="s">
        <v>130</v>
      </c>
      <c r="F1886" s="44" t="s">
        <v>184</v>
      </c>
      <c r="G1886" s="45" t="s">
        <v>162</v>
      </c>
      <c r="H1886" s="45"/>
      <c r="I1886" s="45"/>
      <c r="J1886" s="5">
        <v>100282.4</v>
      </c>
      <c r="K1886" s="46" t="str">
        <f>VLOOKUP(J1886,'[1]Item List (3)'!A$1:B$110000,2,FALSE)</f>
        <v>D.IR 14537 SPL</v>
      </c>
      <c r="L1886" s="5">
        <v>251225005</v>
      </c>
      <c r="M1886" s="15" t="str">
        <f t="shared" si="509"/>
        <v>IR</v>
      </c>
      <c r="N1886" s="15">
        <v>45</v>
      </c>
      <c r="O1886" s="47">
        <f t="shared" si="500"/>
        <v>80</v>
      </c>
      <c r="P1886" s="15">
        <v>1</v>
      </c>
      <c r="Q1886" s="15">
        <v>61</v>
      </c>
      <c r="R1886" s="15"/>
      <c r="S1886" s="15">
        <v>9</v>
      </c>
      <c r="T1886" s="15"/>
      <c r="U1886" s="48">
        <f t="shared" si="511"/>
        <v>70</v>
      </c>
      <c r="V1886" s="15">
        <v>85</v>
      </c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/>
      <c r="BB1886" s="15"/>
      <c r="BC1886" s="15"/>
      <c r="BD1886" s="15"/>
      <c r="BE1886" s="15"/>
      <c r="BF1886" s="15"/>
      <c r="BG1886" s="48">
        <f t="shared" si="512"/>
        <v>85</v>
      </c>
      <c r="BH1886" s="49">
        <f t="shared" si="501"/>
        <v>1.4166666666666667</v>
      </c>
      <c r="BI1886" s="50">
        <f t="shared" si="513"/>
        <v>1.4166666666666667</v>
      </c>
      <c r="BJ1886" s="50">
        <f t="shared" si="514"/>
        <v>100</v>
      </c>
      <c r="BK1886" s="51">
        <f t="shared" si="502"/>
        <v>61.764705882352942</v>
      </c>
      <c r="BL1886" s="51">
        <f t="shared" si="503"/>
        <v>87.142857142857139</v>
      </c>
      <c r="BM1886" s="51">
        <f t="shared" si="504"/>
        <v>53.823529411764717</v>
      </c>
      <c r="BN1886" s="52">
        <f t="shared" si="505"/>
        <v>0</v>
      </c>
      <c r="BO1886" s="52">
        <f t="shared" si="506"/>
        <v>113.33333333333333</v>
      </c>
      <c r="BP1886" s="52">
        <f t="shared" si="507"/>
        <v>0</v>
      </c>
      <c r="BQ1886" s="53">
        <f t="shared" si="508"/>
        <v>0</v>
      </c>
    </row>
    <row r="1887" spans="1:69">
      <c r="A1887" s="41">
        <v>1948</v>
      </c>
      <c r="B1887" s="42">
        <v>46053</v>
      </c>
      <c r="C1887" s="15" t="s">
        <v>91</v>
      </c>
      <c r="D1887" s="43" t="str">
        <f t="shared" si="510"/>
        <v>EG</v>
      </c>
      <c r="E1887" s="44" t="s">
        <v>130</v>
      </c>
      <c r="F1887" s="44" t="s">
        <v>184</v>
      </c>
      <c r="G1887" s="45" t="s">
        <v>162</v>
      </c>
      <c r="H1887" s="45"/>
      <c r="I1887" s="45"/>
      <c r="J1887" s="5">
        <v>104281</v>
      </c>
      <c r="K1887" s="46" t="str">
        <f>VLOOKUP(J1887,'[1]Item List (3)'!A$1:B$110000,2,FALSE)</f>
        <v>D.IR 14536</v>
      </c>
      <c r="L1887" s="5"/>
      <c r="M1887" s="15" t="str">
        <f t="shared" si="509"/>
        <v>IR</v>
      </c>
      <c r="N1887" s="15">
        <v>45</v>
      </c>
      <c r="O1887" s="47">
        <f t="shared" si="500"/>
        <v>80</v>
      </c>
      <c r="P1887" s="15">
        <v>1</v>
      </c>
      <c r="Q1887" s="15">
        <v>65</v>
      </c>
      <c r="R1887" s="15"/>
      <c r="S1887" s="15">
        <v>26</v>
      </c>
      <c r="T1887" s="15"/>
      <c r="U1887" s="48">
        <f t="shared" si="511"/>
        <v>91</v>
      </c>
      <c r="V1887" s="15">
        <v>90</v>
      </c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/>
      <c r="BB1887" s="15"/>
      <c r="BC1887" s="15"/>
      <c r="BD1887" s="15"/>
      <c r="BE1887" s="15"/>
      <c r="BF1887" s="15"/>
      <c r="BG1887" s="48">
        <f t="shared" si="512"/>
        <v>90</v>
      </c>
      <c r="BH1887" s="49">
        <f t="shared" si="501"/>
        <v>1.5</v>
      </c>
      <c r="BI1887" s="50">
        <f t="shared" si="513"/>
        <v>1.5</v>
      </c>
      <c r="BJ1887" s="50">
        <f t="shared" si="514"/>
        <v>100</v>
      </c>
      <c r="BK1887" s="51">
        <f t="shared" si="502"/>
        <v>75.833333333333329</v>
      </c>
      <c r="BL1887" s="51">
        <f t="shared" si="503"/>
        <v>71.428571428571431</v>
      </c>
      <c r="BM1887" s="51">
        <f t="shared" si="504"/>
        <v>54.166666666666664</v>
      </c>
      <c r="BN1887" s="52">
        <f t="shared" si="505"/>
        <v>0</v>
      </c>
      <c r="BO1887" s="52">
        <f t="shared" si="506"/>
        <v>120</v>
      </c>
      <c r="BP1887" s="52">
        <f t="shared" si="507"/>
        <v>0</v>
      </c>
      <c r="BQ1887" s="53">
        <f t="shared" si="508"/>
        <v>0</v>
      </c>
    </row>
    <row r="1888" spans="1:69">
      <c r="A1888" s="41">
        <v>1949</v>
      </c>
      <c r="B1888" s="42">
        <v>46053</v>
      </c>
      <c r="C1888" s="15" t="s">
        <v>91</v>
      </c>
      <c r="D1888" s="43" t="str">
        <f t="shared" si="510"/>
        <v>IG</v>
      </c>
      <c r="E1888" s="44" t="s">
        <v>131</v>
      </c>
      <c r="F1888" s="44"/>
      <c r="G1888" s="45"/>
      <c r="H1888" s="45"/>
      <c r="I1888" s="45"/>
      <c r="J1888" s="5"/>
      <c r="K1888" s="46" t="e">
        <f>VLOOKUP(J1888,'[1]Item List (3)'!A$1:B$110000,2,FALSE)</f>
        <v>#N/A</v>
      </c>
      <c r="L1888" s="5"/>
      <c r="M1888" s="15" t="str">
        <f t="shared" si="509"/>
        <v>IR</v>
      </c>
      <c r="N1888" s="15"/>
      <c r="O1888" s="47" t="str">
        <f t="shared" si="500"/>
        <v/>
      </c>
      <c r="P1888" s="15"/>
      <c r="Q1888" s="15"/>
      <c r="R1888" s="15"/>
      <c r="S1888" s="15"/>
      <c r="T1888" s="15"/>
      <c r="U1888" s="48">
        <f t="shared" si="511"/>
        <v>0</v>
      </c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>
        <v>480</v>
      </c>
      <c r="AV1888" s="15"/>
      <c r="AW1888" s="15"/>
      <c r="AX1888" s="15"/>
      <c r="AY1888" s="15"/>
      <c r="AZ1888" s="15"/>
      <c r="BA1888" s="15"/>
      <c r="BB1888" s="15"/>
      <c r="BC1888" s="15"/>
      <c r="BD1888" s="15"/>
      <c r="BE1888" s="15"/>
      <c r="BF1888" s="15"/>
      <c r="BG1888" s="48">
        <f t="shared" si="512"/>
        <v>480</v>
      </c>
      <c r="BH1888" s="49">
        <f t="shared" si="501"/>
        <v>8</v>
      </c>
      <c r="BI1888" s="50">
        <f t="shared" si="513"/>
        <v>0</v>
      </c>
      <c r="BJ1888" s="50">
        <f t="shared" si="514"/>
        <v>0</v>
      </c>
      <c r="BK1888" s="51">
        <f t="shared" si="502"/>
        <v>0</v>
      </c>
      <c r="BL1888" s="51">
        <f t="shared" si="503"/>
        <v>0</v>
      </c>
      <c r="BM1888" s="51">
        <f t="shared" si="504"/>
        <v>0</v>
      </c>
      <c r="BN1888" s="52">
        <f t="shared" si="505"/>
        <v>0</v>
      </c>
      <c r="BO1888" s="52">
        <f t="shared" si="506"/>
        <v>0</v>
      </c>
      <c r="BP1888" s="52">
        <f t="shared" si="507"/>
        <v>8</v>
      </c>
      <c r="BQ1888" s="53">
        <f t="shared" si="508"/>
        <v>0</v>
      </c>
    </row>
    <row r="1889" spans="1:69">
      <c r="A1889" s="41">
        <v>1950</v>
      </c>
      <c r="B1889" s="42">
        <v>46053</v>
      </c>
      <c r="C1889" s="15" t="s">
        <v>91</v>
      </c>
      <c r="D1889" s="43" t="str">
        <f t="shared" si="510"/>
        <v>IG</v>
      </c>
      <c r="E1889" s="44" t="s">
        <v>135</v>
      </c>
      <c r="F1889" s="44"/>
      <c r="G1889" s="45"/>
      <c r="H1889" s="45"/>
      <c r="I1889" s="45"/>
      <c r="J1889" s="5"/>
      <c r="K1889" s="46" t="e">
        <f>VLOOKUP(J1889,'[1]Item List (3)'!A$1:B$110000,2,FALSE)</f>
        <v>#N/A</v>
      </c>
      <c r="L1889" s="5"/>
      <c r="M1889" s="15" t="str">
        <f t="shared" si="509"/>
        <v>IR</v>
      </c>
      <c r="N1889" s="15"/>
      <c r="O1889" s="47" t="str">
        <f t="shared" si="500"/>
        <v/>
      </c>
      <c r="P1889" s="15"/>
      <c r="Q1889" s="15"/>
      <c r="R1889" s="15"/>
      <c r="S1889" s="15"/>
      <c r="T1889" s="15"/>
      <c r="U1889" s="48">
        <f t="shared" si="511"/>
        <v>0</v>
      </c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>
        <v>480</v>
      </c>
      <c r="AS1889" s="15"/>
      <c r="AT1889" s="15"/>
      <c r="AU1889" s="15"/>
      <c r="AV1889" s="15"/>
      <c r="AW1889" s="15"/>
      <c r="AX1889" s="15"/>
      <c r="AY1889" s="15"/>
      <c r="AZ1889" s="15"/>
      <c r="BA1889" s="15"/>
      <c r="BB1889" s="15"/>
      <c r="BC1889" s="15"/>
      <c r="BD1889" s="15"/>
      <c r="BE1889" s="15"/>
      <c r="BF1889" s="15"/>
      <c r="BG1889" s="48">
        <f t="shared" si="512"/>
        <v>480</v>
      </c>
      <c r="BH1889" s="49">
        <f t="shared" si="501"/>
        <v>8</v>
      </c>
      <c r="BI1889" s="50">
        <f t="shared" si="513"/>
        <v>0</v>
      </c>
      <c r="BJ1889" s="50">
        <f t="shared" si="514"/>
        <v>0</v>
      </c>
      <c r="BK1889" s="51">
        <f t="shared" si="502"/>
        <v>0</v>
      </c>
      <c r="BL1889" s="51">
        <f t="shared" si="503"/>
        <v>0</v>
      </c>
      <c r="BM1889" s="51">
        <f t="shared" si="504"/>
        <v>0</v>
      </c>
      <c r="BN1889" s="52">
        <f t="shared" si="505"/>
        <v>0</v>
      </c>
      <c r="BO1889" s="52">
        <f t="shared" si="506"/>
        <v>0</v>
      </c>
      <c r="BP1889" s="52">
        <f t="shared" si="507"/>
        <v>8</v>
      </c>
      <c r="BQ1889" s="53">
        <f t="shared" si="508"/>
        <v>0</v>
      </c>
    </row>
    <row r="1890" spans="1:69">
      <c r="A1890" s="41">
        <v>1951</v>
      </c>
      <c r="B1890" s="42">
        <v>46053</v>
      </c>
      <c r="C1890" s="15" t="s">
        <v>91</v>
      </c>
      <c r="D1890" s="43" t="str">
        <f t="shared" si="510"/>
        <v>IG</v>
      </c>
      <c r="E1890" s="44" t="s">
        <v>140</v>
      </c>
      <c r="F1890" s="44"/>
      <c r="G1890" s="45"/>
      <c r="H1890" s="45"/>
      <c r="I1890" s="45"/>
      <c r="J1890" s="5"/>
      <c r="K1890" s="46" t="e">
        <f>VLOOKUP(J1890,'[1]Item List (3)'!A$1:B$110000,2,FALSE)</f>
        <v>#N/A</v>
      </c>
      <c r="L1890" s="5"/>
      <c r="M1890" s="15" t="str">
        <f t="shared" si="509"/>
        <v>IR</v>
      </c>
      <c r="N1890" s="15"/>
      <c r="O1890" s="47" t="str">
        <f t="shared" si="500"/>
        <v/>
      </c>
      <c r="P1890" s="15"/>
      <c r="Q1890" s="15"/>
      <c r="R1890" s="15"/>
      <c r="S1890" s="15"/>
      <c r="T1890" s="15"/>
      <c r="U1890" s="48">
        <f t="shared" si="511"/>
        <v>0</v>
      </c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>
        <v>480</v>
      </c>
      <c r="AS1890" s="15"/>
      <c r="AT1890" s="15"/>
      <c r="AU1890" s="15"/>
      <c r="AV1890" s="15"/>
      <c r="AW1890" s="15"/>
      <c r="AX1890" s="15"/>
      <c r="AY1890" s="15"/>
      <c r="AZ1890" s="15"/>
      <c r="BA1890" s="15"/>
      <c r="BB1890" s="15"/>
      <c r="BC1890" s="15"/>
      <c r="BD1890" s="15"/>
      <c r="BE1890" s="15"/>
      <c r="BF1890" s="15"/>
      <c r="BG1890" s="48">
        <f t="shared" si="512"/>
        <v>480</v>
      </c>
      <c r="BH1890" s="49">
        <f t="shared" si="501"/>
        <v>8</v>
      </c>
      <c r="BI1890" s="50">
        <f t="shared" si="513"/>
        <v>0</v>
      </c>
      <c r="BJ1890" s="50">
        <f t="shared" si="514"/>
        <v>0</v>
      </c>
      <c r="BK1890" s="51">
        <f t="shared" si="502"/>
        <v>0</v>
      </c>
      <c r="BL1890" s="51">
        <f t="shared" si="503"/>
        <v>0</v>
      </c>
      <c r="BM1890" s="51">
        <f t="shared" si="504"/>
        <v>0</v>
      </c>
      <c r="BN1890" s="52">
        <f t="shared" si="505"/>
        <v>0</v>
      </c>
      <c r="BO1890" s="52">
        <f t="shared" si="506"/>
        <v>0</v>
      </c>
      <c r="BP1890" s="52">
        <f t="shared" si="507"/>
        <v>8</v>
      </c>
      <c r="BQ1890" s="53">
        <f t="shared" si="508"/>
        <v>0</v>
      </c>
    </row>
    <row r="1891" spans="1:69">
      <c r="A1891" s="41">
        <v>1952</v>
      </c>
      <c r="B1891" s="42">
        <v>46053</v>
      </c>
      <c r="C1891" s="15" t="s">
        <v>91</v>
      </c>
      <c r="D1891" s="43" t="str">
        <f t="shared" si="510"/>
        <v>IG</v>
      </c>
      <c r="E1891" s="44" t="s">
        <v>143</v>
      </c>
      <c r="F1891" s="44"/>
      <c r="G1891" s="45"/>
      <c r="H1891" s="45"/>
      <c r="I1891" s="45"/>
      <c r="J1891" s="5"/>
      <c r="K1891" s="46" t="e">
        <f>VLOOKUP(J1891,'[1]Item List (3)'!A$1:B$110000,2,FALSE)</f>
        <v>#N/A</v>
      </c>
      <c r="L1891" s="5"/>
      <c r="M1891" s="15" t="str">
        <f t="shared" si="509"/>
        <v>IR</v>
      </c>
      <c r="N1891" s="15"/>
      <c r="O1891" s="47" t="str">
        <f t="shared" si="500"/>
        <v/>
      </c>
      <c r="P1891" s="15"/>
      <c r="Q1891" s="15"/>
      <c r="R1891" s="15"/>
      <c r="S1891" s="15"/>
      <c r="T1891" s="15"/>
      <c r="U1891" s="48">
        <f t="shared" si="511"/>
        <v>0</v>
      </c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>
        <v>480</v>
      </c>
      <c r="AS1891" s="15"/>
      <c r="AT1891" s="15"/>
      <c r="AU1891" s="15"/>
      <c r="AV1891" s="15"/>
      <c r="AW1891" s="15"/>
      <c r="AX1891" s="15"/>
      <c r="AY1891" s="15"/>
      <c r="AZ1891" s="15"/>
      <c r="BA1891" s="15"/>
      <c r="BB1891" s="15"/>
      <c r="BC1891" s="15"/>
      <c r="BD1891" s="15"/>
      <c r="BE1891" s="15"/>
      <c r="BF1891" s="15"/>
      <c r="BG1891" s="48">
        <f t="shared" si="512"/>
        <v>480</v>
      </c>
      <c r="BH1891" s="49">
        <f t="shared" si="501"/>
        <v>8</v>
      </c>
      <c r="BI1891" s="50">
        <f t="shared" si="513"/>
        <v>0</v>
      </c>
      <c r="BJ1891" s="50">
        <f t="shared" si="514"/>
        <v>0</v>
      </c>
      <c r="BK1891" s="51">
        <f t="shared" si="502"/>
        <v>0</v>
      </c>
      <c r="BL1891" s="51">
        <f t="shared" si="503"/>
        <v>0</v>
      </c>
      <c r="BM1891" s="51">
        <f t="shared" si="504"/>
        <v>0</v>
      </c>
      <c r="BN1891" s="52">
        <f t="shared" si="505"/>
        <v>0</v>
      </c>
      <c r="BO1891" s="52">
        <f t="shared" si="506"/>
        <v>0</v>
      </c>
      <c r="BP1891" s="52">
        <f t="shared" si="507"/>
        <v>8</v>
      </c>
      <c r="BQ1891" s="53">
        <f t="shared" si="508"/>
        <v>0</v>
      </c>
    </row>
    <row r="1892" spans="1:69">
      <c r="A1892" s="41">
        <v>1953</v>
      </c>
      <c r="B1892" s="42">
        <v>46053</v>
      </c>
      <c r="C1892" s="15" t="s">
        <v>91</v>
      </c>
      <c r="D1892" s="43" t="str">
        <f t="shared" si="510"/>
        <v>IG</v>
      </c>
      <c r="E1892" s="44" t="s">
        <v>144</v>
      </c>
      <c r="F1892" s="44"/>
      <c r="G1892" s="45"/>
      <c r="H1892" s="45"/>
      <c r="I1892" s="45"/>
      <c r="J1892" s="5"/>
      <c r="K1892" s="46" t="e">
        <f>VLOOKUP(J1892,'[1]Item List (3)'!A$1:B$110000,2,FALSE)</f>
        <v>#N/A</v>
      </c>
      <c r="L1892" s="5"/>
      <c r="M1892" s="15" t="str">
        <f t="shared" si="509"/>
        <v>IR</v>
      </c>
      <c r="N1892" s="15"/>
      <c r="O1892" s="47" t="str">
        <f t="shared" si="500"/>
        <v/>
      </c>
      <c r="P1892" s="15"/>
      <c r="Q1892" s="15"/>
      <c r="R1892" s="15"/>
      <c r="S1892" s="15"/>
      <c r="T1892" s="15"/>
      <c r="U1892" s="48">
        <f t="shared" si="511"/>
        <v>0</v>
      </c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>
        <v>480</v>
      </c>
      <c r="AS1892" s="15"/>
      <c r="AT1892" s="15"/>
      <c r="AU1892" s="15"/>
      <c r="AV1892" s="15"/>
      <c r="AW1892" s="15"/>
      <c r="AX1892" s="15"/>
      <c r="AY1892" s="15"/>
      <c r="AZ1892" s="15"/>
      <c r="BA1892" s="15"/>
      <c r="BB1892" s="15"/>
      <c r="BC1892" s="15"/>
      <c r="BD1892" s="15"/>
      <c r="BE1892" s="15"/>
      <c r="BF1892" s="15"/>
      <c r="BG1892" s="48">
        <f t="shared" si="512"/>
        <v>480</v>
      </c>
      <c r="BH1892" s="49">
        <f t="shared" si="501"/>
        <v>8</v>
      </c>
      <c r="BI1892" s="50">
        <f t="shared" si="513"/>
        <v>0</v>
      </c>
      <c r="BJ1892" s="50">
        <f t="shared" si="514"/>
        <v>0</v>
      </c>
      <c r="BK1892" s="51">
        <f t="shared" si="502"/>
        <v>0</v>
      </c>
      <c r="BL1892" s="51">
        <f t="shared" si="503"/>
        <v>0</v>
      </c>
      <c r="BM1892" s="51">
        <f t="shared" si="504"/>
        <v>0</v>
      </c>
      <c r="BN1892" s="52">
        <f t="shared" si="505"/>
        <v>0</v>
      </c>
      <c r="BO1892" s="52">
        <f t="shared" si="506"/>
        <v>0</v>
      </c>
      <c r="BP1892" s="52">
        <f t="shared" si="507"/>
        <v>8</v>
      </c>
      <c r="BQ1892" s="53">
        <f t="shared" si="508"/>
        <v>0</v>
      </c>
    </row>
    <row r="1893" spans="1:69">
      <c r="A1893" s="41">
        <v>1954</v>
      </c>
      <c r="B1893" s="42">
        <v>46053</v>
      </c>
      <c r="C1893" s="15" t="s">
        <v>91</v>
      </c>
      <c r="D1893" s="43" t="str">
        <f t="shared" si="510"/>
        <v>IG</v>
      </c>
      <c r="E1893" s="44" t="s">
        <v>146</v>
      </c>
      <c r="F1893" s="44"/>
      <c r="G1893" s="45"/>
      <c r="H1893" s="45"/>
      <c r="I1893" s="45"/>
      <c r="J1893" s="5"/>
      <c r="K1893" s="46" t="e">
        <f>VLOOKUP(J1893,'[1]Item List (3)'!A$1:B$110000,2,FALSE)</f>
        <v>#N/A</v>
      </c>
      <c r="L1893" s="5"/>
      <c r="M1893" s="15" t="str">
        <f t="shared" si="509"/>
        <v>IR</v>
      </c>
      <c r="N1893" s="15"/>
      <c r="O1893" s="47" t="str">
        <f t="shared" si="500"/>
        <v/>
      </c>
      <c r="P1893" s="15"/>
      <c r="Q1893" s="15"/>
      <c r="R1893" s="15"/>
      <c r="S1893" s="15"/>
      <c r="T1893" s="15"/>
      <c r="U1893" s="48">
        <f t="shared" si="511"/>
        <v>0</v>
      </c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>
        <v>480</v>
      </c>
      <c r="AS1893" s="15"/>
      <c r="AT1893" s="15"/>
      <c r="AU1893" s="15"/>
      <c r="AV1893" s="15"/>
      <c r="AW1893" s="15"/>
      <c r="AX1893" s="15"/>
      <c r="AY1893" s="15"/>
      <c r="AZ1893" s="15"/>
      <c r="BA1893" s="15"/>
      <c r="BB1893" s="15"/>
      <c r="BC1893" s="15"/>
      <c r="BD1893" s="15"/>
      <c r="BE1893" s="15"/>
      <c r="BF1893" s="15"/>
      <c r="BG1893" s="48">
        <f t="shared" si="512"/>
        <v>480</v>
      </c>
      <c r="BH1893" s="49">
        <f t="shared" si="501"/>
        <v>8</v>
      </c>
      <c r="BI1893" s="50">
        <f t="shared" si="513"/>
        <v>0</v>
      </c>
      <c r="BJ1893" s="50">
        <f t="shared" si="514"/>
        <v>0</v>
      </c>
      <c r="BK1893" s="51">
        <f t="shared" si="502"/>
        <v>0</v>
      </c>
      <c r="BL1893" s="51">
        <f t="shared" si="503"/>
        <v>0</v>
      </c>
      <c r="BM1893" s="51">
        <f t="shared" si="504"/>
        <v>0</v>
      </c>
      <c r="BN1893" s="52">
        <f t="shared" si="505"/>
        <v>0</v>
      </c>
      <c r="BO1893" s="52">
        <f t="shared" si="506"/>
        <v>0</v>
      </c>
      <c r="BP1893" s="52">
        <f t="shared" si="507"/>
        <v>8</v>
      </c>
      <c r="BQ1893" s="53">
        <f t="shared" si="508"/>
        <v>0</v>
      </c>
    </row>
    <row r="1894" spans="1:69">
      <c r="A1894" s="41">
        <v>1955</v>
      </c>
      <c r="B1894" s="42">
        <v>46053</v>
      </c>
      <c r="C1894" s="15" t="s">
        <v>91</v>
      </c>
      <c r="D1894" s="43" t="str">
        <f t="shared" si="510"/>
        <v>IG</v>
      </c>
      <c r="E1894" s="44" t="s">
        <v>147</v>
      </c>
      <c r="F1894" s="44"/>
      <c r="G1894" s="45"/>
      <c r="H1894" s="45"/>
      <c r="I1894" s="45"/>
      <c r="J1894" s="5"/>
      <c r="K1894" s="46" t="e">
        <f>VLOOKUP(J1894,'[1]Item List (3)'!A$1:B$110000,2,FALSE)</f>
        <v>#N/A</v>
      </c>
      <c r="L1894" s="5"/>
      <c r="M1894" s="15" t="str">
        <f t="shared" si="509"/>
        <v>IR</v>
      </c>
      <c r="N1894" s="15"/>
      <c r="O1894" s="47" t="str">
        <f t="shared" si="500"/>
        <v/>
      </c>
      <c r="P1894" s="15"/>
      <c r="Q1894" s="15"/>
      <c r="R1894" s="15"/>
      <c r="S1894" s="15"/>
      <c r="T1894" s="15"/>
      <c r="U1894" s="48">
        <f t="shared" si="511"/>
        <v>0</v>
      </c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>
        <v>480</v>
      </c>
      <c r="AS1894" s="15"/>
      <c r="AT1894" s="15"/>
      <c r="AU1894" s="15"/>
      <c r="AV1894" s="15"/>
      <c r="AW1894" s="15"/>
      <c r="AX1894" s="15"/>
      <c r="AY1894" s="15"/>
      <c r="AZ1894" s="15"/>
      <c r="BA1894" s="15"/>
      <c r="BB1894" s="15"/>
      <c r="BC1894" s="15"/>
      <c r="BD1894" s="15"/>
      <c r="BE1894" s="15"/>
      <c r="BF1894" s="15"/>
      <c r="BG1894" s="48">
        <f t="shared" si="512"/>
        <v>480</v>
      </c>
      <c r="BH1894" s="49">
        <f t="shared" si="501"/>
        <v>8</v>
      </c>
      <c r="BI1894" s="50">
        <f t="shared" si="513"/>
        <v>0</v>
      </c>
      <c r="BJ1894" s="50">
        <f t="shared" si="514"/>
        <v>0</v>
      </c>
      <c r="BK1894" s="51">
        <f t="shared" si="502"/>
        <v>0</v>
      </c>
      <c r="BL1894" s="51">
        <f t="shared" si="503"/>
        <v>0</v>
      </c>
      <c r="BM1894" s="51">
        <f t="shared" si="504"/>
        <v>0</v>
      </c>
      <c r="BN1894" s="52">
        <f t="shared" si="505"/>
        <v>0</v>
      </c>
      <c r="BO1894" s="52">
        <f t="shared" si="506"/>
        <v>0</v>
      </c>
      <c r="BP1894" s="52">
        <f t="shared" si="507"/>
        <v>8</v>
      </c>
      <c r="BQ1894" s="53">
        <f t="shared" si="508"/>
        <v>0</v>
      </c>
    </row>
    <row r="1895" spans="1:69">
      <c r="A1895" s="41">
        <v>1956</v>
      </c>
      <c r="B1895" s="42">
        <v>46053</v>
      </c>
      <c r="C1895" s="15" t="s">
        <v>91</v>
      </c>
      <c r="D1895" s="43" t="str">
        <f t="shared" si="510"/>
        <v>IG</v>
      </c>
      <c r="E1895" s="44" t="s">
        <v>150</v>
      </c>
      <c r="F1895" s="44"/>
      <c r="G1895" s="45"/>
      <c r="H1895" s="45"/>
      <c r="I1895" s="45"/>
      <c r="J1895" s="5"/>
      <c r="K1895" s="46" t="e">
        <f>VLOOKUP(J1895,'[1]Item List (3)'!A$1:B$110000,2,FALSE)</f>
        <v>#N/A</v>
      </c>
      <c r="L1895" s="5"/>
      <c r="M1895" s="15" t="str">
        <f t="shared" si="509"/>
        <v>IR</v>
      </c>
      <c r="N1895" s="15"/>
      <c r="O1895" s="47" t="str">
        <f t="shared" ref="O1895:O1909" si="515">IFERROR(3600/N1895,"")</f>
        <v/>
      </c>
      <c r="P1895" s="15"/>
      <c r="Q1895" s="15"/>
      <c r="R1895" s="15"/>
      <c r="S1895" s="15"/>
      <c r="T1895" s="15"/>
      <c r="U1895" s="48">
        <f t="shared" si="511"/>
        <v>0</v>
      </c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>
        <v>480</v>
      </c>
      <c r="AS1895" s="15"/>
      <c r="AT1895" s="15"/>
      <c r="AU1895" s="15"/>
      <c r="AV1895" s="15"/>
      <c r="AW1895" s="15"/>
      <c r="AX1895" s="15"/>
      <c r="AY1895" s="15"/>
      <c r="AZ1895" s="15"/>
      <c r="BA1895" s="15"/>
      <c r="BB1895" s="15"/>
      <c r="BC1895" s="15"/>
      <c r="BD1895" s="15"/>
      <c r="BE1895" s="15"/>
      <c r="BF1895" s="15"/>
      <c r="BG1895" s="48">
        <f t="shared" si="512"/>
        <v>480</v>
      </c>
      <c r="BH1895" s="49">
        <f t="shared" ref="BH1895:BH1909" si="516">BG1895/60</f>
        <v>8</v>
      </c>
      <c r="BI1895" s="50">
        <f t="shared" si="513"/>
        <v>0</v>
      </c>
      <c r="BJ1895" s="50">
        <f t="shared" si="514"/>
        <v>0</v>
      </c>
      <c r="BK1895" s="51">
        <f t="shared" ref="BK1895:BK1909" si="517">IFERROR(((U1895*N1895)/(BI1895*3600)*100),0)</f>
        <v>0</v>
      </c>
      <c r="BL1895" s="51">
        <f t="shared" ref="BL1895:BL1909" si="518">IFERROR(((U1895-(R1895+S1895+T1895))/U1895*100),0)</f>
        <v>0</v>
      </c>
      <c r="BM1895" s="51">
        <f t="shared" ref="BM1895:BM1909" si="519">IFERROR((((BJ1895*BK1895*BL1895)/1000000)*100),0)</f>
        <v>0</v>
      </c>
      <c r="BN1895" s="52">
        <f t="shared" ref="BN1895:BN1909" si="520">(W1895+AP1895+BE1895+BF1895)/60</f>
        <v>0</v>
      </c>
      <c r="BO1895" s="52">
        <f t="shared" ref="BO1895:BO1909" si="521">IFERROR(((BH1895-BN1895)*3600)/N1895,0)</f>
        <v>0</v>
      </c>
      <c r="BP1895" s="52">
        <f t="shared" ref="BP1895:BP1909" si="522">IFERROR(SUM(W1895:BF1895)/60-BN1895,0)</f>
        <v>8</v>
      </c>
      <c r="BQ1895" s="53">
        <f t="shared" ref="BQ1895:BQ1909" si="523">IFERROR(BP1895*3600/N1895,0)</f>
        <v>0</v>
      </c>
    </row>
    <row r="1896" spans="1:69">
      <c r="A1896" s="41">
        <v>1957</v>
      </c>
      <c r="B1896" s="42">
        <v>46053</v>
      </c>
      <c r="C1896" s="15" t="s">
        <v>91</v>
      </c>
      <c r="D1896" s="43" t="str">
        <f t="shared" si="510"/>
        <v>IG</v>
      </c>
      <c r="E1896" s="44" t="s">
        <v>153</v>
      </c>
      <c r="F1896" s="44"/>
      <c r="G1896" s="45"/>
      <c r="H1896" s="45"/>
      <c r="I1896" s="45"/>
      <c r="J1896" s="5"/>
      <c r="K1896" s="46" t="e">
        <f>VLOOKUP(J1896,'[1]Item List (3)'!A$1:B$110000,2,FALSE)</f>
        <v>#N/A</v>
      </c>
      <c r="L1896" s="5"/>
      <c r="M1896" s="15" t="str">
        <f t="shared" si="509"/>
        <v>IR</v>
      </c>
      <c r="N1896" s="15"/>
      <c r="O1896" s="47" t="str">
        <f t="shared" si="515"/>
        <v/>
      </c>
      <c r="P1896" s="15"/>
      <c r="Q1896" s="15"/>
      <c r="R1896" s="15"/>
      <c r="S1896" s="15"/>
      <c r="T1896" s="15"/>
      <c r="U1896" s="48">
        <f t="shared" si="511"/>
        <v>0</v>
      </c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>
        <v>480</v>
      </c>
      <c r="AS1896" s="15"/>
      <c r="AT1896" s="15"/>
      <c r="AU1896" s="15"/>
      <c r="AV1896" s="15"/>
      <c r="AW1896" s="15"/>
      <c r="AX1896" s="15"/>
      <c r="AY1896" s="15"/>
      <c r="AZ1896" s="15"/>
      <c r="BA1896" s="15"/>
      <c r="BB1896" s="15"/>
      <c r="BC1896" s="15"/>
      <c r="BD1896" s="15"/>
      <c r="BE1896" s="15"/>
      <c r="BF1896" s="15"/>
      <c r="BG1896" s="48">
        <f t="shared" si="512"/>
        <v>480</v>
      </c>
      <c r="BH1896" s="49">
        <f t="shared" si="516"/>
        <v>8</v>
      </c>
      <c r="BI1896" s="50">
        <f t="shared" si="513"/>
        <v>0</v>
      </c>
      <c r="BJ1896" s="50">
        <f t="shared" si="514"/>
        <v>0</v>
      </c>
      <c r="BK1896" s="51">
        <f t="shared" si="517"/>
        <v>0</v>
      </c>
      <c r="BL1896" s="51">
        <f t="shared" si="518"/>
        <v>0</v>
      </c>
      <c r="BM1896" s="51">
        <f t="shared" si="519"/>
        <v>0</v>
      </c>
      <c r="BN1896" s="52">
        <f t="shared" si="520"/>
        <v>0</v>
      </c>
      <c r="BO1896" s="52">
        <f t="shared" si="521"/>
        <v>0</v>
      </c>
      <c r="BP1896" s="52">
        <f t="shared" si="522"/>
        <v>8</v>
      </c>
      <c r="BQ1896" s="53">
        <f t="shared" si="523"/>
        <v>0</v>
      </c>
    </row>
    <row r="1897" spans="1:69">
      <c r="A1897" s="41">
        <v>1958</v>
      </c>
      <c r="B1897" s="42">
        <v>46053</v>
      </c>
      <c r="C1897" s="15" t="s">
        <v>91</v>
      </c>
      <c r="D1897" s="43" t="str">
        <f t="shared" si="510"/>
        <v>IG</v>
      </c>
      <c r="E1897" s="44" t="s">
        <v>155</v>
      </c>
      <c r="F1897" s="44"/>
      <c r="G1897" s="45"/>
      <c r="H1897" s="45"/>
      <c r="I1897" s="45"/>
      <c r="J1897" s="5"/>
      <c r="K1897" s="46" t="e">
        <f>VLOOKUP(J1897,'[1]Item List (3)'!A$1:B$110000,2,FALSE)</f>
        <v>#N/A</v>
      </c>
      <c r="L1897" s="5"/>
      <c r="M1897" s="15" t="str">
        <f t="shared" si="509"/>
        <v>IR</v>
      </c>
      <c r="N1897" s="15"/>
      <c r="O1897" s="47" t="str">
        <f t="shared" si="515"/>
        <v/>
      </c>
      <c r="P1897" s="15"/>
      <c r="Q1897" s="15"/>
      <c r="R1897" s="15"/>
      <c r="S1897" s="15"/>
      <c r="T1897" s="15"/>
      <c r="U1897" s="48">
        <f t="shared" si="511"/>
        <v>0</v>
      </c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>
        <v>480</v>
      </c>
      <c r="AS1897" s="15"/>
      <c r="AT1897" s="15"/>
      <c r="AU1897" s="15"/>
      <c r="AV1897" s="15"/>
      <c r="AW1897" s="15"/>
      <c r="AX1897" s="15"/>
      <c r="AY1897" s="15"/>
      <c r="AZ1897" s="15"/>
      <c r="BA1897" s="15"/>
      <c r="BB1897" s="15"/>
      <c r="BC1897" s="15"/>
      <c r="BD1897" s="15"/>
      <c r="BE1897" s="15"/>
      <c r="BF1897" s="15"/>
      <c r="BG1897" s="48">
        <f t="shared" si="512"/>
        <v>480</v>
      </c>
      <c r="BH1897" s="49">
        <f t="shared" si="516"/>
        <v>8</v>
      </c>
      <c r="BI1897" s="50">
        <f t="shared" si="513"/>
        <v>0</v>
      </c>
      <c r="BJ1897" s="50">
        <f t="shared" si="514"/>
        <v>0</v>
      </c>
      <c r="BK1897" s="51">
        <f t="shared" si="517"/>
        <v>0</v>
      </c>
      <c r="BL1897" s="51">
        <f t="shared" si="518"/>
        <v>0</v>
      </c>
      <c r="BM1897" s="51">
        <f t="shared" si="519"/>
        <v>0</v>
      </c>
      <c r="BN1897" s="52">
        <f t="shared" si="520"/>
        <v>0</v>
      </c>
      <c r="BO1897" s="52">
        <f t="shared" si="521"/>
        <v>0</v>
      </c>
      <c r="BP1897" s="52">
        <f t="shared" si="522"/>
        <v>8</v>
      </c>
      <c r="BQ1897" s="53">
        <f t="shared" si="523"/>
        <v>0</v>
      </c>
    </row>
    <row r="1898" spans="1:69">
      <c r="A1898" s="41">
        <v>1959</v>
      </c>
      <c r="B1898" s="42">
        <v>46053</v>
      </c>
      <c r="C1898" s="15" t="s">
        <v>91</v>
      </c>
      <c r="D1898" s="43" t="str">
        <f t="shared" si="510"/>
        <v>IG</v>
      </c>
      <c r="E1898" s="44" t="s">
        <v>158</v>
      </c>
      <c r="F1898" s="44" t="s">
        <v>132</v>
      </c>
      <c r="G1898" s="45" t="s">
        <v>107</v>
      </c>
      <c r="H1898" s="45"/>
      <c r="I1898" s="45"/>
      <c r="J1898" s="5">
        <v>208281</v>
      </c>
      <c r="K1898" s="46" t="str">
        <f>VLOOKUP(J1898,'[1]Item List (3)'!A$1:B$110000,2,FALSE)</f>
        <v>D.OR 14536</v>
      </c>
      <c r="L1898" s="5">
        <v>25122506</v>
      </c>
      <c r="M1898" s="15" t="str">
        <f t="shared" si="509"/>
        <v>OR</v>
      </c>
      <c r="N1898" s="15">
        <v>90</v>
      </c>
      <c r="O1898" s="47">
        <f t="shared" si="515"/>
        <v>40</v>
      </c>
      <c r="P1898" s="15">
        <v>1</v>
      </c>
      <c r="Q1898" s="15">
        <v>138</v>
      </c>
      <c r="R1898" s="15">
        <v>18</v>
      </c>
      <c r="S1898" s="15"/>
      <c r="T1898" s="15"/>
      <c r="U1898" s="48">
        <f t="shared" si="511"/>
        <v>138</v>
      </c>
      <c r="V1898" s="15">
        <v>300</v>
      </c>
      <c r="W1898" s="15"/>
      <c r="X1898" s="15">
        <v>60</v>
      </c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>
        <v>120</v>
      </c>
      <c r="AY1898" s="15"/>
      <c r="AZ1898" s="15"/>
      <c r="BA1898" s="15"/>
      <c r="BB1898" s="15"/>
      <c r="BC1898" s="15"/>
      <c r="BD1898" s="15"/>
      <c r="BE1898" s="15"/>
      <c r="BF1898" s="15"/>
      <c r="BG1898" s="48">
        <f t="shared" si="512"/>
        <v>480</v>
      </c>
      <c r="BH1898" s="49">
        <f t="shared" si="516"/>
        <v>8</v>
      </c>
      <c r="BI1898" s="50">
        <f t="shared" si="513"/>
        <v>5</v>
      </c>
      <c r="BJ1898" s="50">
        <f t="shared" si="514"/>
        <v>62.5</v>
      </c>
      <c r="BK1898" s="51">
        <f t="shared" si="517"/>
        <v>69</v>
      </c>
      <c r="BL1898" s="51">
        <f t="shared" si="518"/>
        <v>86.956521739130437</v>
      </c>
      <c r="BM1898" s="51">
        <f t="shared" si="519"/>
        <v>37.5</v>
      </c>
      <c r="BN1898" s="52">
        <f t="shared" si="520"/>
        <v>0</v>
      </c>
      <c r="BO1898" s="52">
        <f t="shared" si="521"/>
        <v>320</v>
      </c>
      <c r="BP1898" s="52">
        <f t="shared" si="522"/>
        <v>3</v>
      </c>
      <c r="BQ1898" s="53">
        <f t="shared" si="523"/>
        <v>120</v>
      </c>
    </row>
    <row r="1899" spans="1:69">
      <c r="A1899" s="41">
        <v>1960</v>
      </c>
      <c r="B1899" s="42">
        <v>46053</v>
      </c>
      <c r="C1899" s="15" t="s">
        <v>91</v>
      </c>
      <c r="D1899" s="43" t="str">
        <f t="shared" si="510"/>
        <v>IG</v>
      </c>
      <c r="E1899" s="44" t="s">
        <v>159</v>
      </c>
      <c r="F1899" s="44"/>
      <c r="G1899" s="45"/>
      <c r="H1899" s="45"/>
      <c r="I1899" s="45"/>
      <c r="J1899" s="5"/>
      <c r="K1899" s="46" t="e">
        <f>VLOOKUP(J1899,'[1]Item List (3)'!A$1:B$110000,2,FALSE)</f>
        <v>#N/A</v>
      </c>
      <c r="L1899" s="5"/>
      <c r="M1899" s="15" t="str">
        <f t="shared" si="509"/>
        <v>IR</v>
      </c>
      <c r="N1899" s="15"/>
      <c r="O1899" s="47" t="str">
        <f t="shared" si="515"/>
        <v/>
      </c>
      <c r="P1899" s="15"/>
      <c r="Q1899" s="15"/>
      <c r="R1899" s="15"/>
      <c r="S1899" s="15"/>
      <c r="T1899" s="15"/>
      <c r="U1899" s="48">
        <f t="shared" si="511"/>
        <v>0</v>
      </c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>
        <v>480</v>
      </c>
      <c r="AS1899" s="15"/>
      <c r="AT1899" s="15"/>
      <c r="AU1899" s="15"/>
      <c r="AV1899" s="15"/>
      <c r="AW1899" s="15"/>
      <c r="AX1899" s="15"/>
      <c r="AY1899" s="15"/>
      <c r="AZ1899" s="15"/>
      <c r="BA1899" s="15"/>
      <c r="BB1899" s="15"/>
      <c r="BC1899" s="15"/>
      <c r="BD1899" s="15"/>
      <c r="BE1899" s="15"/>
      <c r="BF1899" s="15"/>
      <c r="BG1899" s="48">
        <f t="shared" si="512"/>
        <v>480</v>
      </c>
      <c r="BH1899" s="49">
        <f t="shared" si="516"/>
        <v>8</v>
      </c>
      <c r="BI1899" s="50">
        <f t="shared" si="513"/>
        <v>0</v>
      </c>
      <c r="BJ1899" s="50">
        <f t="shared" si="514"/>
        <v>0</v>
      </c>
      <c r="BK1899" s="51">
        <f t="shared" si="517"/>
        <v>0</v>
      </c>
      <c r="BL1899" s="51">
        <f t="shared" si="518"/>
        <v>0</v>
      </c>
      <c r="BM1899" s="51">
        <f t="shared" si="519"/>
        <v>0</v>
      </c>
      <c r="BN1899" s="52">
        <f t="shared" si="520"/>
        <v>0</v>
      </c>
      <c r="BO1899" s="52">
        <f t="shared" si="521"/>
        <v>0</v>
      </c>
      <c r="BP1899" s="52">
        <f t="shared" si="522"/>
        <v>8</v>
      </c>
      <c r="BQ1899" s="53">
        <f t="shared" si="523"/>
        <v>0</v>
      </c>
    </row>
    <row r="1900" spans="1:69">
      <c r="A1900" s="41">
        <v>1961</v>
      </c>
      <c r="B1900" s="42">
        <v>46053</v>
      </c>
      <c r="C1900" s="15" t="s">
        <v>91</v>
      </c>
      <c r="D1900" s="43" t="str">
        <f t="shared" si="510"/>
        <v>HO</v>
      </c>
      <c r="E1900" s="44" t="s">
        <v>160</v>
      </c>
      <c r="F1900" s="44" t="s">
        <v>161</v>
      </c>
      <c r="G1900" s="45" t="s">
        <v>167</v>
      </c>
      <c r="H1900" s="45"/>
      <c r="I1900" s="45"/>
      <c r="J1900" s="5">
        <v>104281</v>
      </c>
      <c r="K1900" s="46" t="str">
        <f>VLOOKUP(J1900,'[1]Item List (3)'!A$1:B$110000,2,FALSE)</f>
        <v>D.IR 14536</v>
      </c>
      <c r="L1900" s="5">
        <v>251223015</v>
      </c>
      <c r="M1900" s="15" t="str">
        <f t="shared" si="509"/>
        <v>IR</v>
      </c>
      <c r="N1900" s="15">
        <v>55</v>
      </c>
      <c r="O1900" s="47">
        <f t="shared" si="515"/>
        <v>65.454545454545453</v>
      </c>
      <c r="P1900" s="15">
        <v>1</v>
      </c>
      <c r="Q1900" s="15">
        <v>403</v>
      </c>
      <c r="R1900" s="15"/>
      <c r="S1900" s="15"/>
      <c r="T1900" s="15"/>
      <c r="U1900" s="48">
        <f t="shared" si="511"/>
        <v>403</v>
      </c>
      <c r="V1900" s="15">
        <v>400</v>
      </c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>
        <v>45</v>
      </c>
      <c r="AQ1900" s="15"/>
      <c r="AR1900" s="15"/>
      <c r="AS1900" s="15"/>
      <c r="AT1900" s="15"/>
      <c r="AU1900" s="15"/>
      <c r="AV1900" s="15"/>
      <c r="AW1900" s="15"/>
      <c r="AX1900" s="15"/>
      <c r="AY1900" s="15"/>
      <c r="AZ1900" s="15"/>
      <c r="BA1900" s="15"/>
      <c r="BB1900" s="15"/>
      <c r="BC1900" s="15"/>
      <c r="BD1900" s="15"/>
      <c r="BE1900" s="15"/>
      <c r="BF1900" s="15"/>
      <c r="BG1900" s="48">
        <f t="shared" si="512"/>
        <v>445</v>
      </c>
      <c r="BH1900" s="49">
        <f t="shared" si="516"/>
        <v>7.416666666666667</v>
      </c>
      <c r="BI1900" s="50">
        <f t="shared" si="513"/>
        <v>6.666666666666667</v>
      </c>
      <c r="BJ1900" s="50">
        <f t="shared" si="514"/>
        <v>89.887640449438194</v>
      </c>
      <c r="BK1900" s="51">
        <f t="shared" si="517"/>
        <v>92.354166666666671</v>
      </c>
      <c r="BL1900" s="51">
        <f t="shared" si="518"/>
        <v>100</v>
      </c>
      <c r="BM1900" s="51">
        <f t="shared" si="519"/>
        <v>83.014981273408239</v>
      </c>
      <c r="BN1900" s="52">
        <f t="shared" si="520"/>
        <v>0.75</v>
      </c>
      <c r="BO1900" s="52">
        <f t="shared" si="521"/>
        <v>436.36363636363637</v>
      </c>
      <c r="BP1900" s="52">
        <f t="shared" si="522"/>
        <v>0</v>
      </c>
      <c r="BQ1900" s="53">
        <f t="shared" si="523"/>
        <v>0</v>
      </c>
    </row>
    <row r="1901" spans="1:69">
      <c r="A1901" s="41">
        <v>1962</v>
      </c>
      <c r="B1901" s="42">
        <v>46053</v>
      </c>
      <c r="C1901" s="15" t="s">
        <v>91</v>
      </c>
      <c r="D1901" s="43" t="str">
        <f t="shared" si="510"/>
        <v>HO</v>
      </c>
      <c r="E1901" s="44" t="s">
        <v>160</v>
      </c>
      <c r="F1901" s="44" t="s">
        <v>161</v>
      </c>
      <c r="G1901" s="45" t="s">
        <v>167</v>
      </c>
      <c r="H1901" s="45"/>
      <c r="I1901" s="45"/>
      <c r="J1901" s="5">
        <v>100282.4</v>
      </c>
      <c r="K1901" s="46" t="str">
        <f>VLOOKUP(J1901,'[1]Item List (3)'!A$1:B$110000,2,FALSE)</f>
        <v>D.IR 14537 SPL</v>
      </c>
      <c r="L1901" s="5">
        <v>251225005</v>
      </c>
      <c r="M1901" s="15" t="str">
        <f t="shared" si="509"/>
        <v>IR</v>
      </c>
      <c r="N1901" s="15">
        <v>55</v>
      </c>
      <c r="O1901" s="47">
        <f t="shared" si="515"/>
        <v>65.454545454545453</v>
      </c>
      <c r="P1901" s="15">
        <v>1</v>
      </c>
      <c r="Q1901" s="15">
        <v>10</v>
      </c>
      <c r="R1901" s="15"/>
      <c r="S1901" s="15"/>
      <c r="T1901" s="15"/>
      <c r="U1901" s="48">
        <f t="shared" si="511"/>
        <v>10</v>
      </c>
      <c r="V1901" s="15">
        <v>25</v>
      </c>
      <c r="W1901" s="15">
        <v>10</v>
      </c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/>
      <c r="BB1901" s="15"/>
      <c r="BC1901" s="15"/>
      <c r="BD1901" s="15"/>
      <c r="BE1901" s="15"/>
      <c r="BF1901" s="15"/>
      <c r="BG1901" s="48">
        <f t="shared" si="512"/>
        <v>35</v>
      </c>
      <c r="BH1901" s="49">
        <f t="shared" si="516"/>
        <v>0.58333333333333337</v>
      </c>
      <c r="BI1901" s="50">
        <f t="shared" si="513"/>
        <v>0.41666666666666674</v>
      </c>
      <c r="BJ1901" s="50">
        <f t="shared" si="514"/>
        <v>71.428571428571445</v>
      </c>
      <c r="BK1901" s="51">
        <f t="shared" si="517"/>
        <v>36.666666666666657</v>
      </c>
      <c r="BL1901" s="51">
        <f t="shared" si="518"/>
        <v>100</v>
      </c>
      <c r="BM1901" s="51">
        <f t="shared" si="519"/>
        <v>26.190476190476193</v>
      </c>
      <c r="BN1901" s="52">
        <f t="shared" si="520"/>
        <v>0.16666666666666666</v>
      </c>
      <c r="BO1901" s="52">
        <f t="shared" si="521"/>
        <v>27.272727272727277</v>
      </c>
      <c r="BP1901" s="52">
        <f t="shared" si="522"/>
        <v>0</v>
      </c>
      <c r="BQ1901" s="53">
        <f t="shared" si="523"/>
        <v>0</v>
      </c>
    </row>
    <row r="1902" spans="1:69">
      <c r="A1902" s="41">
        <v>1963</v>
      </c>
      <c r="B1902" s="42">
        <v>46053</v>
      </c>
      <c r="C1902" s="15" t="s">
        <v>91</v>
      </c>
      <c r="D1902" s="43" t="str">
        <f t="shared" si="510"/>
        <v>HO</v>
      </c>
      <c r="E1902" s="44" t="s">
        <v>164</v>
      </c>
      <c r="F1902" s="44"/>
      <c r="G1902" s="45"/>
      <c r="H1902" s="45"/>
      <c r="I1902" s="45"/>
      <c r="J1902" s="5"/>
      <c r="K1902" s="46" t="e">
        <f>VLOOKUP(J1902,'[1]Item List (3)'!A$1:B$110000,2,FALSE)</f>
        <v>#N/A</v>
      </c>
      <c r="L1902" s="5"/>
      <c r="M1902" s="15" t="str">
        <f t="shared" si="509"/>
        <v>IR</v>
      </c>
      <c r="N1902" s="15"/>
      <c r="O1902" s="47" t="str">
        <f t="shared" si="515"/>
        <v/>
      </c>
      <c r="P1902" s="15"/>
      <c r="Q1902" s="15"/>
      <c r="R1902" s="15"/>
      <c r="S1902" s="15"/>
      <c r="T1902" s="15"/>
      <c r="U1902" s="48">
        <f t="shared" si="511"/>
        <v>0</v>
      </c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>
        <v>480</v>
      </c>
      <c r="AS1902" s="15"/>
      <c r="AT1902" s="15"/>
      <c r="AU1902" s="15"/>
      <c r="AV1902" s="15"/>
      <c r="AW1902" s="15"/>
      <c r="AX1902" s="15"/>
      <c r="AY1902" s="15"/>
      <c r="AZ1902" s="15"/>
      <c r="BA1902" s="15"/>
      <c r="BB1902" s="15"/>
      <c r="BC1902" s="15"/>
      <c r="BD1902" s="15"/>
      <c r="BE1902" s="15"/>
      <c r="BF1902" s="15"/>
      <c r="BG1902" s="48">
        <f t="shared" si="512"/>
        <v>480</v>
      </c>
      <c r="BH1902" s="49">
        <f t="shared" si="516"/>
        <v>8</v>
      </c>
      <c r="BI1902" s="50">
        <f t="shared" si="513"/>
        <v>0</v>
      </c>
      <c r="BJ1902" s="50">
        <f t="shared" si="514"/>
        <v>0</v>
      </c>
      <c r="BK1902" s="51">
        <f t="shared" si="517"/>
        <v>0</v>
      </c>
      <c r="BL1902" s="51">
        <f t="shared" si="518"/>
        <v>0</v>
      </c>
      <c r="BM1902" s="51">
        <f t="shared" si="519"/>
        <v>0</v>
      </c>
      <c r="BN1902" s="52">
        <f t="shared" si="520"/>
        <v>0</v>
      </c>
      <c r="BO1902" s="52">
        <f t="shared" si="521"/>
        <v>0</v>
      </c>
      <c r="BP1902" s="52">
        <f t="shared" si="522"/>
        <v>8</v>
      </c>
      <c r="BQ1902" s="53">
        <f t="shared" si="523"/>
        <v>0</v>
      </c>
    </row>
    <row r="1903" spans="1:69">
      <c r="A1903" s="41">
        <v>1964</v>
      </c>
      <c r="B1903" s="42">
        <v>46053</v>
      </c>
      <c r="C1903" s="15" t="s">
        <v>91</v>
      </c>
      <c r="D1903" s="43" t="str">
        <f t="shared" si="510"/>
        <v>HO</v>
      </c>
      <c r="E1903" s="44" t="s">
        <v>166</v>
      </c>
      <c r="F1903" s="44"/>
      <c r="G1903" s="45"/>
      <c r="H1903" s="45"/>
      <c r="I1903" s="45"/>
      <c r="J1903" s="5"/>
      <c r="K1903" s="46" t="e">
        <f>VLOOKUP(J1903,'[1]Item List (3)'!A$1:B$110000,2,FALSE)</f>
        <v>#N/A</v>
      </c>
      <c r="L1903" s="5"/>
      <c r="M1903" s="15" t="str">
        <f t="shared" ref="M1903:M1909" si="524">IF((LEFT(J1903))="2",$L$1,$J$1)</f>
        <v>IR</v>
      </c>
      <c r="N1903" s="15"/>
      <c r="O1903" s="47" t="str">
        <f t="shared" si="515"/>
        <v/>
      </c>
      <c r="P1903" s="15"/>
      <c r="Q1903" s="15"/>
      <c r="R1903" s="15"/>
      <c r="S1903" s="15"/>
      <c r="T1903" s="15"/>
      <c r="U1903" s="48">
        <f t="shared" si="511"/>
        <v>0</v>
      </c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>
        <v>480</v>
      </c>
      <c r="AS1903" s="15"/>
      <c r="AT1903" s="15"/>
      <c r="AU1903" s="15"/>
      <c r="AV1903" s="15"/>
      <c r="AW1903" s="15"/>
      <c r="AX1903" s="15"/>
      <c r="AY1903" s="15"/>
      <c r="AZ1903" s="15"/>
      <c r="BA1903" s="15"/>
      <c r="BB1903" s="15"/>
      <c r="BC1903" s="15"/>
      <c r="BD1903" s="15"/>
      <c r="BE1903" s="15"/>
      <c r="BF1903" s="15"/>
      <c r="BG1903" s="48">
        <f t="shared" si="512"/>
        <v>480</v>
      </c>
      <c r="BH1903" s="49">
        <f t="shared" si="516"/>
        <v>8</v>
      </c>
      <c r="BI1903" s="50">
        <f t="shared" si="513"/>
        <v>0</v>
      </c>
      <c r="BJ1903" s="50">
        <f t="shared" si="514"/>
        <v>0</v>
      </c>
      <c r="BK1903" s="51">
        <f t="shared" si="517"/>
        <v>0</v>
      </c>
      <c r="BL1903" s="51">
        <f t="shared" si="518"/>
        <v>0</v>
      </c>
      <c r="BM1903" s="51">
        <f t="shared" si="519"/>
        <v>0</v>
      </c>
      <c r="BN1903" s="52">
        <f t="shared" si="520"/>
        <v>0</v>
      </c>
      <c r="BO1903" s="52">
        <f t="shared" si="521"/>
        <v>0</v>
      </c>
      <c r="BP1903" s="52">
        <f t="shared" si="522"/>
        <v>8</v>
      </c>
      <c r="BQ1903" s="53">
        <f t="shared" si="523"/>
        <v>0</v>
      </c>
    </row>
    <row r="1904" spans="1:69">
      <c r="A1904" s="41">
        <v>1965</v>
      </c>
      <c r="B1904" s="42">
        <v>46053</v>
      </c>
      <c r="C1904" s="15" t="s">
        <v>91</v>
      </c>
      <c r="D1904" s="43" t="str">
        <f t="shared" si="510"/>
        <v>HO</v>
      </c>
      <c r="E1904" s="44" t="s">
        <v>169</v>
      </c>
      <c r="F1904" s="44" t="s">
        <v>161</v>
      </c>
      <c r="G1904" s="45" t="s">
        <v>162</v>
      </c>
      <c r="H1904" s="45"/>
      <c r="I1904" s="45"/>
      <c r="J1904" s="5">
        <v>1526013.01</v>
      </c>
      <c r="K1904" s="46" t="e">
        <f>VLOOKUP(J1904,'[1]Item List (3)'!A$1:B$110000,2,FALSE)</f>
        <v>#N/A</v>
      </c>
      <c r="L1904" s="5">
        <v>251107005</v>
      </c>
      <c r="M1904" s="15" t="str">
        <f t="shared" si="524"/>
        <v>IR</v>
      </c>
      <c r="N1904" s="15">
        <v>15</v>
      </c>
      <c r="O1904" s="47">
        <f t="shared" si="515"/>
        <v>240</v>
      </c>
      <c r="P1904" s="15">
        <v>1</v>
      </c>
      <c r="Q1904" s="15">
        <v>232</v>
      </c>
      <c r="R1904" s="15"/>
      <c r="S1904" s="15"/>
      <c r="T1904" s="15"/>
      <c r="U1904" s="48">
        <f t="shared" si="511"/>
        <v>232</v>
      </c>
      <c r="V1904" s="15">
        <v>60</v>
      </c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>
        <v>420</v>
      </c>
      <c r="AS1904" s="15"/>
      <c r="AT1904" s="15"/>
      <c r="AU1904" s="15"/>
      <c r="AV1904" s="15"/>
      <c r="AW1904" s="15"/>
      <c r="AX1904" s="15"/>
      <c r="AY1904" s="15"/>
      <c r="AZ1904" s="15"/>
      <c r="BA1904" s="15"/>
      <c r="BB1904" s="15"/>
      <c r="BC1904" s="15"/>
      <c r="BD1904" s="15"/>
      <c r="BE1904" s="15"/>
      <c r="BF1904" s="15"/>
      <c r="BG1904" s="48">
        <f t="shared" si="512"/>
        <v>480</v>
      </c>
      <c r="BH1904" s="49">
        <f t="shared" si="516"/>
        <v>8</v>
      </c>
      <c r="BI1904" s="50">
        <f t="shared" si="513"/>
        <v>1</v>
      </c>
      <c r="BJ1904" s="50">
        <f t="shared" si="514"/>
        <v>12.5</v>
      </c>
      <c r="BK1904" s="51">
        <f t="shared" si="517"/>
        <v>96.666666666666671</v>
      </c>
      <c r="BL1904" s="51">
        <f t="shared" si="518"/>
        <v>100</v>
      </c>
      <c r="BM1904" s="51">
        <f t="shared" si="519"/>
        <v>12.083333333333336</v>
      </c>
      <c r="BN1904" s="52">
        <f t="shared" si="520"/>
        <v>0</v>
      </c>
      <c r="BO1904" s="52">
        <f t="shared" si="521"/>
        <v>1920</v>
      </c>
      <c r="BP1904" s="52">
        <f t="shared" si="522"/>
        <v>7</v>
      </c>
      <c r="BQ1904" s="53">
        <f t="shared" si="523"/>
        <v>1680</v>
      </c>
    </row>
    <row r="1905" spans="1:74">
      <c r="A1905" s="41">
        <v>1966</v>
      </c>
      <c r="B1905" s="42">
        <v>46053</v>
      </c>
      <c r="C1905" s="15" t="s">
        <v>91</v>
      </c>
      <c r="D1905" s="43" t="str">
        <f t="shared" si="510"/>
        <v>HO</v>
      </c>
      <c r="E1905" s="44" t="s">
        <v>172</v>
      </c>
      <c r="F1905" s="44"/>
      <c r="G1905" s="45"/>
      <c r="H1905" s="45"/>
      <c r="I1905" s="45"/>
      <c r="J1905" s="5"/>
      <c r="K1905" s="46" t="e">
        <f>VLOOKUP(J1905,'[1]Item List (3)'!A$1:B$110000,2,FALSE)</f>
        <v>#N/A</v>
      </c>
      <c r="L1905" s="5"/>
      <c r="M1905" s="15" t="str">
        <f t="shared" si="524"/>
        <v>IR</v>
      </c>
      <c r="N1905" s="15"/>
      <c r="O1905" s="47" t="str">
        <f t="shared" si="515"/>
        <v/>
      </c>
      <c r="P1905" s="15"/>
      <c r="Q1905" s="15"/>
      <c r="R1905" s="15"/>
      <c r="S1905" s="15"/>
      <c r="T1905" s="15"/>
      <c r="U1905" s="48">
        <f t="shared" si="511"/>
        <v>0</v>
      </c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>
        <v>480</v>
      </c>
      <c r="AS1905" s="15"/>
      <c r="AT1905" s="15"/>
      <c r="AU1905" s="15"/>
      <c r="AV1905" s="15"/>
      <c r="AW1905" s="15"/>
      <c r="AX1905" s="15"/>
      <c r="AY1905" s="15"/>
      <c r="AZ1905" s="15"/>
      <c r="BA1905" s="15"/>
      <c r="BB1905" s="15"/>
      <c r="BC1905" s="15"/>
      <c r="BD1905" s="15"/>
      <c r="BE1905" s="15"/>
      <c r="BF1905" s="15"/>
      <c r="BG1905" s="48">
        <f t="shared" si="512"/>
        <v>480</v>
      </c>
      <c r="BH1905" s="49">
        <f t="shared" si="516"/>
        <v>8</v>
      </c>
      <c r="BI1905" s="50">
        <f t="shared" si="513"/>
        <v>0</v>
      </c>
      <c r="BJ1905" s="50">
        <f t="shared" si="514"/>
        <v>0</v>
      </c>
      <c r="BK1905" s="51">
        <f t="shared" si="517"/>
        <v>0</v>
      </c>
      <c r="BL1905" s="51">
        <f t="shared" si="518"/>
        <v>0</v>
      </c>
      <c r="BM1905" s="51">
        <f t="shared" si="519"/>
        <v>0</v>
      </c>
      <c r="BN1905" s="52">
        <f t="shared" si="520"/>
        <v>0</v>
      </c>
      <c r="BO1905" s="52">
        <f t="shared" si="521"/>
        <v>0</v>
      </c>
      <c r="BP1905" s="52">
        <f t="shared" si="522"/>
        <v>8</v>
      </c>
      <c r="BQ1905" s="53">
        <f t="shared" si="523"/>
        <v>0</v>
      </c>
    </row>
    <row r="1906" spans="1:74">
      <c r="A1906" s="41">
        <v>1967</v>
      </c>
      <c r="B1906" s="42">
        <v>46053</v>
      </c>
      <c r="C1906" s="15" t="s">
        <v>91</v>
      </c>
      <c r="D1906" s="43" t="str">
        <f t="shared" si="510"/>
        <v>HO</v>
      </c>
      <c r="E1906" s="44" t="s">
        <v>175</v>
      </c>
      <c r="F1906" s="44"/>
      <c r="G1906" s="45"/>
      <c r="H1906" s="45"/>
      <c r="I1906" s="45"/>
      <c r="J1906" s="5"/>
      <c r="K1906" s="46" t="e">
        <f>VLOOKUP(J1906,'[1]Item List (3)'!A$1:B$110000,2,FALSE)</f>
        <v>#N/A</v>
      </c>
      <c r="L1906" s="5"/>
      <c r="M1906" s="15" t="str">
        <f t="shared" si="524"/>
        <v>IR</v>
      </c>
      <c r="N1906" s="15"/>
      <c r="O1906" s="47" t="str">
        <f t="shared" si="515"/>
        <v/>
      </c>
      <c r="P1906" s="15"/>
      <c r="Q1906" s="15"/>
      <c r="R1906" s="15"/>
      <c r="S1906" s="15"/>
      <c r="T1906" s="15"/>
      <c r="U1906" s="48">
        <f t="shared" si="511"/>
        <v>0</v>
      </c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  <c r="AX1906" s="15"/>
      <c r="AY1906" s="15"/>
      <c r="AZ1906" s="15"/>
      <c r="BA1906" s="15"/>
      <c r="BB1906" s="15"/>
      <c r="BC1906" s="15"/>
      <c r="BD1906" s="15"/>
      <c r="BE1906" s="15"/>
      <c r="BF1906" s="15">
        <v>480</v>
      </c>
      <c r="BG1906" s="48">
        <f t="shared" si="512"/>
        <v>480</v>
      </c>
      <c r="BH1906" s="49">
        <f t="shared" si="516"/>
        <v>8</v>
      </c>
      <c r="BI1906" s="50">
        <f t="shared" si="513"/>
        <v>0</v>
      </c>
      <c r="BJ1906" s="50">
        <f t="shared" si="514"/>
        <v>0</v>
      </c>
      <c r="BK1906" s="51">
        <f t="shared" si="517"/>
        <v>0</v>
      </c>
      <c r="BL1906" s="51">
        <f t="shared" si="518"/>
        <v>0</v>
      </c>
      <c r="BM1906" s="51">
        <f t="shared" si="519"/>
        <v>0</v>
      </c>
      <c r="BN1906" s="52">
        <f t="shared" si="520"/>
        <v>8</v>
      </c>
      <c r="BO1906" s="52">
        <f t="shared" si="521"/>
        <v>0</v>
      </c>
      <c r="BP1906" s="52">
        <f t="shared" si="522"/>
        <v>0</v>
      </c>
      <c r="BQ1906" s="53">
        <f t="shared" si="523"/>
        <v>0</v>
      </c>
    </row>
    <row r="1907" spans="1:74">
      <c r="A1907" s="41">
        <v>1968</v>
      </c>
      <c r="B1907" s="42">
        <v>46053</v>
      </c>
      <c r="C1907" s="15" t="s">
        <v>91</v>
      </c>
      <c r="D1907" s="43" t="str">
        <f t="shared" si="510"/>
        <v>HO</v>
      </c>
      <c r="E1907" s="44" t="s">
        <v>176</v>
      </c>
      <c r="F1907" s="44"/>
      <c r="G1907" s="45"/>
      <c r="H1907" s="45"/>
      <c r="I1907" s="45"/>
      <c r="J1907" s="5"/>
      <c r="K1907" s="46" t="e">
        <f>VLOOKUP(J1907,'[1]Item List (3)'!A$1:B$110000,2,FALSE)</f>
        <v>#N/A</v>
      </c>
      <c r="L1907" s="5"/>
      <c r="M1907" s="15" t="str">
        <f t="shared" si="524"/>
        <v>IR</v>
      </c>
      <c r="N1907" s="15"/>
      <c r="O1907" s="47" t="str">
        <f t="shared" si="515"/>
        <v/>
      </c>
      <c r="P1907" s="15"/>
      <c r="Q1907" s="15"/>
      <c r="R1907" s="15"/>
      <c r="S1907" s="15"/>
      <c r="T1907" s="15"/>
      <c r="U1907" s="48">
        <f t="shared" si="511"/>
        <v>0</v>
      </c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>
        <v>480</v>
      </c>
      <c r="AU1907" s="15"/>
      <c r="AV1907" s="15"/>
      <c r="AW1907" s="15"/>
      <c r="AX1907" s="15"/>
      <c r="AY1907" s="15"/>
      <c r="AZ1907" s="15"/>
      <c r="BA1907" s="15"/>
      <c r="BB1907" s="15"/>
      <c r="BC1907" s="15"/>
      <c r="BD1907" s="15"/>
      <c r="BE1907" s="15"/>
      <c r="BF1907" s="15"/>
      <c r="BG1907" s="48">
        <f t="shared" si="512"/>
        <v>480</v>
      </c>
      <c r="BH1907" s="49">
        <f t="shared" si="516"/>
        <v>8</v>
      </c>
      <c r="BI1907" s="50">
        <f t="shared" si="513"/>
        <v>0</v>
      </c>
      <c r="BJ1907" s="50">
        <f t="shared" si="514"/>
        <v>0</v>
      </c>
      <c r="BK1907" s="51">
        <f t="shared" si="517"/>
        <v>0</v>
      </c>
      <c r="BL1907" s="51">
        <f t="shared" si="518"/>
        <v>0</v>
      </c>
      <c r="BM1907" s="51">
        <f t="shared" si="519"/>
        <v>0</v>
      </c>
      <c r="BN1907" s="52">
        <f t="shared" si="520"/>
        <v>0</v>
      </c>
      <c r="BO1907" s="52">
        <f t="shared" si="521"/>
        <v>0</v>
      </c>
      <c r="BP1907" s="52">
        <f t="shared" si="522"/>
        <v>8</v>
      </c>
      <c r="BQ1907" s="53">
        <f t="shared" si="523"/>
        <v>0</v>
      </c>
    </row>
    <row r="1908" spans="1:74">
      <c r="A1908" s="41">
        <v>1969</v>
      </c>
      <c r="B1908" s="80">
        <v>46053</v>
      </c>
      <c r="C1908" s="9" t="s">
        <v>91</v>
      </c>
      <c r="D1908" s="81" t="str">
        <f t="shared" si="510"/>
        <v>HO</v>
      </c>
      <c r="E1908" s="82" t="s">
        <v>177</v>
      </c>
      <c r="F1908" s="82"/>
      <c r="G1908" s="83"/>
      <c r="H1908" s="83"/>
      <c r="I1908" s="83"/>
      <c r="J1908" s="3"/>
      <c r="K1908" s="84" t="e">
        <f>VLOOKUP(J1908,'[1]Item List (3)'!A$1:B$110000,2,FALSE)</f>
        <v>#N/A</v>
      </c>
      <c r="L1908" s="3"/>
      <c r="M1908" s="9" t="str">
        <f t="shared" si="524"/>
        <v>IR</v>
      </c>
      <c r="N1908" s="9"/>
      <c r="O1908" s="67" t="str">
        <f t="shared" si="515"/>
        <v/>
      </c>
      <c r="P1908" s="9"/>
      <c r="Q1908" s="9"/>
      <c r="R1908" s="9"/>
      <c r="S1908" s="9"/>
      <c r="T1908" s="9"/>
      <c r="U1908" s="66">
        <f t="shared" si="511"/>
        <v>0</v>
      </c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>
        <v>480</v>
      </c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66">
        <f t="shared" si="512"/>
        <v>480</v>
      </c>
      <c r="BH1908" s="68">
        <f t="shared" si="516"/>
        <v>8</v>
      </c>
      <c r="BI1908" s="85">
        <f t="shared" si="513"/>
        <v>0</v>
      </c>
      <c r="BJ1908" s="85">
        <f t="shared" si="514"/>
        <v>0</v>
      </c>
      <c r="BK1908" s="86">
        <f t="shared" si="517"/>
        <v>0</v>
      </c>
      <c r="BL1908" s="86">
        <f t="shared" si="518"/>
        <v>0</v>
      </c>
      <c r="BM1908" s="86">
        <f t="shared" si="519"/>
        <v>0</v>
      </c>
      <c r="BN1908" s="69">
        <f t="shared" si="520"/>
        <v>0</v>
      </c>
      <c r="BO1908" s="69">
        <f t="shared" si="521"/>
        <v>0</v>
      </c>
      <c r="BP1908" s="69">
        <f t="shared" si="522"/>
        <v>8</v>
      </c>
      <c r="BQ1908" s="70">
        <f t="shared" si="523"/>
        <v>0</v>
      </c>
      <c r="BR1908" s="87"/>
      <c r="BS1908" s="87"/>
      <c r="BT1908" s="87"/>
      <c r="BU1908" s="88"/>
      <c r="BV1908" s="87"/>
    </row>
    <row r="1909" spans="1:74">
      <c r="A1909" s="41">
        <v>1970</v>
      </c>
      <c r="B1909" s="42">
        <v>46053</v>
      </c>
      <c r="C1909" s="15" t="s">
        <v>91</v>
      </c>
      <c r="D1909" s="43" t="str">
        <f t="shared" si="510"/>
        <v>HO</v>
      </c>
      <c r="E1909" s="44" t="s">
        <v>179</v>
      </c>
      <c r="F1909" s="44"/>
      <c r="G1909" s="45"/>
      <c r="H1909" s="45"/>
      <c r="I1909" s="45"/>
      <c r="J1909" s="5"/>
      <c r="K1909" s="46" t="e">
        <f>VLOOKUP(J1909,'[1]Item List (3)'!A$1:B$110000,2,FALSE)</f>
        <v>#N/A</v>
      </c>
      <c r="L1909" s="5"/>
      <c r="M1909" s="15" t="str">
        <f t="shared" si="524"/>
        <v>IR</v>
      </c>
      <c r="N1909" s="15"/>
      <c r="O1909" s="59" t="str">
        <f t="shared" si="515"/>
        <v/>
      </c>
      <c r="P1909" s="15"/>
      <c r="Q1909" s="15"/>
      <c r="R1909" s="15"/>
      <c r="S1909" s="15"/>
      <c r="T1909" s="15"/>
      <c r="U1909" s="48">
        <f t="shared" si="511"/>
        <v>0</v>
      </c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>
        <v>480</v>
      </c>
      <c r="AU1909" s="15"/>
      <c r="AV1909" s="15"/>
      <c r="AW1909" s="15"/>
      <c r="AX1909" s="15"/>
      <c r="AY1909" s="15"/>
      <c r="AZ1909" s="15"/>
      <c r="BA1909" s="15"/>
      <c r="BB1909" s="15"/>
      <c r="BC1909" s="15"/>
      <c r="BD1909" s="15"/>
      <c r="BE1909" s="15"/>
      <c r="BF1909" s="15"/>
      <c r="BG1909" s="48">
        <f t="shared" si="512"/>
        <v>480</v>
      </c>
      <c r="BH1909" s="49">
        <f t="shared" si="516"/>
        <v>8</v>
      </c>
      <c r="BI1909" s="50">
        <f t="shared" si="513"/>
        <v>0</v>
      </c>
      <c r="BJ1909" s="50">
        <f t="shared" si="514"/>
        <v>0</v>
      </c>
      <c r="BK1909" s="51">
        <f t="shared" si="517"/>
        <v>0</v>
      </c>
      <c r="BL1909" s="51">
        <f t="shared" si="518"/>
        <v>0</v>
      </c>
      <c r="BM1909" s="51">
        <f t="shared" si="519"/>
        <v>0</v>
      </c>
      <c r="BN1909" s="52">
        <f t="shared" si="520"/>
        <v>0</v>
      </c>
      <c r="BO1909" s="52">
        <f t="shared" si="521"/>
        <v>0</v>
      </c>
      <c r="BP1909" s="52">
        <f t="shared" si="522"/>
        <v>8</v>
      </c>
      <c r="BQ1909" s="52">
        <f t="shared" si="523"/>
        <v>0</v>
      </c>
      <c r="BU1909" s="54"/>
    </row>
    <row r="1910" spans="1:74">
      <c r="B1910" s="89"/>
      <c r="E1910" s="90"/>
      <c r="F1910" s="90"/>
      <c r="G1910" s="91"/>
      <c r="H1910" s="91"/>
      <c r="I1910" s="91"/>
      <c r="K1910" s="92"/>
      <c r="O1910" s="93"/>
      <c r="U1910" s="94"/>
      <c r="BG1910" s="94"/>
      <c r="BH1910" s="95"/>
      <c r="BI1910" s="95"/>
      <c r="BJ1910" s="95"/>
      <c r="BK1910" s="96"/>
      <c r="BL1910" s="96"/>
      <c r="BM1910" s="96"/>
      <c r="BN1910" s="95"/>
      <c r="BO1910" s="95"/>
      <c r="BP1910" s="95"/>
      <c r="BQ1910" s="95"/>
      <c r="BR1910" s="7"/>
      <c r="BS1910" s="7"/>
      <c r="BT1910" s="7"/>
      <c r="BU1910" s="7"/>
      <c r="BV1910" s="7"/>
    </row>
    <row r="1911" spans="1:74">
      <c r="B1911" s="89"/>
      <c r="E1911" s="90"/>
      <c r="F1911" s="90"/>
      <c r="G1911" s="91"/>
      <c r="H1911" s="91"/>
      <c r="I1911" s="91"/>
      <c r="K1911" s="92"/>
      <c r="O1911" s="93"/>
      <c r="U1911" s="94"/>
      <c r="BG1911" s="94"/>
      <c r="BH1911" s="95"/>
      <c r="BI1911" s="95"/>
      <c r="BJ1911" s="95"/>
      <c r="BK1911" s="96"/>
      <c r="BL1911" s="96"/>
      <c r="BM1911" s="96"/>
      <c r="BN1911" s="95"/>
      <c r="BO1911" s="95"/>
      <c r="BP1911" s="95"/>
      <c r="BQ1911" s="95"/>
      <c r="BR1911" s="7"/>
      <c r="BS1911" s="7"/>
      <c r="BT1911" s="7"/>
      <c r="BU1911" s="7"/>
      <c r="BV1911" s="7"/>
    </row>
    <row r="1912" spans="1:74">
      <c r="B1912" s="89"/>
      <c r="E1912" s="90"/>
      <c r="F1912" s="90"/>
      <c r="G1912" s="91"/>
      <c r="H1912" s="91"/>
      <c r="I1912" s="91"/>
      <c r="K1912" s="92"/>
      <c r="O1912" s="93"/>
      <c r="U1912" s="94"/>
      <c r="BG1912" s="94"/>
      <c r="BH1912" s="95"/>
      <c r="BI1912" s="95"/>
      <c r="BJ1912" s="95"/>
      <c r="BK1912" s="96"/>
      <c r="BL1912" s="96"/>
      <c r="BM1912" s="96"/>
      <c r="BN1912" s="95"/>
      <c r="BO1912" s="95"/>
      <c r="BP1912" s="95"/>
      <c r="BQ1912" s="95"/>
      <c r="BR1912" s="7"/>
      <c r="BS1912" s="7"/>
      <c r="BT1912" s="7"/>
      <c r="BU1912" s="7"/>
      <c r="BV1912" s="7"/>
    </row>
    <row r="1913" spans="1:74">
      <c r="B1913" s="89"/>
      <c r="E1913" s="90"/>
      <c r="F1913" s="90"/>
      <c r="G1913" s="91"/>
      <c r="H1913" s="91"/>
      <c r="I1913" s="91"/>
      <c r="K1913" s="92"/>
      <c r="O1913" s="93"/>
      <c r="U1913" s="94"/>
      <c r="BG1913" s="94"/>
      <c r="BH1913" s="95"/>
      <c r="BI1913" s="95"/>
      <c r="BJ1913" s="95"/>
      <c r="BK1913" s="96"/>
      <c r="BL1913" s="96"/>
      <c r="BM1913" s="96"/>
      <c r="BN1913" s="95"/>
      <c r="BO1913" s="95"/>
      <c r="BP1913" s="95"/>
      <c r="BQ1913" s="95"/>
      <c r="BR1913" s="7"/>
      <c r="BS1913" s="7"/>
      <c r="BT1913" s="7"/>
      <c r="BU1913" s="7"/>
      <c r="BV1913" s="7"/>
    </row>
    <row r="1914" spans="1:74">
      <c r="B1914" s="89"/>
      <c r="E1914" s="90"/>
      <c r="F1914" s="90"/>
      <c r="G1914" s="91"/>
      <c r="H1914" s="91"/>
      <c r="I1914" s="91"/>
      <c r="K1914" s="92"/>
      <c r="O1914" s="93"/>
      <c r="U1914" s="94"/>
      <c r="BG1914" s="94"/>
      <c r="BH1914" s="95"/>
      <c r="BI1914" s="95"/>
      <c r="BJ1914" s="95"/>
      <c r="BK1914" s="96"/>
      <c r="BL1914" s="96"/>
      <c r="BM1914" s="96"/>
      <c r="BN1914" s="95"/>
      <c r="BO1914" s="95"/>
      <c r="BP1914" s="95"/>
      <c r="BQ1914" s="95"/>
      <c r="BR1914" s="7"/>
      <c r="BS1914" s="7"/>
      <c r="BT1914" s="7"/>
      <c r="BU1914" s="7"/>
      <c r="BV1914" s="7"/>
    </row>
    <row r="1915" spans="1:74">
      <c r="B1915" s="89"/>
      <c r="E1915" s="90"/>
      <c r="F1915" s="90"/>
      <c r="G1915" s="91"/>
      <c r="H1915" s="91"/>
      <c r="I1915" s="91"/>
      <c r="K1915" s="92"/>
      <c r="O1915" s="93"/>
      <c r="U1915" s="94"/>
      <c r="BG1915" s="94"/>
      <c r="BH1915" s="95"/>
      <c r="BI1915" s="95"/>
      <c r="BJ1915" s="95"/>
      <c r="BK1915" s="96"/>
      <c r="BL1915" s="96"/>
      <c r="BM1915" s="96"/>
      <c r="BN1915" s="95"/>
      <c r="BO1915" s="95"/>
      <c r="BP1915" s="95"/>
      <c r="BQ1915" s="95"/>
      <c r="BR1915" s="7"/>
      <c r="BS1915" s="7"/>
      <c r="BT1915" s="7"/>
      <c r="BU1915" s="7"/>
      <c r="BV1915" s="7"/>
    </row>
    <row r="1916" spans="1:74">
      <c r="B1916" s="89"/>
      <c r="E1916" s="90"/>
      <c r="F1916" s="90"/>
      <c r="G1916" s="91"/>
      <c r="H1916" s="91"/>
      <c r="I1916" s="91"/>
      <c r="K1916" s="92"/>
      <c r="O1916" s="93"/>
      <c r="U1916" s="94"/>
      <c r="BG1916" s="94"/>
      <c r="BH1916" s="95"/>
      <c r="BI1916" s="95"/>
      <c r="BJ1916" s="95"/>
      <c r="BK1916" s="96"/>
      <c r="BL1916" s="96"/>
      <c r="BM1916" s="96"/>
      <c r="BN1916" s="95"/>
      <c r="BO1916" s="95"/>
      <c r="BP1916" s="95"/>
      <c r="BQ1916" s="95"/>
      <c r="BR1916" s="7"/>
      <c r="BS1916" s="7"/>
      <c r="BT1916" s="7"/>
      <c r="BU1916" s="7"/>
      <c r="BV1916" s="7"/>
    </row>
    <row r="1917" spans="1:74">
      <c r="B1917" s="89"/>
      <c r="E1917" s="90"/>
      <c r="F1917" s="90"/>
      <c r="G1917" s="91"/>
      <c r="H1917" s="91"/>
      <c r="I1917" s="91"/>
      <c r="K1917" s="92"/>
      <c r="O1917" s="93"/>
      <c r="U1917" s="94"/>
      <c r="BG1917" s="94"/>
      <c r="BH1917" s="95"/>
      <c r="BI1917" s="95"/>
      <c r="BJ1917" s="95"/>
      <c r="BK1917" s="96"/>
      <c r="BL1917" s="96"/>
      <c r="BM1917" s="96"/>
      <c r="BN1917" s="95"/>
      <c r="BO1917" s="95"/>
      <c r="BP1917" s="95"/>
      <c r="BQ1917" s="95"/>
      <c r="BR1917" s="7"/>
      <c r="BS1917" s="7"/>
      <c r="BT1917" s="7"/>
      <c r="BU1917" s="7"/>
      <c r="BV1917" s="7"/>
    </row>
    <row r="1918" spans="1:74">
      <c r="B1918" s="89"/>
      <c r="E1918" s="90"/>
      <c r="F1918" s="90"/>
      <c r="G1918" s="91"/>
      <c r="H1918" s="91"/>
      <c r="I1918" s="91"/>
      <c r="K1918" s="92"/>
      <c r="O1918" s="93"/>
      <c r="U1918" s="94"/>
      <c r="BG1918" s="94"/>
      <c r="BH1918" s="95"/>
      <c r="BI1918" s="95"/>
      <c r="BJ1918" s="95"/>
      <c r="BK1918" s="96"/>
      <c r="BL1918" s="96"/>
      <c r="BM1918" s="96"/>
      <c r="BN1918" s="95"/>
      <c r="BO1918" s="95"/>
      <c r="BP1918" s="95"/>
      <c r="BQ1918" s="95"/>
      <c r="BR1918" s="7"/>
      <c r="BS1918" s="7"/>
      <c r="BT1918" s="7"/>
      <c r="BU1918" s="7"/>
      <c r="BV1918" s="7"/>
    </row>
    <row r="1919" spans="1:74">
      <c r="B1919" s="89"/>
      <c r="E1919" s="90"/>
      <c r="F1919" s="90"/>
      <c r="I1919" s="97"/>
      <c r="K1919" s="92"/>
      <c r="O1919" s="93"/>
      <c r="U1919" s="94"/>
      <c r="BG1919" s="94"/>
      <c r="BH1919" s="95"/>
      <c r="BI1919" s="95"/>
      <c r="BJ1919" s="95"/>
      <c r="BK1919" s="96"/>
      <c r="BL1919" s="96"/>
      <c r="BM1919" s="96"/>
      <c r="BN1919" s="95"/>
      <c r="BO1919" s="95"/>
      <c r="BP1919" s="95"/>
      <c r="BQ1919" s="95"/>
      <c r="BR1919" s="7"/>
      <c r="BS1919" s="7"/>
      <c r="BT1919" s="7"/>
      <c r="BU1919" s="7"/>
      <c r="BV1919" s="7"/>
    </row>
    <row r="1920" spans="1:74">
      <c r="B1920" s="89"/>
      <c r="E1920" s="90"/>
      <c r="F1920" s="90"/>
      <c r="I1920" s="97"/>
      <c r="K1920" s="92"/>
      <c r="O1920" s="93"/>
      <c r="U1920" s="94"/>
      <c r="BG1920" s="94"/>
      <c r="BH1920" s="95"/>
      <c r="BI1920" s="95"/>
      <c r="BJ1920" s="95"/>
      <c r="BK1920" s="96"/>
      <c r="BL1920" s="96"/>
      <c r="BM1920" s="96"/>
      <c r="BN1920" s="95"/>
      <c r="BO1920" s="95"/>
      <c r="BP1920" s="95"/>
      <c r="BQ1920" s="95"/>
      <c r="BR1920" s="7"/>
      <c r="BS1920" s="7"/>
      <c r="BT1920" s="7"/>
      <c r="BU1920" s="7"/>
      <c r="BV1920" s="7"/>
    </row>
    <row r="1921" spans="2:74">
      <c r="B1921" s="89"/>
      <c r="E1921" s="90"/>
      <c r="F1921" s="90"/>
      <c r="I1921" s="97"/>
      <c r="K1921" s="92"/>
      <c r="O1921" s="93"/>
      <c r="U1921" s="94"/>
      <c r="BG1921" s="94"/>
      <c r="BH1921" s="95"/>
      <c r="BI1921" s="95"/>
      <c r="BJ1921" s="95"/>
      <c r="BK1921" s="96"/>
      <c r="BL1921" s="96"/>
      <c r="BM1921" s="96"/>
      <c r="BN1921" s="95"/>
      <c r="BO1921" s="95"/>
      <c r="BP1921" s="95"/>
      <c r="BQ1921" s="95"/>
      <c r="BR1921" s="7"/>
      <c r="BS1921" s="7"/>
      <c r="BT1921" s="7"/>
      <c r="BU1921" s="7"/>
      <c r="BV1921" s="7"/>
    </row>
    <row r="1922" spans="2:74">
      <c r="B1922" s="89"/>
      <c r="E1922" s="90"/>
      <c r="F1922" s="90"/>
      <c r="I1922" s="97"/>
      <c r="K1922" s="92"/>
      <c r="O1922" s="93"/>
      <c r="U1922" s="94"/>
      <c r="BG1922" s="94"/>
      <c r="BH1922" s="95"/>
      <c r="BI1922" s="95"/>
      <c r="BJ1922" s="95"/>
      <c r="BK1922" s="96"/>
      <c r="BL1922" s="96"/>
      <c r="BM1922" s="96"/>
      <c r="BN1922" s="95"/>
      <c r="BO1922" s="95"/>
      <c r="BP1922" s="95"/>
      <c r="BQ1922" s="95"/>
      <c r="BR1922" s="7"/>
      <c r="BS1922" s="7"/>
      <c r="BT1922" s="7"/>
      <c r="BU1922" s="7"/>
      <c r="BV1922" s="7"/>
    </row>
    <row r="1923" spans="2:74">
      <c r="B1923" s="89"/>
      <c r="E1923" s="90"/>
      <c r="F1923" s="90"/>
      <c r="I1923" s="97"/>
      <c r="K1923" s="92"/>
      <c r="O1923" s="93"/>
      <c r="U1923" s="94"/>
      <c r="BG1923" s="94"/>
      <c r="BH1923" s="95"/>
      <c r="BI1923" s="95"/>
      <c r="BJ1923" s="95"/>
      <c r="BK1923" s="96"/>
      <c r="BL1923" s="96"/>
      <c r="BM1923" s="96"/>
      <c r="BN1923" s="95"/>
      <c r="BO1923" s="95"/>
      <c r="BP1923" s="95"/>
      <c r="BQ1923" s="95"/>
      <c r="BR1923" s="7"/>
      <c r="BS1923" s="7"/>
      <c r="BT1923" s="7"/>
      <c r="BU1923" s="7"/>
      <c r="BV1923" s="7"/>
    </row>
    <row r="1924" spans="2:74">
      <c r="B1924" s="89"/>
      <c r="E1924" s="90"/>
      <c r="F1924" s="90"/>
      <c r="I1924" s="97"/>
      <c r="K1924" s="92"/>
      <c r="O1924" s="93"/>
      <c r="U1924" s="94"/>
      <c r="BG1924" s="94"/>
      <c r="BH1924" s="95"/>
      <c r="BI1924" s="95"/>
      <c r="BJ1924" s="95"/>
      <c r="BK1924" s="96"/>
      <c r="BL1924" s="96"/>
      <c r="BM1924" s="96"/>
      <c r="BN1924" s="95"/>
      <c r="BO1924" s="95"/>
      <c r="BP1924" s="95"/>
      <c r="BQ1924" s="95"/>
      <c r="BR1924" s="7"/>
      <c r="BS1924" s="7"/>
      <c r="BT1924" s="7"/>
      <c r="BU1924" s="7"/>
      <c r="BV1924" s="7"/>
    </row>
    <row r="1925" spans="2:74">
      <c r="B1925" s="89"/>
      <c r="E1925" s="90"/>
      <c r="F1925" s="90"/>
      <c r="I1925" s="97"/>
      <c r="K1925" s="92"/>
      <c r="O1925" s="93"/>
      <c r="U1925" s="94"/>
      <c r="BG1925" s="94"/>
      <c r="BH1925" s="95"/>
      <c r="BI1925" s="95"/>
      <c r="BJ1925" s="95"/>
      <c r="BK1925" s="96"/>
      <c r="BL1925" s="96"/>
      <c r="BM1925" s="96"/>
      <c r="BN1925" s="95"/>
      <c r="BO1925" s="95"/>
      <c r="BP1925" s="95"/>
      <c r="BQ1925" s="95"/>
      <c r="BR1925" s="7"/>
      <c r="BS1925" s="7"/>
      <c r="BT1925" s="7"/>
      <c r="BU1925" s="7"/>
      <c r="BV1925" s="7"/>
    </row>
    <row r="1926" spans="2:74">
      <c r="B1926" s="89"/>
      <c r="E1926" s="90"/>
      <c r="F1926" s="90"/>
      <c r="I1926" s="97"/>
      <c r="K1926" s="92"/>
      <c r="O1926" s="93"/>
      <c r="U1926" s="94"/>
      <c r="BG1926" s="94"/>
      <c r="BH1926" s="95"/>
      <c r="BI1926" s="95"/>
      <c r="BJ1926" s="95"/>
      <c r="BK1926" s="96"/>
      <c r="BL1926" s="96"/>
      <c r="BM1926" s="96"/>
      <c r="BN1926" s="95"/>
      <c r="BO1926" s="95"/>
      <c r="BP1926" s="95"/>
      <c r="BQ1926" s="95"/>
      <c r="BR1926" s="7"/>
      <c r="BS1926" s="7"/>
      <c r="BT1926" s="7"/>
      <c r="BU1926" s="7"/>
      <c r="BV1926" s="7"/>
    </row>
    <row r="1927" spans="2:74">
      <c r="B1927" s="89"/>
      <c r="E1927" s="90"/>
      <c r="F1927" s="90"/>
      <c r="I1927" s="97"/>
      <c r="K1927" s="92"/>
      <c r="O1927" s="93"/>
      <c r="U1927" s="94"/>
      <c r="BG1927" s="94"/>
      <c r="BH1927" s="95"/>
      <c r="BI1927" s="95"/>
      <c r="BJ1927" s="95"/>
      <c r="BK1927" s="96"/>
      <c r="BL1927" s="96"/>
      <c r="BM1927" s="96"/>
      <c r="BN1927" s="95"/>
      <c r="BO1927" s="95"/>
      <c r="BP1927" s="95"/>
      <c r="BQ1927" s="95"/>
      <c r="BR1927" s="7"/>
      <c r="BS1927" s="7"/>
      <c r="BT1927" s="7"/>
      <c r="BU1927" s="7"/>
      <c r="BV1927" s="7"/>
    </row>
    <row r="1928" spans="2:74">
      <c r="B1928" s="89"/>
      <c r="E1928" s="90"/>
      <c r="F1928" s="90"/>
      <c r="I1928" s="97"/>
      <c r="K1928" s="92"/>
      <c r="O1928" s="93"/>
      <c r="U1928" s="94"/>
      <c r="BG1928" s="94"/>
      <c r="BH1928" s="95"/>
      <c r="BI1928" s="95"/>
      <c r="BJ1928" s="95"/>
      <c r="BK1928" s="96"/>
      <c r="BL1928" s="96"/>
      <c r="BM1928" s="96"/>
      <c r="BN1928" s="95"/>
      <c r="BO1928" s="95"/>
      <c r="BP1928" s="95"/>
      <c r="BQ1928" s="95"/>
      <c r="BR1928" s="7"/>
      <c r="BS1928" s="7"/>
      <c r="BT1928" s="7"/>
      <c r="BU1928" s="7"/>
      <c r="BV1928" s="7"/>
    </row>
    <row r="1929" spans="2:74">
      <c r="B1929" s="89"/>
      <c r="E1929" s="90"/>
      <c r="F1929" s="90"/>
      <c r="I1929" s="97"/>
      <c r="K1929" s="92"/>
      <c r="O1929" s="93"/>
      <c r="U1929" s="94"/>
      <c r="BG1929" s="94"/>
      <c r="BH1929" s="95"/>
      <c r="BI1929" s="95"/>
      <c r="BJ1929" s="95"/>
      <c r="BK1929" s="96"/>
      <c r="BL1929" s="96"/>
      <c r="BM1929" s="96"/>
      <c r="BN1929" s="95"/>
      <c r="BO1929" s="95"/>
      <c r="BP1929" s="95"/>
      <c r="BQ1929" s="95"/>
      <c r="BR1929" s="7"/>
      <c r="BS1929" s="7"/>
      <c r="BT1929" s="7"/>
      <c r="BU1929" s="7"/>
      <c r="BV1929" s="7"/>
    </row>
    <row r="1930" spans="2:74">
      <c r="B1930" s="89"/>
      <c r="E1930" s="90"/>
      <c r="F1930" s="90"/>
      <c r="I1930" s="97"/>
      <c r="K1930" s="92"/>
      <c r="O1930" s="93"/>
      <c r="U1930" s="94"/>
      <c r="BG1930" s="94"/>
      <c r="BH1930" s="95"/>
      <c r="BI1930" s="95"/>
      <c r="BJ1930" s="95"/>
      <c r="BK1930" s="96"/>
      <c r="BL1930" s="96"/>
      <c r="BM1930" s="96"/>
      <c r="BN1930" s="95"/>
      <c r="BO1930" s="95"/>
      <c r="BP1930" s="95"/>
      <c r="BQ1930" s="95"/>
      <c r="BR1930" s="7"/>
      <c r="BS1930" s="7"/>
      <c r="BT1930" s="7"/>
      <c r="BU1930" s="7"/>
      <c r="BV1930" s="7"/>
    </row>
    <row r="1931" spans="2:74">
      <c r="B1931" s="89"/>
      <c r="E1931" s="90"/>
      <c r="F1931" s="90"/>
      <c r="I1931" s="97"/>
      <c r="K1931" s="92"/>
      <c r="O1931" s="93"/>
      <c r="U1931" s="94"/>
      <c r="BG1931" s="94"/>
      <c r="BH1931" s="95"/>
      <c r="BI1931" s="95"/>
      <c r="BJ1931" s="95"/>
      <c r="BK1931" s="96"/>
      <c r="BL1931" s="96"/>
      <c r="BM1931" s="96"/>
      <c r="BN1931" s="95"/>
      <c r="BO1931" s="95"/>
      <c r="BP1931" s="95"/>
      <c r="BQ1931" s="95"/>
      <c r="BR1931" s="7"/>
      <c r="BS1931" s="7"/>
      <c r="BT1931" s="7"/>
      <c r="BU1931" s="7"/>
      <c r="BV1931" s="7"/>
    </row>
    <row r="1932" spans="2:74">
      <c r="B1932" s="89"/>
      <c r="E1932" s="90"/>
      <c r="F1932" s="90"/>
      <c r="I1932" s="97"/>
      <c r="K1932" s="92"/>
      <c r="O1932" s="93"/>
      <c r="U1932" s="94"/>
      <c r="BG1932" s="94"/>
      <c r="BH1932" s="95"/>
      <c r="BI1932" s="95"/>
      <c r="BJ1932" s="95"/>
      <c r="BK1932" s="96"/>
      <c r="BL1932" s="96"/>
      <c r="BM1932" s="96"/>
      <c r="BN1932" s="95"/>
      <c r="BO1932" s="95"/>
      <c r="BP1932" s="95"/>
      <c r="BQ1932" s="95"/>
      <c r="BR1932" s="7"/>
      <c r="BS1932" s="7"/>
      <c r="BT1932" s="7"/>
      <c r="BU1932" s="7"/>
      <c r="BV1932" s="7"/>
    </row>
    <row r="1933" spans="2:74">
      <c r="B1933" s="89"/>
      <c r="E1933" s="90"/>
      <c r="F1933" s="90"/>
      <c r="I1933" s="97"/>
      <c r="K1933" s="92"/>
      <c r="O1933" s="93"/>
      <c r="U1933" s="94"/>
      <c r="BG1933" s="94"/>
      <c r="BH1933" s="95"/>
      <c r="BI1933" s="95"/>
      <c r="BJ1933" s="95"/>
      <c r="BK1933" s="96"/>
      <c r="BL1933" s="96"/>
      <c r="BM1933" s="96"/>
      <c r="BN1933" s="95"/>
      <c r="BO1933" s="95"/>
      <c r="BP1933" s="95"/>
      <c r="BQ1933" s="95"/>
      <c r="BR1933" s="7"/>
      <c r="BS1933" s="7"/>
      <c r="BT1933" s="7"/>
      <c r="BU1933" s="7"/>
      <c r="BV1933" s="7"/>
    </row>
    <row r="1934" spans="2:74">
      <c r="B1934" s="89"/>
      <c r="E1934" s="90"/>
      <c r="F1934" s="90"/>
      <c r="I1934" s="97"/>
      <c r="K1934" s="92"/>
      <c r="O1934" s="93"/>
      <c r="U1934" s="94"/>
      <c r="BG1934" s="94"/>
      <c r="BH1934" s="95"/>
      <c r="BI1934" s="95"/>
      <c r="BJ1934" s="95"/>
      <c r="BK1934" s="96"/>
      <c r="BL1934" s="96"/>
      <c r="BM1934" s="96"/>
      <c r="BN1934" s="95"/>
      <c r="BO1934" s="95"/>
      <c r="BP1934" s="95"/>
      <c r="BQ1934" s="95"/>
      <c r="BR1934" s="7"/>
      <c r="BS1934" s="7"/>
      <c r="BT1934" s="7"/>
      <c r="BU1934" s="7"/>
      <c r="BV1934" s="7"/>
    </row>
    <row r="1935" spans="2:74">
      <c r="B1935" s="89"/>
      <c r="E1935" s="90"/>
      <c r="F1935" s="90"/>
      <c r="I1935" s="97"/>
      <c r="K1935" s="92"/>
      <c r="O1935" s="93"/>
      <c r="U1935" s="94"/>
      <c r="BG1935" s="94"/>
      <c r="BH1935" s="95"/>
      <c r="BI1935" s="95"/>
      <c r="BJ1935" s="95"/>
      <c r="BK1935" s="96"/>
      <c r="BL1935" s="96"/>
      <c r="BM1935" s="96"/>
      <c r="BN1935" s="95"/>
      <c r="BO1935" s="95"/>
      <c r="BP1935" s="95"/>
      <c r="BQ1935" s="95"/>
      <c r="BR1935" s="7"/>
      <c r="BS1935" s="7"/>
      <c r="BT1935" s="7"/>
      <c r="BU1935" s="7"/>
      <c r="BV1935" s="7"/>
    </row>
    <row r="1936" spans="2:74">
      <c r="B1936" s="89"/>
      <c r="E1936" s="90"/>
      <c r="F1936" s="90"/>
      <c r="I1936" s="97"/>
      <c r="K1936" s="92"/>
      <c r="O1936" s="93"/>
      <c r="U1936" s="94"/>
      <c r="BG1936" s="94"/>
      <c r="BH1936" s="95"/>
      <c r="BI1936" s="95"/>
      <c r="BJ1936" s="95"/>
      <c r="BK1936" s="96"/>
      <c r="BL1936" s="96"/>
      <c r="BM1936" s="96"/>
      <c r="BN1936" s="95"/>
      <c r="BO1936" s="95"/>
      <c r="BP1936" s="95"/>
      <c r="BQ1936" s="95"/>
      <c r="BR1936" s="7"/>
      <c r="BS1936" s="7"/>
      <c r="BT1936" s="7"/>
      <c r="BU1936" s="7"/>
      <c r="BV1936" s="7"/>
    </row>
    <row r="1937" spans="2:74">
      <c r="B1937" s="89"/>
      <c r="E1937" s="90"/>
      <c r="F1937" s="90"/>
      <c r="I1937" s="97"/>
      <c r="K1937" s="92"/>
      <c r="O1937" s="93"/>
      <c r="U1937" s="94"/>
      <c r="BG1937" s="94"/>
      <c r="BH1937" s="95"/>
      <c r="BI1937" s="95"/>
      <c r="BJ1937" s="95"/>
      <c r="BK1937" s="96"/>
      <c r="BL1937" s="96"/>
      <c r="BM1937" s="96"/>
      <c r="BN1937" s="95"/>
      <c r="BO1937" s="95"/>
      <c r="BP1937" s="95"/>
      <c r="BQ1937" s="95"/>
      <c r="BR1937" s="7"/>
      <c r="BS1937" s="7"/>
      <c r="BT1937" s="7"/>
      <c r="BU1937" s="7"/>
      <c r="BV1937" s="7"/>
    </row>
    <row r="1938" spans="2:74">
      <c r="B1938" s="89"/>
      <c r="E1938" s="90"/>
      <c r="F1938" s="90"/>
      <c r="I1938" s="97"/>
      <c r="K1938" s="92"/>
      <c r="O1938" s="93"/>
      <c r="U1938" s="94"/>
      <c r="BG1938" s="94"/>
      <c r="BH1938" s="95"/>
      <c r="BI1938" s="95"/>
      <c r="BJ1938" s="95"/>
      <c r="BK1938" s="96"/>
      <c r="BL1938" s="96"/>
      <c r="BM1938" s="96"/>
      <c r="BN1938" s="95"/>
      <c r="BO1938" s="95"/>
      <c r="BP1938" s="95"/>
      <c r="BQ1938" s="95"/>
      <c r="BR1938" s="7"/>
      <c r="BS1938" s="7"/>
      <c r="BT1938" s="7"/>
      <c r="BU1938" s="7"/>
      <c r="BV1938" s="7"/>
    </row>
    <row r="1939" spans="2:74">
      <c r="B1939" s="89"/>
      <c r="E1939" s="90"/>
      <c r="F1939" s="90"/>
      <c r="I1939" s="97"/>
      <c r="K1939" s="92"/>
      <c r="O1939" s="93"/>
      <c r="U1939" s="94"/>
      <c r="BG1939" s="94"/>
      <c r="BH1939" s="95"/>
      <c r="BI1939" s="95"/>
      <c r="BJ1939" s="95"/>
      <c r="BK1939" s="96"/>
      <c r="BL1939" s="96"/>
      <c r="BM1939" s="96"/>
      <c r="BN1939" s="95"/>
      <c r="BO1939" s="95"/>
      <c r="BP1939" s="95"/>
      <c r="BQ1939" s="95"/>
      <c r="BR1939" s="7"/>
      <c r="BS1939" s="7"/>
      <c r="BT1939" s="7"/>
      <c r="BU1939" s="7"/>
      <c r="BV1939" s="7"/>
    </row>
    <row r="1940" spans="2:74">
      <c r="B1940" s="89"/>
      <c r="E1940" s="90"/>
      <c r="F1940" s="90"/>
      <c r="I1940" s="97"/>
      <c r="K1940" s="92"/>
      <c r="O1940" s="93"/>
      <c r="U1940" s="94"/>
      <c r="BG1940" s="94"/>
      <c r="BH1940" s="95"/>
      <c r="BI1940" s="95"/>
      <c r="BJ1940" s="95"/>
      <c r="BK1940" s="96"/>
      <c r="BL1940" s="96"/>
      <c r="BM1940" s="96"/>
      <c r="BN1940" s="95"/>
      <c r="BO1940" s="95"/>
      <c r="BP1940" s="95"/>
      <c r="BQ1940" s="95"/>
      <c r="BR1940" s="7"/>
      <c r="BS1940" s="7"/>
      <c r="BT1940" s="7"/>
      <c r="BU1940" s="7"/>
      <c r="BV1940" s="7"/>
    </row>
    <row r="1941" spans="2:74">
      <c r="B1941" s="89"/>
      <c r="E1941" s="90"/>
      <c r="F1941" s="90"/>
      <c r="I1941" s="97"/>
      <c r="K1941" s="92"/>
      <c r="O1941" s="93"/>
      <c r="U1941" s="94"/>
      <c r="BG1941" s="94"/>
      <c r="BH1941" s="95"/>
      <c r="BI1941" s="95"/>
      <c r="BJ1941" s="95"/>
      <c r="BK1941" s="96"/>
      <c r="BL1941" s="96"/>
      <c r="BM1941" s="96"/>
      <c r="BN1941" s="95"/>
      <c r="BO1941" s="95"/>
      <c r="BP1941" s="95"/>
      <c r="BQ1941" s="95"/>
      <c r="BR1941" s="7"/>
      <c r="BS1941" s="7"/>
      <c r="BT1941" s="7"/>
      <c r="BU1941" s="7"/>
      <c r="BV1941" s="7"/>
    </row>
    <row r="1942" spans="2:74">
      <c r="B1942" s="89"/>
      <c r="E1942" s="90"/>
      <c r="F1942" s="90"/>
      <c r="I1942" s="97"/>
      <c r="K1942" s="92"/>
      <c r="O1942" s="93"/>
      <c r="U1942" s="94"/>
      <c r="BG1942" s="94"/>
      <c r="BH1942" s="95"/>
      <c r="BI1942" s="95"/>
      <c r="BJ1942" s="95"/>
      <c r="BK1942" s="96"/>
      <c r="BL1942" s="96"/>
      <c r="BM1942" s="96"/>
      <c r="BN1942" s="95"/>
      <c r="BO1942" s="95"/>
      <c r="BP1942" s="95"/>
      <c r="BQ1942" s="95"/>
      <c r="BR1942" s="7"/>
      <c r="BS1942" s="7"/>
      <c r="BT1942" s="7"/>
      <c r="BU1942" s="7"/>
      <c r="BV1942" s="7"/>
    </row>
    <row r="1943" spans="2:74">
      <c r="B1943" s="89"/>
      <c r="E1943" s="90"/>
      <c r="F1943" s="90"/>
      <c r="I1943" s="97"/>
      <c r="K1943" s="92"/>
      <c r="O1943" s="93"/>
      <c r="U1943" s="94"/>
      <c r="BG1943" s="94"/>
      <c r="BH1943" s="95"/>
      <c r="BI1943" s="95"/>
      <c r="BJ1943" s="95"/>
      <c r="BK1943" s="96"/>
      <c r="BL1943" s="96"/>
      <c r="BM1943" s="96"/>
      <c r="BN1943" s="95"/>
      <c r="BO1943" s="95"/>
      <c r="BP1943" s="95"/>
      <c r="BQ1943" s="95"/>
      <c r="BR1943" s="7"/>
      <c r="BS1943" s="7"/>
      <c r="BT1943" s="7"/>
      <c r="BU1943" s="7"/>
      <c r="BV1943" s="7"/>
    </row>
    <row r="1944" spans="2:74">
      <c r="B1944" s="89"/>
      <c r="E1944" s="90"/>
      <c r="F1944" s="90"/>
      <c r="I1944" s="97"/>
      <c r="K1944" s="92"/>
      <c r="O1944" s="93"/>
      <c r="U1944" s="94"/>
      <c r="BG1944" s="94"/>
      <c r="BH1944" s="95"/>
      <c r="BI1944" s="95"/>
      <c r="BJ1944" s="95"/>
      <c r="BK1944" s="96"/>
      <c r="BL1944" s="96"/>
      <c r="BM1944" s="96"/>
      <c r="BN1944" s="95"/>
      <c r="BO1944" s="95"/>
      <c r="BP1944" s="95"/>
      <c r="BQ1944" s="95"/>
      <c r="BR1944" s="7"/>
      <c r="BS1944" s="7"/>
      <c r="BT1944" s="7"/>
      <c r="BU1944" s="7"/>
      <c r="BV1944" s="7"/>
    </row>
    <row r="1945" spans="2:74">
      <c r="B1945" s="89"/>
      <c r="E1945" s="90"/>
      <c r="F1945" s="90"/>
      <c r="I1945" s="97"/>
      <c r="K1945" s="92"/>
      <c r="O1945" s="93"/>
      <c r="U1945" s="94"/>
      <c r="BG1945" s="94"/>
      <c r="BH1945" s="95"/>
      <c r="BI1945" s="95"/>
      <c r="BJ1945" s="95"/>
      <c r="BK1945" s="96"/>
      <c r="BL1945" s="96"/>
      <c r="BM1945" s="96"/>
      <c r="BN1945" s="95"/>
      <c r="BO1945" s="95"/>
      <c r="BP1945" s="95"/>
      <c r="BQ1945" s="95"/>
      <c r="BR1945" s="7"/>
      <c r="BS1945" s="7"/>
      <c r="BT1945" s="7"/>
      <c r="BU1945" s="7"/>
      <c r="BV1945" s="7"/>
    </row>
    <row r="1946" spans="2:74">
      <c r="B1946" s="89"/>
      <c r="E1946" s="90"/>
      <c r="F1946" s="90"/>
      <c r="I1946" s="97"/>
      <c r="K1946" s="92"/>
      <c r="O1946" s="93"/>
      <c r="U1946" s="94"/>
      <c r="BG1946" s="94"/>
      <c r="BH1946" s="95"/>
      <c r="BI1946" s="95"/>
      <c r="BJ1946" s="95"/>
      <c r="BK1946" s="96"/>
      <c r="BL1946" s="96"/>
      <c r="BM1946" s="96"/>
      <c r="BN1946" s="95"/>
      <c r="BO1946" s="95"/>
      <c r="BP1946" s="95"/>
      <c r="BQ1946" s="95"/>
      <c r="BR1946" s="7"/>
      <c r="BS1946" s="7"/>
      <c r="BT1946" s="7"/>
      <c r="BU1946" s="7"/>
      <c r="BV1946" s="7"/>
    </row>
    <row r="1947" spans="2:74">
      <c r="B1947" s="89"/>
      <c r="E1947" s="90"/>
      <c r="F1947" s="90"/>
      <c r="I1947" s="97"/>
      <c r="K1947" s="92"/>
      <c r="O1947" s="93"/>
      <c r="U1947" s="94"/>
      <c r="BG1947" s="94"/>
      <c r="BH1947" s="95"/>
      <c r="BI1947" s="95"/>
      <c r="BJ1947" s="95"/>
      <c r="BK1947" s="96"/>
      <c r="BL1947" s="96"/>
      <c r="BM1947" s="96"/>
      <c r="BN1947" s="95"/>
      <c r="BO1947" s="95"/>
      <c r="BP1947" s="95"/>
      <c r="BQ1947" s="95"/>
      <c r="BR1947" s="7"/>
      <c r="BS1947" s="7"/>
      <c r="BT1947" s="7"/>
      <c r="BU1947" s="7"/>
      <c r="BV1947" s="7"/>
    </row>
    <row r="1948" spans="2:74">
      <c r="B1948" s="89"/>
      <c r="E1948" s="90"/>
      <c r="F1948" s="90"/>
      <c r="I1948" s="97"/>
      <c r="K1948" s="92"/>
      <c r="O1948" s="93"/>
      <c r="U1948" s="94"/>
      <c r="BG1948" s="94"/>
      <c r="BH1948" s="95"/>
      <c r="BI1948" s="95"/>
      <c r="BJ1948" s="95"/>
      <c r="BK1948" s="96"/>
      <c r="BL1948" s="96"/>
      <c r="BM1948" s="96"/>
      <c r="BN1948" s="95"/>
      <c r="BO1948" s="95"/>
      <c r="BP1948" s="95"/>
      <c r="BQ1948" s="95"/>
      <c r="BR1948" s="7"/>
      <c r="BS1948" s="7"/>
      <c r="BT1948" s="7"/>
      <c r="BU1948" s="7"/>
      <c r="BV1948" s="7"/>
    </row>
    <row r="1949" spans="2:74">
      <c r="B1949" s="89"/>
      <c r="E1949" s="90"/>
      <c r="F1949" s="90"/>
      <c r="I1949" s="97"/>
      <c r="K1949" s="92"/>
      <c r="O1949" s="93"/>
      <c r="U1949" s="94"/>
      <c r="BG1949" s="94"/>
      <c r="BH1949" s="95"/>
      <c r="BI1949" s="95"/>
      <c r="BJ1949" s="95"/>
      <c r="BK1949" s="96"/>
      <c r="BL1949" s="96"/>
      <c r="BM1949" s="96"/>
      <c r="BN1949" s="95"/>
      <c r="BO1949" s="95"/>
      <c r="BP1949" s="95"/>
      <c r="BQ1949" s="95"/>
      <c r="BR1949" s="7"/>
      <c r="BS1949" s="7"/>
      <c r="BT1949" s="7"/>
      <c r="BU1949" s="7"/>
      <c r="BV1949" s="7"/>
    </row>
    <row r="1950" spans="2:74">
      <c r="B1950" s="89"/>
      <c r="E1950" s="90"/>
      <c r="F1950" s="90"/>
      <c r="I1950" s="97"/>
      <c r="K1950" s="92"/>
      <c r="O1950" s="93"/>
      <c r="U1950" s="94"/>
      <c r="BG1950" s="94"/>
      <c r="BH1950" s="95"/>
      <c r="BI1950" s="95"/>
      <c r="BJ1950" s="95"/>
      <c r="BK1950" s="96"/>
      <c r="BL1950" s="96"/>
      <c r="BM1950" s="96"/>
      <c r="BN1950" s="95"/>
      <c r="BO1950" s="95"/>
      <c r="BP1950" s="95"/>
      <c r="BQ1950" s="95"/>
      <c r="BR1950" s="7"/>
      <c r="BS1950" s="7"/>
      <c r="BT1950" s="7"/>
      <c r="BU1950" s="7"/>
      <c r="BV1950" s="7"/>
    </row>
    <row r="1951" spans="2:74">
      <c r="B1951" s="89"/>
      <c r="E1951" s="90"/>
      <c r="F1951" s="90"/>
      <c r="I1951" s="97"/>
      <c r="K1951" s="92"/>
      <c r="O1951" s="93"/>
      <c r="U1951" s="94"/>
      <c r="BG1951" s="94"/>
      <c r="BH1951" s="95"/>
      <c r="BI1951" s="95"/>
      <c r="BJ1951" s="95"/>
      <c r="BK1951" s="96"/>
      <c r="BL1951" s="96"/>
      <c r="BM1951" s="96"/>
      <c r="BN1951" s="95"/>
      <c r="BO1951" s="95"/>
      <c r="BP1951" s="95"/>
      <c r="BQ1951" s="95"/>
      <c r="BR1951" s="7"/>
      <c r="BS1951" s="7"/>
      <c r="BT1951" s="7"/>
      <c r="BU1951" s="7"/>
      <c r="BV1951" s="7"/>
    </row>
    <row r="1952" spans="2:74">
      <c r="B1952" s="89"/>
      <c r="E1952" s="90"/>
      <c r="F1952" s="90"/>
      <c r="I1952" s="97"/>
      <c r="K1952" s="92"/>
      <c r="O1952" s="93"/>
      <c r="U1952" s="94"/>
      <c r="BG1952" s="94"/>
      <c r="BH1952" s="95"/>
      <c r="BI1952" s="95"/>
      <c r="BJ1952" s="95"/>
      <c r="BK1952" s="96"/>
      <c r="BL1952" s="96"/>
      <c r="BM1952" s="96"/>
      <c r="BN1952" s="95"/>
      <c r="BO1952" s="95"/>
      <c r="BP1952" s="95"/>
      <c r="BQ1952" s="95"/>
      <c r="BR1952" s="7"/>
      <c r="BS1952" s="7"/>
      <c r="BT1952" s="7"/>
      <c r="BU1952" s="7"/>
      <c r="BV1952" s="7"/>
    </row>
    <row r="1953" spans="2:74">
      <c r="B1953" s="89"/>
      <c r="E1953" s="90"/>
      <c r="F1953" s="90"/>
      <c r="I1953" s="97"/>
      <c r="K1953" s="92"/>
      <c r="O1953" s="93"/>
      <c r="U1953" s="94"/>
      <c r="BG1953" s="94"/>
      <c r="BH1953" s="95"/>
      <c r="BI1953" s="95"/>
      <c r="BJ1953" s="95"/>
      <c r="BK1953" s="96"/>
      <c r="BL1953" s="96"/>
      <c r="BM1953" s="96"/>
      <c r="BN1953" s="95"/>
      <c r="BO1953" s="95"/>
      <c r="BP1953" s="95"/>
      <c r="BQ1953" s="95"/>
      <c r="BR1953" s="7"/>
      <c r="BS1953" s="7"/>
      <c r="BT1953" s="7"/>
      <c r="BU1953" s="7"/>
      <c r="BV1953" s="7"/>
    </row>
    <row r="1954" spans="2:74">
      <c r="B1954" s="89"/>
      <c r="E1954" s="90"/>
      <c r="F1954" s="90"/>
      <c r="I1954" s="97"/>
      <c r="K1954" s="92"/>
      <c r="O1954" s="93"/>
      <c r="U1954" s="94"/>
      <c r="BG1954" s="94"/>
      <c r="BH1954" s="95"/>
      <c r="BI1954" s="95"/>
      <c r="BJ1954" s="95"/>
      <c r="BK1954" s="96"/>
      <c r="BL1954" s="96"/>
      <c r="BM1954" s="96"/>
      <c r="BN1954" s="95"/>
      <c r="BO1954" s="95"/>
      <c r="BP1954" s="95"/>
      <c r="BQ1954" s="95"/>
      <c r="BR1954" s="7"/>
      <c r="BS1954" s="7"/>
      <c r="BT1954" s="7"/>
      <c r="BU1954" s="7"/>
      <c r="BV1954" s="7"/>
    </row>
    <row r="1955" spans="2:74">
      <c r="B1955" s="89"/>
      <c r="E1955" s="90"/>
      <c r="F1955" s="90"/>
      <c r="I1955" s="97"/>
      <c r="K1955" s="92"/>
      <c r="O1955" s="93"/>
      <c r="U1955" s="94"/>
      <c r="BG1955" s="94"/>
      <c r="BH1955" s="95"/>
      <c r="BI1955" s="95"/>
      <c r="BJ1955" s="95"/>
      <c r="BK1955" s="96"/>
      <c r="BL1955" s="96"/>
      <c r="BM1955" s="96"/>
      <c r="BN1955" s="95"/>
      <c r="BO1955" s="95"/>
      <c r="BP1955" s="95"/>
      <c r="BQ1955" s="95"/>
      <c r="BR1955" s="7"/>
      <c r="BS1955" s="7"/>
      <c r="BT1955" s="7"/>
      <c r="BU1955" s="7"/>
      <c r="BV1955" s="7"/>
    </row>
    <row r="1956" spans="2:74">
      <c r="B1956" s="89"/>
      <c r="E1956" s="90"/>
      <c r="F1956" s="90"/>
      <c r="H1956" s="98"/>
      <c r="I1956" s="97"/>
      <c r="K1956" s="92"/>
      <c r="O1956" s="93"/>
      <c r="U1956" s="94"/>
      <c r="BG1956" s="94"/>
      <c r="BH1956" s="95"/>
      <c r="BI1956" s="95"/>
      <c r="BJ1956" s="95"/>
      <c r="BK1956" s="96"/>
      <c r="BL1956" s="96"/>
      <c r="BM1956" s="96"/>
      <c r="BN1956" s="95"/>
      <c r="BO1956" s="95"/>
      <c r="BP1956" s="95"/>
      <c r="BQ1956" s="95"/>
      <c r="BR1956" s="7"/>
      <c r="BS1956" s="7"/>
      <c r="BT1956" s="7"/>
      <c r="BU1956" s="7"/>
      <c r="BV1956" s="7"/>
    </row>
    <row r="1957" spans="2:74">
      <c r="B1957" s="89"/>
      <c r="E1957" s="90"/>
      <c r="F1957" s="90"/>
      <c r="H1957" s="98"/>
      <c r="I1957" s="97"/>
      <c r="K1957" s="92"/>
      <c r="O1957" s="93"/>
      <c r="U1957" s="94"/>
      <c r="BG1957" s="94"/>
      <c r="BH1957" s="95"/>
      <c r="BI1957" s="95"/>
      <c r="BJ1957" s="95"/>
      <c r="BK1957" s="96"/>
      <c r="BL1957" s="96"/>
      <c r="BM1957" s="96"/>
      <c r="BN1957" s="95"/>
      <c r="BO1957" s="95"/>
      <c r="BP1957" s="95"/>
      <c r="BQ1957" s="95"/>
      <c r="BR1957" s="7"/>
      <c r="BS1957" s="7"/>
      <c r="BT1957" s="7"/>
      <c r="BU1957" s="7"/>
      <c r="BV1957" s="7"/>
    </row>
    <row r="1958" spans="2:74">
      <c r="B1958" s="89"/>
      <c r="E1958" s="90"/>
      <c r="F1958" s="90"/>
      <c r="I1958" s="97"/>
      <c r="K1958" s="92"/>
      <c r="O1958" s="93"/>
      <c r="U1958" s="94"/>
      <c r="BG1958" s="94"/>
      <c r="BH1958" s="95"/>
      <c r="BI1958" s="95"/>
      <c r="BJ1958" s="95"/>
      <c r="BK1958" s="96"/>
      <c r="BL1958" s="96"/>
      <c r="BM1958" s="96"/>
      <c r="BN1958" s="95"/>
      <c r="BO1958" s="95"/>
      <c r="BP1958" s="95"/>
      <c r="BQ1958" s="95"/>
      <c r="BR1958" s="7"/>
      <c r="BS1958" s="7"/>
      <c r="BT1958" s="7"/>
      <c r="BU1958" s="7"/>
      <c r="BV1958" s="7"/>
    </row>
    <row r="1959" spans="2:74">
      <c r="B1959" s="89"/>
      <c r="E1959" s="90"/>
      <c r="F1959" s="90"/>
      <c r="I1959" s="97"/>
      <c r="K1959" s="92"/>
      <c r="O1959" s="93"/>
      <c r="U1959" s="94"/>
      <c r="BG1959" s="94"/>
      <c r="BH1959" s="95"/>
      <c r="BI1959" s="95"/>
      <c r="BJ1959" s="95"/>
      <c r="BK1959" s="96"/>
      <c r="BL1959" s="96"/>
      <c r="BM1959" s="96"/>
      <c r="BN1959" s="95"/>
      <c r="BO1959" s="95"/>
      <c r="BP1959" s="95"/>
      <c r="BQ1959" s="95"/>
      <c r="BR1959" s="7"/>
      <c r="BS1959" s="7"/>
      <c r="BT1959" s="7"/>
      <c r="BU1959" s="7"/>
      <c r="BV1959" s="7"/>
    </row>
    <row r="1960" spans="2:74">
      <c r="B1960" s="89"/>
      <c r="E1960" s="90"/>
      <c r="F1960" s="90"/>
      <c r="I1960" s="97"/>
      <c r="K1960" s="92"/>
      <c r="O1960" s="93"/>
      <c r="U1960" s="94"/>
      <c r="BG1960" s="94"/>
      <c r="BH1960" s="95"/>
      <c r="BI1960" s="95"/>
      <c r="BJ1960" s="95"/>
      <c r="BK1960" s="96"/>
      <c r="BL1960" s="96"/>
      <c r="BM1960" s="96"/>
      <c r="BN1960" s="95"/>
      <c r="BO1960" s="95"/>
      <c r="BP1960" s="95"/>
      <c r="BQ1960" s="95"/>
      <c r="BR1960" s="7"/>
      <c r="BS1960" s="7"/>
      <c r="BT1960" s="7"/>
      <c r="BU1960" s="7"/>
      <c r="BV1960" s="7"/>
    </row>
    <row r="1961" spans="2:74">
      <c r="B1961" s="89"/>
      <c r="E1961" s="90"/>
      <c r="F1961" s="90"/>
      <c r="I1961" s="97"/>
      <c r="K1961" s="92"/>
      <c r="O1961" s="93"/>
      <c r="U1961" s="94"/>
      <c r="BG1961" s="94"/>
      <c r="BH1961" s="95"/>
      <c r="BI1961" s="95"/>
      <c r="BJ1961" s="95"/>
      <c r="BK1961" s="96"/>
      <c r="BL1961" s="96"/>
      <c r="BM1961" s="96"/>
      <c r="BN1961" s="95"/>
      <c r="BO1961" s="95"/>
      <c r="BP1961" s="95"/>
      <c r="BQ1961" s="95"/>
      <c r="BR1961" s="7"/>
      <c r="BS1961" s="7"/>
      <c r="BT1961" s="7"/>
      <c r="BU1961" s="7"/>
      <c r="BV1961" s="7"/>
    </row>
    <row r="1962" spans="2:74">
      <c r="B1962" s="89"/>
      <c r="E1962" s="90"/>
      <c r="F1962" s="90"/>
      <c r="I1962" s="97"/>
      <c r="K1962" s="92"/>
      <c r="O1962" s="93"/>
      <c r="U1962" s="94"/>
      <c r="BG1962" s="94"/>
      <c r="BH1962" s="95"/>
      <c r="BI1962" s="95"/>
      <c r="BJ1962" s="95"/>
      <c r="BK1962" s="96"/>
      <c r="BL1962" s="96"/>
      <c r="BM1962" s="96"/>
      <c r="BN1962" s="95"/>
      <c r="BO1962" s="95"/>
      <c r="BP1962" s="95"/>
      <c r="BQ1962" s="95"/>
      <c r="BR1962" s="7"/>
      <c r="BS1962" s="7"/>
      <c r="BT1962" s="7"/>
      <c r="BU1962" s="7"/>
      <c r="BV1962" s="7"/>
    </row>
    <row r="1963" spans="2:74">
      <c r="B1963" s="89"/>
      <c r="E1963" s="90"/>
      <c r="F1963" s="90"/>
      <c r="I1963" s="98"/>
      <c r="K1963" s="92"/>
      <c r="O1963" s="93"/>
      <c r="U1963" s="94"/>
      <c r="BG1963" s="94"/>
      <c r="BH1963" s="95"/>
      <c r="BI1963" s="95"/>
      <c r="BJ1963" s="95"/>
      <c r="BK1963" s="96"/>
      <c r="BL1963" s="96"/>
      <c r="BM1963" s="96"/>
      <c r="BN1963" s="95"/>
      <c r="BO1963" s="95"/>
      <c r="BP1963" s="95"/>
      <c r="BQ1963" s="95"/>
      <c r="BR1963" s="7"/>
      <c r="BS1963" s="7"/>
      <c r="BT1963" s="7"/>
      <c r="BU1963" s="7"/>
      <c r="BV1963" s="7"/>
    </row>
    <row r="1964" spans="2:74">
      <c r="B1964" s="89"/>
      <c r="E1964" s="90"/>
      <c r="F1964" s="90"/>
      <c r="I1964" s="98"/>
      <c r="K1964" s="92"/>
      <c r="O1964" s="93"/>
      <c r="U1964" s="94"/>
      <c r="BG1964" s="94"/>
      <c r="BH1964" s="95"/>
      <c r="BI1964" s="95"/>
      <c r="BJ1964" s="95"/>
      <c r="BK1964" s="96"/>
      <c r="BL1964" s="96"/>
      <c r="BM1964" s="96"/>
      <c r="BN1964" s="95"/>
      <c r="BO1964" s="95"/>
      <c r="BP1964" s="95"/>
      <c r="BQ1964" s="95"/>
      <c r="BR1964" s="7"/>
      <c r="BS1964" s="7"/>
      <c r="BT1964" s="7"/>
      <c r="BU1964" s="7"/>
      <c r="BV1964" s="7"/>
    </row>
    <row r="1965" spans="2:74">
      <c r="B1965" s="89"/>
      <c r="E1965" s="90"/>
      <c r="F1965" s="90"/>
      <c r="I1965" s="98"/>
      <c r="K1965" s="92"/>
      <c r="O1965" s="93"/>
      <c r="U1965" s="94"/>
      <c r="BG1965" s="94"/>
      <c r="BH1965" s="95"/>
      <c r="BI1965" s="95"/>
      <c r="BJ1965" s="95"/>
      <c r="BK1965" s="96"/>
      <c r="BL1965" s="96"/>
      <c r="BM1965" s="96"/>
      <c r="BN1965" s="95"/>
      <c r="BO1965" s="95"/>
      <c r="BP1965" s="95"/>
      <c r="BQ1965" s="95"/>
      <c r="BR1965" s="7"/>
      <c r="BS1965" s="7"/>
      <c r="BT1965" s="7"/>
      <c r="BU1965" s="7"/>
      <c r="BV1965" s="7"/>
    </row>
    <row r="1966" spans="2:74">
      <c r="B1966" s="89"/>
      <c r="E1966" s="90"/>
      <c r="F1966" s="90"/>
      <c r="G1966" s="91"/>
      <c r="H1966" s="91"/>
      <c r="I1966" s="91"/>
      <c r="K1966" s="92"/>
      <c r="O1966" s="93"/>
      <c r="U1966" s="94"/>
      <c r="BG1966" s="94"/>
      <c r="BH1966" s="95"/>
      <c r="BI1966" s="95"/>
      <c r="BJ1966" s="95"/>
      <c r="BK1966" s="96"/>
      <c r="BL1966" s="96"/>
      <c r="BM1966" s="96"/>
      <c r="BN1966" s="95"/>
      <c r="BO1966" s="95"/>
      <c r="BP1966" s="95"/>
      <c r="BQ1966" s="95"/>
      <c r="BR1966" s="7"/>
      <c r="BS1966" s="7"/>
      <c r="BT1966" s="7"/>
      <c r="BU1966" s="7"/>
      <c r="BV1966" s="7"/>
    </row>
    <row r="1967" spans="2:74">
      <c r="B1967" s="89"/>
      <c r="E1967" s="90"/>
      <c r="F1967" s="90"/>
      <c r="G1967" s="91"/>
      <c r="H1967" s="91"/>
      <c r="I1967" s="91"/>
      <c r="K1967" s="92"/>
      <c r="O1967" s="93"/>
      <c r="U1967" s="94"/>
      <c r="BG1967" s="94"/>
      <c r="BH1967" s="95"/>
      <c r="BI1967" s="95"/>
      <c r="BJ1967" s="95"/>
      <c r="BK1967" s="96"/>
      <c r="BL1967" s="96"/>
      <c r="BM1967" s="96"/>
      <c r="BN1967" s="95"/>
      <c r="BO1967" s="95"/>
      <c r="BP1967" s="95"/>
      <c r="BQ1967" s="95"/>
      <c r="BR1967" s="7"/>
      <c r="BS1967" s="7"/>
      <c r="BT1967" s="7"/>
      <c r="BU1967" s="7"/>
      <c r="BV1967" s="7"/>
    </row>
    <row r="1968" spans="2:74">
      <c r="B1968" s="89"/>
      <c r="E1968" s="90"/>
      <c r="F1968" s="90"/>
      <c r="G1968" s="91"/>
      <c r="H1968" s="91"/>
      <c r="I1968" s="91"/>
      <c r="K1968" s="92"/>
      <c r="O1968" s="93"/>
      <c r="U1968" s="94"/>
      <c r="BG1968" s="94"/>
      <c r="BH1968" s="95"/>
      <c r="BI1968" s="95"/>
      <c r="BJ1968" s="95"/>
      <c r="BK1968" s="96"/>
      <c r="BL1968" s="96"/>
      <c r="BM1968" s="96"/>
      <c r="BN1968" s="95"/>
      <c r="BO1968" s="95"/>
      <c r="BP1968" s="95"/>
      <c r="BQ1968" s="95"/>
      <c r="BR1968" s="7"/>
      <c r="BS1968" s="7"/>
      <c r="BT1968" s="7"/>
      <c r="BU1968" s="7"/>
      <c r="BV1968" s="7"/>
    </row>
    <row r="1969" spans="2:74">
      <c r="B1969" s="89"/>
      <c r="E1969" s="90"/>
      <c r="F1969" s="90"/>
      <c r="G1969" s="91"/>
      <c r="H1969" s="91"/>
      <c r="I1969" s="91"/>
      <c r="K1969" s="92"/>
      <c r="O1969" s="93"/>
      <c r="U1969" s="94"/>
      <c r="BG1969" s="94"/>
      <c r="BH1969" s="95"/>
      <c r="BI1969" s="95"/>
      <c r="BJ1969" s="95"/>
      <c r="BK1969" s="96"/>
      <c r="BL1969" s="96"/>
      <c r="BM1969" s="96"/>
      <c r="BN1969" s="95"/>
      <c r="BO1969" s="95"/>
      <c r="BP1969" s="95"/>
      <c r="BQ1969" s="95"/>
      <c r="BR1969" s="7"/>
      <c r="BS1969" s="7"/>
      <c r="BT1969" s="7"/>
      <c r="BU1969" s="7"/>
      <c r="BV1969" s="7"/>
    </row>
    <row r="1970" spans="2:74">
      <c r="B1970" s="89"/>
      <c r="E1970" s="90"/>
      <c r="F1970" s="90"/>
      <c r="G1970" s="91"/>
      <c r="H1970" s="91"/>
      <c r="I1970" s="91"/>
      <c r="K1970" s="92"/>
      <c r="O1970" s="93"/>
      <c r="U1970" s="94"/>
      <c r="BG1970" s="94"/>
      <c r="BH1970" s="95"/>
      <c r="BI1970" s="95"/>
      <c r="BJ1970" s="95"/>
      <c r="BK1970" s="96"/>
      <c r="BL1970" s="96"/>
      <c r="BM1970" s="96"/>
      <c r="BN1970" s="95"/>
      <c r="BO1970" s="95"/>
      <c r="BP1970" s="95"/>
      <c r="BQ1970" s="95"/>
      <c r="BR1970" s="7"/>
      <c r="BS1970" s="7"/>
      <c r="BT1970" s="7"/>
      <c r="BU1970" s="7"/>
      <c r="BV1970" s="7"/>
    </row>
    <row r="1971" spans="2:74">
      <c r="B1971" s="89"/>
      <c r="E1971" s="90"/>
      <c r="F1971" s="90"/>
      <c r="G1971" s="91"/>
      <c r="H1971" s="91"/>
      <c r="I1971" s="91"/>
      <c r="K1971" s="92"/>
      <c r="O1971" s="93"/>
      <c r="U1971" s="94"/>
      <c r="BG1971" s="94"/>
      <c r="BH1971" s="95"/>
      <c r="BI1971" s="95"/>
      <c r="BJ1971" s="95"/>
      <c r="BK1971" s="96"/>
      <c r="BL1971" s="96"/>
      <c r="BM1971" s="96"/>
      <c r="BN1971" s="95"/>
      <c r="BO1971" s="95"/>
      <c r="BP1971" s="95"/>
      <c r="BQ1971" s="95"/>
      <c r="BR1971" s="7"/>
      <c r="BS1971" s="7"/>
      <c r="BT1971" s="7"/>
      <c r="BU1971" s="7"/>
      <c r="BV1971" s="7"/>
    </row>
    <row r="1972" spans="2:74">
      <c r="B1972" s="89"/>
      <c r="E1972" s="90"/>
      <c r="F1972" s="90"/>
      <c r="G1972" s="91"/>
      <c r="H1972" s="91"/>
      <c r="I1972" s="91"/>
      <c r="K1972" s="92"/>
      <c r="O1972" s="93"/>
      <c r="U1972" s="94"/>
      <c r="BG1972" s="94"/>
      <c r="BH1972" s="95"/>
      <c r="BI1972" s="95"/>
      <c r="BJ1972" s="95"/>
      <c r="BK1972" s="96"/>
      <c r="BL1972" s="96"/>
      <c r="BM1972" s="96"/>
      <c r="BN1972" s="95"/>
      <c r="BO1972" s="95"/>
      <c r="BP1972" s="95"/>
      <c r="BQ1972" s="95"/>
      <c r="BR1972" s="7"/>
      <c r="BS1972" s="7"/>
      <c r="BT1972" s="7"/>
      <c r="BU1972" s="7"/>
      <c r="BV1972" s="7"/>
    </row>
    <row r="1973" spans="2:74">
      <c r="B1973" s="89"/>
      <c r="E1973" s="90"/>
      <c r="F1973" s="90"/>
      <c r="G1973" s="91"/>
      <c r="H1973" s="91"/>
      <c r="I1973" s="91"/>
      <c r="K1973" s="92"/>
      <c r="O1973" s="93"/>
      <c r="U1973" s="94"/>
      <c r="BG1973" s="94"/>
      <c r="BH1973" s="95"/>
      <c r="BI1973" s="95"/>
      <c r="BJ1973" s="95"/>
      <c r="BK1973" s="96"/>
      <c r="BL1973" s="96"/>
      <c r="BM1973" s="96"/>
      <c r="BN1973" s="95"/>
      <c r="BO1973" s="95"/>
      <c r="BP1973" s="95"/>
      <c r="BQ1973" s="95"/>
      <c r="BR1973" s="7"/>
      <c r="BS1973" s="7"/>
      <c r="BT1973" s="7"/>
      <c r="BU1973" s="7"/>
      <c r="BV1973" s="7"/>
    </row>
    <row r="1974" spans="2:74">
      <c r="B1974" s="89"/>
      <c r="E1974" s="90"/>
      <c r="F1974" s="90"/>
      <c r="G1974" s="91"/>
      <c r="H1974" s="91"/>
      <c r="I1974" s="91"/>
      <c r="K1974" s="92"/>
      <c r="O1974" s="93"/>
      <c r="U1974" s="94"/>
      <c r="BG1974" s="94"/>
      <c r="BH1974" s="95"/>
      <c r="BI1974" s="95"/>
      <c r="BJ1974" s="95"/>
      <c r="BK1974" s="96"/>
      <c r="BL1974" s="96"/>
      <c r="BM1974" s="96"/>
      <c r="BN1974" s="95"/>
      <c r="BO1974" s="95"/>
      <c r="BP1974" s="95"/>
      <c r="BQ1974" s="95"/>
      <c r="BR1974" s="7"/>
      <c r="BS1974" s="7"/>
      <c r="BT1974" s="7"/>
      <c r="BU1974" s="7"/>
      <c r="BV1974" s="7"/>
    </row>
    <row r="1975" spans="2:74">
      <c r="B1975" s="89"/>
      <c r="E1975" s="90"/>
      <c r="F1975" s="90"/>
      <c r="G1975" s="91"/>
      <c r="H1975" s="91"/>
      <c r="I1975" s="91"/>
      <c r="K1975" s="92"/>
      <c r="O1975" s="93"/>
      <c r="U1975" s="94"/>
      <c r="BG1975" s="94"/>
      <c r="BH1975" s="95"/>
      <c r="BI1975" s="95"/>
      <c r="BJ1975" s="95"/>
      <c r="BK1975" s="96"/>
      <c r="BL1975" s="96"/>
      <c r="BM1975" s="96"/>
      <c r="BN1975" s="95"/>
      <c r="BO1975" s="95"/>
      <c r="BP1975" s="95"/>
      <c r="BQ1975" s="95"/>
      <c r="BR1975" s="7"/>
      <c r="BS1975" s="7"/>
      <c r="BT1975" s="7"/>
      <c r="BU1975" s="7"/>
      <c r="BV1975" s="7"/>
    </row>
    <row r="1976" spans="2:74">
      <c r="B1976" s="89"/>
      <c r="E1976" s="90"/>
      <c r="F1976" s="90"/>
      <c r="G1976" s="91"/>
      <c r="H1976" s="91"/>
      <c r="I1976" s="91"/>
      <c r="K1976" s="92"/>
      <c r="O1976" s="93"/>
      <c r="U1976" s="94"/>
      <c r="BG1976" s="94"/>
      <c r="BH1976" s="95"/>
      <c r="BI1976" s="95"/>
      <c r="BJ1976" s="95"/>
      <c r="BK1976" s="96"/>
      <c r="BL1976" s="96"/>
      <c r="BM1976" s="96"/>
      <c r="BN1976" s="95"/>
      <c r="BO1976" s="95"/>
      <c r="BP1976" s="95"/>
      <c r="BQ1976" s="95"/>
      <c r="BR1976" s="7"/>
      <c r="BS1976" s="7"/>
      <c r="BT1976" s="7"/>
      <c r="BU1976" s="7"/>
      <c r="BV1976" s="7"/>
    </row>
    <row r="1977" spans="2:74">
      <c r="B1977" s="89"/>
      <c r="E1977" s="90"/>
      <c r="F1977" s="90"/>
      <c r="G1977" s="91"/>
      <c r="H1977" s="91"/>
      <c r="I1977" s="91"/>
      <c r="K1977" s="92"/>
      <c r="O1977" s="93"/>
      <c r="U1977" s="94"/>
      <c r="BG1977" s="94"/>
      <c r="BH1977" s="95"/>
      <c r="BI1977" s="95"/>
      <c r="BJ1977" s="95"/>
      <c r="BK1977" s="96"/>
      <c r="BL1977" s="96"/>
      <c r="BM1977" s="96"/>
      <c r="BN1977" s="95"/>
      <c r="BO1977" s="95"/>
      <c r="BP1977" s="95"/>
      <c r="BQ1977" s="95"/>
      <c r="BR1977" s="7"/>
      <c r="BS1977" s="7"/>
      <c r="BT1977" s="7"/>
      <c r="BU1977" s="7"/>
      <c r="BV1977" s="7"/>
    </row>
    <row r="1978" spans="2:74">
      <c r="B1978" s="89"/>
      <c r="E1978" s="90"/>
      <c r="F1978" s="90"/>
      <c r="G1978" s="91"/>
      <c r="H1978" s="91"/>
      <c r="I1978" s="91"/>
      <c r="K1978" s="92"/>
      <c r="O1978" s="93"/>
      <c r="U1978" s="94"/>
      <c r="BG1978" s="94"/>
      <c r="BH1978" s="95"/>
      <c r="BI1978" s="95"/>
      <c r="BJ1978" s="95"/>
      <c r="BK1978" s="96"/>
      <c r="BL1978" s="96"/>
      <c r="BM1978" s="96"/>
      <c r="BN1978" s="95"/>
      <c r="BO1978" s="95"/>
      <c r="BP1978" s="95"/>
      <c r="BQ1978" s="95"/>
      <c r="BR1978" s="7"/>
      <c r="BS1978" s="7"/>
      <c r="BT1978" s="7"/>
      <c r="BU1978" s="7"/>
      <c r="BV1978" s="7"/>
    </row>
    <row r="1979" spans="2:74">
      <c r="B1979" s="89"/>
      <c r="E1979" s="90"/>
      <c r="F1979" s="90"/>
      <c r="G1979" s="91"/>
      <c r="H1979" s="91"/>
      <c r="I1979" s="91"/>
      <c r="K1979" s="92"/>
      <c r="O1979" s="93"/>
      <c r="U1979" s="94"/>
      <c r="BG1979" s="94"/>
      <c r="BH1979" s="95"/>
      <c r="BI1979" s="95"/>
      <c r="BJ1979" s="95"/>
      <c r="BK1979" s="96"/>
      <c r="BL1979" s="96"/>
      <c r="BM1979" s="96"/>
      <c r="BN1979" s="95"/>
      <c r="BO1979" s="95"/>
      <c r="BP1979" s="95"/>
      <c r="BQ1979" s="95"/>
      <c r="BR1979" s="7"/>
      <c r="BS1979" s="7"/>
      <c r="BT1979" s="7"/>
      <c r="BU1979" s="7"/>
      <c r="BV1979" s="7"/>
    </row>
    <row r="1980" spans="2:74">
      <c r="B1980" s="89"/>
      <c r="E1980" s="90"/>
      <c r="F1980" s="90"/>
      <c r="G1980" s="91"/>
      <c r="H1980" s="91"/>
      <c r="I1980" s="91"/>
      <c r="K1980" s="92"/>
      <c r="O1980" s="93"/>
      <c r="U1980" s="94"/>
      <c r="BG1980" s="94"/>
      <c r="BH1980" s="95"/>
      <c r="BI1980" s="95"/>
      <c r="BJ1980" s="95"/>
      <c r="BK1980" s="96"/>
      <c r="BL1980" s="96"/>
      <c r="BM1980" s="96"/>
      <c r="BN1980" s="95"/>
      <c r="BO1980" s="95"/>
      <c r="BP1980" s="95"/>
      <c r="BQ1980" s="95"/>
      <c r="BR1980" s="7"/>
      <c r="BS1980" s="7"/>
      <c r="BT1980" s="7"/>
      <c r="BU1980" s="7"/>
      <c r="BV1980" s="7"/>
    </row>
    <row r="1981" spans="2:74">
      <c r="B1981" s="89"/>
      <c r="E1981" s="90"/>
      <c r="F1981" s="90"/>
      <c r="G1981" s="91"/>
      <c r="H1981" s="91"/>
      <c r="I1981" s="91"/>
      <c r="K1981" s="92"/>
      <c r="O1981" s="93"/>
      <c r="U1981" s="94"/>
      <c r="BG1981" s="94"/>
      <c r="BH1981" s="95"/>
      <c r="BI1981" s="95"/>
      <c r="BJ1981" s="95"/>
      <c r="BK1981" s="96"/>
      <c r="BL1981" s="96"/>
      <c r="BM1981" s="96"/>
      <c r="BN1981" s="95"/>
      <c r="BO1981" s="95"/>
      <c r="BP1981" s="95"/>
      <c r="BQ1981" s="95"/>
      <c r="BR1981" s="7"/>
      <c r="BS1981" s="7"/>
      <c r="BT1981" s="7"/>
      <c r="BU1981" s="7"/>
      <c r="BV1981" s="7"/>
    </row>
    <row r="1982" spans="2:74">
      <c r="B1982" s="89"/>
      <c r="E1982" s="90"/>
      <c r="F1982" s="90"/>
      <c r="G1982" s="91"/>
      <c r="H1982" s="91"/>
      <c r="I1982" s="91"/>
      <c r="K1982" s="92"/>
      <c r="O1982" s="93"/>
      <c r="U1982" s="94"/>
      <c r="BG1982" s="94"/>
      <c r="BH1982" s="95"/>
      <c r="BI1982" s="95"/>
      <c r="BJ1982" s="95"/>
      <c r="BK1982" s="96"/>
      <c r="BL1982" s="96"/>
      <c r="BM1982" s="96"/>
      <c r="BN1982" s="95"/>
      <c r="BO1982" s="95"/>
      <c r="BP1982" s="95"/>
      <c r="BQ1982" s="95"/>
      <c r="BR1982" s="7"/>
      <c r="BS1982" s="7"/>
      <c r="BT1982" s="7"/>
      <c r="BU1982" s="7"/>
      <c r="BV1982" s="7"/>
    </row>
    <row r="1983" spans="2:74">
      <c r="B1983" s="89"/>
      <c r="E1983" s="90"/>
      <c r="F1983" s="90"/>
      <c r="G1983" s="91"/>
      <c r="H1983" s="91"/>
      <c r="I1983" s="91"/>
      <c r="K1983" s="92"/>
      <c r="O1983" s="93"/>
      <c r="U1983" s="94"/>
      <c r="BG1983" s="94"/>
      <c r="BH1983" s="95"/>
      <c r="BI1983" s="95"/>
      <c r="BJ1983" s="95"/>
      <c r="BK1983" s="96"/>
      <c r="BL1983" s="96"/>
      <c r="BM1983" s="96"/>
      <c r="BN1983" s="95"/>
      <c r="BO1983" s="95"/>
      <c r="BP1983" s="95"/>
      <c r="BQ1983" s="95"/>
      <c r="BR1983" s="7"/>
      <c r="BS1983" s="7"/>
      <c r="BT1983" s="7"/>
      <c r="BU1983" s="7"/>
      <c r="BV1983" s="7"/>
    </row>
    <row r="1984" spans="2:74">
      <c r="B1984" s="89"/>
      <c r="E1984" s="90"/>
      <c r="F1984" s="90"/>
      <c r="G1984" s="91"/>
      <c r="H1984" s="91"/>
      <c r="I1984" s="91"/>
      <c r="K1984" s="92"/>
      <c r="O1984" s="93"/>
      <c r="U1984" s="94"/>
      <c r="BG1984" s="94"/>
      <c r="BH1984" s="95"/>
      <c r="BI1984" s="95"/>
      <c r="BJ1984" s="95"/>
      <c r="BK1984" s="96"/>
      <c r="BL1984" s="96"/>
      <c r="BM1984" s="96"/>
      <c r="BN1984" s="95"/>
      <c r="BO1984" s="95"/>
      <c r="BP1984" s="95"/>
      <c r="BQ1984" s="95"/>
      <c r="BR1984" s="7"/>
      <c r="BS1984" s="7"/>
      <c r="BT1984" s="7"/>
      <c r="BU1984" s="7"/>
      <c r="BV1984" s="7"/>
    </row>
    <row r="1985" spans="2:74">
      <c r="B1985" s="89"/>
      <c r="E1985" s="90"/>
      <c r="F1985" s="90"/>
      <c r="G1985" s="91"/>
      <c r="H1985" s="91"/>
      <c r="I1985" s="91"/>
      <c r="K1985" s="92"/>
      <c r="O1985" s="93"/>
      <c r="U1985" s="94"/>
      <c r="BG1985" s="94"/>
      <c r="BH1985" s="95"/>
      <c r="BI1985" s="95"/>
      <c r="BJ1985" s="95"/>
      <c r="BK1985" s="96"/>
      <c r="BL1985" s="96"/>
      <c r="BM1985" s="96"/>
      <c r="BN1985" s="95"/>
      <c r="BO1985" s="95"/>
      <c r="BP1985" s="95"/>
      <c r="BQ1985" s="95"/>
      <c r="BR1985" s="7"/>
      <c r="BS1985" s="7"/>
      <c r="BT1985" s="7"/>
      <c r="BU1985" s="7"/>
      <c r="BV1985" s="7"/>
    </row>
    <row r="1986" spans="2:74">
      <c r="B1986" s="89"/>
      <c r="E1986" s="90"/>
      <c r="F1986" s="90"/>
      <c r="G1986" s="91"/>
      <c r="H1986" s="91"/>
      <c r="I1986" s="91"/>
      <c r="K1986" s="92"/>
      <c r="O1986" s="93"/>
      <c r="U1986" s="94"/>
      <c r="BG1986" s="94"/>
      <c r="BH1986" s="95"/>
      <c r="BI1986" s="95"/>
      <c r="BJ1986" s="95"/>
      <c r="BK1986" s="96"/>
      <c r="BL1986" s="96"/>
      <c r="BM1986" s="96"/>
      <c r="BN1986" s="95"/>
      <c r="BO1986" s="95"/>
      <c r="BP1986" s="95"/>
      <c r="BQ1986" s="95"/>
      <c r="BR1986" s="7"/>
      <c r="BS1986" s="7"/>
      <c r="BT1986" s="7"/>
      <c r="BU1986" s="7"/>
      <c r="BV1986" s="7"/>
    </row>
    <row r="1987" spans="2:74">
      <c r="B1987" s="89"/>
      <c r="E1987" s="90"/>
      <c r="F1987" s="90"/>
      <c r="G1987" s="91"/>
      <c r="H1987" s="91"/>
      <c r="I1987" s="91"/>
      <c r="K1987" s="92"/>
      <c r="O1987" s="93"/>
      <c r="U1987" s="94"/>
      <c r="BG1987" s="94"/>
      <c r="BH1987" s="95"/>
      <c r="BI1987" s="95"/>
      <c r="BJ1987" s="95"/>
      <c r="BK1987" s="96"/>
      <c r="BL1987" s="96"/>
      <c r="BM1987" s="96"/>
      <c r="BN1987" s="95"/>
      <c r="BO1987" s="95"/>
      <c r="BP1987" s="95"/>
      <c r="BQ1987" s="95"/>
      <c r="BR1987" s="7"/>
      <c r="BS1987" s="7"/>
      <c r="BT1987" s="7"/>
      <c r="BU1987" s="7"/>
      <c r="BV1987" s="7"/>
    </row>
    <row r="1988" spans="2:74">
      <c r="B1988" s="89"/>
      <c r="E1988" s="90"/>
      <c r="F1988" s="90"/>
      <c r="G1988" s="91"/>
      <c r="H1988" s="91"/>
      <c r="I1988" s="91"/>
      <c r="K1988" s="92"/>
      <c r="O1988" s="93"/>
      <c r="U1988" s="94"/>
      <c r="BG1988" s="94"/>
      <c r="BH1988" s="95"/>
      <c r="BI1988" s="95"/>
      <c r="BJ1988" s="95"/>
      <c r="BK1988" s="96"/>
      <c r="BL1988" s="96"/>
      <c r="BM1988" s="96"/>
      <c r="BN1988" s="95"/>
      <c r="BO1988" s="95"/>
      <c r="BP1988" s="95"/>
      <c r="BQ1988" s="95"/>
      <c r="BR1988" s="7"/>
      <c r="BS1988" s="7"/>
      <c r="BT1988" s="7"/>
      <c r="BU1988" s="7"/>
      <c r="BV1988" s="7"/>
    </row>
    <row r="1989" spans="2:74">
      <c r="B1989" s="89"/>
      <c r="E1989" s="90"/>
      <c r="F1989" s="90"/>
      <c r="G1989" s="91"/>
      <c r="H1989" s="91"/>
      <c r="I1989" s="91"/>
      <c r="K1989" s="92"/>
      <c r="O1989" s="93"/>
      <c r="U1989" s="94"/>
      <c r="BG1989" s="94"/>
      <c r="BH1989" s="95"/>
      <c r="BI1989" s="95"/>
      <c r="BJ1989" s="95"/>
      <c r="BK1989" s="96"/>
      <c r="BL1989" s="96"/>
      <c r="BM1989" s="96"/>
      <c r="BN1989" s="95"/>
      <c r="BO1989" s="95"/>
      <c r="BP1989" s="95"/>
      <c r="BQ1989" s="95"/>
      <c r="BR1989" s="7"/>
      <c r="BS1989" s="7"/>
      <c r="BT1989" s="7"/>
      <c r="BU1989" s="7"/>
      <c r="BV1989" s="7"/>
    </row>
    <row r="1990" spans="2:74">
      <c r="B1990" s="89"/>
      <c r="E1990" s="90"/>
      <c r="F1990" s="90"/>
      <c r="G1990" s="91"/>
      <c r="H1990" s="91"/>
      <c r="I1990" s="91"/>
      <c r="K1990" s="92"/>
      <c r="O1990" s="93"/>
      <c r="U1990" s="94"/>
      <c r="BG1990" s="94"/>
      <c r="BH1990" s="95"/>
      <c r="BI1990" s="95"/>
      <c r="BJ1990" s="95"/>
      <c r="BK1990" s="96"/>
      <c r="BL1990" s="96"/>
      <c r="BM1990" s="96"/>
      <c r="BN1990" s="95"/>
      <c r="BO1990" s="95"/>
      <c r="BP1990" s="95"/>
      <c r="BQ1990" s="95"/>
      <c r="BR1990" s="7"/>
      <c r="BS1990" s="7"/>
      <c r="BT1990" s="7"/>
      <c r="BU1990" s="7"/>
      <c r="BV1990" s="7"/>
    </row>
    <row r="1991" spans="2:74">
      <c r="B1991" s="89"/>
      <c r="E1991" s="90"/>
      <c r="F1991" s="90"/>
      <c r="G1991" s="91"/>
      <c r="H1991" s="91"/>
      <c r="I1991" s="91"/>
      <c r="K1991" s="92"/>
      <c r="O1991" s="93"/>
      <c r="U1991" s="94"/>
      <c r="BG1991" s="94"/>
      <c r="BH1991" s="95"/>
      <c r="BI1991" s="95"/>
      <c r="BJ1991" s="95"/>
      <c r="BK1991" s="96"/>
      <c r="BL1991" s="96"/>
      <c r="BM1991" s="96"/>
      <c r="BN1991" s="95"/>
      <c r="BO1991" s="95"/>
      <c r="BP1991" s="95"/>
      <c r="BQ1991" s="95"/>
      <c r="BR1991" s="7"/>
      <c r="BS1991" s="7"/>
      <c r="BT1991" s="7"/>
      <c r="BU1991" s="7"/>
      <c r="BV1991" s="7"/>
    </row>
    <row r="1992" spans="2:74">
      <c r="B1992" s="89"/>
      <c r="E1992" s="90"/>
      <c r="F1992" s="90"/>
      <c r="G1992" s="91"/>
      <c r="H1992" s="91"/>
      <c r="I1992" s="91"/>
      <c r="K1992" s="92"/>
      <c r="O1992" s="93"/>
      <c r="U1992" s="94"/>
      <c r="BG1992" s="94"/>
      <c r="BH1992" s="95"/>
      <c r="BI1992" s="95"/>
      <c r="BJ1992" s="95"/>
      <c r="BK1992" s="96"/>
      <c r="BL1992" s="96"/>
      <c r="BM1992" s="96"/>
      <c r="BN1992" s="95"/>
      <c r="BO1992" s="95"/>
      <c r="BP1992" s="95"/>
      <c r="BQ1992" s="95"/>
      <c r="BR1992" s="7"/>
      <c r="BS1992" s="7"/>
      <c r="BT1992" s="7"/>
      <c r="BU1992" s="7"/>
      <c r="BV1992" s="7"/>
    </row>
    <row r="1993" spans="2:74">
      <c r="B1993" s="89"/>
      <c r="E1993" s="90"/>
      <c r="F1993" s="90"/>
      <c r="G1993" s="91"/>
      <c r="H1993" s="91"/>
      <c r="I1993" s="91"/>
      <c r="K1993" s="92"/>
      <c r="O1993" s="93"/>
      <c r="U1993" s="94"/>
      <c r="BG1993" s="94"/>
      <c r="BH1993" s="95"/>
      <c r="BI1993" s="95"/>
      <c r="BJ1993" s="95"/>
      <c r="BK1993" s="96"/>
      <c r="BL1993" s="96"/>
      <c r="BM1993" s="96"/>
      <c r="BN1993" s="95"/>
      <c r="BO1993" s="95"/>
      <c r="BP1993" s="95"/>
      <c r="BQ1993" s="95"/>
      <c r="BR1993" s="7"/>
      <c r="BS1993" s="7"/>
      <c r="BT1993" s="7"/>
      <c r="BU1993" s="7"/>
      <c r="BV1993" s="7"/>
    </row>
    <row r="1994" spans="2:74">
      <c r="B1994" s="89"/>
      <c r="E1994" s="90"/>
      <c r="F1994" s="90"/>
      <c r="G1994" s="91"/>
      <c r="H1994" s="91"/>
      <c r="I1994" s="91"/>
      <c r="K1994" s="92"/>
      <c r="O1994" s="93"/>
      <c r="U1994" s="94"/>
      <c r="BG1994" s="94"/>
      <c r="BH1994" s="95"/>
      <c r="BI1994" s="95"/>
      <c r="BJ1994" s="95"/>
      <c r="BK1994" s="96"/>
      <c r="BL1994" s="96"/>
      <c r="BM1994" s="96"/>
      <c r="BN1994" s="95"/>
      <c r="BO1994" s="95"/>
      <c r="BP1994" s="95"/>
      <c r="BQ1994" s="95"/>
      <c r="BR1994" s="7"/>
      <c r="BS1994" s="7"/>
      <c r="BT1994" s="7"/>
      <c r="BU1994" s="7"/>
      <c r="BV1994" s="7"/>
    </row>
    <row r="1995" spans="2:74">
      <c r="B1995" s="89"/>
      <c r="E1995" s="90"/>
      <c r="F1995" s="90"/>
      <c r="G1995" s="91"/>
      <c r="H1995" s="91"/>
      <c r="I1995" s="91"/>
      <c r="K1995" s="92"/>
      <c r="O1995" s="93"/>
      <c r="U1995" s="94"/>
      <c r="BG1995" s="94"/>
      <c r="BH1995" s="95"/>
      <c r="BI1995" s="95"/>
      <c r="BJ1995" s="95"/>
      <c r="BK1995" s="96"/>
      <c r="BL1995" s="96"/>
      <c r="BM1995" s="96"/>
      <c r="BN1995" s="95"/>
      <c r="BO1995" s="95"/>
      <c r="BP1995" s="95"/>
      <c r="BQ1995" s="95"/>
      <c r="BR1995" s="7"/>
      <c r="BS1995" s="7"/>
      <c r="BT1995" s="7"/>
      <c r="BU1995" s="7"/>
      <c r="BV1995" s="7"/>
    </row>
    <row r="1996" spans="2:74">
      <c r="B1996" s="89"/>
      <c r="E1996" s="90"/>
      <c r="F1996" s="90"/>
      <c r="G1996" s="91"/>
      <c r="H1996" s="91"/>
      <c r="I1996" s="91"/>
      <c r="K1996" s="92"/>
      <c r="O1996" s="93"/>
      <c r="U1996" s="94"/>
      <c r="BG1996" s="94"/>
      <c r="BH1996" s="95"/>
      <c r="BI1996" s="95"/>
      <c r="BJ1996" s="95"/>
      <c r="BK1996" s="96"/>
      <c r="BL1996" s="96"/>
      <c r="BM1996" s="96"/>
      <c r="BN1996" s="95"/>
      <c r="BO1996" s="95"/>
      <c r="BP1996" s="95"/>
      <c r="BQ1996" s="95"/>
      <c r="BR1996" s="7"/>
      <c r="BS1996" s="7"/>
      <c r="BT1996" s="7"/>
      <c r="BU1996" s="7"/>
      <c r="BV1996" s="7"/>
    </row>
    <row r="1997" spans="2:74">
      <c r="B1997" s="89"/>
      <c r="E1997" s="90"/>
      <c r="F1997" s="90"/>
      <c r="G1997" s="91"/>
      <c r="H1997" s="91"/>
      <c r="I1997" s="91"/>
      <c r="K1997" s="92"/>
      <c r="O1997" s="93"/>
      <c r="U1997" s="94"/>
      <c r="BG1997" s="94"/>
      <c r="BH1997" s="95"/>
      <c r="BI1997" s="95"/>
      <c r="BJ1997" s="95"/>
      <c r="BK1997" s="96"/>
      <c r="BL1997" s="96"/>
      <c r="BM1997" s="96"/>
      <c r="BN1997" s="95"/>
      <c r="BO1997" s="95"/>
      <c r="BP1997" s="95"/>
      <c r="BQ1997" s="95"/>
      <c r="BR1997" s="7"/>
      <c r="BS1997" s="7"/>
      <c r="BT1997" s="7"/>
      <c r="BU1997" s="7"/>
      <c r="BV1997" s="7"/>
    </row>
    <row r="1998" spans="2:74">
      <c r="B1998" s="89"/>
      <c r="E1998" s="90"/>
      <c r="F1998" s="90"/>
      <c r="G1998" s="91"/>
      <c r="H1998" s="91"/>
      <c r="I1998" s="91"/>
      <c r="K1998" s="92"/>
      <c r="O1998" s="93"/>
      <c r="U1998" s="94"/>
      <c r="BG1998" s="94"/>
      <c r="BH1998" s="95"/>
      <c r="BI1998" s="95"/>
      <c r="BJ1998" s="95"/>
      <c r="BK1998" s="96"/>
      <c r="BL1998" s="96"/>
      <c r="BM1998" s="96"/>
      <c r="BN1998" s="95"/>
      <c r="BO1998" s="95"/>
      <c r="BP1998" s="95"/>
      <c r="BQ1998" s="95"/>
      <c r="BR1998" s="7"/>
      <c r="BS1998" s="7"/>
      <c r="BT1998" s="7"/>
      <c r="BU1998" s="7"/>
      <c r="BV1998" s="7"/>
    </row>
    <row r="1999" spans="2:74">
      <c r="B1999" s="89"/>
      <c r="E1999" s="90"/>
      <c r="F1999" s="90"/>
      <c r="G1999" s="91"/>
      <c r="H1999" s="91"/>
      <c r="I1999" s="91"/>
      <c r="K1999" s="92"/>
      <c r="O1999" s="93"/>
      <c r="U1999" s="94"/>
      <c r="BG1999" s="94"/>
      <c r="BH1999" s="95"/>
      <c r="BI1999" s="95"/>
      <c r="BJ1999" s="95"/>
      <c r="BK1999" s="96"/>
      <c r="BL1999" s="96"/>
      <c r="BM1999" s="96"/>
      <c r="BN1999" s="95"/>
      <c r="BO1999" s="95"/>
      <c r="BP1999" s="95"/>
      <c r="BQ1999" s="95"/>
      <c r="BR1999" s="7"/>
      <c r="BS1999" s="7"/>
      <c r="BT1999" s="7"/>
      <c r="BU1999" s="7"/>
      <c r="BV1999" s="7"/>
    </row>
    <row r="2000" spans="2:74">
      <c r="B2000" s="89"/>
      <c r="E2000" s="90"/>
      <c r="F2000" s="90"/>
      <c r="G2000" s="91"/>
      <c r="H2000" s="91"/>
      <c r="I2000" s="91"/>
      <c r="K2000" s="92"/>
      <c r="O2000" s="93"/>
      <c r="U2000" s="94"/>
      <c r="BG2000" s="94"/>
      <c r="BH2000" s="95"/>
      <c r="BI2000" s="95"/>
      <c r="BJ2000" s="95"/>
      <c r="BK2000" s="96"/>
      <c r="BL2000" s="96"/>
      <c r="BM2000" s="96"/>
      <c r="BN2000" s="95"/>
      <c r="BO2000" s="95"/>
      <c r="BP2000" s="95"/>
      <c r="BQ2000" s="95"/>
      <c r="BR2000" s="7"/>
      <c r="BS2000" s="7"/>
      <c r="BT2000" s="7"/>
      <c r="BU2000" s="7"/>
      <c r="BV2000" s="7"/>
    </row>
    <row r="2001" spans="2:74">
      <c r="B2001" s="89"/>
      <c r="E2001" s="90"/>
      <c r="F2001" s="90"/>
      <c r="G2001" s="91"/>
      <c r="H2001" s="91"/>
      <c r="I2001" s="91"/>
      <c r="K2001" s="92"/>
      <c r="O2001" s="93"/>
      <c r="U2001" s="94"/>
      <c r="BG2001" s="94"/>
      <c r="BH2001" s="95"/>
      <c r="BI2001" s="95"/>
      <c r="BJ2001" s="95"/>
      <c r="BK2001" s="96"/>
      <c r="BL2001" s="96"/>
      <c r="BM2001" s="96"/>
      <c r="BN2001" s="95"/>
      <c r="BO2001" s="95"/>
      <c r="BP2001" s="95"/>
      <c r="BQ2001" s="95"/>
      <c r="BR2001" s="7"/>
      <c r="BS2001" s="7"/>
      <c r="BT2001" s="7"/>
      <c r="BU2001" s="7"/>
      <c r="BV2001" s="7"/>
    </row>
    <row r="2002" spans="2:74">
      <c r="B2002" s="89"/>
      <c r="E2002" s="90"/>
      <c r="F2002" s="90"/>
      <c r="G2002" s="91"/>
      <c r="H2002" s="91"/>
      <c r="I2002" s="91"/>
      <c r="K2002" s="92"/>
      <c r="O2002" s="93"/>
      <c r="U2002" s="94"/>
      <c r="BG2002" s="94"/>
      <c r="BH2002" s="95"/>
      <c r="BI2002" s="95"/>
      <c r="BJ2002" s="95"/>
      <c r="BK2002" s="96"/>
      <c r="BL2002" s="96"/>
      <c r="BM2002" s="96"/>
      <c r="BN2002" s="95"/>
      <c r="BO2002" s="95"/>
      <c r="BP2002" s="95"/>
      <c r="BQ2002" s="95"/>
      <c r="BR2002" s="7"/>
      <c r="BS2002" s="7"/>
      <c r="BT2002" s="7"/>
      <c r="BU2002" s="7"/>
      <c r="BV2002" s="7"/>
    </row>
    <row r="2003" spans="2:74">
      <c r="B2003" s="89"/>
      <c r="E2003" s="90"/>
      <c r="F2003" s="90"/>
      <c r="G2003" s="91"/>
      <c r="H2003" s="91"/>
      <c r="I2003" s="91"/>
      <c r="K2003" s="92"/>
      <c r="O2003" s="93"/>
      <c r="U2003" s="94"/>
      <c r="BG2003" s="94"/>
      <c r="BH2003" s="95"/>
      <c r="BI2003" s="95"/>
      <c r="BJ2003" s="95"/>
      <c r="BK2003" s="96"/>
      <c r="BL2003" s="96"/>
      <c r="BM2003" s="96"/>
      <c r="BN2003" s="95"/>
      <c r="BO2003" s="95"/>
      <c r="BP2003" s="95"/>
      <c r="BQ2003" s="95"/>
      <c r="BR2003" s="7"/>
      <c r="BS2003" s="7"/>
      <c r="BT2003" s="7"/>
      <c r="BU2003" s="7"/>
      <c r="BV2003" s="7"/>
    </row>
    <row r="2004" spans="2:74">
      <c r="B2004" s="89"/>
      <c r="E2004" s="90"/>
      <c r="F2004" s="90"/>
      <c r="G2004" s="91"/>
      <c r="H2004" s="91"/>
      <c r="I2004" s="91"/>
      <c r="K2004" s="92"/>
      <c r="O2004" s="93"/>
      <c r="U2004" s="94"/>
      <c r="BG2004" s="94"/>
      <c r="BH2004" s="95"/>
      <c r="BI2004" s="95"/>
      <c r="BJ2004" s="95"/>
      <c r="BK2004" s="96"/>
      <c r="BL2004" s="96"/>
      <c r="BM2004" s="96"/>
      <c r="BN2004" s="95"/>
      <c r="BO2004" s="95"/>
      <c r="BP2004" s="95"/>
      <c r="BQ2004" s="95"/>
      <c r="BR2004" s="7"/>
      <c r="BS2004" s="7"/>
      <c r="BT2004" s="7"/>
      <c r="BU2004" s="7"/>
      <c r="BV2004" s="7"/>
    </row>
    <row r="2005" spans="2:74">
      <c r="B2005" s="89"/>
      <c r="E2005" s="90"/>
      <c r="F2005" s="90"/>
      <c r="G2005" s="91"/>
      <c r="H2005" s="91"/>
      <c r="I2005" s="91"/>
      <c r="K2005" s="92"/>
      <c r="O2005" s="93"/>
      <c r="U2005" s="94"/>
      <c r="BG2005" s="94"/>
      <c r="BH2005" s="95"/>
      <c r="BI2005" s="95"/>
      <c r="BJ2005" s="95"/>
      <c r="BK2005" s="96"/>
      <c r="BL2005" s="96"/>
      <c r="BM2005" s="96"/>
      <c r="BN2005" s="95"/>
      <c r="BO2005" s="95"/>
      <c r="BP2005" s="95"/>
      <c r="BQ2005" s="95"/>
      <c r="BR2005" s="7"/>
      <c r="BS2005" s="7"/>
      <c r="BT2005" s="7"/>
      <c r="BU2005" s="7"/>
      <c r="BV2005" s="7"/>
    </row>
    <row r="2006" spans="2:74">
      <c r="B2006" s="89"/>
      <c r="E2006" s="90"/>
      <c r="F2006" s="90"/>
      <c r="G2006" s="91"/>
      <c r="H2006" s="91"/>
      <c r="I2006" s="91"/>
      <c r="K2006" s="92"/>
      <c r="O2006" s="93"/>
      <c r="U2006" s="94"/>
      <c r="BG2006" s="94"/>
      <c r="BH2006" s="95"/>
      <c r="BI2006" s="95"/>
      <c r="BJ2006" s="95"/>
      <c r="BK2006" s="96"/>
      <c r="BL2006" s="96"/>
      <c r="BM2006" s="96"/>
      <c r="BN2006" s="95"/>
      <c r="BO2006" s="95"/>
      <c r="BP2006" s="95"/>
      <c r="BQ2006" s="95"/>
      <c r="BR2006" s="7"/>
      <c r="BS2006" s="7"/>
      <c r="BT2006" s="7"/>
      <c r="BU2006" s="7"/>
      <c r="BV2006" s="7"/>
    </row>
    <row r="2007" spans="2:74">
      <c r="B2007" s="89"/>
      <c r="E2007" s="90"/>
      <c r="F2007" s="90"/>
      <c r="G2007" s="91"/>
      <c r="H2007" s="91"/>
      <c r="I2007" s="91"/>
      <c r="K2007" s="92"/>
      <c r="O2007" s="93"/>
      <c r="U2007" s="94"/>
      <c r="BG2007" s="94"/>
      <c r="BH2007" s="95"/>
      <c r="BI2007" s="95"/>
      <c r="BJ2007" s="95"/>
      <c r="BK2007" s="96"/>
      <c r="BL2007" s="96"/>
      <c r="BM2007" s="96"/>
      <c r="BN2007" s="95"/>
      <c r="BO2007" s="95"/>
      <c r="BP2007" s="95"/>
      <c r="BQ2007" s="95"/>
      <c r="BR2007" s="7"/>
      <c r="BS2007" s="7"/>
      <c r="BT2007" s="7"/>
      <c r="BU2007" s="7"/>
      <c r="BV2007" s="7"/>
    </row>
    <row r="2008" spans="2:74">
      <c r="B2008" s="89"/>
      <c r="E2008" s="90"/>
      <c r="F2008" s="90"/>
      <c r="G2008" s="91"/>
      <c r="H2008" s="91"/>
      <c r="I2008" s="91"/>
      <c r="K2008" s="92"/>
      <c r="O2008" s="93"/>
      <c r="U2008" s="94"/>
      <c r="BG2008" s="94"/>
      <c r="BH2008" s="95"/>
      <c r="BI2008" s="95"/>
      <c r="BJ2008" s="95"/>
      <c r="BK2008" s="96"/>
      <c r="BL2008" s="96"/>
      <c r="BM2008" s="96"/>
      <c r="BN2008" s="95"/>
      <c r="BO2008" s="95"/>
      <c r="BP2008" s="95"/>
      <c r="BQ2008" s="95"/>
      <c r="BR2008" s="7"/>
      <c r="BS2008" s="7"/>
      <c r="BT2008" s="7"/>
      <c r="BU2008" s="7"/>
      <c r="BV2008" s="7"/>
    </row>
    <row r="2009" spans="2:74">
      <c r="B2009" s="89"/>
      <c r="E2009" s="90"/>
      <c r="F2009" s="90"/>
      <c r="G2009" s="91"/>
      <c r="H2009" s="91"/>
      <c r="I2009" s="91"/>
      <c r="K2009" s="92"/>
      <c r="O2009" s="93"/>
      <c r="U2009" s="94"/>
      <c r="BG2009" s="94"/>
      <c r="BH2009" s="95"/>
      <c r="BI2009" s="95"/>
      <c r="BJ2009" s="95"/>
      <c r="BK2009" s="96"/>
      <c r="BL2009" s="96"/>
      <c r="BM2009" s="96"/>
      <c r="BN2009" s="95"/>
      <c r="BO2009" s="95"/>
      <c r="BP2009" s="95"/>
      <c r="BQ2009" s="95"/>
      <c r="BR2009" s="7"/>
      <c r="BS2009" s="7"/>
      <c r="BT2009" s="7"/>
      <c r="BU2009" s="7"/>
      <c r="BV2009" s="7"/>
    </row>
    <row r="2010" spans="2:74">
      <c r="B2010" s="89"/>
      <c r="E2010" s="90"/>
      <c r="F2010" s="90"/>
      <c r="G2010" s="91"/>
      <c r="H2010" s="91"/>
      <c r="I2010" s="91"/>
      <c r="K2010" s="92"/>
      <c r="O2010" s="93"/>
      <c r="U2010" s="94"/>
      <c r="BG2010" s="94"/>
      <c r="BH2010" s="95"/>
      <c r="BI2010" s="95"/>
      <c r="BJ2010" s="95"/>
      <c r="BK2010" s="96"/>
      <c r="BL2010" s="96"/>
      <c r="BM2010" s="96"/>
      <c r="BN2010" s="95"/>
      <c r="BO2010" s="95"/>
      <c r="BP2010" s="95"/>
      <c r="BQ2010" s="95"/>
      <c r="BR2010" s="7"/>
      <c r="BS2010" s="7"/>
      <c r="BT2010" s="7"/>
      <c r="BU2010" s="7"/>
      <c r="BV2010" s="7"/>
    </row>
    <row r="2011" spans="2:74">
      <c r="B2011" s="89"/>
      <c r="E2011" s="90"/>
      <c r="F2011" s="90"/>
      <c r="G2011" s="91"/>
      <c r="H2011" s="91"/>
      <c r="I2011" s="91"/>
      <c r="K2011" s="92"/>
      <c r="O2011" s="93"/>
      <c r="U2011" s="94"/>
      <c r="BG2011" s="94"/>
      <c r="BH2011" s="95"/>
      <c r="BI2011" s="95"/>
      <c r="BJ2011" s="95"/>
      <c r="BK2011" s="96"/>
      <c r="BL2011" s="96"/>
      <c r="BM2011" s="96"/>
      <c r="BN2011" s="95"/>
      <c r="BO2011" s="95"/>
      <c r="BP2011" s="95"/>
      <c r="BQ2011" s="95"/>
      <c r="BR2011" s="7"/>
      <c r="BS2011" s="7"/>
      <c r="BT2011" s="7"/>
      <c r="BU2011" s="7"/>
      <c r="BV2011" s="7"/>
    </row>
    <row r="2012" spans="2:74">
      <c r="B2012" s="89"/>
      <c r="E2012" s="90"/>
      <c r="F2012" s="90"/>
      <c r="G2012" s="91"/>
      <c r="H2012" s="91"/>
      <c r="I2012" s="91"/>
      <c r="K2012" s="92"/>
      <c r="O2012" s="93"/>
      <c r="U2012" s="94"/>
      <c r="BG2012" s="94"/>
      <c r="BH2012" s="95"/>
      <c r="BI2012" s="95"/>
      <c r="BJ2012" s="95"/>
      <c r="BK2012" s="96"/>
      <c r="BL2012" s="96"/>
      <c r="BM2012" s="96"/>
      <c r="BN2012" s="95"/>
      <c r="BO2012" s="95"/>
      <c r="BP2012" s="95"/>
      <c r="BQ2012" s="95"/>
      <c r="BR2012" s="7"/>
      <c r="BS2012" s="7"/>
      <c r="BT2012" s="7"/>
      <c r="BU2012" s="7"/>
      <c r="BV2012" s="7"/>
    </row>
    <row r="2013" spans="2:74">
      <c r="B2013" s="89"/>
      <c r="E2013" s="90"/>
      <c r="F2013" s="90"/>
      <c r="G2013" s="91"/>
      <c r="H2013" s="91"/>
      <c r="I2013" s="91"/>
      <c r="K2013" s="92"/>
      <c r="O2013" s="93"/>
      <c r="U2013" s="94"/>
      <c r="BG2013" s="94"/>
      <c r="BH2013" s="95"/>
      <c r="BI2013" s="95"/>
      <c r="BJ2013" s="95"/>
      <c r="BK2013" s="96"/>
      <c r="BL2013" s="96"/>
      <c r="BM2013" s="96"/>
      <c r="BN2013" s="95"/>
      <c r="BO2013" s="95"/>
      <c r="BP2013" s="95"/>
      <c r="BQ2013" s="95"/>
      <c r="BR2013" s="7"/>
      <c r="BS2013" s="7"/>
      <c r="BT2013" s="7"/>
      <c r="BU2013" s="7"/>
      <c r="BV2013" s="7"/>
    </row>
    <row r="2014" spans="2:74">
      <c r="B2014" s="89"/>
      <c r="E2014" s="90"/>
      <c r="F2014" s="90"/>
      <c r="G2014" s="91"/>
      <c r="H2014" s="91"/>
      <c r="I2014" s="91"/>
      <c r="K2014" s="92"/>
      <c r="O2014" s="93"/>
      <c r="U2014" s="94"/>
      <c r="BG2014" s="94"/>
      <c r="BH2014" s="95"/>
      <c r="BI2014" s="95"/>
      <c r="BJ2014" s="95"/>
      <c r="BK2014" s="96"/>
      <c r="BL2014" s="96"/>
      <c r="BM2014" s="96"/>
      <c r="BN2014" s="95"/>
      <c r="BO2014" s="95"/>
      <c r="BP2014" s="95"/>
      <c r="BQ2014" s="95"/>
      <c r="BR2014" s="7"/>
      <c r="BS2014" s="7"/>
      <c r="BT2014" s="7"/>
      <c r="BU2014" s="7"/>
      <c r="BV2014" s="7"/>
    </row>
    <row r="2015" spans="2:74">
      <c r="B2015" s="89"/>
      <c r="E2015" s="90"/>
      <c r="F2015" s="90"/>
      <c r="G2015" s="91"/>
      <c r="H2015" s="91"/>
      <c r="I2015" s="91"/>
      <c r="K2015" s="92"/>
      <c r="O2015" s="93"/>
      <c r="U2015" s="94"/>
      <c r="BG2015" s="94"/>
      <c r="BH2015" s="95"/>
      <c r="BI2015" s="95"/>
      <c r="BJ2015" s="95"/>
      <c r="BK2015" s="96"/>
      <c r="BL2015" s="96"/>
      <c r="BM2015" s="96"/>
      <c r="BN2015" s="95"/>
      <c r="BO2015" s="95"/>
      <c r="BP2015" s="95"/>
      <c r="BQ2015" s="95"/>
      <c r="BR2015" s="7"/>
      <c r="BS2015" s="7"/>
      <c r="BT2015" s="7"/>
      <c r="BU2015" s="7"/>
      <c r="BV2015" s="7"/>
    </row>
    <row r="2016" spans="2:74">
      <c r="B2016" s="89"/>
      <c r="E2016" s="90"/>
      <c r="F2016" s="90"/>
      <c r="G2016" s="91"/>
      <c r="H2016" s="91"/>
      <c r="I2016" s="91"/>
      <c r="K2016" s="92"/>
      <c r="O2016" s="93"/>
      <c r="U2016" s="94"/>
      <c r="BG2016" s="94"/>
      <c r="BH2016" s="95"/>
      <c r="BI2016" s="95"/>
      <c r="BJ2016" s="95"/>
      <c r="BK2016" s="96"/>
      <c r="BL2016" s="96"/>
      <c r="BM2016" s="96"/>
      <c r="BN2016" s="95"/>
      <c r="BO2016" s="95"/>
      <c r="BP2016" s="95"/>
      <c r="BQ2016" s="95"/>
      <c r="BR2016" s="7"/>
      <c r="BS2016" s="7"/>
      <c r="BT2016" s="7"/>
      <c r="BU2016" s="7"/>
      <c r="BV2016" s="7"/>
    </row>
    <row r="2017" spans="2:74">
      <c r="B2017" s="89"/>
      <c r="E2017" s="90"/>
      <c r="F2017" s="90"/>
      <c r="G2017" s="91"/>
      <c r="H2017" s="91"/>
      <c r="I2017" s="91"/>
      <c r="K2017" s="92"/>
      <c r="O2017" s="93"/>
      <c r="U2017" s="94"/>
      <c r="BG2017" s="94"/>
      <c r="BH2017" s="95"/>
      <c r="BI2017" s="95"/>
      <c r="BJ2017" s="95"/>
      <c r="BK2017" s="96"/>
      <c r="BL2017" s="96"/>
      <c r="BM2017" s="96"/>
      <c r="BN2017" s="95"/>
      <c r="BO2017" s="95"/>
      <c r="BP2017" s="95"/>
      <c r="BQ2017" s="95"/>
      <c r="BR2017" s="7"/>
      <c r="BS2017" s="7"/>
      <c r="BT2017" s="7"/>
      <c r="BU2017" s="7"/>
      <c r="BV2017" s="7"/>
    </row>
    <row r="2018" spans="2:74">
      <c r="B2018" s="89"/>
      <c r="E2018" s="90"/>
      <c r="F2018" s="90"/>
      <c r="G2018" s="91"/>
      <c r="H2018" s="91"/>
      <c r="I2018" s="91"/>
      <c r="K2018" s="92"/>
      <c r="O2018" s="93"/>
      <c r="U2018" s="94"/>
      <c r="BG2018" s="94"/>
      <c r="BH2018" s="95"/>
      <c r="BI2018" s="95"/>
      <c r="BJ2018" s="95"/>
      <c r="BK2018" s="96"/>
      <c r="BL2018" s="96"/>
      <c r="BM2018" s="96"/>
      <c r="BN2018" s="95"/>
      <c r="BO2018" s="95"/>
      <c r="BP2018" s="95"/>
      <c r="BQ2018" s="95"/>
      <c r="BR2018" s="7"/>
      <c r="BS2018" s="7"/>
      <c r="BT2018" s="7"/>
      <c r="BU2018" s="7"/>
      <c r="BV2018" s="7"/>
    </row>
    <row r="2019" spans="2:74">
      <c r="B2019" s="89"/>
      <c r="E2019" s="90"/>
      <c r="F2019" s="90"/>
      <c r="G2019" s="91"/>
      <c r="H2019" s="91"/>
      <c r="I2019" s="91"/>
      <c r="K2019" s="92"/>
      <c r="O2019" s="93"/>
      <c r="U2019" s="94"/>
      <c r="BG2019" s="94"/>
      <c r="BH2019" s="95"/>
      <c r="BI2019" s="95"/>
      <c r="BJ2019" s="95"/>
      <c r="BK2019" s="96"/>
      <c r="BL2019" s="96"/>
      <c r="BM2019" s="96"/>
      <c r="BN2019" s="95"/>
      <c r="BO2019" s="95"/>
      <c r="BP2019" s="95"/>
      <c r="BQ2019" s="95"/>
      <c r="BR2019" s="7"/>
      <c r="BS2019" s="7"/>
      <c r="BT2019" s="7"/>
      <c r="BU2019" s="7"/>
      <c r="BV2019" s="7"/>
    </row>
    <row r="2020" spans="2:74">
      <c r="B2020" s="89"/>
      <c r="E2020" s="90"/>
      <c r="F2020" s="90"/>
      <c r="G2020" s="91"/>
      <c r="H2020" s="91"/>
      <c r="I2020" s="91"/>
      <c r="K2020" s="92"/>
      <c r="O2020" s="93"/>
      <c r="U2020" s="94"/>
      <c r="BG2020" s="94"/>
      <c r="BH2020" s="95"/>
      <c r="BI2020" s="95"/>
      <c r="BJ2020" s="95"/>
      <c r="BK2020" s="96"/>
      <c r="BL2020" s="96"/>
      <c r="BM2020" s="96"/>
      <c r="BN2020" s="95"/>
      <c r="BO2020" s="95"/>
      <c r="BP2020" s="95"/>
      <c r="BQ2020" s="95"/>
      <c r="BR2020" s="7"/>
      <c r="BS2020" s="7"/>
      <c r="BT2020" s="7"/>
      <c r="BU2020" s="7"/>
      <c r="BV2020" s="7"/>
    </row>
    <row r="2021" spans="2:74">
      <c r="B2021" s="89"/>
      <c r="E2021" s="90"/>
      <c r="F2021" s="90"/>
      <c r="G2021" s="91"/>
      <c r="H2021" s="91"/>
      <c r="I2021" s="91"/>
      <c r="K2021" s="92"/>
      <c r="O2021" s="93"/>
      <c r="U2021" s="94"/>
      <c r="BG2021" s="94"/>
      <c r="BH2021" s="95"/>
      <c r="BI2021" s="95"/>
      <c r="BJ2021" s="95"/>
      <c r="BK2021" s="96"/>
      <c r="BL2021" s="96"/>
      <c r="BM2021" s="96"/>
      <c r="BN2021" s="95"/>
      <c r="BO2021" s="95"/>
      <c r="BP2021" s="95"/>
      <c r="BQ2021" s="95"/>
      <c r="BR2021" s="7"/>
      <c r="BS2021" s="7"/>
      <c r="BT2021" s="7"/>
      <c r="BU2021" s="7"/>
      <c r="BV2021" s="7"/>
    </row>
    <row r="2022" spans="2:74">
      <c r="B2022" s="89"/>
      <c r="E2022" s="90"/>
      <c r="F2022" s="90"/>
      <c r="G2022" s="91"/>
      <c r="H2022" s="91"/>
      <c r="I2022" s="91"/>
      <c r="K2022" s="92"/>
      <c r="O2022" s="93"/>
      <c r="U2022" s="94"/>
      <c r="BG2022" s="94"/>
      <c r="BH2022" s="95"/>
      <c r="BI2022" s="95"/>
      <c r="BJ2022" s="95"/>
      <c r="BK2022" s="96"/>
      <c r="BL2022" s="96"/>
      <c r="BM2022" s="96"/>
      <c r="BN2022" s="95"/>
      <c r="BO2022" s="95"/>
      <c r="BP2022" s="95"/>
      <c r="BQ2022" s="95"/>
      <c r="BR2022" s="7"/>
      <c r="BS2022" s="7"/>
      <c r="BT2022" s="7"/>
      <c r="BU2022" s="7"/>
      <c r="BV2022" s="7"/>
    </row>
    <row r="2023" spans="2:74">
      <c r="B2023" s="89"/>
      <c r="E2023" s="90"/>
      <c r="F2023" s="90"/>
      <c r="G2023" s="91"/>
      <c r="H2023" s="91"/>
      <c r="I2023" s="91"/>
      <c r="K2023" s="92"/>
      <c r="O2023" s="93"/>
      <c r="U2023" s="94"/>
      <c r="BG2023" s="94"/>
      <c r="BH2023" s="95"/>
      <c r="BI2023" s="95"/>
      <c r="BJ2023" s="95"/>
      <c r="BK2023" s="96"/>
      <c r="BL2023" s="96"/>
      <c r="BM2023" s="96"/>
      <c r="BN2023" s="95"/>
      <c r="BO2023" s="95"/>
      <c r="BP2023" s="95"/>
      <c r="BQ2023" s="95"/>
      <c r="BR2023" s="7"/>
      <c r="BS2023" s="7"/>
      <c r="BT2023" s="7"/>
      <c r="BU2023" s="7"/>
      <c r="BV2023" s="7"/>
    </row>
    <row r="2024" spans="2:74">
      <c r="B2024" s="89"/>
      <c r="E2024" s="90"/>
      <c r="F2024" s="90"/>
      <c r="G2024" s="91"/>
      <c r="H2024" s="91"/>
      <c r="I2024" s="91"/>
      <c r="K2024" s="92"/>
      <c r="O2024" s="93"/>
      <c r="U2024" s="94"/>
      <c r="BG2024" s="94"/>
      <c r="BH2024" s="95"/>
      <c r="BI2024" s="95"/>
      <c r="BJ2024" s="95"/>
      <c r="BK2024" s="96"/>
      <c r="BL2024" s="96"/>
      <c r="BM2024" s="96"/>
      <c r="BN2024" s="95"/>
      <c r="BO2024" s="95"/>
      <c r="BP2024" s="95"/>
      <c r="BQ2024" s="95"/>
      <c r="BR2024" s="7"/>
      <c r="BS2024" s="7"/>
      <c r="BT2024" s="7"/>
      <c r="BU2024" s="7"/>
      <c r="BV2024" s="7"/>
    </row>
    <row r="2025" spans="2:74">
      <c r="B2025" s="89"/>
      <c r="E2025" s="90"/>
      <c r="F2025" s="90"/>
      <c r="G2025" s="91"/>
      <c r="H2025" s="91"/>
      <c r="I2025" s="91"/>
      <c r="K2025" s="92"/>
      <c r="O2025" s="93"/>
      <c r="U2025" s="94"/>
      <c r="BG2025" s="94"/>
      <c r="BH2025" s="95"/>
      <c r="BI2025" s="95"/>
      <c r="BJ2025" s="95"/>
      <c r="BK2025" s="96"/>
      <c r="BL2025" s="96"/>
      <c r="BM2025" s="96"/>
      <c r="BN2025" s="95"/>
      <c r="BO2025" s="95"/>
      <c r="BP2025" s="95"/>
      <c r="BQ2025" s="95"/>
      <c r="BR2025" s="7"/>
      <c r="BS2025" s="7"/>
      <c r="BT2025" s="7"/>
      <c r="BU2025" s="7"/>
      <c r="BV2025" s="7"/>
    </row>
    <row r="2026" spans="2:74">
      <c r="B2026" s="89"/>
      <c r="E2026" s="90"/>
      <c r="F2026" s="90"/>
      <c r="G2026" s="91"/>
      <c r="H2026" s="91"/>
      <c r="I2026" s="91"/>
      <c r="K2026" s="92"/>
      <c r="O2026" s="93"/>
      <c r="U2026" s="94"/>
      <c r="BG2026" s="94"/>
      <c r="BH2026" s="95"/>
      <c r="BI2026" s="95"/>
      <c r="BJ2026" s="95"/>
      <c r="BK2026" s="96"/>
      <c r="BL2026" s="96"/>
      <c r="BM2026" s="96"/>
      <c r="BN2026" s="95"/>
      <c r="BO2026" s="95"/>
      <c r="BP2026" s="95"/>
      <c r="BQ2026" s="95"/>
      <c r="BR2026" s="7"/>
      <c r="BS2026" s="7"/>
      <c r="BT2026" s="7"/>
      <c r="BU2026" s="7"/>
      <c r="BV2026" s="7"/>
    </row>
    <row r="2027" spans="2:74">
      <c r="B2027" s="89"/>
      <c r="E2027" s="90"/>
      <c r="F2027" s="90"/>
      <c r="G2027" s="91"/>
      <c r="H2027" s="91"/>
      <c r="I2027" s="91"/>
      <c r="K2027" s="92"/>
      <c r="O2027" s="93"/>
      <c r="U2027" s="94"/>
      <c r="BG2027" s="94"/>
      <c r="BH2027" s="95"/>
      <c r="BI2027" s="95"/>
      <c r="BJ2027" s="95"/>
      <c r="BK2027" s="96"/>
      <c r="BL2027" s="96"/>
      <c r="BM2027" s="96"/>
      <c r="BN2027" s="95"/>
      <c r="BO2027" s="95"/>
      <c r="BP2027" s="95"/>
      <c r="BQ2027" s="95"/>
      <c r="BR2027" s="7"/>
      <c r="BS2027" s="7"/>
      <c r="BT2027" s="7"/>
      <c r="BU2027" s="7"/>
      <c r="BV2027" s="7"/>
    </row>
    <row r="2028" spans="2:74">
      <c r="B2028" s="89"/>
      <c r="E2028" s="90"/>
      <c r="F2028" s="90"/>
      <c r="G2028" s="91"/>
      <c r="H2028" s="91"/>
      <c r="I2028" s="91"/>
      <c r="K2028" s="92"/>
      <c r="O2028" s="93"/>
      <c r="U2028" s="94"/>
      <c r="BG2028" s="94"/>
      <c r="BH2028" s="95"/>
      <c r="BI2028" s="95"/>
      <c r="BJ2028" s="95"/>
      <c r="BK2028" s="96"/>
      <c r="BL2028" s="96"/>
      <c r="BM2028" s="96"/>
      <c r="BN2028" s="95"/>
      <c r="BO2028" s="95"/>
      <c r="BP2028" s="95"/>
      <c r="BQ2028" s="95"/>
      <c r="BR2028" s="7"/>
      <c r="BS2028" s="7"/>
      <c r="BT2028" s="7"/>
      <c r="BU2028" s="7"/>
      <c r="BV2028" s="7"/>
    </row>
    <row r="2029" spans="2:74">
      <c r="B2029" s="89"/>
      <c r="E2029" s="90"/>
      <c r="F2029" s="90"/>
      <c r="G2029" s="91"/>
      <c r="H2029" s="91"/>
      <c r="I2029" s="91"/>
      <c r="K2029" s="92"/>
      <c r="O2029" s="93"/>
      <c r="U2029" s="94"/>
      <c r="BG2029" s="94"/>
      <c r="BH2029" s="95"/>
      <c r="BI2029" s="95"/>
      <c r="BJ2029" s="95"/>
      <c r="BK2029" s="96"/>
      <c r="BL2029" s="96"/>
      <c r="BM2029" s="96"/>
      <c r="BN2029" s="95"/>
      <c r="BO2029" s="95"/>
      <c r="BP2029" s="95"/>
      <c r="BQ2029" s="95"/>
      <c r="BR2029" s="7"/>
      <c r="BS2029" s="7"/>
      <c r="BT2029" s="7"/>
      <c r="BU2029" s="7"/>
      <c r="BV2029" s="7"/>
    </row>
    <row r="2030" spans="2:74">
      <c r="B2030" s="89"/>
      <c r="E2030" s="90"/>
      <c r="F2030" s="90"/>
      <c r="G2030" s="91"/>
      <c r="H2030" s="91"/>
      <c r="I2030" s="91"/>
      <c r="K2030" s="92"/>
      <c r="O2030" s="93"/>
      <c r="U2030" s="94"/>
      <c r="BG2030" s="94"/>
      <c r="BH2030" s="95"/>
      <c r="BI2030" s="95"/>
      <c r="BJ2030" s="95"/>
      <c r="BK2030" s="96"/>
      <c r="BL2030" s="96"/>
      <c r="BM2030" s="96"/>
      <c r="BN2030" s="95"/>
      <c r="BO2030" s="95"/>
      <c r="BP2030" s="95"/>
      <c r="BQ2030" s="95"/>
      <c r="BR2030" s="7"/>
      <c r="BS2030" s="7"/>
      <c r="BT2030" s="7"/>
      <c r="BU2030" s="7"/>
      <c r="BV2030" s="7"/>
    </row>
    <row r="2031" spans="2:74">
      <c r="B2031" s="89"/>
      <c r="E2031" s="90"/>
      <c r="F2031" s="90"/>
      <c r="G2031" s="91"/>
      <c r="H2031" s="91"/>
      <c r="I2031" s="91"/>
      <c r="K2031" s="92"/>
      <c r="O2031" s="93"/>
      <c r="U2031" s="94"/>
      <c r="BG2031" s="94"/>
      <c r="BH2031" s="95"/>
      <c r="BI2031" s="95"/>
      <c r="BJ2031" s="95"/>
      <c r="BK2031" s="96"/>
      <c r="BL2031" s="96"/>
      <c r="BM2031" s="96"/>
      <c r="BN2031" s="95"/>
      <c r="BO2031" s="95"/>
      <c r="BP2031" s="95"/>
      <c r="BQ2031" s="95"/>
      <c r="BR2031" s="7"/>
      <c r="BS2031" s="7"/>
      <c r="BT2031" s="7"/>
      <c r="BU2031" s="7"/>
      <c r="BV2031" s="7"/>
    </row>
    <row r="2032" spans="2:74">
      <c r="B2032" s="89"/>
      <c r="E2032" s="90"/>
      <c r="F2032" s="90"/>
      <c r="G2032" s="91"/>
      <c r="H2032" s="91"/>
      <c r="I2032" s="91"/>
      <c r="K2032" s="92"/>
      <c r="O2032" s="93"/>
      <c r="U2032" s="94"/>
      <c r="BG2032" s="94"/>
      <c r="BH2032" s="95"/>
      <c r="BI2032" s="95"/>
      <c r="BJ2032" s="95"/>
      <c r="BK2032" s="96"/>
      <c r="BL2032" s="96"/>
      <c r="BM2032" s="96"/>
      <c r="BN2032" s="95"/>
      <c r="BO2032" s="95"/>
      <c r="BP2032" s="95"/>
      <c r="BQ2032" s="95"/>
      <c r="BR2032" s="7"/>
      <c r="BS2032" s="7"/>
      <c r="BT2032" s="7"/>
      <c r="BU2032" s="7"/>
      <c r="BV2032" s="7"/>
    </row>
    <row r="2033" spans="2:74">
      <c r="B2033" s="89"/>
      <c r="E2033" s="90"/>
      <c r="F2033" s="90"/>
      <c r="G2033" s="91"/>
      <c r="H2033" s="91"/>
      <c r="I2033" s="91"/>
      <c r="K2033" s="92"/>
      <c r="O2033" s="93"/>
      <c r="U2033" s="94"/>
      <c r="BG2033" s="94"/>
      <c r="BH2033" s="95"/>
      <c r="BI2033" s="95"/>
      <c r="BJ2033" s="95"/>
      <c r="BK2033" s="96"/>
      <c r="BL2033" s="96"/>
      <c r="BM2033" s="96"/>
      <c r="BN2033" s="95"/>
      <c r="BO2033" s="95"/>
      <c r="BP2033" s="95"/>
      <c r="BQ2033" s="95"/>
      <c r="BR2033" s="7"/>
      <c r="BS2033" s="7"/>
      <c r="BT2033" s="7"/>
      <c r="BU2033" s="7"/>
      <c r="BV2033" s="7"/>
    </row>
    <row r="2034" spans="2:74">
      <c r="B2034" s="89"/>
      <c r="E2034" s="90"/>
      <c r="F2034" s="90"/>
      <c r="G2034" s="91"/>
      <c r="H2034" s="91"/>
      <c r="I2034" s="91"/>
      <c r="K2034" s="92"/>
      <c r="O2034" s="93"/>
      <c r="U2034" s="94"/>
      <c r="BG2034" s="94"/>
      <c r="BH2034" s="95"/>
      <c r="BI2034" s="95"/>
      <c r="BJ2034" s="95"/>
      <c r="BK2034" s="96"/>
      <c r="BL2034" s="96"/>
      <c r="BM2034" s="96"/>
      <c r="BN2034" s="95"/>
      <c r="BO2034" s="95"/>
      <c r="BP2034" s="95"/>
      <c r="BQ2034" s="95"/>
      <c r="BR2034" s="7"/>
      <c r="BS2034" s="7"/>
      <c r="BT2034" s="7"/>
      <c r="BU2034" s="7"/>
      <c r="BV2034" s="7"/>
    </row>
    <row r="2035" spans="2:74">
      <c r="B2035" s="89"/>
      <c r="E2035" s="90"/>
      <c r="F2035" s="90"/>
      <c r="G2035" s="91"/>
      <c r="H2035" s="91"/>
      <c r="I2035" s="91"/>
      <c r="K2035" s="92"/>
      <c r="O2035" s="93"/>
      <c r="U2035" s="94"/>
      <c r="BG2035" s="94"/>
      <c r="BH2035" s="95"/>
      <c r="BI2035" s="95"/>
      <c r="BJ2035" s="95"/>
      <c r="BK2035" s="96"/>
      <c r="BL2035" s="96"/>
      <c r="BM2035" s="96"/>
      <c r="BN2035" s="95"/>
      <c r="BO2035" s="95"/>
      <c r="BP2035" s="95"/>
      <c r="BQ2035" s="95"/>
      <c r="BR2035" s="7"/>
      <c r="BS2035" s="7"/>
      <c r="BT2035" s="7"/>
      <c r="BU2035" s="7"/>
      <c r="BV2035" s="7"/>
    </row>
    <row r="2036" spans="2:74">
      <c r="B2036" s="89"/>
      <c r="E2036" s="90"/>
      <c r="F2036" s="90"/>
      <c r="G2036" s="91"/>
      <c r="H2036" s="91"/>
      <c r="I2036" s="91"/>
      <c r="K2036" s="92"/>
      <c r="O2036" s="93"/>
      <c r="U2036" s="94"/>
      <c r="BG2036" s="94"/>
      <c r="BH2036" s="95"/>
      <c r="BI2036" s="95"/>
      <c r="BJ2036" s="95"/>
      <c r="BK2036" s="96"/>
      <c r="BL2036" s="96"/>
      <c r="BM2036" s="96"/>
      <c r="BN2036" s="95"/>
      <c r="BO2036" s="95"/>
      <c r="BP2036" s="95"/>
      <c r="BQ2036" s="95"/>
      <c r="BR2036" s="7"/>
      <c r="BS2036" s="7"/>
      <c r="BT2036" s="7"/>
      <c r="BU2036" s="7"/>
      <c r="BV2036" s="7"/>
    </row>
    <row r="2037" spans="2:74">
      <c r="B2037" s="89"/>
      <c r="E2037" s="90"/>
      <c r="F2037" s="90"/>
      <c r="G2037" s="91"/>
      <c r="H2037" s="91"/>
      <c r="I2037" s="91"/>
      <c r="K2037" s="92"/>
      <c r="O2037" s="93"/>
      <c r="U2037" s="94"/>
      <c r="BG2037" s="94"/>
      <c r="BH2037" s="95"/>
      <c r="BI2037" s="95"/>
      <c r="BJ2037" s="95"/>
      <c r="BK2037" s="96"/>
      <c r="BL2037" s="96"/>
      <c r="BM2037" s="96"/>
      <c r="BN2037" s="95"/>
      <c r="BO2037" s="95"/>
      <c r="BP2037" s="95"/>
      <c r="BQ2037" s="95"/>
      <c r="BR2037" s="7"/>
      <c r="BS2037" s="7"/>
      <c r="BT2037" s="7"/>
      <c r="BU2037" s="7"/>
      <c r="BV2037" s="7"/>
    </row>
    <row r="2038" spans="2:74">
      <c r="B2038" s="89"/>
      <c r="E2038" s="90"/>
      <c r="F2038" s="90"/>
      <c r="G2038" s="91"/>
      <c r="H2038" s="91"/>
      <c r="I2038" s="91"/>
      <c r="K2038" s="92"/>
      <c r="O2038" s="93"/>
      <c r="U2038" s="94"/>
      <c r="BG2038" s="94"/>
      <c r="BH2038" s="95"/>
      <c r="BI2038" s="95"/>
      <c r="BJ2038" s="95"/>
      <c r="BK2038" s="96"/>
      <c r="BL2038" s="96"/>
      <c r="BM2038" s="96"/>
      <c r="BN2038" s="95"/>
      <c r="BO2038" s="95"/>
      <c r="BP2038" s="95"/>
      <c r="BQ2038" s="95"/>
      <c r="BR2038" s="7"/>
      <c r="BS2038" s="7"/>
      <c r="BT2038" s="7"/>
      <c r="BU2038" s="7"/>
      <c r="BV2038" s="7"/>
    </row>
    <row r="2039" spans="2:74">
      <c r="B2039" s="89"/>
      <c r="E2039" s="90"/>
      <c r="F2039" s="90"/>
      <c r="G2039" s="91"/>
      <c r="H2039" s="91"/>
      <c r="I2039" s="91"/>
      <c r="K2039" s="92"/>
      <c r="O2039" s="93"/>
      <c r="U2039" s="94"/>
      <c r="BG2039" s="94"/>
      <c r="BH2039" s="95"/>
      <c r="BI2039" s="95"/>
      <c r="BJ2039" s="95"/>
      <c r="BK2039" s="96"/>
      <c r="BL2039" s="96"/>
      <c r="BM2039" s="96"/>
      <c r="BN2039" s="95"/>
      <c r="BO2039" s="95"/>
      <c r="BP2039" s="95"/>
      <c r="BQ2039" s="95"/>
      <c r="BR2039" s="7"/>
      <c r="BS2039" s="7"/>
      <c r="BT2039" s="7"/>
      <c r="BU2039" s="7"/>
      <c r="BV2039" s="7"/>
    </row>
    <row r="2040" spans="2:74">
      <c r="B2040" s="89"/>
      <c r="E2040" s="90"/>
      <c r="F2040" s="90"/>
      <c r="G2040" s="91"/>
      <c r="H2040" s="91"/>
      <c r="I2040" s="91"/>
      <c r="K2040" s="92"/>
      <c r="O2040" s="93"/>
      <c r="U2040" s="94"/>
      <c r="BG2040" s="94"/>
      <c r="BH2040" s="95"/>
      <c r="BI2040" s="95"/>
      <c r="BJ2040" s="95"/>
      <c r="BK2040" s="96"/>
      <c r="BL2040" s="96"/>
      <c r="BM2040" s="96"/>
      <c r="BN2040" s="95"/>
      <c r="BO2040" s="95"/>
      <c r="BP2040" s="95"/>
      <c r="BQ2040" s="95"/>
      <c r="BR2040" s="7"/>
      <c r="BS2040" s="7"/>
      <c r="BT2040" s="7"/>
      <c r="BU2040" s="7"/>
      <c r="BV2040" s="7"/>
    </row>
    <row r="2041" spans="2:74">
      <c r="B2041" s="89"/>
      <c r="E2041" s="90"/>
      <c r="F2041" s="90"/>
      <c r="G2041" s="91"/>
      <c r="H2041" s="91"/>
      <c r="I2041" s="91"/>
      <c r="K2041" s="92"/>
      <c r="O2041" s="93"/>
      <c r="U2041" s="94"/>
      <c r="BG2041" s="94"/>
      <c r="BH2041" s="95"/>
      <c r="BI2041" s="95"/>
      <c r="BJ2041" s="95"/>
      <c r="BK2041" s="96"/>
      <c r="BL2041" s="96"/>
      <c r="BM2041" s="96"/>
      <c r="BN2041" s="95"/>
      <c r="BO2041" s="95"/>
      <c r="BP2041" s="95"/>
      <c r="BQ2041" s="95"/>
      <c r="BR2041" s="7"/>
      <c r="BS2041" s="7"/>
      <c r="BT2041" s="7"/>
      <c r="BU2041" s="7"/>
      <c r="BV2041" s="7"/>
    </row>
    <row r="2042" spans="2:74">
      <c r="B2042" s="89"/>
      <c r="E2042" s="90"/>
      <c r="F2042" s="90"/>
      <c r="G2042" s="91"/>
      <c r="H2042" s="91"/>
      <c r="I2042" s="91"/>
      <c r="K2042" s="92"/>
      <c r="O2042" s="93"/>
      <c r="U2042" s="94"/>
      <c r="BG2042" s="94"/>
      <c r="BH2042" s="95"/>
      <c r="BI2042" s="95"/>
      <c r="BJ2042" s="95"/>
      <c r="BK2042" s="96"/>
      <c r="BL2042" s="96"/>
      <c r="BM2042" s="96"/>
      <c r="BN2042" s="95"/>
      <c r="BO2042" s="95"/>
      <c r="BP2042" s="95"/>
      <c r="BQ2042" s="95"/>
      <c r="BR2042" s="7"/>
      <c r="BS2042" s="7"/>
      <c r="BT2042" s="7"/>
      <c r="BU2042" s="7"/>
      <c r="BV2042" s="7"/>
    </row>
    <row r="2043" spans="2:74">
      <c r="B2043" s="89"/>
      <c r="E2043" s="90"/>
      <c r="F2043" s="90"/>
      <c r="G2043" s="91"/>
      <c r="H2043" s="91"/>
      <c r="I2043" s="91"/>
      <c r="K2043" s="92"/>
      <c r="O2043" s="93"/>
      <c r="U2043" s="94"/>
      <c r="BG2043" s="94"/>
      <c r="BH2043" s="95"/>
      <c r="BI2043" s="95"/>
      <c r="BJ2043" s="95"/>
      <c r="BK2043" s="96"/>
      <c r="BL2043" s="96"/>
      <c r="BM2043" s="96"/>
      <c r="BN2043" s="95"/>
      <c r="BO2043" s="95"/>
      <c r="BP2043" s="95"/>
      <c r="BQ2043" s="95"/>
      <c r="BR2043" s="7"/>
      <c r="BS2043" s="7"/>
      <c r="BT2043" s="7"/>
      <c r="BU2043" s="7"/>
      <c r="BV2043" s="7"/>
    </row>
    <row r="2044" spans="2:74">
      <c r="B2044" s="89"/>
      <c r="E2044" s="90"/>
      <c r="F2044" s="90"/>
      <c r="G2044" s="91"/>
      <c r="H2044" s="91"/>
      <c r="I2044" s="91"/>
      <c r="K2044" s="92"/>
      <c r="O2044" s="93"/>
      <c r="U2044" s="94"/>
      <c r="BG2044" s="94"/>
      <c r="BH2044" s="95"/>
      <c r="BI2044" s="95"/>
      <c r="BJ2044" s="95"/>
      <c r="BK2044" s="96"/>
      <c r="BL2044" s="96"/>
      <c r="BM2044" s="96"/>
      <c r="BN2044" s="95"/>
      <c r="BO2044" s="95"/>
      <c r="BP2044" s="95"/>
      <c r="BQ2044" s="95"/>
      <c r="BR2044" s="7"/>
      <c r="BS2044" s="7"/>
      <c r="BT2044" s="7"/>
      <c r="BU2044" s="7"/>
      <c r="BV2044" s="7"/>
    </row>
    <row r="2045" spans="2:74">
      <c r="B2045" s="89"/>
      <c r="E2045" s="90"/>
      <c r="F2045" s="90"/>
      <c r="G2045" s="91"/>
      <c r="H2045" s="91"/>
      <c r="I2045" s="91"/>
      <c r="K2045" s="92"/>
      <c r="O2045" s="93"/>
      <c r="U2045" s="94"/>
      <c r="BG2045" s="94"/>
      <c r="BH2045" s="95"/>
      <c r="BI2045" s="95"/>
      <c r="BJ2045" s="95"/>
      <c r="BK2045" s="96"/>
      <c r="BL2045" s="96"/>
      <c r="BM2045" s="96"/>
      <c r="BN2045" s="95"/>
      <c r="BO2045" s="95"/>
      <c r="BP2045" s="95"/>
      <c r="BQ2045" s="95"/>
      <c r="BR2045" s="7"/>
      <c r="BS2045" s="7"/>
      <c r="BT2045" s="7"/>
      <c r="BU2045" s="7"/>
      <c r="BV2045" s="7"/>
    </row>
    <row r="2046" spans="2:74">
      <c r="B2046" s="89"/>
      <c r="E2046" s="90"/>
      <c r="F2046" s="90"/>
      <c r="G2046" s="91"/>
      <c r="H2046" s="91"/>
      <c r="I2046" s="91"/>
      <c r="K2046" s="92"/>
      <c r="O2046" s="93"/>
      <c r="U2046" s="94"/>
      <c r="BG2046" s="94"/>
      <c r="BH2046" s="95"/>
      <c r="BI2046" s="95"/>
      <c r="BJ2046" s="95"/>
      <c r="BK2046" s="96"/>
      <c r="BL2046" s="96"/>
      <c r="BM2046" s="96"/>
      <c r="BN2046" s="95"/>
      <c r="BO2046" s="95"/>
      <c r="BP2046" s="95"/>
      <c r="BQ2046" s="95"/>
      <c r="BR2046" s="7"/>
      <c r="BS2046" s="7"/>
      <c r="BT2046" s="7"/>
      <c r="BU2046" s="7"/>
      <c r="BV2046" s="7"/>
    </row>
    <row r="2047" spans="2:74">
      <c r="B2047" s="89"/>
      <c r="E2047" s="90"/>
      <c r="F2047" s="90"/>
      <c r="G2047" s="91"/>
      <c r="H2047" s="91"/>
      <c r="I2047" s="91"/>
      <c r="K2047" s="92"/>
      <c r="O2047" s="93"/>
      <c r="U2047" s="94"/>
      <c r="BG2047" s="94"/>
      <c r="BH2047" s="95"/>
      <c r="BI2047" s="95"/>
      <c r="BJ2047" s="95"/>
      <c r="BK2047" s="96"/>
      <c r="BL2047" s="96"/>
      <c r="BM2047" s="96"/>
      <c r="BN2047" s="95"/>
      <c r="BO2047" s="95"/>
      <c r="BP2047" s="95"/>
      <c r="BQ2047" s="95"/>
      <c r="BR2047" s="7"/>
      <c r="BS2047" s="7"/>
      <c r="BT2047" s="7"/>
      <c r="BU2047" s="7"/>
      <c r="BV2047" s="7"/>
    </row>
    <row r="2048" spans="2:74">
      <c r="B2048" s="89"/>
      <c r="E2048" s="90"/>
      <c r="F2048" s="90"/>
      <c r="G2048" s="91"/>
      <c r="H2048" s="91"/>
      <c r="I2048" s="91"/>
      <c r="K2048" s="92"/>
      <c r="O2048" s="93"/>
      <c r="U2048" s="94"/>
      <c r="BG2048" s="94"/>
      <c r="BH2048" s="95"/>
      <c r="BI2048" s="95"/>
      <c r="BJ2048" s="95"/>
      <c r="BK2048" s="96"/>
      <c r="BL2048" s="96"/>
      <c r="BM2048" s="96"/>
      <c r="BN2048" s="95"/>
      <c r="BO2048" s="95"/>
      <c r="BP2048" s="95"/>
      <c r="BQ2048" s="95"/>
      <c r="BR2048" s="7"/>
      <c r="BS2048" s="7"/>
      <c r="BT2048" s="7"/>
      <c r="BU2048" s="7"/>
      <c r="BV2048" s="7"/>
    </row>
    <row r="2049" spans="2:74">
      <c r="B2049" s="89"/>
      <c r="E2049" s="90"/>
      <c r="F2049" s="90"/>
      <c r="G2049" s="91"/>
      <c r="H2049" s="91"/>
      <c r="I2049" s="91"/>
      <c r="K2049" s="92"/>
      <c r="O2049" s="93"/>
      <c r="U2049" s="94"/>
      <c r="BG2049" s="94"/>
      <c r="BH2049" s="95"/>
      <c r="BI2049" s="95"/>
      <c r="BJ2049" s="95"/>
      <c r="BK2049" s="96"/>
      <c r="BL2049" s="96"/>
      <c r="BM2049" s="96"/>
      <c r="BN2049" s="95"/>
      <c r="BO2049" s="95"/>
      <c r="BP2049" s="95"/>
      <c r="BQ2049" s="95"/>
      <c r="BR2049" s="7"/>
      <c r="BS2049" s="7"/>
      <c r="BT2049" s="7"/>
      <c r="BU2049" s="7"/>
      <c r="BV2049" s="7"/>
    </row>
    <row r="2050" spans="2:74">
      <c r="B2050" s="89"/>
      <c r="E2050" s="90"/>
      <c r="F2050" s="90"/>
      <c r="G2050" s="91"/>
      <c r="H2050" s="91"/>
      <c r="I2050" s="91"/>
      <c r="K2050" s="92"/>
      <c r="O2050" s="93"/>
      <c r="U2050" s="94"/>
      <c r="BG2050" s="94"/>
      <c r="BH2050" s="95"/>
      <c r="BI2050" s="95"/>
      <c r="BJ2050" s="95"/>
      <c r="BK2050" s="96"/>
      <c r="BL2050" s="96"/>
      <c r="BM2050" s="96"/>
      <c r="BN2050" s="95"/>
      <c r="BO2050" s="95"/>
      <c r="BP2050" s="95"/>
      <c r="BQ2050" s="95"/>
      <c r="BR2050" s="7"/>
      <c r="BS2050" s="7"/>
      <c r="BT2050" s="7"/>
      <c r="BU2050" s="7"/>
      <c r="BV2050" s="7"/>
    </row>
    <row r="2051" spans="2:74">
      <c r="B2051" s="89"/>
      <c r="E2051" s="90"/>
      <c r="F2051" s="90"/>
      <c r="G2051" s="91"/>
      <c r="H2051" s="91"/>
      <c r="I2051" s="91"/>
      <c r="K2051" s="92"/>
      <c r="O2051" s="93"/>
      <c r="U2051" s="94"/>
      <c r="BG2051" s="94"/>
      <c r="BH2051" s="95"/>
      <c r="BI2051" s="95"/>
      <c r="BJ2051" s="95"/>
      <c r="BK2051" s="96"/>
      <c r="BL2051" s="96"/>
      <c r="BM2051" s="96"/>
      <c r="BN2051" s="95"/>
      <c r="BO2051" s="95"/>
      <c r="BP2051" s="95"/>
      <c r="BQ2051" s="95"/>
      <c r="BR2051" s="7"/>
      <c r="BS2051" s="7"/>
      <c r="BT2051" s="7"/>
      <c r="BU2051" s="7"/>
      <c r="BV2051" s="7"/>
    </row>
    <row r="2052" spans="2:74">
      <c r="B2052" s="89"/>
      <c r="E2052" s="90"/>
      <c r="F2052" s="90"/>
      <c r="G2052" s="91"/>
      <c r="H2052" s="91"/>
      <c r="I2052" s="91"/>
      <c r="K2052" s="92"/>
      <c r="O2052" s="93"/>
      <c r="U2052" s="94"/>
      <c r="BG2052" s="94"/>
      <c r="BH2052" s="95"/>
      <c r="BI2052" s="95"/>
      <c r="BJ2052" s="95"/>
      <c r="BK2052" s="96"/>
      <c r="BL2052" s="96"/>
      <c r="BM2052" s="96"/>
      <c r="BN2052" s="95"/>
      <c r="BO2052" s="95"/>
      <c r="BP2052" s="95"/>
      <c r="BQ2052" s="95"/>
      <c r="BR2052" s="7"/>
      <c r="BS2052" s="7"/>
      <c r="BT2052" s="7"/>
      <c r="BU2052" s="7"/>
      <c r="BV2052" s="7"/>
    </row>
    <row r="2053" spans="2:74">
      <c r="B2053" s="89"/>
      <c r="E2053" s="90"/>
      <c r="F2053" s="90"/>
      <c r="G2053" s="91"/>
      <c r="H2053" s="91"/>
      <c r="I2053" s="91"/>
      <c r="K2053" s="92"/>
      <c r="O2053" s="93"/>
      <c r="U2053" s="94"/>
      <c r="BG2053" s="94"/>
      <c r="BH2053" s="95"/>
      <c r="BI2053" s="95"/>
      <c r="BJ2053" s="95"/>
      <c r="BK2053" s="96"/>
      <c r="BL2053" s="96"/>
      <c r="BM2053" s="96"/>
      <c r="BN2053" s="95"/>
      <c r="BO2053" s="95"/>
      <c r="BP2053" s="95"/>
      <c r="BQ2053" s="95"/>
      <c r="BR2053" s="7"/>
      <c r="BS2053" s="7"/>
      <c r="BT2053" s="7"/>
      <c r="BU2053" s="7"/>
      <c r="BV2053" s="7"/>
    </row>
    <row r="2054" spans="2:74">
      <c r="B2054" s="89"/>
      <c r="E2054" s="90"/>
      <c r="F2054" s="90"/>
      <c r="G2054" s="91"/>
      <c r="H2054" s="91"/>
      <c r="I2054" s="91"/>
      <c r="K2054" s="92"/>
      <c r="O2054" s="93"/>
      <c r="U2054" s="94"/>
      <c r="BG2054" s="94"/>
      <c r="BH2054" s="95"/>
      <c r="BI2054" s="95"/>
      <c r="BJ2054" s="95"/>
      <c r="BK2054" s="96"/>
      <c r="BL2054" s="96"/>
      <c r="BM2054" s="96"/>
      <c r="BN2054" s="95"/>
      <c r="BO2054" s="95"/>
      <c r="BP2054" s="95"/>
      <c r="BQ2054" s="95"/>
      <c r="BR2054" s="7"/>
      <c r="BS2054" s="7"/>
      <c r="BT2054" s="7"/>
      <c r="BU2054" s="7"/>
      <c r="BV2054" s="7"/>
    </row>
    <row r="2055" spans="2:74">
      <c r="B2055" s="89"/>
      <c r="E2055" s="90"/>
      <c r="F2055" s="90"/>
      <c r="G2055" s="91"/>
      <c r="H2055" s="91"/>
      <c r="I2055" s="91"/>
      <c r="K2055" s="92"/>
      <c r="O2055" s="93"/>
      <c r="U2055" s="94"/>
      <c r="BG2055" s="94"/>
      <c r="BH2055" s="95"/>
      <c r="BI2055" s="95"/>
      <c r="BJ2055" s="95"/>
      <c r="BK2055" s="96"/>
      <c r="BL2055" s="96"/>
      <c r="BM2055" s="96"/>
      <c r="BN2055" s="95"/>
      <c r="BO2055" s="95"/>
      <c r="BP2055" s="95"/>
      <c r="BQ2055" s="95"/>
      <c r="BR2055" s="7"/>
      <c r="BS2055" s="7"/>
      <c r="BT2055" s="7"/>
      <c r="BU2055" s="7"/>
      <c r="BV2055" s="7"/>
    </row>
    <row r="2056" spans="2:74">
      <c r="B2056" s="89"/>
      <c r="E2056" s="90"/>
      <c r="F2056" s="90"/>
      <c r="G2056" s="91"/>
      <c r="H2056" s="91"/>
      <c r="I2056" s="91"/>
      <c r="K2056" s="92"/>
      <c r="O2056" s="93"/>
      <c r="U2056" s="94"/>
      <c r="BG2056" s="94"/>
      <c r="BH2056" s="95"/>
      <c r="BI2056" s="95"/>
      <c r="BJ2056" s="95"/>
      <c r="BK2056" s="96"/>
      <c r="BL2056" s="96"/>
      <c r="BM2056" s="96"/>
      <c r="BN2056" s="95"/>
      <c r="BO2056" s="95"/>
      <c r="BP2056" s="95"/>
      <c r="BQ2056" s="95"/>
      <c r="BR2056" s="7"/>
      <c r="BS2056" s="7"/>
      <c r="BT2056" s="7"/>
      <c r="BU2056" s="7"/>
      <c r="BV2056" s="7"/>
    </row>
    <row r="2057" spans="2:74">
      <c r="B2057" s="89"/>
      <c r="E2057" s="90"/>
      <c r="F2057" s="90"/>
      <c r="G2057" s="91"/>
      <c r="H2057" s="91"/>
      <c r="I2057" s="91"/>
      <c r="K2057" s="92"/>
      <c r="O2057" s="93"/>
      <c r="U2057" s="94"/>
      <c r="BG2057" s="94"/>
      <c r="BH2057" s="95"/>
      <c r="BI2057" s="95"/>
      <c r="BJ2057" s="95"/>
      <c r="BK2057" s="96"/>
      <c r="BL2057" s="96"/>
      <c r="BM2057" s="96"/>
      <c r="BN2057" s="95"/>
      <c r="BO2057" s="95"/>
      <c r="BP2057" s="95"/>
      <c r="BQ2057" s="95"/>
      <c r="BR2057" s="7"/>
      <c r="BS2057" s="7"/>
      <c r="BT2057" s="7"/>
      <c r="BU2057" s="7"/>
      <c r="BV2057" s="7"/>
    </row>
    <row r="2058" spans="2:74">
      <c r="B2058" s="89"/>
      <c r="E2058" s="90"/>
      <c r="F2058" s="90"/>
      <c r="G2058" s="91"/>
      <c r="H2058" s="91"/>
      <c r="I2058" s="91"/>
      <c r="K2058" s="92"/>
      <c r="O2058" s="93"/>
      <c r="U2058" s="94"/>
      <c r="BG2058" s="94"/>
      <c r="BH2058" s="95"/>
      <c r="BI2058" s="95"/>
      <c r="BJ2058" s="95"/>
      <c r="BK2058" s="96"/>
      <c r="BL2058" s="96"/>
      <c r="BM2058" s="96"/>
      <c r="BN2058" s="95"/>
      <c r="BO2058" s="95"/>
      <c r="BP2058" s="95"/>
      <c r="BQ2058" s="95"/>
      <c r="BR2058" s="7"/>
      <c r="BS2058" s="7"/>
      <c r="BT2058" s="7"/>
      <c r="BU2058" s="7"/>
      <c r="BV2058" s="7"/>
    </row>
    <row r="2059" spans="2:74">
      <c r="B2059" s="89"/>
      <c r="E2059" s="90"/>
      <c r="F2059" s="90"/>
      <c r="G2059" s="91"/>
      <c r="H2059" s="91"/>
      <c r="I2059" s="91"/>
      <c r="K2059" s="92"/>
      <c r="O2059" s="93"/>
      <c r="U2059" s="94"/>
      <c r="BG2059" s="94"/>
      <c r="BH2059" s="95"/>
      <c r="BI2059" s="95"/>
      <c r="BJ2059" s="95"/>
      <c r="BK2059" s="96"/>
      <c r="BL2059" s="96"/>
      <c r="BM2059" s="96"/>
      <c r="BN2059" s="95"/>
      <c r="BO2059" s="95"/>
      <c r="BP2059" s="95"/>
      <c r="BQ2059" s="95"/>
      <c r="BR2059" s="7"/>
      <c r="BS2059" s="7"/>
      <c r="BT2059" s="7"/>
      <c r="BU2059" s="7"/>
      <c r="BV2059" s="7"/>
    </row>
    <row r="2060" spans="2:74">
      <c r="B2060" s="89"/>
      <c r="E2060" s="90"/>
      <c r="F2060" s="90"/>
      <c r="G2060" s="91"/>
      <c r="H2060" s="91"/>
      <c r="I2060" s="91"/>
      <c r="K2060" s="92"/>
      <c r="O2060" s="93"/>
      <c r="U2060" s="94"/>
      <c r="BG2060" s="94"/>
      <c r="BH2060" s="95"/>
      <c r="BI2060" s="95"/>
      <c r="BJ2060" s="95"/>
      <c r="BK2060" s="96"/>
      <c r="BL2060" s="96"/>
      <c r="BM2060" s="96"/>
      <c r="BN2060" s="95"/>
      <c r="BO2060" s="95"/>
      <c r="BP2060" s="95"/>
      <c r="BQ2060" s="95"/>
      <c r="BR2060" s="7"/>
      <c r="BS2060" s="7"/>
      <c r="BT2060" s="7"/>
      <c r="BU2060" s="7"/>
      <c r="BV2060" s="7"/>
    </row>
    <row r="2061" spans="2:74">
      <c r="B2061" s="89"/>
      <c r="E2061" s="90"/>
      <c r="F2061" s="90"/>
      <c r="G2061" s="91"/>
      <c r="H2061" s="91"/>
      <c r="I2061" s="91"/>
      <c r="K2061" s="92"/>
      <c r="O2061" s="93"/>
      <c r="U2061" s="94"/>
      <c r="BG2061" s="94"/>
      <c r="BH2061" s="95"/>
      <c r="BI2061" s="95"/>
      <c r="BJ2061" s="95"/>
      <c r="BK2061" s="96"/>
      <c r="BL2061" s="96"/>
      <c r="BM2061" s="96"/>
      <c r="BN2061" s="95"/>
      <c r="BO2061" s="95"/>
      <c r="BP2061" s="95"/>
      <c r="BQ2061" s="95"/>
      <c r="BR2061" s="7"/>
      <c r="BS2061" s="7"/>
      <c r="BT2061" s="7"/>
      <c r="BU2061" s="7"/>
      <c r="BV2061" s="7"/>
    </row>
    <row r="2062" spans="2:74">
      <c r="B2062" s="89"/>
      <c r="E2062" s="90"/>
      <c r="F2062" s="90"/>
      <c r="G2062" s="91"/>
      <c r="H2062" s="91"/>
      <c r="I2062" s="91"/>
      <c r="K2062" s="92"/>
      <c r="O2062" s="93"/>
      <c r="U2062" s="94"/>
      <c r="BG2062" s="94"/>
      <c r="BH2062" s="95"/>
      <c r="BI2062" s="95"/>
      <c r="BJ2062" s="95"/>
      <c r="BK2062" s="96"/>
      <c r="BL2062" s="96"/>
      <c r="BM2062" s="96"/>
      <c r="BN2062" s="95"/>
      <c r="BO2062" s="95"/>
      <c r="BP2062" s="95"/>
      <c r="BQ2062" s="95"/>
      <c r="BR2062" s="7"/>
      <c r="BS2062" s="7"/>
      <c r="BT2062" s="7"/>
      <c r="BU2062" s="7"/>
      <c r="BV2062" s="7"/>
    </row>
    <row r="2063" spans="2:74">
      <c r="B2063" s="89"/>
      <c r="E2063" s="90"/>
      <c r="F2063" s="90"/>
      <c r="G2063" s="91"/>
      <c r="H2063" s="91"/>
      <c r="I2063" s="91"/>
      <c r="K2063" s="92"/>
      <c r="O2063" s="93"/>
      <c r="U2063" s="94"/>
      <c r="BG2063" s="94"/>
      <c r="BH2063" s="95"/>
      <c r="BI2063" s="95"/>
      <c r="BJ2063" s="95"/>
      <c r="BK2063" s="96"/>
      <c r="BL2063" s="96"/>
      <c r="BM2063" s="96"/>
      <c r="BN2063" s="95"/>
      <c r="BO2063" s="95"/>
      <c r="BP2063" s="95"/>
      <c r="BQ2063" s="95"/>
      <c r="BR2063" s="7"/>
      <c r="BS2063" s="7"/>
      <c r="BT2063" s="7"/>
      <c r="BU2063" s="7"/>
      <c r="BV2063" s="7"/>
    </row>
    <row r="2064" spans="2:74">
      <c r="B2064" s="89"/>
      <c r="E2064" s="90"/>
      <c r="F2064" s="90"/>
      <c r="G2064" s="91"/>
      <c r="H2064" s="91"/>
      <c r="I2064" s="91"/>
      <c r="K2064" s="92"/>
      <c r="O2064" s="93"/>
      <c r="U2064" s="94"/>
      <c r="BG2064" s="94"/>
      <c r="BH2064" s="95"/>
      <c r="BI2064" s="95"/>
      <c r="BJ2064" s="95"/>
      <c r="BK2064" s="96"/>
      <c r="BL2064" s="96"/>
      <c r="BM2064" s="96"/>
      <c r="BN2064" s="95"/>
      <c r="BO2064" s="95"/>
      <c r="BP2064" s="95"/>
      <c r="BQ2064" s="95"/>
      <c r="BR2064" s="7"/>
      <c r="BS2064" s="7"/>
      <c r="BT2064" s="7"/>
      <c r="BU2064" s="7"/>
      <c r="BV2064" s="7"/>
    </row>
    <row r="2065" spans="2:74">
      <c r="B2065" s="89"/>
      <c r="E2065" s="90"/>
      <c r="F2065" s="90"/>
      <c r="G2065" s="91"/>
      <c r="H2065" s="91"/>
      <c r="I2065" s="91"/>
      <c r="K2065" s="92"/>
      <c r="O2065" s="93"/>
      <c r="U2065" s="94"/>
      <c r="BG2065" s="94"/>
      <c r="BH2065" s="95"/>
      <c r="BI2065" s="95"/>
      <c r="BJ2065" s="95"/>
      <c r="BK2065" s="96"/>
      <c r="BL2065" s="96"/>
      <c r="BM2065" s="96"/>
      <c r="BN2065" s="95"/>
      <c r="BO2065" s="95"/>
      <c r="BP2065" s="95"/>
      <c r="BQ2065" s="95"/>
      <c r="BR2065" s="7"/>
      <c r="BS2065" s="7"/>
      <c r="BT2065" s="7"/>
      <c r="BU2065" s="7"/>
      <c r="BV2065" s="7"/>
    </row>
    <row r="2066" spans="2:74">
      <c r="B2066" s="89"/>
      <c r="E2066" s="90"/>
      <c r="F2066" s="90"/>
      <c r="G2066" s="91"/>
      <c r="H2066" s="91"/>
      <c r="I2066" s="91"/>
      <c r="K2066" s="92"/>
      <c r="L2066" s="4"/>
      <c r="O2066" s="93"/>
      <c r="P2066" s="99"/>
      <c r="R2066" s="97"/>
      <c r="S2066" s="97"/>
      <c r="U2066" s="94"/>
      <c r="AO2066" s="94"/>
      <c r="BG2066" s="94"/>
      <c r="BH2066" s="2"/>
      <c r="BI2066" s="95"/>
      <c r="BJ2066" s="95"/>
      <c r="BK2066" s="96"/>
      <c r="BL2066" s="96"/>
      <c r="BM2066" s="96"/>
      <c r="BN2066" s="95"/>
      <c r="BO2066" s="95"/>
      <c r="BP2066" s="95"/>
      <c r="BQ2066" s="95"/>
      <c r="BR2066" s="7"/>
      <c r="BS2066" s="7"/>
      <c r="BT2066" s="7"/>
      <c r="BU2066" s="7"/>
      <c r="BV2066" s="7"/>
    </row>
    <row r="2067" spans="2:74">
      <c r="B2067" s="89"/>
      <c r="E2067" s="90"/>
      <c r="F2067" s="90"/>
      <c r="G2067" s="91"/>
      <c r="H2067" s="91"/>
      <c r="I2067" s="91"/>
      <c r="K2067" s="92"/>
      <c r="L2067" s="4"/>
      <c r="O2067" s="93"/>
      <c r="P2067" s="99"/>
      <c r="R2067" s="97"/>
      <c r="S2067" s="97"/>
      <c r="U2067" s="94"/>
      <c r="AO2067" s="94"/>
      <c r="BG2067" s="94"/>
      <c r="BH2067" s="2"/>
      <c r="BI2067" s="95"/>
      <c r="BJ2067" s="95"/>
      <c r="BK2067" s="96"/>
      <c r="BL2067" s="96"/>
      <c r="BM2067" s="96"/>
      <c r="BN2067" s="95"/>
      <c r="BO2067" s="95"/>
      <c r="BP2067" s="95"/>
      <c r="BQ2067" s="95"/>
      <c r="BR2067" s="7"/>
      <c r="BS2067" s="7"/>
      <c r="BT2067" s="7"/>
      <c r="BU2067" s="7"/>
      <c r="BV2067" s="7"/>
    </row>
    <row r="2068" spans="2:74">
      <c r="B2068" s="89"/>
      <c r="E2068" s="90"/>
      <c r="F2068" s="90"/>
      <c r="G2068" s="91"/>
      <c r="H2068" s="91"/>
      <c r="I2068" s="91"/>
      <c r="K2068" s="92"/>
      <c r="L2068" s="4"/>
      <c r="O2068" s="93"/>
      <c r="P2068" s="99"/>
      <c r="R2068" s="97"/>
      <c r="S2068" s="97"/>
      <c r="U2068" s="94"/>
      <c r="AO2068" s="94"/>
      <c r="BG2068" s="94"/>
      <c r="BH2068" s="2"/>
      <c r="BI2068" s="95"/>
      <c r="BJ2068" s="95"/>
      <c r="BK2068" s="96"/>
      <c r="BL2068" s="96"/>
      <c r="BM2068" s="96"/>
      <c r="BN2068" s="95"/>
      <c r="BO2068" s="95"/>
      <c r="BP2068" s="95"/>
      <c r="BQ2068" s="95"/>
      <c r="BR2068" s="7"/>
      <c r="BS2068" s="7"/>
      <c r="BT2068" s="7"/>
      <c r="BU2068" s="7"/>
      <c r="BV2068" s="7"/>
    </row>
    <row r="2069" spans="2:74">
      <c r="B2069" s="89"/>
      <c r="E2069" s="90"/>
      <c r="F2069" s="90"/>
      <c r="G2069" s="91"/>
      <c r="H2069" s="91"/>
      <c r="I2069" s="91"/>
      <c r="K2069" s="92"/>
      <c r="L2069" s="4"/>
      <c r="O2069" s="94"/>
      <c r="P2069" s="99"/>
      <c r="R2069" s="97"/>
      <c r="S2069" s="97"/>
      <c r="U2069" s="94"/>
      <c r="AO2069" s="94"/>
      <c r="BG2069" s="94"/>
      <c r="BH2069" s="2"/>
      <c r="BI2069" s="95"/>
      <c r="BJ2069" s="95"/>
      <c r="BK2069" s="96"/>
      <c r="BL2069" s="96"/>
      <c r="BM2069" s="96"/>
      <c r="BN2069" s="95"/>
      <c r="BO2069" s="95"/>
      <c r="BP2069" s="95"/>
      <c r="BQ2069" s="95"/>
      <c r="BR2069" s="7"/>
      <c r="BS2069" s="7"/>
      <c r="BT2069" s="7"/>
      <c r="BU2069" s="7"/>
      <c r="BV2069" s="7"/>
    </row>
    <row r="2070" spans="2:74">
      <c r="B2070" s="89"/>
      <c r="E2070" s="90"/>
      <c r="F2070" s="90"/>
      <c r="G2070" s="91"/>
      <c r="H2070" s="91"/>
      <c r="I2070" s="91"/>
      <c r="K2070" s="92"/>
      <c r="L2070" s="4"/>
      <c r="O2070" s="94"/>
      <c r="P2070" s="99"/>
      <c r="R2070" s="97"/>
      <c r="S2070" s="97"/>
      <c r="U2070" s="94"/>
      <c r="AO2070" s="94"/>
      <c r="BG2070" s="94"/>
      <c r="BH2070" s="2"/>
      <c r="BI2070" s="95"/>
      <c r="BJ2070" s="95"/>
      <c r="BK2070" s="96"/>
      <c r="BL2070" s="96"/>
      <c r="BM2070" s="96"/>
      <c r="BN2070" s="95"/>
      <c r="BO2070" s="95"/>
      <c r="BP2070" s="95"/>
      <c r="BQ2070" s="95"/>
      <c r="BR2070" s="7"/>
      <c r="BS2070" s="7"/>
      <c r="BT2070" s="7"/>
      <c r="BU2070" s="7"/>
      <c r="BV2070" s="7"/>
    </row>
    <row r="2071" spans="2:74">
      <c r="B2071" s="89"/>
      <c r="E2071" s="90"/>
      <c r="F2071" s="90"/>
      <c r="G2071" s="91"/>
      <c r="H2071" s="91"/>
      <c r="I2071" s="91"/>
      <c r="K2071" s="92"/>
      <c r="L2071" s="4"/>
      <c r="O2071" s="94"/>
      <c r="P2071" s="99"/>
      <c r="R2071" s="97"/>
      <c r="S2071" s="97"/>
      <c r="U2071" s="94"/>
      <c r="AO2071" s="94"/>
      <c r="BG2071" s="94"/>
      <c r="BH2071" s="2"/>
      <c r="BI2071" s="95"/>
      <c r="BJ2071" s="95"/>
      <c r="BK2071" s="96"/>
      <c r="BL2071" s="96"/>
      <c r="BM2071" s="96"/>
      <c r="BN2071" s="95"/>
      <c r="BO2071" s="95"/>
      <c r="BP2071" s="95"/>
      <c r="BQ2071" s="95"/>
      <c r="BR2071" s="7"/>
      <c r="BS2071" s="7"/>
      <c r="BT2071" s="7"/>
      <c r="BU2071" s="7"/>
      <c r="BV2071" s="7"/>
    </row>
    <row r="2072" spans="2:74">
      <c r="B2072" s="89"/>
      <c r="E2072" s="90"/>
      <c r="F2072" s="90"/>
      <c r="G2072" s="91"/>
      <c r="H2072" s="91"/>
      <c r="I2072" s="91"/>
      <c r="K2072" s="92"/>
      <c r="L2072" s="4"/>
      <c r="O2072" s="94"/>
      <c r="P2072" s="99"/>
      <c r="R2072" s="97"/>
      <c r="S2072" s="97"/>
      <c r="U2072" s="94"/>
      <c r="AO2072" s="94"/>
      <c r="BG2072" s="94"/>
      <c r="BH2072" s="2"/>
      <c r="BI2072" s="95"/>
      <c r="BJ2072" s="95"/>
      <c r="BK2072" s="96"/>
      <c r="BL2072" s="96"/>
      <c r="BM2072" s="96"/>
      <c r="BN2072" s="95"/>
      <c r="BO2072" s="95"/>
      <c r="BP2072" s="95"/>
      <c r="BQ2072" s="95"/>
      <c r="BR2072" s="7"/>
      <c r="BS2072" s="7"/>
      <c r="BT2072" s="7"/>
      <c r="BU2072" s="7"/>
      <c r="BV2072" s="7"/>
    </row>
    <row r="2073" spans="2:74">
      <c r="B2073" s="89"/>
      <c r="E2073" s="90"/>
      <c r="F2073" s="90"/>
      <c r="G2073" s="91"/>
      <c r="H2073" s="91"/>
      <c r="I2073" s="91"/>
      <c r="K2073" s="92"/>
      <c r="L2073" s="4"/>
      <c r="O2073" s="94"/>
      <c r="P2073" s="99"/>
      <c r="R2073" s="97"/>
      <c r="S2073" s="97"/>
      <c r="U2073" s="94"/>
      <c r="AO2073" s="94"/>
      <c r="BG2073" s="94"/>
      <c r="BH2073" s="2"/>
      <c r="BI2073" s="95"/>
      <c r="BJ2073" s="95"/>
      <c r="BK2073" s="96"/>
      <c r="BL2073" s="96"/>
      <c r="BM2073" s="96"/>
      <c r="BN2073" s="95"/>
      <c r="BO2073" s="95"/>
      <c r="BP2073" s="95"/>
      <c r="BQ2073" s="95"/>
      <c r="BR2073" s="7"/>
      <c r="BS2073" s="7"/>
      <c r="BT2073" s="7"/>
      <c r="BU2073" s="7"/>
      <c r="BV2073" s="7"/>
    </row>
    <row r="2074" spans="2:74">
      <c r="B2074" s="89"/>
      <c r="E2074" s="90"/>
      <c r="F2074" s="90"/>
      <c r="G2074" s="91"/>
      <c r="H2074" s="91"/>
      <c r="I2074" s="91"/>
      <c r="K2074" s="92"/>
      <c r="L2074" s="4"/>
      <c r="O2074" s="100"/>
      <c r="P2074" s="99"/>
      <c r="R2074" s="97"/>
      <c r="S2074" s="97"/>
      <c r="U2074" s="94"/>
      <c r="AO2074" s="94"/>
      <c r="BG2074" s="94"/>
      <c r="BH2074" s="2"/>
      <c r="BI2074" s="95"/>
      <c r="BJ2074" s="95"/>
      <c r="BK2074" s="96"/>
      <c r="BL2074" s="96"/>
      <c r="BM2074" s="96"/>
      <c r="BN2074" s="95"/>
      <c r="BO2074" s="95"/>
      <c r="BP2074" s="95"/>
      <c r="BQ2074" s="95"/>
      <c r="BR2074" s="7"/>
      <c r="BS2074" s="7"/>
      <c r="BT2074" s="7"/>
      <c r="BU2074" s="7"/>
      <c r="BV2074" s="7"/>
    </row>
    <row r="2075" spans="2:74">
      <c r="B2075" s="89"/>
      <c r="E2075" s="90"/>
      <c r="F2075" s="90"/>
      <c r="G2075" s="91"/>
      <c r="H2075" s="91"/>
      <c r="I2075" s="91"/>
      <c r="K2075" s="92"/>
      <c r="L2075" s="4"/>
      <c r="O2075" s="100"/>
      <c r="P2075" s="99"/>
      <c r="R2075" s="97"/>
      <c r="S2075" s="97"/>
      <c r="U2075" s="94"/>
      <c r="AO2075" s="94"/>
      <c r="BG2075" s="94"/>
      <c r="BH2075" s="101"/>
      <c r="BI2075" s="95"/>
      <c r="BJ2075" s="95"/>
      <c r="BK2075" s="96"/>
      <c r="BL2075" s="96"/>
      <c r="BM2075" s="96"/>
      <c r="BN2075" s="95"/>
      <c r="BO2075" s="95"/>
      <c r="BP2075" s="95"/>
      <c r="BQ2075" s="95"/>
      <c r="BR2075" s="7"/>
      <c r="BS2075" s="7"/>
      <c r="BT2075" s="7"/>
      <c r="BU2075" s="7"/>
      <c r="BV2075" s="7"/>
    </row>
    <row r="2076" spans="2:74">
      <c r="B2076" s="89"/>
      <c r="E2076" s="90"/>
      <c r="F2076" s="90"/>
      <c r="I2076" s="97"/>
      <c r="K2076" s="92"/>
      <c r="L2076" s="4"/>
      <c r="O2076" s="100"/>
      <c r="P2076" s="99"/>
      <c r="R2076" s="97"/>
      <c r="S2076" s="97"/>
      <c r="U2076" s="94"/>
      <c r="AO2076" s="94"/>
      <c r="BG2076" s="94"/>
      <c r="BH2076" s="2"/>
      <c r="BI2076" s="95"/>
      <c r="BJ2076" s="95"/>
      <c r="BK2076" s="96"/>
      <c r="BL2076" s="96"/>
      <c r="BM2076" s="96"/>
      <c r="BN2076" s="95"/>
      <c r="BO2076" s="95"/>
      <c r="BP2076" s="95"/>
      <c r="BQ2076" s="95"/>
      <c r="BR2076" s="7"/>
      <c r="BS2076" s="7"/>
      <c r="BT2076" s="7"/>
      <c r="BU2076" s="7"/>
      <c r="BV2076" s="7"/>
    </row>
    <row r="2077" spans="2:74">
      <c r="B2077" s="89"/>
      <c r="E2077" s="90"/>
      <c r="F2077" s="90"/>
      <c r="I2077" s="97"/>
      <c r="K2077" s="92"/>
      <c r="L2077" s="4"/>
      <c r="O2077" s="100"/>
      <c r="P2077" s="99"/>
      <c r="R2077" s="97"/>
      <c r="S2077" s="97"/>
      <c r="U2077" s="94"/>
      <c r="AO2077" s="94"/>
      <c r="BG2077" s="94"/>
      <c r="BH2077" s="101"/>
      <c r="BI2077" s="95"/>
      <c r="BJ2077" s="95"/>
      <c r="BK2077" s="96"/>
      <c r="BL2077" s="96"/>
      <c r="BM2077" s="96"/>
      <c r="BN2077" s="95"/>
      <c r="BO2077" s="95"/>
      <c r="BP2077" s="95"/>
      <c r="BQ2077" s="95"/>
      <c r="BR2077" s="7"/>
      <c r="BS2077" s="7"/>
      <c r="BT2077" s="7"/>
      <c r="BU2077" s="7"/>
      <c r="BV2077" s="7"/>
    </row>
    <row r="2078" spans="2:74">
      <c r="B2078" s="89"/>
      <c r="E2078" s="90"/>
      <c r="F2078" s="90"/>
      <c r="I2078" s="97"/>
      <c r="K2078" s="92"/>
      <c r="L2078" s="4"/>
      <c r="O2078" s="100"/>
      <c r="P2078" s="99"/>
      <c r="R2078" s="97"/>
      <c r="S2078" s="97"/>
      <c r="U2078" s="94"/>
      <c r="AO2078" s="94"/>
      <c r="BG2078" s="94"/>
      <c r="BH2078" s="2"/>
      <c r="BI2078" s="95"/>
      <c r="BJ2078" s="95"/>
      <c r="BK2078" s="96"/>
      <c r="BL2078" s="96"/>
      <c r="BM2078" s="96"/>
      <c r="BN2078" s="95"/>
      <c r="BO2078" s="95"/>
      <c r="BP2078" s="95"/>
      <c r="BQ2078" s="95"/>
      <c r="BR2078" s="7"/>
      <c r="BS2078" s="7"/>
      <c r="BT2078" s="7"/>
      <c r="BU2078" s="7"/>
      <c r="BV2078" s="7"/>
    </row>
    <row r="2079" spans="2:74">
      <c r="B2079" s="89"/>
      <c r="E2079" s="90"/>
      <c r="F2079" s="90"/>
      <c r="I2079" s="97"/>
      <c r="K2079" s="92"/>
      <c r="L2079" s="4"/>
      <c r="O2079" s="100"/>
      <c r="P2079" s="99"/>
      <c r="R2079" s="97"/>
      <c r="S2079" s="97"/>
      <c r="U2079" s="94"/>
      <c r="AO2079" s="94"/>
      <c r="BG2079" s="94"/>
      <c r="BH2079" s="2"/>
      <c r="BI2079" s="95"/>
      <c r="BJ2079" s="95"/>
      <c r="BK2079" s="96"/>
      <c r="BL2079" s="96"/>
      <c r="BM2079" s="96"/>
      <c r="BN2079" s="95"/>
      <c r="BO2079" s="95"/>
      <c r="BP2079" s="95"/>
      <c r="BQ2079" s="95"/>
      <c r="BR2079" s="7"/>
      <c r="BS2079" s="7"/>
      <c r="BT2079" s="7"/>
      <c r="BU2079" s="7"/>
      <c r="BV2079" s="7"/>
    </row>
    <row r="2080" spans="2:74">
      <c r="B2080" s="89"/>
      <c r="E2080" s="90"/>
      <c r="F2080" s="90"/>
      <c r="I2080" s="97"/>
      <c r="K2080" s="92"/>
      <c r="L2080" s="4"/>
      <c r="O2080" s="100"/>
      <c r="P2080" s="99"/>
      <c r="R2080" s="97"/>
      <c r="S2080" s="97"/>
      <c r="U2080" s="94"/>
      <c r="AO2080" s="94"/>
      <c r="BG2080" s="94"/>
      <c r="BH2080" s="2"/>
      <c r="BI2080" s="95"/>
      <c r="BJ2080" s="95"/>
      <c r="BK2080" s="96"/>
      <c r="BL2080" s="96"/>
      <c r="BM2080" s="96"/>
      <c r="BN2080" s="95"/>
      <c r="BO2080" s="95"/>
      <c r="BP2080" s="95"/>
      <c r="BQ2080" s="95"/>
      <c r="BR2080" s="7"/>
      <c r="BS2080" s="7"/>
      <c r="BT2080" s="7"/>
      <c r="BU2080" s="7"/>
      <c r="BV2080" s="7"/>
    </row>
    <row r="2081" spans="2:74">
      <c r="B2081" s="89"/>
      <c r="E2081" s="90"/>
      <c r="F2081" s="90"/>
      <c r="I2081" s="97"/>
      <c r="K2081" s="92"/>
      <c r="L2081" s="4"/>
      <c r="O2081" s="100"/>
      <c r="P2081" s="99"/>
      <c r="R2081" s="97"/>
      <c r="S2081" s="97"/>
      <c r="U2081" s="94"/>
      <c r="AO2081" s="94"/>
      <c r="BG2081" s="94"/>
      <c r="BH2081" s="101"/>
      <c r="BI2081" s="95"/>
      <c r="BJ2081" s="95"/>
      <c r="BK2081" s="96"/>
      <c r="BL2081" s="96"/>
      <c r="BM2081" s="96"/>
      <c r="BN2081" s="95"/>
      <c r="BO2081" s="95"/>
      <c r="BP2081" s="95"/>
      <c r="BQ2081" s="95"/>
      <c r="BR2081" s="7"/>
      <c r="BS2081" s="7"/>
      <c r="BT2081" s="7"/>
      <c r="BU2081" s="7"/>
      <c r="BV2081" s="7"/>
    </row>
    <row r="2082" spans="2:74">
      <c r="B2082" s="89"/>
      <c r="E2082" s="90"/>
      <c r="F2082" s="90"/>
      <c r="I2082" s="97"/>
      <c r="K2082" s="92"/>
      <c r="L2082" s="4"/>
      <c r="O2082" s="100"/>
      <c r="P2082" s="99"/>
      <c r="R2082" s="97"/>
      <c r="S2082" s="97"/>
      <c r="U2082" s="94"/>
      <c r="AO2082" s="94"/>
      <c r="BG2082" s="94"/>
      <c r="BH2082" s="2"/>
      <c r="BI2082" s="95"/>
      <c r="BJ2082" s="95"/>
      <c r="BK2082" s="96"/>
      <c r="BL2082" s="96"/>
      <c r="BM2082" s="96"/>
      <c r="BN2082" s="95"/>
      <c r="BO2082" s="95"/>
      <c r="BP2082" s="95"/>
      <c r="BQ2082" s="95"/>
      <c r="BR2082" s="7"/>
      <c r="BS2082" s="7"/>
      <c r="BT2082" s="7"/>
      <c r="BU2082" s="7"/>
      <c r="BV2082" s="7"/>
    </row>
    <row r="2083" spans="2:74">
      <c r="B2083" s="89"/>
      <c r="E2083" s="90"/>
      <c r="F2083" s="90"/>
      <c r="I2083" s="97"/>
      <c r="K2083" s="92"/>
      <c r="L2083" s="4"/>
      <c r="O2083" s="100"/>
      <c r="P2083" s="99"/>
      <c r="R2083" s="97"/>
      <c r="S2083" s="97"/>
      <c r="U2083" s="94"/>
      <c r="AO2083" s="94"/>
      <c r="BG2083" s="94"/>
      <c r="BH2083" s="101"/>
      <c r="BI2083" s="95"/>
      <c r="BJ2083" s="95"/>
      <c r="BK2083" s="96"/>
      <c r="BL2083" s="96"/>
      <c r="BM2083" s="96"/>
      <c r="BN2083" s="95"/>
      <c r="BO2083" s="95"/>
      <c r="BP2083" s="95"/>
      <c r="BQ2083" s="95"/>
      <c r="BR2083" s="7"/>
      <c r="BS2083" s="7"/>
      <c r="BT2083" s="7"/>
      <c r="BU2083" s="7"/>
      <c r="BV2083" s="7"/>
    </row>
    <row r="2084" spans="2:74">
      <c r="B2084" s="89"/>
      <c r="E2084" s="90"/>
      <c r="F2084" s="90"/>
      <c r="I2084" s="97"/>
      <c r="K2084" s="92"/>
      <c r="L2084" s="4"/>
      <c r="O2084" s="100"/>
      <c r="P2084" s="99"/>
      <c r="R2084" s="97"/>
      <c r="S2084" s="97"/>
      <c r="U2084" s="94"/>
      <c r="AO2084" s="94"/>
      <c r="BG2084" s="94"/>
      <c r="BH2084" s="2"/>
      <c r="BI2084" s="95"/>
      <c r="BJ2084" s="95"/>
      <c r="BK2084" s="96"/>
      <c r="BL2084" s="96"/>
      <c r="BM2084" s="96"/>
      <c r="BN2084" s="95"/>
      <c r="BO2084" s="95"/>
      <c r="BP2084" s="95"/>
      <c r="BQ2084" s="95"/>
      <c r="BR2084" s="7"/>
      <c r="BS2084" s="7"/>
      <c r="BT2084" s="7"/>
      <c r="BU2084" s="7"/>
      <c r="BV2084" s="7"/>
    </row>
    <row r="2085" spans="2:74">
      <c r="B2085" s="89"/>
      <c r="E2085" s="90"/>
      <c r="F2085" s="90"/>
      <c r="I2085" s="97"/>
      <c r="K2085" s="92"/>
      <c r="L2085" s="4"/>
      <c r="O2085" s="100"/>
      <c r="P2085" s="99"/>
      <c r="R2085" s="97"/>
      <c r="S2085" s="97"/>
      <c r="U2085" s="94"/>
      <c r="AO2085" s="94"/>
      <c r="BG2085" s="94"/>
      <c r="BH2085" s="2"/>
      <c r="BI2085" s="95"/>
      <c r="BJ2085" s="95"/>
      <c r="BK2085" s="96"/>
      <c r="BL2085" s="96"/>
      <c r="BM2085" s="96"/>
      <c r="BN2085" s="95"/>
      <c r="BO2085" s="95"/>
      <c r="BP2085" s="95"/>
      <c r="BQ2085" s="95"/>
      <c r="BR2085" s="7"/>
      <c r="BS2085" s="7"/>
      <c r="BT2085" s="7"/>
      <c r="BU2085" s="7"/>
      <c r="BV2085" s="7"/>
    </row>
    <row r="2086" spans="2:74">
      <c r="B2086" s="89"/>
      <c r="E2086" s="90"/>
      <c r="F2086" s="90"/>
      <c r="I2086" s="97"/>
      <c r="K2086" s="92"/>
      <c r="L2086" s="4"/>
      <c r="O2086" s="100"/>
      <c r="P2086" s="99"/>
      <c r="R2086" s="97"/>
      <c r="S2086" s="97"/>
      <c r="U2086" s="94"/>
      <c r="AO2086" s="94"/>
      <c r="BG2086" s="94"/>
      <c r="BH2086" s="2"/>
      <c r="BI2086" s="95"/>
      <c r="BJ2086" s="95"/>
      <c r="BK2086" s="96"/>
      <c r="BL2086" s="96"/>
      <c r="BM2086" s="96"/>
      <c r="BN2086" s="95"/>
      <c r="BO2086" s="95"/>
      <c r="BP2086" s="95"/>
      <c r="BQ2086" s="95"/>
      <c r="BR2086" s="7"/>
      <c r="BS2086" s="7"/>
      <c r="BT2086" s="7"/>
      <c r="BU2086" s="7"/>
      <c r="BV2086" s="7"/>
    </row>
    <row r="2087" spans="2:74">
      <c r="B2087" s="89"/>
      <c r="E2087" s="90"/>
      <c r="F2087" s="90"/>
      <c r="I2087" s="97"/>
      <c r="K2087" s="92"/>
      <c r="L2087" s="4"/>
      <c r="O2087" s="100"/>
      <c r="P2087" s="99"/>
      <c r="R2087" s="97"/>
      <c r="S2087" s="97"/>
      <c r="U2087" s="94"/>
      <c r="AO2087" s="94"/>
      <c r="BG2087" s="94"/>
      <c r="BH2087" s="2"/>
      <c r="BI2087" s="95"/>
      <c r="BJ2087" s="95"/>
      <c r="BK2087" s="96"/>
      <c r="BL2087" s="96"/>
      <c r="BM2087" s="96"/>
      <c r="BN2087" s="95"/>
      <c r="BO2087" s="95"/>
      <c r="BP2087" s="95"/>
      <c r="BQ2087" s="95"/>
      <c r="BR2087" s="7"/>
      <c r="BS2087" s="7"/>
      <c r="BT2087" s="7"/>
      <c r="BU2087" s="7"/>
      <c r="BV2087" s="7"/>
    </row>
    <row r="2088" spans="2:74">
      <c r="B2088" s="89"/>
      <c r="E2088" s="90"/>
      <c r="F2088" s="90"/>
      <c r="I2088" s="97"/>
      <c r="K2088" s="92"/>
      <c r="L2088" s="4"/>
      <c r="O2088" s="100"/>
      <c r="P2088" s="99"/>
      <c r="R2088" s="97"/>
      <c r="S2088" s="97"/>
      <c r="U2088" s="94"/>
      <c r="AO2088" s="94"/>
      <c r="BG2088" s="94"/>
      <c r="BH2088" s="2"/>
      <c r="BI2088" s="95"/>
      <c r="BJ2088" s="95"/>
      <c r="BK2088" s="96"/>
      <c r="BL2088" s="96"/>
      <c r="BM2088" s="96"/>
      <c r="BN2088" s="95"/>
      <c r="BO2088" s="95"/>
      <c r="BP2088" s="95"/>
      <c r="BQ2088" s="95"/>
      <c r="BR2088" s="7"/>
      <c r="BS2088" s="7"/>
      <c r="BT2088" s="7"/>
      <c r="BU2088" s="7"/>
      <c r="BV2088" s="7"/>
    </row>
    <row r="2089" spans="2:74">
      <c r="B2089" s="89"/>
      <c r="E2089" s="90"/>
      <c r="F2089" s="90"/>
      <c r="I2089" s="97"/>
      <c r="K2089" s="92"/>
      <c r="L2089" s="4"/>
      <c r="O2089" s="100"/>
      <c r="P2089" s="99"/>
      <c r="R2089" s="97"/>
      <c r="S2089" s="97"/>
      <c r="U2089" s="94"/>
      <c r="AO2089" s="94"/>
      <c r="BG2089" s="94"/>
      <c r="BH2089" s="2"/>
      <c r="BI2089" s="95"/>
      <c r="BJ2089" s="95"/>
      <c r="BK2089" s="96"/>
      <c r="BL2089" s="96"/>
      <c r="BM2089" s="96"/>
      <c r="BN2089" s="95"/>
      <c r="BO2089" s="95"/>
      <c r="BP2089" s="95"/>
      <c r="BQ2089" s="95"/>
      <c r="BR2089" s="7"/>
      <c r="BS2089" s="7"/>
      <c r="BT2089" s="7"/>
      <c r="BU2089" s="7"/>
      <c r="BV2089" s="7"/>
    </row>
    <row r="2090" spans="2:74">
      <c r="B2090" s="89"/>
      <c r="E2090" s="90"/>
      <c r="F2090" s="90"/>
      <c r="I2090" s="97"/>
      <c r="K2090" s="92"/>
      <c r="L2090" s="4"/>
      <c r="O2090" s="100"/>
      <c r="P2090" s="99"/>
      <c r="R2090" s="97"/>
      <c r="S2090" s="97"/>
      <c r="U2090" s="94"/>
      <c r="AO2090" s="94"/>
      <c r="BG2090" s="94"/>
      <c r="BH2090" s="2"/>
      <c r="BI2090" s="95"/>
      <c r="BJ2090" s="95"/>
      <c r="BK2090" s="96"/>
      <c r="BL2090" s="96"/>
      <c r="BM2090" s="96"/>
      <c r="BN2090" s="95"/>
      <c r="BO2090" s="95"/>
      <c r="BP2090" s="95"/>
      <c r="BQ2090" s="95"/>
      <c r="BR2090" s="7"/>
      <c r="BS2090" s="7"/>
      <c r="BT2090" s="7"/>
      <c r="BU2090" s="7"/>
      <c r="BV2090" s="7"/>
    </row>
    <row r="2091" spans="2:74">
      <c r="B2091" s="89"/>
      <c r="E2091" s="90"/>
      <c r="F2091" s="90"/>
      <c r="I2091" s="97"/>
      <c r="K2091" s="92"/>
      <c r="L2091" s="4"/>
      <c r="O2091" s="100"/>
      <c r="P2091" s="99"/>
      <c r="R2091" s="97"/>
      <c r="S2091" s="97"/>
      <c r="U2091" s="94"/>
      <c r="AO2091" s="94"/>
      <c r="BG2091" s="94"/>
      <c r="BH2091" s="2"/>
      <c r="BI2091" s="95"/>
      <c r="BJ2091" s="95"/>
      <c r="BK2091" s="96"/>
      <c r="BL2091" s="96"/>
      <c r="BM2091" s="96"/>
      <c r="BN2091" s="95"/>
      <c r="BO2091" s="95"/>
      <c r="BP2091" s="95"/>
      <c r="BQ2091" s="95"/>
      <c r="BR2091" s="7"/>
      <c r="BS2091" s="7"/>
      <c r="BT2091" s="7"/>
      <c r="BU2091" s="7"/>
      <c r="BV2091" s="7"/>
    </row>
    <row r="2092" spans="2:74">
      <c r="B2092" s="89"/>
      <c r="E2092" s="90"/>
      <c r="F2092" s="90"/>
      <c r="I2092" s="97"/>
      <c r="K2092" s="92"/>
      <c r="L2092" s="4"/>
      <c r="O2092" s="100"/>
      <c r="P2092" s="99"/>
      <c r="R2092" s="97"/>
      <c r="S2092" s="97"/>
      <c r="U2092" s="94"/>
      <c r="AO2092" s="94"/>
      <c r="BG2092" s="94"/>
      <c r="BH2092" s="2"/>
      <c r="BI2092" s="95"/>
      <c r="BJ2092" s="95"/>
      <c r="BK2092" s="96"/>
      <c r="BL2092" s="96"/>
      <c r="BM2092" s="96"/>
      <c r="BN2092" s="95"/>
      <c r="BO2092" s="95"/>
      <c r="BP2092" s="95"/>
      <c r="BQ2092" s="95"/>
      <c r="BR2092" s="7"/>
      <c r="BS2092" s="7"/>
      <c r="BT2092" s="7"/>
      <c r="BU2092" s="7"/>
      <c r="BV2092" s="7"/>
    </row>
    <row r="2093" spans="2:74">
      <c r="B2093" s="89"/>
      <c r="E2093" s="90"/>
      <c r="F2093" s="90"/>
      <c r="I2093" s="97"/>
      <c r="K2093" s="92"/>
      <c r="L2093" s="4"/>
      <c r="O2093" s="100"/>
      <c r="P2093" s="99"/>
      <c r="R2093" s="97"/>
      <c r="S2093" s="97"/>
      <c r="U2093" s="94"/>
      <c r="AO2093" s="94"/>
      <c r="BG2093" s="94"/>
      <c r="BH2093" s="2"/>
      <c r="BI2093" s="95"/>
      <c r="BJ2093" s="95"/>
      <c r="BK2093" s="96"/>
      <c r="BL2093" s="96"/>
      <c r="BM2093" s="96"/>
      <c r="BN2093" s="95"/>
      <c r="BO2093" s="95"/>
      <c r="BP2093" s="95"/>
      <c r="BQ2093" s="95"/>
      <c r="BR2093" s="7"/>
      <c r="BS2093" s="7"/>
      <c r="BT2093" s="7"/>
      <c r="BU2093" s="7"/>
      <c r="BV2093" s="7"/>
    </row>
    <row r="2094" spans="2:74">
      <c r="B2094" s="89"/>
      <c r="E2094" s="90"/>
      <c r="F2094" s="90"/>
      <c r="I2094" s="97"/>
      <c r="K2094" s="92"/>
      <c r="L2094" s="4"/>
      <c r="O2094" s="100"/>
      <c r="P2094" s="99"/>
      <c r="R2094" s="97"/>
      <c r="S2094" s="97"/>
      <c r="U2094" s="94"/>
      <c r="AO2094" s="94"/>
      <c r="BG2094" s="94"/>
      <c r="BH2094" s="2"/>
      <c r="BI2094" s="95"/>
      <c r="BJ2094" s="95"/>
      <c r="BK2094" s="96"/>
      <c r="BL2094" s="96"/>
      <c r="BM2094" s="96"/>
      <c r="BN2094" s="95"/>
      <c r="BO2094" s="95"/>
      <c r="BP2094" s="95"/>
      <c r="BQ2094" s="95"/>
      <c r="BR2094" s="7"/>
      <c r="BS2094" s="7"/>
      <c r="BT2094" s="7"/>
      <c r="BU2094" s="7"/>
      <c r="BV2094" s="7"/>
    </row>
    <row r="2095" spans="2:74">
      <c r="B2095" s="89"/>
      <c r="E2095" s="90"/>
      <c r="F2095" s="90"/>
      <c r="I2095" s="97"/>
      <c r="K2095" s="92"/>
      <c r="L2095" s="4"/>
      <c r="O2095" s="100"/>
      <c r="P2095" s="99"/>
      <c r="R2095" s="97"/>
      <c r="S2095" s="97"/>
      <c r="U2095" s="94"/>
      <c r="AO2095" s="94"/>
      <c r="BG2095" s="94"/>
      <c r="BH2095" s="2"/>
      <c r="BI2095" s="95"/>
      <c r="BJ2095" s="95"/>
      <c r="BK2095" s="96"/>
      <c r="BL2095" s="96"/>
      <c r="BM2095" s="96"/>
      <c r="BN2095" s="95"/>
      <c r="BO2095" s="95"/>
      <c r="BP2095" s="95"/>
      <c r="BQ2095" s="95"/>
      <c r="BR2095" s="7"/>
      <c r="BS2095" s="7"/>
      <c r="BT2095" s="7"/>
      <c r="BU2095" s="7"/>
      <c r="BV2095" s="7"/>
    </row>
    <row r="2096" spans="2:74">
      <c r="B2096" s="89"/>
      <c r="E2096" s="90"/>
      <c r="F2096" s="90"/>
      <c r="I2096" s="97"/>
      <c r="K2096" s="92"/>
      <c r="L2096" s="4"/>
      <c r="O2096" s="100"/>
      <c r="P2096" s="99"/>
      <c r="R2096" s="97"/>
      <c r="S2096" s="97"/>
      <c r="U2096" s="94"/>
      <c r="AO2096" s="94"/>
      <c r="BG2096" s="94"/>
      <c r="BH2096" s="2"/>
      <c r="BI2096" s="95"/>
      <c r="BJ2096" s="95"/>
      <c r="BK2096" s="96"/>
      <c r="BL2096" s="96"/>
      <c r="BM2096" s="96"/>
      <c r="BN2096" s="95"/>
      <c r="BO2096" s="95"/>
      <c r="BP2096" s="95"/>
      <c r="BQ2096" s="95"/>
      <c r="BR2096" s="7"/>
      <c r="BS2096" s="7"/>
      <c r="BT2096" s="7"/>
      <c r="BU2096" s="7"/>
      <c r="BV2096" s="7"/>
    </row>
    <row r="2097" spans="2:74">
      <c r="B2097" s="89"/>
      <c r="E2097" s="90"/>
      <c r="F2097" s="90"/>
      <c r="I2097" s="97"/>
      <c r="K2097" s="92"/>
      <c r="L2097" s="4"/>
      <c r="O2097" s="100"/>
      <c r="P2097" s="99"/>
      <c r="R2097" s="97"/>
      <c r="S2097" s="97"/>
      <c r="U2097" s="94"/>
      <c r="AO2097" s="94"/>
      <c r="BG2097" s="94"/>
      <c r="BH2097" s="2"/>
      <c r="BI2097" s="95"/>
      <c r="BJ2097" s="95"/>
      <c r="BK2097" s="96"/>
      <c r="BL2097" s="96"/>
      <c r="BM2097" s="96"/>
      <c r="BN2097" s="95"/>
      <c r="BO2097" s="95"/>
      <c r="BP2097" s="95"/>
      <c r="BQ2097" s="95"/>
      <c r="BR2097" s="7"/>
      <c r="BS2097" s="7"/>
      <c r="BT2097" s="7"/>
      <c r="BU2097" s="7"/>
      <c r="BV2097" s="7"/>
    </row>
    <row r="2098" spans="2:74">
      <c r="B2098" s="89"/>
      <c r="E2098" s="90"/>
      <c r="F2098" s="90"/>
      <c r="I2098" s="97"/>
      <c r="K2098" s="92"/>
      <c r="L2098" s="4"/>
      <c r="O2098" s="100"/>
      <c r="P2098" s="99"/>
      <c r="R2098" s="97"/>
      <c r="S2098" s="97"/>
      <c r="U2098" s="94"/>
      <c r="AO2098" s="94"/>
      <c r="BG2098" s="94"/>
      <c r="BH2098" s="2"/>
      <c r="BI2098" s="95"/>
      <c r="BJ2098" s="95"/>
      <c r="BK2098" s="96"/>
      <c r="BL2098" s="96"/>
      <c r="BM2098" s="96"/>
      <c r="BN2098" s="95"/>
      <c r="BO2098" s="95"/>
      <c r="BP2098" s="95"/>
      <c r="BQ2098" s="95"/>
      <c r="BR2098" s="7"/>
      <c r="BS2098" s="7"/>
      <c r="BT2098" s="7"/>
      <c r="BU2098" s="7"/>
      <c r="BV2098" s="7"/>
    </row>
    <row r="2099" spans="2:74">
      <c r="B2099" s="89"/>
      <c r="E2099" s="90"/>
      <c r="F2099" s="90"/>
      <c r="I2099" s="97"/>
      <c r="K2099" s="92"/>
      <c r="L2099" s="4"/>
      <c r="O2099" s="100"/>
      <c r="P2099" s="99"/>
      <c r="R2099" s="97"/>
      <c r="S2099" s="97"/>
      <c r="U2099" s="94"/>
      <c r="AO2099" s="94"/>
      <c r="BG2099" s="94"/>
      <c r="BH2099" s="2"/>
      <c r="BI2099" s="95"/>
      <c r="BJ2099" s="95"/>
      <c r="BK2099" s="96"/>
      <c r="BL2099" s="96"/>
      <c r="BM2099" s="96"/>
      <c r="BN2099" s="95"/>
      <c r="BO2099" s="95"/>
      <c r="BP2099" s="95"/>
      <c r="BQ2099" s="95"/>
      <c r="BR2099" s="7"/>
      <c r="BS2099" s="7"/>
      <c r="BT2099" s="7"/>
      <c r="BU2099" s="7"/>
      <c r="BV2099" s="7"/>
    </row>
    <row r="2100" spans="2:74">
      <c r="B2100" s="89"/>
      <c r="E2100" s="90"/>
      <c r="F2100" s="90"/>
      <c r="I2100" s="97"/>
      <c r="K2100" s="92"/>
      <c r="L2100" s="4"/>
      <c r="O2100" s="100"/>
      <c r="P2100" s="99"/>
      <c r="R2100" s="97"/>
      <c r="S2100" s="97"/>
      <c r="U2100" s="94"/>
      <c r="AO2100" s="94"/>
      <c r="BG2100" s="94"/>
      <c r="BH2100" s="2"/>
      <c r="BI2100" s="95"/>
      <c r="BJ2100" s="95"/>
      <c r="BK2100" s="96"/>
      <c r="BL2100" s="96"/>
      <c r="BM2100" s="96"/>
      <c r="BN2100" s="95"/>
      <c r="BO2100" s="95"/>
      <c r="BP2100" s="95"/>
      <c r="BQ2100" s="95"/>
      <c r="BR2100" s="7"/>
      <c r="BS2100" s="7"/>
      <c r="BT2100" s="7"/>
      <c r="BU2100" s="7"/>
      <c r="BV2100" s="7"/>
    </row>
    <row r="2101" spans="2:74">
      <c r="B2101" s="89"/>
      <c r="E2101" s="90"/>
      <c r="F2101" s="90"/>
      <c r="I2101" s="97"/>
      <c r="K2101" s="92"/>
      <c r="L2101" s="4"/>
      <c r="O2101" s="100"/>
      <c r="P2101" s="99"/>
      <c r="R2101" s="97"/>
      <c r="S2101" s="97"/>
      <c r="U2101" s="94"/>
      <c r="AO2101" s="94"/>
      <c r="BG2101" s="94"/>
      <c r="BH2101" s="2"/>
      <c r="BI2101" s="95"/>
      <c r="BJ2101" s="95"/>
      <c r="BK2101" s="96"/>
      <c r="BL2101" s="96"/>
      <c r="BM2101" s="96"/>
      <c r="BN2101" s="95"/>
      <c r="BO2101" s="95"/>
      <c r="BP2101" s="95"/>
      <c r="BQ2101" s="95"/>
      <c r="BR2101" s="7"/>
      <c r="BS2101" s="7"/>
      <c r="BT2101" s="7"/>
      <c r="BU2101" s="7"/>
      <c r="BV2101" s="7"/>
    </row>
    <row r="2102" spans="2:74">
      <c r="B2102" s="89"/>
      <c r="E2102" s="90"/>
      <c r="F2102" s="90"/>
      <c r="I2102" s="97"/>
      <c r="K2102" s="92"/>
      <c r="L2102" s="4"/>
      <c r="O2102" s="100"/>
      <c r="P2102" s="99"/>
      <c r="R2102" s="97"/>
      <c r="S2102" s="97"/>
      <c r="U2102" s="94"/>
      <c r="AO2102" s="94"/>
      <c r="BG2102" s="94"/>
      <c r="BH2102" s="2"/>
      <c r="BI2102" s="95"/>
      <c r="BJ2102" s="95"/>
      <c r="BK2102" s="96"/>
      <c r="BL2102" s="96"/>
      <c r="BM2102" s="96"/>
      <c r="BN2102" s="95"/>
      <c r="BO2102" s="95"/>
      <c r="BP2102" s="95"/>
      <c r="BQ2102" s="95"/>
      <c r="BR2102" s="7"/>
      <c r="BS2102" s="7"/>
      <c r="BT2102" s="7"/>
      <c r="BU2102" s="7"/>
      <c r="BV2102" s="7"/>
    </row>
    <row r="2103" spans="2:74">
      <c r="B2103" s="102"/>
      <c r="E2103" s="90"/>
      <c r="F2103" s="90"/>
      <c r="I2103" s="97"/>
      <c r="K2103" s="92"/>
      <c r="L2103" s="4"/>
      <c r="O2103" s="100"/>
      <c r="P2103" s="99"/>
      <c r="Q2103" s="99"/>
      <c r="R2103" s="97"/>
      <c r="S2103" s="97"/>
      <c r="U2103" s="94"/>
      <c r="AO2103" s="94"/>
      <c r="BG2103" s="94"/>
      <c r="BH2103" s="2"/>
      <c r="BI2103" s="95"/>
      <c r="BJ2103" s="95"/>
      <c r="BK2103" s="96"/>
      <c r="BL2103" s="96"/>
      <c r="BM2103" s="96"/>
      <c r="BN2103" s="95"/>
      <c r="BO2103" s="95"/>
      <c r="BP2103" s="95"/>
      <c r="BQ2103" s="95"/>
      <c r="BR2103" s="7"/>
      <c r="BS2103" s="7"/>
      <c r="BT2103" s="7"/>
      <c r="BU2103" s="7"/>
      <c r="BV2103" s="7"/>
    </row>
    <row r="2104" spans="2:74">
      <c r="B2104" s="102"/>
      <c r="E2104" s="90"/>
      <c r="F2104" s="90"/>
      <c r="I2104" s="97"/>
      <c r="K2104" s="92"/>
      <c r="L2104" s="4"/>
      <c r="O2104" s="100"/>
      <c r="P2104" s="99"/>
      <c r="Q2104" s="99"/>
      <c r="R2104" s="97"/>
      <c r="S2104" s="97"/>
      <c r="U2104" s="94"/>
      <c r="AO2104" s="94"/>
      <c r="BG2104" s="94"/>
      <c r="BH2104" s="2"/>
      <c r="BI2104" s="95"/>
      <c r="BJ2104" s="95"/>
      <c r="BK2104" s="96"/>
      <c r="BL2104" s="96"/>
      <c r="BM2104" s="96"/>
      <c r="BN2104" s="95"/>
      <c r="BO2104" s="95"/>
      <c r="BP2104" s="95"/>
      <c r="BQ2104" s="95"/>
      <c r="BR2104" s="7"/>
      <c r="BS2104" s="7"/>
      <c r="BT2104" s="7"/>
      <c r="BU2104" s="7"/>
      <c r="BV2104" s="7"/>
    </row>
    <row r="2105" spans="2:74">
      <c r="B2105" s="102"/>
      <c r="E2105" s="90"/>
      <c r="F2105" s="90"/>
      <c r="I2105" s="97"/>
      <c r="K2105" s="92"/>
      <c r="L2105" s="4"/>
      <c r="O2105" s="100"/>
      <c r="P2105" s="99"/>
      <c r="Q2105" s="99"/>
      <c r="R2105" s="97"/>
      <c r="S2105" s="97"/>
      <c r="U2105" s="94"/>
      <c r="AO2105" s="94"/>
      <c r="BG2105" s="94"/>
      <c r="BH2105" s="2"/>
      <c r="BI2105" s="95"/>
      <c r="BJ2105" s="95"/>
      <c r="BK2105" s="96"/>
      <c r="BL2105" s="96"/>
      <c r="BM2105" s="96"/>
      <c r="BN2105" s="95"/>
      <c r="BO2105" s="95"/>
      <c r="BP2105" s="95"/>
      <c r="BQ2105" s="95"/>
      <c r="BR2105" s="7"/>
      <c r="BS2105" s="7"/>
      <c r="BT2105" s="7"/>
      <c r="BU2105" s="7"/>
      <c r="BV2105" s="7"/>
    </row>
    <row r="2106" spans="2:74">
      <c r="B2106" s="102"/>
      <c r="E2106" s="90"/>
      <c r="F2106" s="90"/>
      <c r="I2106" s="97"/>
      <c r="K2106" s="92"/>
      <c r="L2106" s="4"/>
      <c r="O2106" s="100"/>
      <c r="P2106" s="99"/>
      <c r="Q2106" s="99"/>
      <c r="R2106" s="97"/>
      <c r="S2106" s="97"/>
      <c r="U2106" s="94"/>
      <c r="AO2106" s="94"/>
      <c r="BG2106" s="94"/>
      <c r="BH2106" s="2"/>
      <c r="BI2106" s="95"/>
      <c r="BJ2106" s="95"/>
      <c r="BK2106" s="96"/>
      <c r="BL2106" s="96"/>
      <c r="BM2106" s="96"/>
      <c r="BN2106" s="95"/>
      <c r="BO2106" s="95"/>
      <c r="BP2106" s="95"/>
      <c r="BQ2106" s="95"/>
      <c r="BR2106" s="7"/>
      <c r="BS2106" s="7"/>
      <c r="BT2106" s="7"/>
      <c r="BU2106" s="7"/>
      <c r="BV2106" s="7"/>
    </row>
    <row r="2107" spans="2:74">
      <c r="B2107" s="102"/>
      <c r="E2107" s="90"/>
      <c r="F2107" s="90"/>
      <c r="I2107" s="97"/>
      <c r="K2107" s="92"/>
      <c r="L2107" s="4"/>
      <c r="O2107" s="100"/>
      <c r="P2107" s="99"/>
      <c r="Q2107" s="99"/>
      <c r="R2107" s="97"/>
      <c r="S2107" s="97"/>
      <c r="U2107" s="94"/>
      <c r="AO2107" s="94"/>
      <c r="BG2107" s="94"/>
      <c r="BH2107" s="2"/>
      <c r="BI2107" s="95"/>
      <c r="BJ2107" s="95"/>
      <c r="BK2107" s="96"/>
      <c r="BL2107" s="96"/>
      <c r="BM2107" s="96"/>
      <c r="BN2107" s="95"/>
      <c r="BO2107" s="95"/>
      <c r="BP2107" s="95"/>
      <c r="BQ2107" s="95"/>
      <c r="BR2107" s="7"/>
      <c r="BS2107" s="7"/>
      <c r="BT2107" s="7"/>
      <c r="BU2107" s="7"/>
      <c r="BV2107" s="7"/>
    </row>
    <row r="2108" spans="2:74">
      <c r="B2108" s="102"/>
      <c r="E2108" s="90"/>
      <c r="F2108" s="90"/>
      <c r="I2108" s="97"/>
      <c r="K2108" s="92"/>
      <c r="L2108" s="4"/>
      <c r="O2108" s="100"/>
      <c r="P2108" s="99"/>
      <c r="Q2108" s="99"/>
      <c r="R2108" s="97"/>
      <c r="S2108" s="97"/>
      <c r="U2108" s="94"/>
      <c r="AO2108" s="94"/>
      <c r="BG2108" s="94"/>
      <c r="BH2108" s="2"/>
      <c r="BI2108" s="95"/>
      <c r="BJ2108" s="95"/>
      <c r="BK2108" s="96"/>
      <c r="BL2108" s="96"/>
      <c r="BM2108" s="96"/>
      <c r="BN2108" s="95"/>
      <c r="BO2108" s="95"/>
      <c r="BP2108" s="95"/>
      <c r="BQ2108" s="95"/>
      <c r="BR2108" s="7"/>
      <c r="BS2108" s="7"/>
      <c r="BT2108" s="7"/>
      <c r="BU2108" s="7"/>
      <c r="BV2108" s="7"/>
    </row>
    <row r="2109" spans="2:74">
      <c r="B2109" s="102"/>
      <c r="E2109" s="90"/>
      <c r="F2109" s="90"/>
      <c r="I2109" s="97"/>
      <c r="K2109" s="92"/>
      <c r="L2109" s="4"/>
      <c r="O2109" s="100"/>
      <c r="P2109" s="99"/>
      <c r="Q2109" s="99"/>
      <c r="R2109" s="97"/>
      <c r="S2109" s="97"/>
      <c r="U2109" s="94"/>
      <c r="AO2109" s="94"/>
      <c r="BG2109" s="94"/>
      <c r="BH2109" s="2"/>
      <c r="BI2109" s="95"/>
      <c r="BJ2109" s="95"/>
      <c r="BK2109" s="96"/>
      <c r="BL2109" s="96"/>
      <c r="BM2109" s="96"/>
      <c r="BN2109" s="95"/>
      <c r="BO2109" s="95"/>
      <c r="BP2109" s="95"/>
      <c r="BQ2109" s="95"/>
      <c r="BR2109" s="7"/>
      <c r="BS2109" s="7"/>
      <c r="BT2109" s="7"/>
      <c r="BU2109" s="7"/>
      <c r="BV2109" s="7"/>
    </row>
    <row r="2110" spans="2:74">
      <c r="B2110" s="102"/>
      <c r="E2110" s="90"/>
      <c r="F2110" s="90"/>
      <c r="I2110" s="97"/>
      <c r="K2110" s="92"/>
      <c r="L2110" s="4"/>
      <c r="O2110" s="100"/>
      <c r="P2110" s="99"/>
      <c r="Q2110" s="99"/>
      <c r="R2110" s="97"/>
      <c r="S2110" s="97"/>
      <c r="U2110" s="94"/>
      <c r="AO2110" s="94"/>
      <c r="BG2110" s="94"/>
      <c r="BH2110" s="101"/>
      <c r="BI2110" s="95"/>
      <c r="BJ2110" s="95"/>
      <c r="BK2110" s="96"/>
      <c r="BL2110" s="96"/>
      <c r="BM2110" s="96"/>
      <c r="BN2110" s="95"/>
      <c r="BO2110" s="95"/>
      <c r="BP2110" s="95"/>
      <c r="BQ2110" s="95"/>
      <c r="BR2110" s="7"/>
      <c r="BS2110" s="7"/>
      <c r="BT2110" s="7"/>
      <c r="BU2110" s="7"/>
      <c r="BV2110" s="7"/>
    </row>
    <row r="2111" spans="2:74">
      <c r="B2111" s="102"/>
      <c r="E2111" s="90"/>
      <c r="F2111" s="90"/>
      <c r="I2111" s="97"/>
      <c r="K2111" s="92"/>
      <c r="L2111" s="4"/>
      <c r="O2111" s="100"/>
      <c r="P2111" s="99"/>
      <c r="Q2111" s="99"/>
      <c r="R2111" s="97"/>
      <c r="S2111" s="97"/>
      <c r="U2111" s="94"/>
      <c r="AO2111" s="94"/>
      <c r="BG2111" s="94"/>
      <c r="BH2111" s="101"/>
      <c r="BI2111" s="95"/>
      <c r="BJ2111" s="95"/>
      <c r="BK2111" s="96"/>
      <c r="BL2111" s="96"/>
      <c r="BM2111" s="96"/>
      <c r="BN2111" s="95"/>
      <c r="BO2111" s="95"/>
      <c r="BP2111" s="95"/>
      <c r="BQ2111" s="95"/>
      <c r="BR2111" s="7"/>
      <c r="BS2111" s="7"/>
      <c r="BT2111" s="7"/>
      <c r="BU2111" s="7"/>
      <c r="BV2111" s="7"/>
    </row>
    <row r="2112" spans="2:74">
      <c r="B2112" s="102"/>
      <c r="E2112" s="90"/>
      <c r="F2112" s="90"/>
      <c r="I2112" s="97"/>
      <c r="K2112" s="92"/>
      <c r="L2112" s="4"/>
      <c r="O2112" s="100"/>
      <c r="P2112" s="99"/>
      <c r="Q2112" s="99"/>
      <c r="R2112" s="97"/>
      <c r="S2112" s="97"/>
      <c r="U2112" s="94"/>
      <c r="AO2112" s="94"/>
      <c r="BG2112" s="94"/>
      <c r="BH2112" s="2"/>
      <c r="BI2112" s="95"/>
      <c r="BJ2112" s="95"/>
      <c r="BK2112" s="96"/>
      <c r="BL2112" s="96"/>
      <c r="BM2112" s="96"/>
      <c r="BN2112" s="95"/>
      <c r="BO2112" s="95"/>
      <c r="BP2112" s="95"/>
      <c r="BQ2112" s="95"/>
      <c r="BR2112" s="7"/>
      <c r="BS2112" s="7"/>
      <c r="BT2112" s="7"/>
      <c r="BU2112" s="7"/>
      <c r="BV2112" s="7"/>
    </row>
    <row r="2113" spans="2:74">
      <c r="B2113" s="102"/>
      <c r="E2113" s="90"/>
      <c r="F2113" s="90"/>
      <c r="I2113" s="97"/>
      <c r="K2113" s="92"/>
      <c r="L2113" s="4"/>
      <c r="O2113" s="100"/>
      <c r="P2113" s="99"/>
      <c r="Q2113" s="99"/>
      <c r="R2113" s="97"/>
      <c r="S2113" s="97"/>
      <c r="U2113" s="94"/>
      <c r="AO2113" s="94"/>
      <c r="BG2113" s="94"/>
      <c r="BH2113" s="2"/>
      <c r="BI2113" s="95"/>
      <c r="BJ2113" s="95"/>
      <c r="BK2113" s="96"/>
      <c r="BL2113" s="96"/>
      <c r="BM2113" s="96"/>
      <c r="BN2113" s="95"/>
      <c r="BO2113" s="95"/>
      <c r="BP2113" s="95"/>
      <c r="BQ2113" s="95"/>
      <c r="BR2113" s="7"/>
      <c r="BS2113" s="7"/>
      <c r="BT2113" s="7"/>
      <c r="BU2113" s="7"/>
      <c r="BV2113" s="7"/>
    </row>
    <row r="2114" spans="2:74">
      <c r="B2114" s="102"/>
      <c r="E2114" s="90"/>
      <c r="F2114" s="90"/>
      <c r="I2114" s="97"/>
      <c r="K2114" s="92"/>
      <c r="L2114" s="4"/>
      <c r="O2114" s="100"/>
      <c r="P2114" s="99"/>
      <c r="Q2114" s="99"/>
      <c r="R2114" s="97"/>
      <c r="S2114" s="97"/>
      <c r="U2114" s="94"/>
      <c r="AO2114" s="94"/>
      <c r="BG2114" s="94"/>
      <c r="BH2114" s="2"/>
      <c r="BI2114" s="95"/>
      <c r="BJ2114" s="95"/>
      <c r="BK2114" s="96"/>
      <c r="BL2114" s="96"/>
      <c r="BM2114" s="96"/>
      <c r="BN2114" s="95"/>
      <c r="BO2114" s="95"/>
      <c r="BP2114" s="95"/>
      <c r="BQ2114" s="95"/>
      <c r="BR2114" s="7"/>
      <c r="BS2114" s="7"/>
      <c r="BT2114" s="7"/>
      <c r="BU2114" s="7"/>
      <c r="BV2114" s="7"/>
    </row>
    <row r="2115" spans="2:74">
      <c r="B2115" s="102"/>
      <c r="E2115" s="90"/>
      <c r="F2115" s="90"/>
      <c r="I2115" s="97"/>
      <c r="K2115" s="92"/>
      <c r="L2115" s="4"/>
      <c r="O2115" s="100"/>
      <c r="P2115" s="99"/>
      <c r="Q2115" s="99"/>
      <c r="R2115" s="97"/>
      <c r="S2115" s="97"/>
      <c r="U2115" s="94"/>
      <c r="AO2115" s="94"/>
      <c r="BG2115" s="94"/>
      <c r="BH2115" s="2"/>
      <c r="BI2115" s="95"/>
      <c r="BJ2115" s="95"/>
      <c r="BK2115" s="96"/>
      <c r="BL2115" s="96"/>
      <c r="BM2115" s="96"/>
      <c r="BN2115" s="95"/>
      <c r="BO2115" s="95"/>
      <c r="BP2115" s="95"/>
      <c r="BQ2115" s="95"/>
      <c r="BR2115" s="7"/>
      <c r="BS2115" s="7"/>
      <c r="BT2115" s="7"/>
      <c r="BU2115" s="7"/>
      <c r="BV2115" s="7"/>
    </row>
    <row r="2116" spans="2:74">
      <c r="B2116" s="102"/>
      <c r="E2116" s="90"/>
      <c r="F2116" s="90"/>
      <c r="I2116" s="97"/>
      <c r="K2116" s="92"/>
      <c r="L2116" s="4"/>
      <c r="O2116" s="94"/>
      <c r="P2116" s="99"/>
      <c r="Q2116" s="99"/>
      <c r="R2116" s="97"/>
      <c r="S2116" s="97"/>
      <c r="U2116" s="94"/>
      <c r="AO2116" s="94"/>
      <c r="BG2116" s="94"/>
      <c r="BH2116" s="2"/>
      <c r="BI2116" s="95"/>
      <c r="BJ2116" s="95"/>
      <c r="BK2116" s="96"/>
      <c r="BL2116" s="96"/>
      <c r="BM2116" s="96"/>
      <c r="BN2116" s="95"/>
      <c r="BO2116" s="95"/>
      <c r="BP2116" s="95"/>
      <c r="BQ2116" s="95"/>
      <c r="BR2116" s="7"/>
      <c r="BS2116" s="7"/>
      <c r="BT2116" s="7"/>
      <c r="BU2116" s="7"/>
      <c r="BV2116" s="7"/>
    </row>
    <row r="2117" spans="2:74">
      <c r="B2117" s="102"/>
      <c r="E2117" s="90"/>
      <c r="F2117" s="90"/>
      <c r="I2117" s="97"/>
      <c r="K2117" s="92"/>
      <c r="L2117" s="4"/>
      <c r="O2117" s="94"/>
      <c r="P2117" s="99"/>
      <c r="Q2117" s="99"/>
      <c r="R2117" s="97"/>
      <c r="S2117" s="97"/>
      <c r="U2117" s="94"/>
      <c r="AO2117" s="94"/>
      <c r="BG2117" s="94"/>
      <c r="BH2117" s="2"/>
      <c r="BI2117" s="95"/>
      <c r="BJ2117" s="95"/>
      <c r="BK2117" s="96"/>
      <c r="BL2117" s="96"/>
      <c r="BM2117" s="96"/>
      <c r="BN2117" s="95"/>
      <c r="BO2117" s="95"/>
      <c r="BP2117" s="95"/>
      <c r="BQ2117" s="95"/>
      <c r="BR2117" s="7"/>
      <c r="BS2117" s="7"/>
      <c r="BT2117" s="7"/>
      <c r="BU2117" s="7"/>
      <c r="BV2117" s="7"/>
    </row>
    <row r="2118" spans="2:74">
      <c r="B2118" s="102"/>
      <c r="E2118" s="90"/>
      <c r="F2118" s="90"/>
      <c r="I2118" s="97"/>
      <c r="K2118" s="92"/>
      <c r="L2118" s="4"/>
      <c r="O2118" s="94"/>
      <c r="P2118" s="99"/>
      <c r="Q2118" s="99"/>
      <c r="R2118" s="97"/>
      <c r="S2118" s="97"/>
      <c r="U2118" s="94"/>
      <c r="AO2118" s="94"/>
      <c r="BG2118" s="94"/>
      <c r="BH2118" s="2"/>
      <c r="BI2118" s="95"/>
      <c r="BJ2118" s="95"/>
      <c r="BK2118" s="96"/>
      <c r="BL2118" s="96"/>
      <c r="BM2118" s="96"/>
      <c r="BN2118" s="95"/>
      <c r="BO2118" s="95"/>
      <c r="BP2118" s="95"/>
      <c r="BQ2118" s="95"/>
      <c r="BR2118" s="7"/>
      <c r="BS2118" s="7"/>
      <c r="BT2118" s="7"/>
      <c r="BU2118" s="7"/>
      <c r="BV2118" s="7"/>
    </row>
    <row r="2119" spans="2:74">
      <c r="B2119" s="102"/>
      <c r="E2119" s="90"/>
      <c r="F2119" s="90"/>
      <c r="I2119" s="97"/>
      <c r="K2119" s="92"/>
      <c r="L2119" s="4"/>
      <c r="O2119" s="94"/>
      <c r="P2119" s="99"/>
      <c r="Q2119" s="99"/>
      <c r="R2119" s="97"/>
      <c r="S2119" s="97"/>
      <c r="U2119" s="94"/>
      <c r="AO2119" s="94"/>
      <c r="BG2119" s="94"/>
      <c r="BH2119" s="2"/>
      <c r="BI2119" s="95"/>
      <c r="BJ2119" s="95"/>
      <c r="BK2119" s="96"/>
      <c r="BL2119" s="96"/>
      <c r="BM2119" s="96"/>
      <c r="BN2119" s="95"/>
      <c r="BO2119" s="95"/>
      <c r="BP2119" s="95"/>
      <c r="BQ2119" s="95"/>
      <c r="BR2119" s="7"/>
      <c r="BS2119" s="7"/>
      <c r="BT2119" s="7"/>
      <c r="BU2119" s="7"/>
      <c r="BV2119" s="7"/>
    </row>
    <row r="2120" spans="2:74">
      <c r="B2120" s="102"/>
      <c r="E2120" s="90"/>
      <c r="F2120" s="90"/>
      <c r="I2120" s="97"/>
      <c r="K2120" s="92"/>
      <c r="L2120" s="4"/>
      <c r="O2120" s="94"/>
      <c r="P2120" s="99"/>
      <c r="Q2120" s="99"/>
      <c r="R2120" s="97"/>
      <c r="S2120" s="97"/>
      <c r="U2120" s="94"/>
      <c r="AO2120" s="94"/>
      <c r="BG2120" s="94"/>
      <c r="BH2120" s="2"/>
      <c r="BI2120" s="95"/>
      <c r="BJ2120" s="95"/>
      <c r="BK2120" s="96"/>
      <c r="BL2120" s="96"/>
      <c r="BM2120" s="96"/>
      <c r="BN2120" s="95"/>
      <c r="BO2120" s="95"/>
      <c r="BP2120" s="95"/>
      <c r="BQ2120" s="95"/>
      <c r="BR2120" s="7"/>
      <c r="BS2120" s="7"/>
      <c r="BT2120" s="7"/>
      <c r="BU2120" s="7"/>
      <c r="BV2120" s="7"/>
    </row>
    <row r="2121" spans="2:74">
      <c r="B2121" s="102"/>
      <c r="E2121" s="90"/>
      <c r="F2121" s="90"/>
      <c r="I2121" s="97"/>
      <c r="K2121" s="92"/>
      <c r="L2121" s="4"/>
      <c r="O2121" s="94"/>
      <c r="P2121" s="99"/>
      <c r="Q2121" s="99"/>
      <c r="R2121" s="97"/>
      <c r="S2121" s="97"/>
      <c r="U2121" s="94"/>
      <c r="AO2121" s="94"/>
      <c r="BG2121" s="94"/>
      <c r="BH2121" s="2"/>
      <c r="BI2121" s="95"/>
      <c r="BJ2121" s="95"/>
      <c r="BK2121" s="96"/>
      <c r="BL2121" s="96"/>
      <c r="BM2121" s="96"/>
      <c r="BN2121" s="95"/>
      <c r="BO2121" s="95"/>
      <c r="BP2121" s="95"/>
      <c r="BQ2121" s="95"/>
      <c r="BR2121" s="7"/>
      <c r="BS2121" s="7"/>
      <c r="BT2121" s="7"/>
      <c r="BU2121" s="7"/>
      <c r="BV2121" s="7"/>
    </row>
    <row r="2122" spans="2:74">
      <c r="B2122" s="102"/>
      <c r="E2122" s="90"/>
      <c r="F2122" s="90"/>
      <c r="I2122" s="97"/>
      <c r="K2122" s="92"/>
      <c r="L2122" s="4"/>
      <c r="O2122" s="94"/>
      <c r="P2122" s="99"/>
      <c r="Q2122" s="99"/>
      <c r="R2122" s="97"/>
      <c r="S2122" s="97"/>
      <c r="U2122" s="94"/>
      <c r="AO2122" s="94"/>
      <c r="BG2122" s="94"/>
      <c r="BH2122" s="101"/>
      <c r="BI2122" s="95"/>
      <c r="BJ2122" s="95"/>
      <c r="BK2122" s="96"/>
      <c r="BL2122" s="96"/>
      <c r="BM2122" s="96"/>
      <c r="BN2122" s="95"/>
      <c r="BO2122" s="95"/>
      <c r="BP2122" s="95"/>
      <c r="BQ2122" s="95"/>
      <c r="BR2122" s="7"/>
      <c r="BS2122" s="7"/>
      <c r="BT2122" s="7"/>
      <c r="BU2122" s="7"/>
      <c r="BV2122" s="7"/>
    </row>
    <row r="2123" spans="2:74">
      <c r="B2123" s="102"/>
      <c r="E2123" s="90"/>
      <c r="F2123" s="90"/>
      <c r="I2123" s="97"/>
      <c r="K2123" s="92"/>
      <c r="L2123" s="4"/>
      <c r="O2123" s="94"/>
      <c r="P2123" s="99"/>
      <c r="Q2123" s="99"/>
      <c r="R2123" s="97"/>
      <c r="S2123" s="97"/>
      <c r="U2123" s="94"/>
      <c r="AO2123" s="94"/>
      <c r="BG2123" s="94"/>
      <c r="BH2123" s="101"/>
      <c r="BI2123" s="95"/>
      <c r="BJ2123" s="95"/>
      <c r="BK2123" s="96"/>
      <c r="BL2123" s="96"/>
      <c r="BM2123" s="96"/>
      <c r="BN2123" s="95"/>
      <c r="BO2123" s="95"/>
      <c r="BP2123" s="95"/>
      <c r="BQ2123" s="95"/>
      <c r="BR2123" s="7"/>
      <c r="BS2123" s="7"/>
      <c r="BT2123" s="7"/>
      <c r="BU2123" s="7"/>
      <c r="BV2123" s="7"/>
    </row>
    <row r="2124" spans="2:74">
      <c r="B2124" s="102"/>
      <c r="E2124" s="90"/>
      <c r="F2124" s="90"/>
      <c r="I2124" s="97"/>
      <c r="K2124" s="92"/>
      <c r="L2124" s="4"/>
      <c r="O2124" s="94"/>
      <c r="P2124" s="99"/>
      <c r="Q2124" s="99"/>
      <c r="R2124" s="97"/>
      <c r="S2124" s="97"/>
      <c r="U2124" s="94"/>
      <c r="AO2124" s="94"/>
      <c r="BG2124" s="94"/>
      <c r="BH2124" s="2"/>
      <c r="BI2124" s="95"/>
      <c r="BJ2124" s="95"/>
      <c r="BK2124" s="96"/>
      <c r="BL2124" s="96"/>
      <c r="BM2124" s="96"/>
      <c r="BN2124" s="95"/>
      <c r="BO2124" s="95"/>
      <c r="BP2124" s="95"/>
      <c r="BQ2124" s="95"/>
      <c r="BR2124" s="7"/>
      <c r="BS2124" s="7"/>
      <c r="BT2124" s="7"/>
      <c r="BU2124" s="7"/>
      <c r="BV2124" s="7"/>
    </row>
    <row r="2125" spans="2:74">
      <c r="B2125" s="102"/>
      <c r="E2125" s="90"/>
      <c r="F2125" s="90"/>
      <c r="I2125" s="97"/>
      <c r="K2125" s="92"/>
      <c r="L2125" s="4"/>
      <c r="O2125" s="94"/>
      <c r="P2125" s="99"/>
      <c r="Q2125" s="99"/>
      <c r="R2125" s="97"/>
      <c r="S2125" s="97"/>
      <c r="U2125" s="94"/>
      <c r="AO2125" s="94"/>
      <c r="BG2125" s="94"/>
      <c r="BH2125" s="101"/>
      <c r="BI2125" s="95"/>
      <c r="BJ2125" s="95"/>
      <c r="BK2125" s="96"/>
      <c r="BL2125" s="96"/>
      <c r="BM2125" s="96"/>
      <c r="BN2125" s="95"/>
      <c r="BO2125" s="95"/>
      <c r="BP2125" s="95"/>
      <c r="BQ2125" s="95"/>
      <c r="BR2125" s="7"/>
      <c r="BS2125" s="7"/>
      <c r="BT2125" s="7"/>
      <c r="BU2125" s="7"/>
      <c r="BV2125" s="7"/>
    </row>
    <row r="2126" spans="2:74">
      <c r="B2126" s="102"/>
      <c r="E2126" s="90"/>
      <c r="F2126" s="90"/>
      <c r="I2126" s="97"/>
      <c r="K2126" s="92"/>
      <c r="L2126" s="4"/>
      <c r="O2126" s="94"/>
      <c r="P2126" s="99"/>
      <c r="Q2126" s="99"/>
      <c r="R2126" s="97"/>
      <c r="S2126" s="97"/>
      <c r="U2126" s="94"/>
      <c r="AO2126" s="94"/>
      <c r="BG2126" s="94"/>
      <c r="BH2126" s="101"/>
      <c r="BI2126" s="95"/>
      <c r="BJ2126" s="95"/>
      <c r="BK2126" s="96"/>
      <c r="BL2126" s="96"/>
      <c r="BM2126" s="96"/>
      <c r="BN2126" s="95"/>
      <c r="BO2126" s="95"/>
      <c r="BP2126" s="95"/>
      <c r="BQ2126" s="95"/>
      <c r="BR2126" s="7"/>
      <c r="BS2126" s="7"/>
      <c r="BT2126" s="7"/>
      <c r="BU2126" s="7"/>
      <c r="BV2126" s="7"/>
    </row>
    <row r="2127" spans="2:74">
      <c r="B2127" s="102"/>
      <c r="E2127" s="90"/>
      <c r="F2127" s="90"/>
      <c r="I2127" s="97"/>
      <c r="K2127" s="92"/>
      <c r="L2127" s="4"/>
      <c r="O2127" s="94"/>
      <c r="P2127" s="99"/>
      <c r="Q2127" s="99"/>
      <c r="R2127" s="97"/>
      <c r="S2127" s="97"/>
      <c r="U2127" s="94"/>
      <c r="AO2127" s="94"/>
      <c r="BG2127" s="94"/>
      <c r="BH2127" s="2"/>
      <c r="BI2127" s="95"/>
      <c r="BJ2127" s="95"/>
      <c r="BK2127" s="96"/>
      <c r="BL2127" s="96"/>
      <c r="BM2127" s="96"/>
      <c r="BN2127" s="95"/>
      <c r="BO2127" s="95"/>
      <c r="BP2127" s="95"/>
      <c r="BQ2127" s="95"/>
      <c r="BR2127" s="7"/>
      <c r="BS2127" s="7"/>
      <c r="BT2127" s="7"/>
      <c r="BU2127" s="7"/>
      <c r="BV2127" s="7"/>
    </row>
    <row r="2128" spans="2:74">
      <c r="B2128" s="102"/>
      <c r="E2128" s="90"/>
      <c r="F2128" s="90"/>
      <c r="I2128" s="97"/>
      <c r="K2128" s="92"/>
      <c r="L2128" s="4"/>
      <c r="O2128" s="94"/>
      <c r="P2128" s="99"/>
      <c r="Q2128" s="99"/>
      <c r="R2128" s="97"/>
      <c r="S2128" s="97"/>
      <c r="U2128" s="94"/>
      <c r="AO2128" s="94"/>
      <c r="BG2128" s="94"/>
      <c r="BH2128" s="2"/>
      <c r="BI2128" s="95"/>
      <c r="BJ2128" s="95"/>
      <c r="BK2128" s="96"/>
      <c r="BL2128" s="96"/>
      <c r="BM2128" s="96"/>
      <c r="BN2128" s="95"/>
      <c r="BO2128" s="95"/>
      <c r="BP2128" s="95"/>
      <c r="BQ2128" s="95"/>
      <c r="BR2128" s="7"/>
      <c r="BS2128" s="7"/>
      <c r="BT2128" s="7"/>
      <c r="BU2128" s="7"/>
      <c r="BV2128" s="7"/>
    </row>
    <row r="2129" spans="2:74">
      <c r="B2129" s="102"/>
      <c r="E2129" s="90"/>
      <c r="F2129" s="90"/>
      <c r="I2129" s="97"/>
      <c r="K2129" s="92"/>
      <c r="L2129" s="4"/>
      <c r="O2129" s="94"/>
      <c r="P2129" s="99"/>
      <c r="Q2129" s="99"/>
      <c r="R2129" s="97"/>
      <c r="S2129" s="97"/>
      <c r="U2129" s="94"/>
      <c r="AO2129" s="94"/>
      <c r="BG2129" s="94"/>
      <c r="BH2129" s="2"/>
      <c r="BI2129" s="95"/>
      <c r="BJ2129" s="95"/>
      <c r="BK2129" s="96"/>
      <c r="BL2129" s="96"/>
      <c r="BM2129" s="96"/>
      <c r="BN2129" s="95"/>
      <c r="BO2129" s="95"/>
      <c r="BP2129" s="95"/>
      <c r="BQ2129" s="95"/>
      <c r="BR2129" s="7"/>
      <c r="BS2129" s="7"/>
      <c r="BT2129" s="7"/>
      <c r="BU2129" s="7"/>
      <c r="BV2129" s="7"/>
    </row>
    <row r="2130" spans="2:74">
      <c r="B2130" s="102"/>
      <c r="E2130" s="90"/>
      <c r="F2130" s="90"/>
      <c r="I2130" s="97"/>
      <c r="K2130" s="92"/>
      <c r="L2130" s="4"/>
      <c r="O2130" s="94"/>
      <c r="P2130" s="99"/>
      <c r="Q2130" s="99"/>
      <c r="R2130" s="97"/>
      <c r="S2130" s="97"/>
      <c r="U2130" s="94"/>
      <c r="AO2130" s="94"/>
      <c r="BG2130" s="94"/>
      <c r="BH2130" s="101"/>
      <c r="BI2130" s="95"/>
      <c r="BJ2130" s="95"/>
      <c r="BK2130" s="96"/>
      <c r="BL2130" s="96"/>
      <c r="BM2130" s="96"/>
      <c r="BN2130" s="95"/>
      <c r="BO2130" s="95"/>
      <c r="BP2130" s="95"/>
      <c r="BQ2130" s="95"/>
      <c r="BR2130" s="7"/>
      <c r="BS2130" s="7"/>
      <c r="BT2130" s="7"/>
      <c r="BU2130" s="7"/>
      <c r="BV2130" s="7"/>
    </row>
    <row r="2131" spans="2:74">
      <c r="B2131" s="102"/>
      <c r="E2131" s="90"/>
      <c r="F2131" s="90"/>
      <c r="I2131" s="97"/>
      <c r="K2131" s="92"/>
      <c r="L2131" s="4"/>
      <c r="O2131" s="94"/>
      <c r="P2131" s="99"/>
      <c r="Q2131" s="99"/>
      <c r="R2131" s="97"/>
      <c r="S2131" s="97"/>
      <c r="U2131" s="94"/>
      <c r="AO2131" s="94"/>
      <c r="BG2131" s="94"/>
      <c r="BH2131" s="101"/>
      <c r="BI2131" s="95"/>
      <c r="BJ2131" s="95"/>
      <c r="BK2131" s="96"/>
      <c r="BL2131" s="96"/>
      <c r="BM2131" s="96"/>
      <c r="BN2131" s="95"/>
      <c r="BO2131" s="95"/>
      <c r="BP2131" s="95"/>
      <c r="BQ2131" s="95"/>
      <c r="BR2131" s="7"/>
      <c r="BS2131" s="7"/>
      <c r="BT2131" s="7"/>
      <c r="BU2131" s="7"/>
      <c r="BV2131" s="7"/>
    </row>
    <row r="2132" spans="2:74">
      <c r="B2132" s="102"/>
      <c r="E2132" s="90"/>
      <c r="F2132" s="90"/>
      <c r="I2132" s="97"/>
      <c r="K2132" s="92"/>
      <c r="L2132" s="4"/>
      <c r="O2132" s="94"/>
      <c r="P2132" s="99"/>
      <c r="Q2132" s="99"/>
      <c r="R2132" s="97"/>
      <c r="S2132" s="97"/>
      <c r="U2132" s="94"/>
      <c r="AO2132" s="94"/>
      <c r="BG2132" s="94"/>
      <c r="BH2132" s="2"/>
      <c r="BI2132" s="95"/>
      <c r="BJ2132" s="95"/>
      <c r="BK2132" s="96"/>
      <c r="BL2132" s="96"/>
      <c r="BM2132" s="96"/>
      <c r="BN2132" s="95"/>
      <c r="BO2132" s="95"/>
      <c r="BP2132" s="95"/>
      <c r="BQ2132" s="95"/>
      <c r="BR2132" s="7"/>
      <c r="BS2132" s="7"/>
      <c r="BT2132" s="7"/>
      <c r="BU2132" s="7"/>
      <c r="BV2132" s="7"/>
    </row>
    <row r="2133" spans="2:74">
      <c r="B2133" s="102"/>
      <c r="E2133" s="90"/>
      <c r="F2133" s="90"/>
      <c r="I2133" s="97"/>
      <c r="K2133" s="92"/>
      <c r="L2133" s="4"/>
      <c r="O2133" s="94"/>
      <c r="P2133" s="99"/>
      <c r="Q2133" s="99"/>
      <c r="R2133" s="97"/>
      <c r="S2133" s="97"/>
      <c r="U2133" s="94"/>
      <c r="AO2133" s="94"/>
      <c r="BG2133" s="94"/>
      <c r="BH2133" s="2"/>
      <c r="BI2133" s="95"/>
      <c r="BJ2133" s="95"/>
      <c r="BK2133" s="96"/>
      <c r="BL2133" s="96"/>
      <c r="BM2133" s="96"/>
      <c r="BN2133" s="95"/>
      <c r="BO2133" s="95"/>
      <c r="BP2133" s="95"/>
      <c r="BQ2133" s="95"/>
      <c r="BR2133" s="7"/>
      <c r="BS2133" s="7"/>
      <c r="BT2133" s="7"/>
      <c r="BU2133" s="7"/>
      <c r="BV2133" s="7"/>
    </row>
    <row r="2134" spans="2:74">
      <c r="B2134" s="102"/>
      <c r="E2134" s="90"/>
      <c r="F2134" s="90"/>
      <c r="I2134" s="97"/>
      <c r="K2134" s="92"/>
      <c r="L2134" s="4"/>
      <c r="O2134" s="94"/>
      <c r="P2134" s="99"/>
      <c r="Q2134" s="99"/>
      <c r="R2134" s="97"/>
      <c r="S2134" s="97"/>
      <c r="U2134" s="94"/>
      <c r="AO2134" s="94"/>
      <c r="BG2134" s="94"/>
      <c r="BH2134" s="2"/>
      <c r="BI2134" s="95"/>
      <c r="BJ2134" s="95"/>
      <c r="BK2134" s="96"/>
      <c r="BL2134" s="96"/>
      <c r="BM2134" s="96"/>
      <c r="BN2134" s="95"/>
      <c r="BO2134" s="95"/>
      <c r="BP2134" s="95"/>
      <c r="BQ2134" s="95"/>
      <c r="BR2134" s="7"/>
      <c r="BS2134" s="7"/>
      <c r="BT2134" s="7"/>
      <c r="BU2134" s="7"/>
      <c r="BV2134" s="7"/>
    </row>
    <row r="2135" spans="2:74">
      <c r="B2135" s="102"/>
      <c r="E2135" s="90"/>
      <c r="F2135" s="90"/>
      <c r="I2135" s="97"/>
      <c r="K2135" s="92"/>
      <c r="L2135" s="4"/>
      <c r="O2135" s="94"/>
      <c r="P2135" s="99"/>
      <c r="Q2135" s="99"/>
      <c r="R2135" s="97"/>
      <c r="S2135" s="97"/>
      <c r="U2135" s="94"/>
      <c r="AO2135" s="94"/>
      <c r="BG2135" s="94"/>
      <c r="BH2135" s="101"/>
      <c r="BI2135" s="95"/>
      <c r="BJ2135" s="95"/>
      <c r="BK2135" s="96"/>
      <c r="BL2135" s="96"/>
      <c r="BM2135" s="96"/>
      <c r="BN2135" s="95"/>
      <c r="BO2135" s="95"/>
      <c r="BP2135" s="95"/>
      <c r="BQ2135" s="95"/>
      <c r="BR2135" s="7"/>
      <c r="BS2135" s="7"/>
      <c r="BT2135" s="7"/>
      <c r="BU2135" s="7"/>
      <c r="BV2135" s="7"/>
    </row>
    <row r="2136" spans="2:74">
      <c r="B2136" s="102"/>
      <c r="E2136" s="90"/>
      <c r="F2136" s="90"/>
      <c r="I2136" s="97"/>
      <c r="K2136" s="92"/>
      <c r="L2136" s="4"/>
      <c r="O2136" s="94"/>
      <c r="P2136" s="99"/>
      <c r="Q2136" s="99"/>
      <c r="R2136" s="97"/>
      <c r="S2136" s="97"/>
      <c r="U2136" s="94"/>
      <c r="AO2136" s="94"/>
      <c r="BG2136" s="94"/>
      <c r="BH2136" s="2"/>
      <c r="BI2136" s="95"/>
      <c r="BJ2136" s="95"/>
      <c r="BK2136" s="96"/>
      <c r="BL2136" s="96"/>
      <c r="BM2136" s="96"/>
      <c r="BN2136" s="95"/>
      <c r="BO2136" s="95"/>
      <c r="BP2136" s="95"/>
      <c r="BQ2136" s="95"/>
      <c r="BR2136" s="7"/>
      <c r="BS2136" s="7"/>
      <c r="BT2136" s="7"/>
      <c r="BU2136" s="7"/>
      <c r="BV2136" s="7"/>
    </row>
    <row r="2137" spans="2:74">
      <c r="B2137" s="102"/>
      <c r="E2137" s="90"/>
      <c r="F2137" s="90"/>
      <c r="I2137" s="97"/>
      <c r="K2137" s="92"/>
      <c r="L2137" s="4"/>
      <c r="O2137" s="94"/>
      <c r="P2137" s="99"/>
      <c r="Q2137" s="99"/>
      <c r="R2137" s="97"/>
      <c r="S2137" s="97"/>
      <c r="U2137" s="94"/>
      <c r="AO2137" s="94"/>
      <c r="BG2137" s="94"/>
      <c r="BH2137" s="101"/>
      <c r="BI2137" s="95"/>
      <c r="BJ2137" s="95"/>
      <c r="BK2137" s="96"/>
      <c r="BL2137" s="96"/>
      <c r="BM2137" s="96"/>
      <c r="BN2137" s="95"/>
      <c r="BO2137" s="95"/>
      <c r="BP2137" s="95"/>
      <c r="BQ2137" s="95"/>
      <c r="BR2137" s="7"/>
      <c r="BS2137" s="7"/>
      <c r="BT2137" s="7"/>
      <c r="BU2137" s="7"/>
      <c r="BV2137" s="7"/>
    </row>
    <row r="2138" spans="2:74">
      <c r="B2138" s="102"/>
      <c r="E2138" s="90"/>
      <c r="F2138" s="90"/>
      <c r="I2138" s="97"/>
      <c r="K2138" s="92"/>
      <c r="L2138" s="4"/>
      <c r="O2138" s="94"/>
      <c r="P2138" s="99"/>
      <c r="Q2138" s="99"/>
      <c r="R2138" s="97"/>
      <c r="S2138" s="97"/>
      <c r="U2138" s="94"/>
      <c r="AO2138" s="94"/>
      <c r="BG2138" s="94"/>
      <c r="BH2138" s="2"/>
      <c r="BI2138" s="95"/>
      <c r="BJ2138" s="95"/>
      <c r="BK2138" s="96"/>
      <c r="BL2138" s="96"/>
      <c r="BM2138" s="96"/>
      <c r="BN2138" s="95"/>
      <c r="BO2138" s="95"/>
      <c r="BP2138" s="95"/>
      <c r="BQ2138" s="95"/>
      <c r="BR2138" s="7"/>
      <c r="BS2138" s="7"/>
      <c r="BT2138" s="7"/>
      <c r="BU2138" s="7"/>
      <c r="BV2138" s="7"/>
    </row>
    <row r="2139" spans="2:74">
      <c r="B2139" s="102"/>
      <c r="E2139" s="90"/>
      <c r="F2139" s="90"/>
      <c r="I2139" s="97"/>
      <c r="K2139" s="92"/>
      <c r="L2139" s="4"/>
      <c r="O2139" s="94"/>
      <c r="P2139" s="99"/>
      <c r="Q2139" s="99"/>
      <c r="R2139" s="97"/>
      <c r="S2139" s="97"/>
      <c r="U2139" s="94"/>
      <c r="AO2139" s="94"/>
      <c r="BG2139" s="94"/>
      <c r="BH2139" s="2"/>
      <c r="BI2139" s="95"/>
      <c r="BJ2139" s="95"/>
      <c r="BK2139" s="96"/>
      <c r="BL2139" s="96"/>
      <c r="BM2139" s="96"/>
      <c r="BN2139" s="95"/>
      <c r="BO2139" s="95"/>
      <c r="BP2139" s="95"/>
      <c r="BQ2139" s="95"/>
      <c r="BR2139" s="7"/>
      <c r="BS2139" s="7"/>
      <c r="BT2139" s="7"/>
      <c r="BU2139" s="7"/>
      <c r="BV2139" s="7"/>
    </row>
    <row r="2140" spans="2:74">
      <c r="B2140" s="102"/>
      <c r="E2140" s="90"/>
      <c r="F2140" s="90"/>
      <c r="I2140" s="97"/>
      <c r="K2140" s="92"/>
      <c r="L2140" s="4"/>
      <c r="O2140" s="94"/>
      <c r="P2140" s="99"/>
      <c r="Q2140" s="99"/>
      <c r="R2140" s="97"/>
      <c r="S2140" s="97"/>
      <c r="U2140" s="94"/>
      <c r="AO2140" s="94"/>
      <c r="BG2140" s="94"/>
      <c r="BH2140" s="2"/>
      <c r="BI2140" s="95"/>
      <c r="BJ2140" s="95"/>
      <c r="BK2140" s="96"/>
      <c r="BL2140" s="96"/>
      <c r="BM2140" s="96"/>
      <c r="BN2140" s="95"/>
      <c r="BO2140" s="95"/>
      <c r="BP2140" s="95"/>
      <c r="BQ2140" s="95"/>
      <c r="BR2140" s="7"/>
      <c r="BS2140" s="7"/>
      <c r="BT2140" s="7"/>
      <c r="BU2140" s="7"/>
      <c r="BV2140" s="7"/>
    </row>
    <row r="2141" spans="2:74">
      <c r="B2141" s="102"/>
      <c r="E2141" s="90"/>
      <c r="F2141" s="90"/>
      <c r="I2141" s="97"/>
      <c r="K2141" s="92"/>
      <c r="L2141" s="4"/>
      <c r="O2141" s="94"/>
      <c r="P2141" s="99"/>
      <c r="Q2141" s="99"/>
      <c r="R2141" s="97"/>
      <c r="S2141" s="97"/>
      <c r="U2141" s="94"/>
      <c r="AO2141" s="94"/>
      <c r="BG2141" s="94"/>
      <c r="BH2141" s="2"/>
      <c r="BI2141" s="95"/>
      <c r="BJ2141" s="95"/>
      <c r="BK2141" s="96"/>
      <c r="BL2141" s="96"/>
      <c r="BM2141" s="96"/>
      <c r="BN2141" s="95"/>
      <c r="BO2141" s="95"/>
      <c r="BP2141" s="95"/>
      <c r="BQ2141" s="95"/>
      <c r="BR2141" s="7"/>
      <c r="BS2141" s="7"/>
      <c r="BT2141" s="7"/>
      <c r="BU2141" s="7"/>
      <c r="BV2141" s="7"/>
    </row>
    <row r="2142" spans="2:74">
      <c r="B2142" s="102"/>
      <c r="E2142" s="90"/>
      <c r="F2142" s="90"/>
      <c r="I2142" s="97"/>
      <c r="K2142" s="92"/>
      <c r="L2142" s="4"/>
      <c r="O2142" s="94"/>
      <c r="P2142" s="99"/>
      <c r="Q2142" s="99"/>
      <c r="R2142" s="97"/>
      <c r="S2142" s="97"/>
      <c r="U2142" s="94"/>
      <c r="AO2142" s="94"/>
      <c r="BG2142" s="94"/>
      <c r="BH2142" s="2"/>
      <c r="BI2142" s="95"/>
      <c r="BJ2142" s="95"/>
      <c r="BK2142" s="96"/>
      <c r="BL2142" s="96"/>
      <c r="BM2142" s="96"/>
      <c r="BN2142" s="95"/>
      <c r="BO2142" s="95"/>
      <c r="BP2142" s="95"/>
      <c r="BQ2142" s="95"/>
      <c r="BR2142" s="7"/>
      <c r="BS2142" s="7"/>
      <c r="BT2142" s="7"/>
      <c r="BU2142" s="7"/>
      <c r="BV2142" s="7"/>
    </row>
    <row r="2143" spans="2:74">
      <c r="B2143" s="102"/>
      <c r="E2143" s="90"/>
      <c r="F2143" s="90"/>
      <c r="I2143" s="97"/>
      <c r="K2143" s="92"/>
      <c r="L2143" s="4"/>
      <c r="O2143" s="94"/>
      <c r="P2143" s="99"/>
      <c r="Q2143" s="99"/>
      <c r="R2143" s="97"/>
      <c r="S2143" s="97"/>
      <c r="U2143" s="94"/>
      <c r="AO2143" s="94"/>
      <c r="BG2143" s="94"/>
      <c r="BH2143" s="2"/>
      <c r="BI2143" s="95"/>
      <c r="BJ2143" s="95"/>
      <c r="BK2143" s="96"/>
      <c r="BL2143" s="96"/>
      <c r="BM2143" s="96"/>
      <c r="BN2143" s="95"/>
      <c r="BO2143" s="95"/>
      <c r="BP2143" s="95"/>
      <c r="BQ2143" s="95"/>
      <c r="BR2143" s="7"/>
      <c r="BS2143" s="7"/>
      <c r="BT2143" s="7"/>
      <c r="BU2143" s="7"/>
      <c r="BV2143" s="7"/>
    </row>
    <row r="2144" spans="2:74">
      <c r="B2144" s="102"/>
      <c r="E2144" s="90"/>
      <c r="F2144" s="90"/>
      <c r="I2144" s="97"/>
      <c r="K2144" s="92"/>
      <c r="L2144" s="4"/>
      <c r="O2144" s="94"/>
      <c r="P2144" s="99"/>
      <c r="Q2144" s="99"/>
      <c r="R2144" s="97"/>
      <c r="S2144" s="97"/>
      <c r="U2144" s="94"/>
      <c r="AO2144" s="94"/>
      <c r="BG2144" s="94"/>
      <c r="BH2144" s="2"/>
      <c r="BI2144" s="95"/>
      <c r="BJ2144" s="95"/>
      <c r="BK2144" s="96"/>
      <c r="BL2144" s="96"/>
      <c r="BM2144" s="96"/>
      <c r="BN2144" s="95"/>
      <c r="BO2144" s="95"/>
      <c r="BP2144" s="95"/>
      <c r="BQ2144" s="95"/>
      <c r="BR2144" s="7"/>
      <c r="BS2144" s="7"/>
      <c r="BT2144" s="7"/>
      <c r="BU2144" s="7"/>
      <c r="BV2144" s="7"/>
    </row>
    <row r="2145" spans="2:74">
      <c r="B2145" s="102"/>
      <c r="E2145" s="90"/>
      <c r="F2145" s="90"/>
      <c r="I2145" s="97"/>
      <c r="K2145" s="92"/>
      <c r="L2145" s="4"/>
      <c r="O2145" s="94"/>
      <c r="P2145" s="99"/>
      <c r="Q2145" s="99"/>
      <c r="R2145" s="97"/>
      <c r="S2145" s="97"/>
      <c r="U2145" s="94"/>
      <c r="AO2145" s="94"/>
      <c r="BG2145" s="94"/>
      <c r="BH2145" s="2"/>
      <c r="BI2145" s="95"/>
      <c r="BJ2145" s="95"/>
      <c r="BK2145" s="96"/>
      <c r="BL2145" s="96"/>
      <c r="BM2145" s="96"/>
      <c r="BN2145" s="95"/>
      <c r="BO2145" s="95"/>
      <c r="BP2145" s="95"/>
      <c r="BQ2145" s="95"/>
      <c r="BR2145" s="7"/>
      <c r="BS2145" s="7"/>
      <c r="BT2145" s="7"/>
      <c r="BU2145" s="7"/>
      <c r="BV2145" s="7"/>
    </row>
    <row r="2146" spans="2:74">
      <c r="B2146" s="102"/>
      <c r="E2146" s="90"/>
      <c r="F2146" s="90"/>
      <c r="I2146" s="97"/>
      <c r="K2146" s="92"/>
      <c r="L2146" s="4"/>
      <c r="O2146" s="100"/>
      <c r="P2146" s="99"/>
      <c r="Q2146" s="99"/>
      <c r="R2146" s="97"/>
      <c r="S2146" s="97"/>
      <c r="U2146" s="94"/>
      <c r="AO2146" s="94"/>
      <c r="BG2146" s="94"/>
      <c r="BH2146" s="101"/>
      <c r="BI2146" s="95"/>
      <c r="BJ2146" s="95"/>
      <c r="BK2146" s="96"/>
      <c r="BL2146" s="96"/>
      <c r="BM2146" s="96"/>
      <c r="BN2146" s="95"/>
      <c r="BO2146" s="95"/>
      <c r="BP2146" s="95"/>
      <c r="BQ2146" s="95"/>
      <c r="BR2146" s="7"/>
      <c r="BS2146" s="7"/>
      <c r="BT2146" s="7"/>
      <c r="BU2146" s="7"/>
      <c r="BV2146" s="7"/>
    </row>
    <row r="2147" spans="2:74">
      <c r="B2147" s="102"/>
      <c r="E2147" s="90"/>
      <c r="F2147" s="90"/>
      <c r="I2147" s="97"/>
      <c r="K2147" s="92"/>
      <c r="L2147" s="4"/>
      <c r="O2147" s="94"/>
      <c r="P2147" s="99"/>
      <c r="Q2147" s="99"/>
      <c r="R2147" s="97"/>
      <c r="S2147" s="97"/>
      <c r="U2147" s="94"/>
      <c r="AO2147" s="94"/>
      <c r="BG2147" s="94"/>
      <c r="BH2147" s="101"/>
      <c r="BI2147" s="95"/>
      <c r="BJ2147" s="95"/>
      <c r="BK2147" s="96"/>
      <c r="BL2147" s="96"/>
      <c r="BM2147" s="96"/>
      <c r="BN2147" s="95"/>
      <c r="BO2147" s="95"/>
      <c r="BP2147" s="95"/>
      <c r="BQ2147" s="95"/>
      <c r="BR2147" s="7"/>
      <c r="BS2147" s="7"/>
      <c r="BT2147" s="7"/>
      <c r="BU2147" s="7"/>
      <c r="BV2147" s="7"/>
    </row>
    <row r="2148" spans="2:74">
      <c r="B2148" s="102"/>
      <c r="E2148" s="90"/>
      <c r="F2148" s="90"/>
      <c r="I2148" s="97"/>
      <c r="K2148" s="92"/>
      <c r="L2148" s="4"/>
      <c r="O2148" s="94"/>
      <c r="P2148" s="99"/>
      <c r="Q2148" s="99"/>
      <c r="R2148" s="97"/>
      <c r="S2148" s="97"/>
      <c r="U2148" s="94"/>
      <c r="AO2148" s="94"/>
      <c r="BG2148" s="94"/>
      <c r="BH2148" s="2"/>
      <c r="BI2148" s="95"/>
      <c r="BJ2148" s="95"/>
      <c r="BK2148" s="96"/>
      <c r="BL2148" s="96"/>
      <c r="BM2148" s="96"/>
      <c r="BN2148" s="95"/>
      <c r="BO2148" s="95"/>
      <c r="BP2148" s="95"/>
      <c r="BQ2148" s="95"/>
      <c r="BR2148" s="7"/>
      <c r="BS2148" s="7"/>
      <c r="BT2148" s="7"/>
      <c r="BU2148" s="7"/>
      <c r="BV2148" s="7"/>
    </row>
    <row r="2149" spans="2:74">
      <c r="B2149" s="102"/>
      <c r="E2149" s="90"/>
      <c r="F2149" s="90"/>
      <c r="I2149" s="97"/>
      <c r="K2149" s="92"/>
      <c r="L2149" s="4"/>
      <c r="O2149" s="94"/>
      <c r="P2149" s="99"/>
      <c r="Q2149" s="99"/>
      <c r="R2149" s="97"/>
      <c r="S2149" s="97"/>
      <c r="U2149" s="94"/>
      <c r="AO2149" s="94"/>
      <c r="BG2149" s="94"/>
      <c r="BH2149" s="2"/>
      <c r="BI2149" s="95"/>
      <c r="BJ2149" s="95"/>
      <c r="BK2149" s="96"/>
      <c r="BL2149" s="96"/>
      <c r="BM2149" s="96"/>
      <c r="BN2149" s="95"/>
      <c r="BO2149" s="95"/>
      <c r="BP2149" s="95"/>
      <c r="BQ2149" s="95"/>
      <c r="BR2149" s="7"/>
      <c r="BS2149" s="7"/>
      <c r="BT2149" s="7"/>
      <c r="BU2149" s="7"/>
      <c r="BV2149" s="7"/>
    </row>
    <row r="2150" spans="2:74">
      <c r="B2150" s="102"/>
      <c r="E2150" s="90"/>
      <c r="F2150" s="90"/>
      <c r="I2150" s="97"/>
      <c r="K2150" s="92"/>
      <c r="L2150" s="4"/>
      <c r="O2150" s="94"/>
      <c r="P2150" s="99"/>
      <c r="Q2150" s="99"/>
      <c r="R2150" s="97"/>
      <c r="S2150" s="97"/>
      <c r="U2150" s="94"/>
      <c r="AO2150" s="94"/>
      <c r="BG2150" s="94"/>
      <c r="BH2150" s="2"/>
      <c r="BI2150" s="95"/>
      <c r="BJ2150" s="95"/>
      <c r="BK2150" s="96"/>
      <c r="BL2150" s="96"/>
      <c r="BM2150" s="96"/>
      <c r="BN2150" s="95"/>
      <c r="BO2150" s="95"/>
      <c r="BP2150" s="95"/>
      <c r="BQ2150" s="95"/>
      <c r="BR2150" s="7"/>
      <c r="BS2150" s="7"/>
      <c r="BT2150" s="7"/>
      <c r="BU2150" s="7"/>
      <c r="BV2150" s="7"/>
    </row>
    <row r="2151" spans="2:74">
      <c r="B2151" s="102"/>
      <c r="E2151" s="90"/>
      <c r="F2151" s="90"/>
      <c r="I2151" s="97"/>
      <c r="K2151" s="92"/>
      <c r="L2151" s="4"/>
      <c r="O2151" s="94"/>
      <c r="P2151" s="99"/>
      <c r="Q2151" s="99"/>
      <c r="R2151" s="97"/>
      <c r="S2151" s="97"/>
      <c r="U2151" s="94"/>
      <c r="AO2151" s="94"/>
      <c r="BG2151" s="94"/>
      <c r="BH2151" s="2"/>
      <c r="BI2151" s="95"/>
      <c r="BJ2151" s="95"/>
      <c r="BK2151" s="96"/>
      <c r="BL2151" s="96"/>
      <c r="BM2151" s="96"/>
      <c r="BN2151" s="95"/>
      <c r="BO2151" s="95"/>
      <c r="BP2151" s="95"/>
      <c r="BQ2151" s="95"/>
      <c r="BR2151" s="7"/>
      <c r="BS2151" s="7"/>
      <c r="BT2151" s="7"/>
      <c r="BU2151" s="7"/>
      <c r="BV2151" s="7"/>
    </row>
    <row r="2152" spans="2:74">
      <c r="B2152" s="102"/>
      <c r="E2152" s="90"/>
      <c r="F2152" s="90"/>
      <c r="I2152" s="97"/>
      <c r="K2152" s="92"/>
      <c r="L2152" s="4"/>
      <c r="O2152" s="94"/>
      <c r="P2152" s="99"/>
      <c r="Q2152" s="99"/>
      <c r="R2152" s="97"/>
      <c r="S2152" s="97"/>
      <c r="U2152" s="94"/>
      <c r="AO2152" s="94"/>
      <c r="BG2152" s="94"/>
      <c r="BH2152" s="2"/>
      <c r="BI2152" s="95"/>
      <c r="BJ2152" s="95"/>
      <c r="BK2152" s="96"/>
      <c r="BL2152" s="96"/>
      <c r="BM2152" s="96"/>
      <c r="BN2152" s="95"/>
      <c r="BO2152" s="95"/>
      <c r="BP2152" s="95"/>
      <c r="BQ2152" s="95"/>
      <c r="BR2152" s="7"/>
      <c r="BS2152" s="7"/>
      <c r="BT2152" s="7"/>
      <c r="BU2152" s="7"/>
      <c r="BV2152" s="7"/>
    </row>
    <row r="2153" spans="2:74">
      <c r="B2153" s="102"/>
      <c r="E2153" s="90"/>
      <c r="F2153" s="90"/>
      <c r="I2153" s="97"/>
      <c r="K2153" s="92"/>
      <c r="L2153" s="4"/>
      <c r="O2153" s="100"/>
      <c r="P2153" s="99"/>
      <c r="Q2153" s="99"/>
      <c r="R2153" s="97"/>
      <c r="S2153" s="97"/>
      <c r="U2153" s="94"/>
      <c r="AO2153" s="94"/>
      <c r="BG2153" s="94"/>
      <c r="BH2153" s="101"/>
      <c r="BI2153" s="95"/>
      <c r="BJ2153" s="95"/>
      <c r="BK2153" s="96"/>
      <c r="BL2153" s="96"/>
      <c r="BM2153" s="96"/>
      <c r="BN2153" s="95"/>
      <c r="BO2153" s="95"/>
      <c r="BP2153" s="95"/>
      <c r="BQ2153" s="95"/>
      <c r="BR2153" s="7"/>
      <c r="BS2153" s="7"/>
      <c r="BT2153" s="7"/>
      <c r="BU2153" s="7"/>
      <c r="BV2153" s="7"/>
    </row>
    <row r="2154" spans="2:74">
      <c r="B2154" s="102"/>
      <c r="E2154" s="90"/>
      <c r="F2154" s="90"/>
      <c r="I2154" s="97"/>
      <c r="K2154" s="92"/>
      <c r="L2154" s="4"/>
      <c r="O2154" s="100"/>
      <c r="P2154" s="99"/>
      <c r="Q2154" s="99"/>
      <c r="R2154" s="97"/>
      <c r="S2154" s="97"/>
      <c r="U2154" s="94"/>
      <c r="AO2154" s="94"/>
      <c r="BG2154" s="94"/>
      <c r="BH2154" s="2"/>
      <c r="BI2154" s="95"/>
      <c r="BJ2154" s="95"/>
      <c r="BK2154" s="96"/>
      <c r="BL2154" s="96"/>
      <c r="BM2154" s="96"/>
      <c r="BN2154" s="95"/>
      <c r="BO2154" s="95"/>
      <c r="BP2154" s="95"/>
      <c r="BQ2154" s="95"/>
      <c r="BR2154" s="7"/>
      <c r="BS2154" s="7"/>
      <c r="BT2154" s="7"/>
      <c r="BU2154" s="7"/>
      <c r="BV2154" s="7"/>
    </row>
    <row r="2155" spans="2:74">
      <c r="B2155" s="102"/>
      <c r="E2155" s="90"/>
      <c r="F2155" s="90"/>
      <c r="I2155" s="97"/>
      <c r="K2155" s="92"/>
      <c r="L2155" s="4"/>
      <c r="O2155" s="94"/>
      <c r="P2155" s="99"/>
      <c r="Q2155" s="99"/>
      <c r="R2155" s="97"/>
      <c r="S2155" s="97"/>
      <c r="U2155" s="94"/>
      <c r="AO2155" s="94"/>
      <c r="BG2155" s="94"/>
      <c r="BH2155" s="2"/>
      <c r="BI2155" s="95"/>
      <c r="BJ2155" s="95"/>
      <c r="BK2155" s="96"/>
      <c r="BL2155" s="96"/>
      <c r="BM2155" s="96"/>
      <c r="BN2155" s="95"/>
      <c r="BO2155" s="95"/>
      <c r="BP2155" s="95"/>
      <c r="BQ2155" s="95"/>
      <c r="BR2155" s="7"/>
      <c r="BS2155" s="7"/>
      <c r="BT2155" s="7"/>
      <c r="BU2155" s="7"/>
      <c r="BV2155" s="7"/>
    </row>
    <row r="2156" spans="2:74">
      <c r="B2156" s="102"/>
      <c r="E2156" s="90"/>
      <c r="F2156" s="90"/>
      <c r="I2156" s="97"/>
      <c r="K2156" s="92"/>
      <c r="L2156" s="4"/>
      <c r="O2156" s="94"/>
      <c r="P2156" s="99"/>
      <c r="Q2156" s="99"/>
      <c r="R2156" s="97"/>
      <c r="S2156" s="97"/>
      <c r="U2156" s="94"/>
      <c r="AO2156" s="94"/>
      <c r="BG2156" s="94"/>
      <c r="BH2156" s="2"/>
      <c r="BI2156" s="95"/>
      <c r="BJ2156" s="95"/>
      <c r="BK2156" s="96"/>
      <c r="BL2156" s="96"/>
      <c r="BM2156" s="96"/>
      <c r="BN2156" s="95"/>
      <c r="BO2156" s="95"/>
      <c r="BP2156" s="95"/>
      <c r="BQ2156" s="95"/>
      <c r="BR2156" s="7"/>
      <c r="BS2156" s="7"/>
      <c r="BT2156" s="7"/>
      <c r="BU2156" s="7"/>
      <c r="BV2156" s="7"/>
    </row>
    <row r="2157" spans="2:74">
      <c r="B2157" s="102"/>
      <c r="E2157" s="90"/>
      <c r="F2157" s="90"/>
      <c r="I2157" s="97"/>
      <c r="K2157" s="92"/>
      <c r="L2157" s="4"/>
      <c r="O2157" s="94"/>
      <c r="P2157" s="99"/>
      <c r="Q2157" s="99"/>
      <c r="R2157" s="97"/>
      <c r="S2157" s="97"/>
      <c r="U2157" s="94"/>
      <c r="AO2157" s="94"/>
      <c r="BG2157" s="94"/>
      <c r="BH2157" s="2"/>
      <c r="BI2157" s="95"/>
      <c r="BJ2157" s="95"/>
      <c r="BK2157" s="96"/>
      <c r="BL2157" s="96"/>
      <c r="BM2157" s="96"/>
      <c r="BN2157" s="95"/>
      <c r="BO2157" s="95"/>
      <c r="BP2157" s="95"/>
      <c r="BQ2157" s="95"/>
      <c r="BR2157" s="7"/>
      <c r="BS2157" s="7"/>
      <c r="BT2157" s="7"/>
      <c r="BU2157" s="7"/>
      <c r="BV2157" s="7"/>
    </row>
    <row r="2158" spans="2:74">
      <c r="B2158" s="102"/>
      <c r="E2158" s="90"/>
      <c r="F2158" s="90"/>
      <c r="I2158" s="97"/>
      <c r="K2158" s="92"/>
      <c r="L2158" s="4"/>
      <c r="O2158" s="94"/>
      <c r="P2158" s="99"/>
      <c r="Q2158" s="99"/>
      <c r="R2158" s="97"/>
      <c r="S2158" s="97"/>
      <c r="U2158" s="94"/>
      <c r="AO2158" s="94"/>
      <c r="BG2158" s="94"/>
      <c r="BH2158" s="2"/>
      <c r="BI2158" s="95"/>
      <c r="BJ2158" s="95"/>
      <c r="BK2158" s="96"/>
      <c r="BL2158" s="96"/>
      <c r="BM2158" s="96"/>
      <c r="BN2158" s="95"/>
      <c r="BO2158" s="95"/>
      <c r="BP2158" s="95"/>
      <c r="BQ2158" s="95"/>
      <c r="BR2158" s="7"/>
      <c r="BS2158" s="7"/>
      <c r="BT2158" s="7"/>
      <c r="BU2158" s="7"/>
      <c r="BV2158" s="7"/>
    </row>
    <row r="2159" spans="2:74">
      <c r="B2159" s="102"/>
      <c r="E2159" s="90"/>
      <c r="F2159" s="90"/>
      <c r="I2159" s="97"/>
      <c r="K2159" s="92"/>
      <c r="L2159" s="4"/>
      <c r="O2159" s="94"/>
      <c r="P2159" s="99"/>
      <c r="Q2159" s="99"/>
      <c r="R2159" s="97"/>
      <c r="S2159" s="97"/>
      <c r="U2159" s="94"/>
      <c r="AO2159" s="94"/>
      <c r="BG2159" s="94"/>
      <c r="BH2159" s="2"/>
      <c r="BI2159" s="95"/>
      <c r="BJ2159" s="95"/>
      <c r="BK2159" s="96"/>
      <c r="BL2159" s="96"/>
      <c r="BM2159" s="96"/>
      <c r="BN2159" s="95"/>
      <c r="BO2159" s="95"/>
      <c r="BP2159" s="95"/>
      <c r="BQ2159" s="95"/>
      <c r="BR2159" s="7"/>
      <c r="BS2159" s="7"/>
      <c r="BT2159" s="7"/>
      <c r="BU2159" s="7"/>
      <c r="BV2159" s="7"/>
    </row>
    <row r="2160" spans="2:74">
      <c r="B2160" s="102"/>
      <c r="E2160" s="90"/>
      <c r="F2160" s="90"/>
      <c r="I2160" s="97"/>
      <c r="K2160" s="92"/>
      <c r="L2160" s="4"/>
      <c r="O2160" s="94"/>
      <c r="P2160" s="99"/>
      <c r="Q2160" s="99"/>
      <c r="R2160" s="97"/>
      <c r="S2160" s="97"/>
      <c r="U2160" s="94"/>
      <c r="AO2160" s="94"/>
      <c r="BG2160" s="94"/>
      <c r="BH2160" s="2"/>
      <c r="BI2160" s="95"/>
      <c r="BJ2160" s="95"/>
      <c r="BK2160" s="96"/>
      <c r="BL2160" s="96"/>
      <c r="BM2160" s="96"/>
      <c r="BN2160" s="95"/>
      <c r="BO2160" s="95"/>
      <c r="BP2160" s="95"/>
      <c r="BQ2160" s="95"/>
      <c r="BR2160" s="7"/>
      <c r="BS2160" s="7"/>
      <c r="BT2160" s="7"/>
      <c r="BU2160" s="7"/>
      <c r="BV2160" s="7"/>
    </row>
    <row r="2161" spans="2:74">
      <c r="B2161" s="102"/>
      <c r="E2161" s="90"/>
      <c r="F2161" s="90"/>
      <c r="I2161" s="97"/>
      <c r="K2161" s="92"/>
      <c r="L2161" s="4"/>
      <c r="O2161" s="94"/>
      <c r="P2161" s="99"/>
      <c r="Q2161" s="99"/>
      <c r="R2161" s="97"/>
      <c r="S2161" s="97"/>
      <c r="U2161" s="94"/>
      <c r="AO2161" s="94"/>
      <c r="BG2161" s="94"/>
      <c r="BH2161" s="2"/>
      <c r="BI2161" s="95"/>
      <c r="BJ2161" s="95"/>
      <c r="BK2161" s="96"/>
      <c r="BL2161" s="96"/>
      <c r="BM2161" s="96"/>
      <c r="BN2161" s="95"/>
      <c r="BO2161" s="95"/>
      <c r="BP2161" s="95"/>
      <c r="BQ2161" s="95"/>
      <c r="BR2161" s="7"/>
      <c r="BS2161" s="7"/>
      <c r="BT2161" s="7"/>
      <c r="BU2161" s="7"/>
      <c r="BV2161" s="7"/>
    </row>
    <row r="2162" spans="2:74">
      <c r="B2162" s="102"/>
      <c r="E2162" s="90"/>
      <c r="F2162" s="90"/>
      <c r="I2162" s="97"/>
      <c r="K2162" s="92"/>
      <c r="L2162" s="4"/>
      <c r="O2162" s="94"/>
      <c r="P2162" s="99"/>
      <c r="Q2162" s="99"/>
      <c r="R2162" s="97"/>
      <c r="S2162" s="97"/>
      <c r="U2162" s="94"/>
      <c r="AO2162" s="94"/>
      <c r="BG2162" s="94"/>
      <c r="BH2162" s="2"/>
      <c r="BI2162" s="95"/>
      <c r="BJ2162" s="95"/>
      <c r="BK2162" s="96"/>
      <c r="BL2162" s="96"/>
      <c r="BM2162" s="96"/>
      <c r="BN2162" s="95"/>
      <c r="BO2162" s="95"/>
      <c r="BP2162" s="95"/>
      <c r="BQ2162" s="95"/>
      <c r="BR2162" s="7"/>
      <c r="BS2162" s="7"/>
      <c r="BT2162" s="7"/>
      <c r="BU2162" s="7"/>
      <c r="BV2162" s="7"/>
    </row>
    <row r="2163" spans="2:74">
      <c r="B2163" s="102"/>
      <c r="E2163" s="90"/>
      <c r="F2163" s="90"/>
      <c r="I2163" s="97"/>
      <c r="K2163" s="92"/>
      <c r="L2163" s="4"/>
      <c r="O2163" s="94"/>
      <c r="P2163" s="99"/>
      <c r="Q2163" s="99"/>
      <c r="R2163" s="97"/>
      <c r="S2163" s="97"/>
      <c r="U2163" s="94"/>
      <c r="AO2163" s="94"/>
      <c r="BG2163" s="94"/>
      <c r="BH2163" s="2"/>
      <c r="BI2163" s="95"/>
      <c r="BJ2163" s="95"/>
      <c r="BK2163" s="96"/>
      <c r="BL2163" s="96"/>
      <c r="BM2163" s="96"/>
      <c r="BN2163" s="95"/>
      <c r="BO2163" s="95"/>
      <c r="BP2163" s="95"/>
      <c r="BQ2163" s="95"/>
      <c r="BR2163" s="7"/>
      <c r="BS2163" s="7"/>
      <c r="BT2163" s="7"/>
      <c r="BU2163" s="7"/>
      <c r="BV2163" s="7"/>
    </row>
    <row r="2164" spans="2:74">
      <c r="B2164" s="102"/>
      <c r="E2164" s="90"/>
      <c r="F2164" s="90"/>
      <c r="I2164" s="97"/>
      <c r="K2164" s="92"/>
      <c r="L2164" s="4"/>
      <c r="O2164" s="94"/>
      <c r="P2164" s="99"/>
      <c r="Q2164" s="99"/>
      <c r="R2164" s="97"/>
      <c r="S2164" s="97"/>
      <c r="U2164" s="94"/>
      <c r="AO2164" s="94"/>
      <c r="BG2164" s="94"/>
      <c r="BH2164" s="2"/>
      <c r="BI2164" s="95"/>
      <c r="BJ2164" s="95"/>
      <c r="BK2164" s="96"/>
      <c r="BL2164" s="96"/>
      <c r="BM2164" s="96"/>
      <c r="BN2164" s="95"/>
      <c r="BO2164" s="95"/>
      <c r="BP2164" s="95"/>
      <c r="BQ2164" s="95"/>
      <c r="BR2164" s="7"/>
      <c r="BS2164" s="7"/>
      <c r="BT2164" s="7"/>
      <c r="BU2164" s="7"/>
      <c r="BV2164" s="7"/>
    </row>
    <row r="2165" spans="2:74">
      <c r="B2165" s="102"/>
      <c r="E2165" s="90"/>
      <c r="F2165" s="90"/>
      <c r="I2165" s="97"/>
      <c r="K2165" s="92"/>
      <c r="L2165" s="4"/>
      <c r="O2165" s="94"/>
      <c r="P2165" s="99"/>
      <c r="Q2165" s="99"/>
      <c r="R2165" s="97"/>
      <c r="S2165" s="97"/>
      <c r="U2165" s="94"/>
      <c r="AO2165" s="94"/>
      <c r="BG2165" s="94"/>
      <c r="BH2165" s="2"/>
      <c r="BI2165" s="95"/>
      <c r="BJ2165" s="95"/>
      <c r="BK2165" s="96"/>
      <c r="BL2165" s="96"/>
      <c r="BM2165" s="96"/>
      <c r="BN2165" s="95"/>
      <c r="BO2165" s="95"/>
      <c r="BP2165" s="95"/>
      <c r="BQ2165" s="95"/>
      <c r="BR2165" s="7"/>
      <c r="BS2165" s="7"/>
      <c r="BT2165" s="7"/>
      <c r="BU2165" s="7"/>
      <c r="BV2165" s="7"/>
    </row>
    <row r="2166" spans="2:74">
      <c r="B2166" s="102"/>
      <c r="E2166" s="90"/>
      <c r="F2166" s="90"/>
      <c r="I2166" s="97"/>
      <c r="K2166" s="92"/>
      <c r="L2166" s="4"/>
      <c r="O2166" s="94"/>
      <c r="P2166" s="99"/>
      <c r="Q2166" s="99"/>
      <c r="R2166" s="97"/>
      <c r="S2166" s="97"/>
      <c r="U2166" s="94"/>
      <c r="AO2166" s="94"/>
      <c r="BG2166" s="94"/>
      <c r="BH2166" s="2"/>
      <c r="BI2166" s="95"/>
      <c r="BJ2166" s="95"/>
      <c r="BK2166" s="96"/>
      <c r="BL2166" s="96"/>
      <c r="BM2166" s="96"/>
      <c r="BN2166" s="95"/>
      <c r="BO2166" s="95"/>
      <c r="BP2166" s="95"/>
      <c r="BQ2166" s="95"/>
      <c r="BR2166" s="7"/>
      <c r="BS2166" s="7"/>
      <c r="BT2166" s="7"/>
      <c r="BU2166" s="7"/>
      <c r="BV2166" s="7"/>
    </row>
    <row r="2167" spans="2:74">
      <c r="B2167" s="102"/>
      <c r="E2167" s="90"/>
      <c r="F2167" s="90"/>
      <c r="I2167" s="97"/>
      <c r="K2167" s="92"/>
      <c r="L2167" s="4"/>
      <c r="O2167" s="94"/>
      <c r="P2167" s="99"/>
      <c r="Q2167" s="99"/>
      <c r="R2167" s="97"/>
      <c r="S2167" s="97"/>
      <c r="U2167" s="94"/>
      <c r="AO2167" s="94"/>
      <c r="BG2167" s="94"/>
      <c r="BH2167" s="2"/>
      <c r="BI2167" s="95"/>
      <c r="BJ2167" s="95"/>
      <c r="BK2167" s="96"/>
      <c r="BL2167" s="96"/>
      <c r="BM2167" s="96"/>
      <c r="BN2167" s="95"/>
      <c r="BO2167" s="95"/>
      <c r="BP2167" s="95"/>
      <c r="BQ2167" s="95"/>
      <c r="BR2167" s="7"/>
      <c r="BS2167" s="7"/>
      <c r="BT2167" s="7"/>
      <c r="BU2167" s="7"/>
      <c r="BV2167" s="7"/>
    </row>
    <row r="2168" spans="2:74">
      <c r="B2168" s="102"/>
      <c r="E2168" s="90"/>
      <c r="F2168" s="90"/>
      <c r="I2168" s="97"/>
      <c r="K2168" s="92"/>
      <c r="L2168" s="4"/>
      <c r="O2168" s="94"/>
      <c r="P2168" s="99"/>
      <c r="Q2168" s="99"/>
      <c r="R2168" s="97"/>
      <c r="S2168" s="97"/>
      <c r="U2168" s="94"/>
      <c r="AO2168" s="94"/>
      <c r="BG2168" s="94"/>
      <c r="BH2168" s="2"/>
      <c r="BI2168" s="95"/>
      <c r="BJ2168" s="95"/>
      <c r="BK2168" s="96"/>
      <c r="BL2168" s="96"/>
      <c r="BM2168" s="96"/>
      <c r="BN2168" s="95"/>
      <c r="BO2168" s="95"/>
      <c r="BP2168" s="95"/>
      <c r="BQ2168" s="95"/>
      <c r="BR2168" s="7"/>
      <c r="BS2168" s="7"/>
      <c r="BT2168" s="7"/>
      <c r="BU2168" s="7"/>
      <c r="BV2168" s="7"/>
    </row>
    <row r="2169" spans="2:74">
      <c r="B2169" s="102"/>
      <c r="E2169" s="90"/>
      <c r="F2169" s="90"/>
      <c r="I2169" s="97"/>
      <c r="K2169" s="92"/>
      <c r="L2169" s="4"/>
      <c r="O2169" s="94"/>
      <c r="P2169" s="99"/>
      <c r="Q2169" s="99"/>
      <c r="R2169" s="97"/>
      <c r="S2169" s="97"/>
      <c r="U2169" s="94"/>
      <c r="AO2169" s="94"/>
      <c r="BG2169" s="94"/>
      <c r="BH2169" s="2"/>
      <c r="BI2169" s="95"/>
      <c r="BJ2169" s="95"/>
      <c r="BK2169" s="96"/>
      <c r="BL2169" s="96"/>
      <c r="BM2169" s="96"/>
      <c r="BN2169" s="95"/>
      <c r="BO2169" s="95"/>
      <c r="BP2169" s="95"/>
      <c r="BQ2169" s="95"/>
      <c r="BR2169" s="7"/>
      <c r="BS2169" s="7"/>
      <c r="BT2169" s="7"/>
      <c r="BU2169" s="7"/>
      <c r="BV2169" s="7"/>
    </row>
    <row r="2170" spans="2:74">
      <c r="B2170" s="102"/>
      <c r="E2170" s="90"/>
      <c r="F2170" s="90"/>
      <c r="I2170" s="97"/>
      <c r="K2170" s="92"/>
      <c r="L2170" s="4"/>
      <c r="O2170" s="94"/>
      <c r="P2170" s="99"/>
      <c r="Q2170" s="99"/>
      <c r="R2170" s="97"/>
      <c r="S2170" s="97"/>
      <c r="U2170" s="94"/>
      <c r="AO2170" s="94"/>
      <c r="BG2170" s="94"/>
      <c r="BH2170" s="2"/>
      <c r="BI2170" s="95"/>
      <c r="BJ2170" s="95"/>
      <c r="BK2170" s="96"/>
      <c r="BL2170" s="96"/>
      <c r="BM2170" s="96"/>
      <c r="BN2170" s="95"/>
      <c r="BO2170" s="95"/>
      <c r="BP2170" s="95"/>
      <c r="BQ2170" s="95"/>
      <c r="BR2170" s="7"/>
      <c r="BS2170" s="7"/>
      <c r="BT2170" s="7"/>
      <c r="BU2170" s="7"/>
      <c r="BV2170" s="7"/>
    </row>
    <row r="2171" spans="2:74">
      <c r="B2171" s="102"/>
      <c r="E2171" s="90"/>
      <c r="F2171" s="90"/>
      <c r="I2171" s="97"/>
      <c r="K2171" s="92"/>
      <c r="L2171" s="4"/>
      <c r="O2171" s="94"/>
      <c r="P2171" s="99"/>
      <c r="Q2171" s="99"/>
      <c r="R2171" s="97"/>
      <c r="S2171" s="97"/>
      <c r="U2171" s="94"/>
      <c r="AO2171" s="94"/>
      <c r="BG2171" s="94"/>
      <c r="BH2171" s="2"/>
      <c r="BI2171" s="95"/>
      <c r="BJ2171" s="95"/>
      <c r="BK2171" s="96"/>
      <c r="BL2171" s="96"/>
      <c r="BM2171" s="96"/>
      <c r="BN2171" s="95"/>
      <c r="BO2171" s="95"/>
      <c r="BP2171" s="95"/>
      <c r="BQ2171" s="95"/>
      <c r="BR2171" s="7"/>
      <c r="BS2171" s="7"/>
      <c r="BT2171" s="7"/>
      <c r="BU2171" s="7"/>
      <c r="BV2171" s="7"/>
    </row>
    <row r="2172" spans="2:74">
      <c r="B2172" s="102"/>
      <c r="E2172" s="90"/>
      <c r="F2172" s="90"/>
      <c r="I2172" s="97"/>
      <c r="K2172" s="92"/>
      <c r="L2172" s="4"/>
      <c r="O2172" s="94"/>
      <c r="P2172" s="99"/>
      <c r="Q2172" s="99"/>
      <c r="R2172" s="97"/>
      <c r="S2172" s="97"/>
      <c r="U2172" s="94"/>
      <c r="AO2172" s="94"/>
      <c r="BG2172" s="94"/>
      <c r="BH2172" s="2"/>
      <c r="BI2172" s="95"/>
      <c r="BJ2172" s="95"/>
      <c r="BK2172" s="96"/>
      <c r="BL2172" s="96"/>
      <c r="BM2172" s="96"/>
      <c r="BN2172" s="95"/>
      <c r="BO2172" s="95"/>
      <c r="BP2172" s="95"/>
      <c r="BQ2172" s="95"/>
      <c r="BR2172" s="7"/>
      <c r="BS2172" s="7"/>
      <c r="BT2172" s="7"/>
      <c r="BU2172" s="7"/>
      <c r="BV2172" s="7"/>
    </row>
    <row r="2173" spans="2:74">
      <c r="B2173" s="102"/>
      <c r="E2173" s="90"/>
      <c r="F2173" s="90"/>
      <c r="I2173" s="97"/>
      <c r="K2173" s="92"/>
      <c r="L2173" s="4"/>
      <c r="O2173" s="94"/>
      <c r="P2173" s="99"/>
      <c r="Q2173" s="99"/>
      <c r="R2173" s="97"/>
      <c r="S2173" s="97"/>
      <c r="U2173" s="94"/>
      <c r="AO2173" s="94"/>
      <c r="BG2173" s="94"/>
      <c r="BH2173" s="2"/>
      <c r="BI2173" s="95"/>
      <c r="BJ2173" s="95"/>
      <c r="BK2173" s="96"/>
      <c r="BL2173" s="96"/>
      <c r="BM2173" s="96"/>
      <c r="BN2173" s="95"/>
      <c r="BO2173" s="95"/>
      <c r="BP2173" s="95"/>
      <c r="BQ2173" s="95"/>
      <c r="BR2173" s="7"/>
      <c r="BS2173" s="7"/>
      <c r="BT2173" s="7"/>
      <c r="BU2173" s="7"/>
      <c r="BV2173" s="7"/>
    </row>
    <row r="2174" spans="2:74">
      <c r="B2174" s="102"/>
      <c r="E2174" s="90"/>
      <c r="F2174" s="90"/>
      <c r="I2174" s="97"/>
      <c r="K2174" s="92"/>
      <c r="L2174" s="4"/>
      <c r="O2174" s="94"/>
      <c r="P2174" s="99"/>
      <c r="Q2174" s="99"/>
      <c r="R2174" s="97"/>
      <c r="S2174" s="97"/>
      <c r="U2174" s="94"/>
      <c r="AO2174" s="94"/>
      <c r="BG2174" s="94"/>
      <c r="BH2174" s="2"/>
      <c r="BI2174" s="95"/>
      <c r="BJ2174" s="95"/>
      <c r="BK2174" s="96"/>
      <c r="BL2174" s="96"/>
      <c r="BM2174" s="96"/>
      <c r="BN2174" s="95"/>
      <c r="BO2174" s="95"/>
      <c r="BP2174" s="95"/>
      <c r="BQ2174" s="95"/>
      <c r="BR2174" s="7"/>
      <c r="BS2174" s="7"/>
      <c r="BT2174" s="7"/>
      <c r="BU2174" s="7"/>
      <c r="BV2174" s="7"/>
    </row>
    <row r="2175" spans="2:74">
      <c r="B2175" s="102"/>
      <c r="E2175" s="90"/>
      <c r="F2175" s="90"/>
      <c r="I2175" s="97"/>
      <c r="K2175" s="92"/>
      <c r="L2175" s="4"/>
      <c r="O2175" s="94"/>
      <c r="P2175" s="99"/>
      <c r="Q2175" s="99"/>
      <c r="R2175" s="97"/>
      <c r="S2175" s="97"/>
      <c r="U2175" s="94"/>
      <c r="AO2175" s="94"/>
      <c r="BG2175" s="94"/>
      <c r="BH2175" s="101"/>
      <c r="BI2175" s="95"/>
      <c r="BJ2175" s="95"/>
      <c r="BK2175" s="96"/>
      <c r="BL2175" s="96"/>
      <c r="BM2175" s="96"/>
      <c r="BN2175" s="95"/>
      <c r="BO2175" s="95"/>
      <c r="BP2175" s="95"/>
      <c r="BQ2175" s="95"/>
      <c r="BR2175" s="7"/>
      <c r="BS2175" s="7"/>
      <c r="BT2175" s="7"/>
      <c r="BU2175" s="7"/>
      <c r="BV2175" s="7"/>
    </row>
    <row r="2176" spans="2:74">
      <c r="B2176" s="102"/>
      <c r="E2176" s="90"/>
      <c r="F2176" s="90"/>
      <c r="I2176" s="97"/>
      <c r="K2176" s="92"/>
      <c r="L2176" s="4"/>
      <c r="O2176" s="94"/>
      <c r="P2176" s="99"/>
      <c r="Q2176" s="99"/>
      <c r="R2176" s="97"/>
      <c r="S2176" s="97"/>
      <c r="U2176" s="94"/>
      <c r="AO2176" s="94"/>
      <c r="BG2176" s="94"/>
      <c r="BH2176" s="101"/>
      <c r="BI2176" s="95"/>
      <c r="BJ2176" s="95"/>
      <c r="BK2176" s="96"/>
      <c r="BL2176" s="96"/>
      <c r="BM2176" s="96"/>
      <c r="BN2176" s="95"/>
      <c r="BO2176" s="95"/>
      <c r="BP2176" s="95"/>
      <c r="BQ2176" s="95"/>
      <c r="BR2176" s="7"/>
      <c r="BS2176" s="7"/>
      <c r="BT2176" s="7"/>
      <c r="BU2176" s="7"/>
      <c r="BV2176" s="7"/>
    </row>
    <row r="2177" spans="2:74">
      <c r="B2177" s="102"/>
      <c r="E2177" s="90"/>
      <c r="F2177" s="90"/>
      <c r="I2177" s="97"/>
      <c r="K2177" s="92"/>
      <c r="L2177" s="4"/>
      <c r="O2177" s="100"/>
      <c r="P2177" s="99"/>
      <c r="Q2177" s="99"/>
      <c r="R2177" s="97"/>
      <c r="S2177" s="97"/>
      <c r="U2177" s="94"/>
      <c r="AO2177" s="94"/>
      <c r="BG2177" s="94"/>
      <c r="BH2177" s="2"/>
      <c r="BI2177" s="95"/>
      <c r="BJ2177" s="95"/>
      <c r="BK2177" s="96"/>
      <c r="BL2177" s="96"/>
      <c r="BM2177" s="96"/>
      <c r="BN2177" s="95"/>
      <c r="BO2177" s="95"/>
      <c r="BP2177" s="95"/>
      <c r="BQ2177" s="95"/>
      <c r="BR2177" s="7"/>
      <c r="BS2177" s="7"/>
      <c r="BT2177" s="7"/>
      <c r="BU2177" s="7"/>
      <c r="BV2177" s="7"/>
    </row>
    <row r="2178" spans="2:74">
      <c r="B2178" s="102"/>
      <c r="E2178" s="90"/>
      <c r="F2178" s="90"/>
      <c r="I2178" s="97"/>
      <c r="K2178" s="92"/>
      <c r="L2178" s="4"/>
      <c r="O2178" s="94"/>
      <c r="P2178" s="99"/>
      <c r="Q2178" s="99"/>
      <c r="R2178" s="97"/>
      <c r="S2178" s="97"/>
      <c r="U2178" s="94"/>
      <c r="AO2178" s="94"/>
      <c r="BG2178" s="94"/>
      <c r="BH2178" s="2"/>
      <c r="BI2178" s="95"/>
      <c r="BJ2178" s="95"/>
      <c r="BK2178" s="96"/>
      <c r="BL2178" s="96"/>
      <c r="BM2178" s="96"/>
      <c r="BN2178" s="95"/>
      <c r="BO2178" s="95"/>
      <c r="BP2178" s="95"/>
      <c r="BQ2178" s="95"/>
      <c r="BR2178" s="7"/>
      <c r="BS2178" s="7"/>
      <c r="BT2178" s="7"/>
      <c r="BU2178" s="7"/>
      <c r="BV2178" s="7"/>
    </row>
    <row r="2179" spans="2:74">
      <c r="B2179" s="102"/>
      <c r="E2179" s="90"/>
      <c r="F2179" s="90"/>
      <c r="I2179" s="97"/>
      <c r="K2179" s="92"/>
      <c r="L2179" s="4"/>
      <c r="O2179" s="94"/>
      <c r="P2179" s="99"/>
      <c r="Q2179" s="99"/>
      <c r="R2179" s="97"/>
      <c r="S2179" s="97"/>
      <c r="U2179" s="94"/>
      <c r="AO2179" s="94"/>
      <c r="BG2179" s="94"/>
      <c r="BH2179" s="2"/>
      <c r="BI2179" s="95"/>
      <c r="BJ2179" s="95"/>
      <c r="BK2179" s="96"/>
      <c r="BL2179" s="96"/>
      <c r="BM2179" s="96"/>
      <c r="BN2179" s="95"/>
      <c r="BO2179" s="95"/>
      <c r="BP2179" s="95"/>
      <c r="BQ2179" s="95"/>
      <c r="BR2179" s="7"/>
      <c r="BS2179" s="7"/>
      <c r="BT2179" s="7"/>
      <c r="BU2179" s="7"/>
      <c r="BV2179" s="7"/>
    </row>
    <row r="2180" spans="2:74">
      <c r="B2180" s="102"/>
      <c r="E2180" s="90"/>
      <c r="F2180" s="90"/>
      <c r="I2180" s="97"/>
      <c r="K2180" s="92"/>
      <c r="L2180" s="4"/>
      <c r="O2180" s="94"/>
      <c r="P2180" s="99"/>
      <c r="Q2180" s="99"/>
      <c r="R2180" s="97"/>
      <c r="S2180" s="97"/>
      <c r="U2180" s="94"/>
      <c r="AO2180" s="94"/>
      <c r="BG2180" s="94"/>
      <c r="BH2180" s="101"/>
      <c r="BI2180" s="95"/>
      <c r="BJ2180" s="95"/>
      <c r="BK2180" s="96"/>
      <c r="BL2180" s="96"/>
      <c r="BM2180" s="96"/>
      <c r="BN2180" s="95"/>
      <c r="BO2180" s="95"/>
      <c r="BP2180" s="95"/>
      <c r="BQ2180" s="95"/>
      <c r="BR2180" s="7"/>
      <c r="BS2180" s="7"/>
      <c r="BT2180" s="7"/>
      <c r="BU2180" s="7"/>
      <c r="BV2180" s="7"/>
    </row>
    <row r="2181" spans="2:74">
      <c r="B2181" s="102"/>
      <c r="E2181" s="90"/>
      <c r="F2181" s="90"/>
      <c r="I2181" s="97"/>
      <c r="K2181" s="92"/>
      <c r="L2181" s="4"/>
      <c r="O2181" s="94"/>
      <c r="P2181" s="99"/>
      <c r="Q2181" s="99"/>
      <c r="R2181" s="97"/>
      <c r="S2181" s="97"/>
      <c r="U2181" s="94"/>
      <c r="AO2181" s="94"/>
      <c r="BG2181" s="94"/>
      <c r="BH2181" s="2"/>
      <c r="BI2181" s="95"/>
      <c r="BJ2181" s="95"/>
      <c r="BK2181" s="96"/>
      <c r="BL2181" s="96"/>
      <c r="BM2181" s="96"/>
      <c r="BN2181" s="95"/>
      <c r="BO2181" s="95"/>
      <c r="BP2181" s="95"/>
      <c r="BQ2181" s="95"/>
      <c r="BR2181" s="7"/>
      <c r="BS2181" s="7"/>
      <c r="BT2181" s="7"/>
      <c r="BU2181" s="7"/>
      <c r="BV2181" s="7"/>
    </row>
    <row r="2182" spans="2:74">
      <c r="B2182" s="102"/>
      <c r="E2182" s="90"/>
      <c r="F2182" s="90"/>
      <c r="I2182" s="97"/>
      <c r="K2182" s="92"/>
      <c r="L2182" s="4"/>
      <c r="O2182" s="94"/>
      <c r="P2182" s="99"/>
      <c r="Q2182" s="99"/>
      <c r="R2182" s="97"/>
      <c r="S2182" s="97"/>
      <c r="U2182" s="94"/>
      <c r="AO2182" s="94"/>
      <c r="BG2182" s="94"/>
      <c r="BH2182" s="2"/>
      <c r="BI2182" s="95"/>
      <c r="BJ2182" s="95"/>
      <c r="BK2182" s="96"/>
      <c r="BL2182" s="96"/>
      <c r="BM2182" s="96"/>
      <c r="BN2182" s="95"/>
      <c r="BO2182" s="95"/>
      <c r="BP2182" s="95"/>
      <c r="BQ2182" s="95"/>
      <c r="BR2182" s="7"/>
      <c r="BS2182" s="7"/>
      <c r="BT2182" s="7"/>
      <c r="BU2182" s="7"/>
      <c r="BV2182" s="7"/>
    </row>
    <row r="2183" spans="2:74">
      <c r="B2183" s="102"/>
      <c r="E2183" s="90"/>
      <c r="F2183" s="90"/>
      <c r="I2183" s="97"/>
      <c r="K2183" s="92"/>
      <c r="L2183" s="4"/>
      <c r="O2183" s="94"/>
      <c r="P2183" s="99"/>
      <c r="Q2183" s="99"/>
      <c r="R2183" s="97"/>
      <c r="S2183" s="97"/>
      <c r="U2183" s="94"/>
      <c r="AO2183" s="94"/>
      <c r="BG2183" s="94"/>
      <c r="BH2183" s="2"/>
      <c r="BI2183" s="95"/>
      <c r="BJ2183" s="95"/>
      <c r="BK2183" s="96"/>
      <c r="BL2183" s="96"/>
      <c r="BM2183" s="96"/>
      <c r="BN2183" s="95"/>
      <c r="BO2183" s="95"/>
      <c r="BP2183" s="95"/>
      <c r="BQ2183" s="95"/>
      <c r="BR2183" s="7"/>
      <c r="BS2183" s="7"/>
      <c r="BT2183" s="7"/>
      <c r="BU2183" s="7"/>
      <c r="BV2183" s="7"/>
    </row>
    <row r="2184" spans="2:74">
      <c r="B2184" s="102"/>
      <c r="E2184" s="90"/>
      <c r="F2184" s="90"/>
      <c r="I2184" s="97"/>
      <c r="K2184" s="92"/>
      <c r="L2184" s="4"/>
      <c r="O2184" s="94"/>
      <c r="P2184" s="99"/>
      <c r="Q2184" s="99"/>
      <c r="R2184" s="97"/>
      <c r="S2184" s="97"/>
      <c r="U2184" s="94"/>
      <c r="AO2184" s="94"/>
      <c r="BG2184" s="94"/>
      <c r="BH2184" s="2"/>
      <c r="BI2184" s="95"/>
      <c r="BJ2184" s="95"/>
      <c r="BK2184" s="96"/>
      <c r="BL2184" s="96"/>
      <c r="BM2184" s="96"/>
      <c r="BN2184" s="95"/>
      <c r="BO2184" s="95"/>
      <c r="BP2184" s="95"/>
      <c r="BQ2184" s="95"/>
      <c r="BR2184" s="7"/>
      <c r="BS2184" s="7"/>
      <c r="BT2184" s="7"/>
      <c r="BU2184" s="7"/>
      <c r="BV2184" s="7"/>
    </row>
    <row r="2185" spans="2:74">
      <c r="B2185" s="102"/>
      <c r="E2185" s="90"/>
      <c r="F2185" s="90"/>
      <c r="I2185" s="97"/>
      <c r="K2185" s="92"/>
      <c r="L2185" s="4"/>
      <c r="O2185" s="94"/>
      <c r="P2185" s="99"/>
      <c r="Q2185" s="99"/>
      <c r="R2185" s="97"/>
      <c r="S2185" s="97"/>
      <c r="U2185" s="94"/>
      <c r="AO2185" s="94"/>
      <c r="BG2185" s="94"/>
      <c r="BH2185" s="2"/>
      <c r="BI2185" s="95"/>
      <c r="BJ2185" s="95"/>
      <c r="BK2185" s="96"/>
      <c r="BL2185" s="96"/>
      <c r="BM2185" s="96"/>
      <c r="BN2185" s="95"/>
      <c r="BO2185" s="95"/>
      <c r="BP2185" s="95"/>
      <c r="BQ2185" s="95"/>
      <c r="BR2185" s="7"/>
      <c r="BS2185" s="7"/>
      <c r="BT2185" s="7"/>
      <c r="BU2185" s="7"/>
      <c r="BV2185" s="7"/>
    </row>
    <row r="2186" spans="2:74">
      <c r="B2186" s="102"/>
      <c r="E2186" s="90"/>
      <c r="F2186" s="90"/>
      <c r="I2186" s="97"/>
      <c r="K2186" s="92"/>
      <c r="L2186" s="4"/>
      <c r="O2186" s="94"/>
      <c r="P2186" s="99"/>
      <c r="Q2186" s="99"/>
      <c r="R2186" s="97"/>
      <c r="S2186" s="97"/>
      <c r="U2186" s="94"/>
      <c r="AO2186" s="94"/>
      <c r="BG2186" s="94"/>
      <c r="BH2186" s="2"/>
      <c r="BI2186" s="95"/>
      <c r="BJ2186" s="95"/>
      <c r="BK2186" s="96"/>
      <c r="BL2186" s="96"/>
      <c r="BM2186" s="96"/>
      <c r="BN2186" s="95"/>
      <c r="BO2186" s="95"/>
      <c r="BP2186" s="95"/>
      <c r="BQ2186" s="95"/>
      <c r="BR2186" s="7"/>
      <c r="BS2186" s="7"/>
      <c r="BT2186" s="7"/>
      <c r="BU2186" s="7"/>
      <c r="BV2186" s="7"/>
    </row>
    <row r="2187" spans="2:74">
      <c r="B2187" s="102"/>
      <c r="E2187" s="90"/>
      <c r="F2187" s="90"/>
      <c r="I2187" s="97"/>
      <c r="K2187" s="92"/>
      <c r="L2187" s="4"/>
      <c r="O2187" s="94"/>
      <c r="P2187" s="99"/>
      <c r="Q2187" s="99"/>
      <c r="R2187" s="97"/>
      <c r="S2187" s="97"/>
      <c r="U2187" s="94"/>
      <c r="AO2187" s="94"/>
      <c r="BG2187" s="94"/>
      <c r="BH2187" s="2"/>
      <c r="BI2187" s="95"/>
      <c r="BJ2187" s="95"/>
      <c r="BK2187" s="96"/>
      <c r="BL2187" s="96"/>
      <c r="BM2187" s="96"/>
      <c r="BN2187" s="95"/>
      <c r="BO2187" s="95"/>
      <c r="BP2187" s="95"/>
      <c r="BQ2187" s="95"/>
      <c r="BR2187" s="7"/>
      <c r="BS2187" s="7"/>
      <c r="BT2187" s="7"/>
      <c r="BU2187" s="7"/>
      <c r="BV2187" s="7"/>
    </row>
    <row r="2188" spans="2:74">
      <c r="B2188" s="102"/>
      <c r="E2188" s="90"/>
      <c r="F2188" s="90"/>
      <c r="I2188" s="97"/>
      <c r="K2188" s="92"/>
      <c r="L2188" s="4"/>
      <c r="O2188" s="94"/>
      <c r="P2188" s="99"/>
      <c r="Q2188" s="99"/>
      <c r="R2188" s="97"/>
      <c r="S2188" s="97"/>
      <c r="U2188" s="94"/>
      <c r="AO2188" s="94"/>
      <c r="BG2188" s="94"/>
      <c r="BH2188" s="2"/>
      <c r="BI2188" s="95"/>
      <c r="BJ2188" s="95"/>
      <c r="BK2188" s="96"/>
      <c r="BL2188" s="96"/>
      <c r="BM2188" s="96"/>
      <c r="BN2188" s="95"/>
      <c r="BO2188" s="95"/>
      <c r="BP2188" s="95"/>
      <c r="BQ2188" s="95"/>
      <c r="BR2188" s="7"/>
      <c r="BS2188" s="7"/>
      <c r="BT2188" s="7"/>
      <c r="BU2188" s="7"/>
      <c r="BV2188" s="7"/>
    </row>
    <row r="2189" spans="2:74">
      <c r="B2189" s="102"/>
      <c r="E2189" s="90"/>
      <c r="F2189" s="90"/>
      <c r="I2189" s="97"/>
      <c r="K2189" s="92"/>
      <c r="L2189" s="4"/>
      <c r="O2189" s="94"/>
      <c r="P2189" s="99"/>
      <c r="Q2189" s="99"/>
      <c r="R2189" s="97"/>
      <c r="S2189" s="97"/>
      <c r="U2189" s="94"/>
      <c r="AO2189" s="94"/>
      <c r="BG2189" s="94"/>
      <c r="BH2189" s="2"/>
      <c r="BI2189" s="95"/>
      <c r="BJ2189" s="95"/>
      <c r="BK2189" s="96"/>
      <c r="BL2189" s="96"/>
      <c r="BM2189" s="96"/>
      <c r="BN2189" s="95"/>
      <c r="BO2189" s="95"/>
      <c r="BP2189" s="95"/>
      <c r="BQ2189" s="95"/>
      <c r="BR2189" s="7"/>
      <c r="BS2189" s="7"/>
      <c r="BT2189" s="7"/>
      <c r="BU2189" s="7"/>
      <c r="BV2189" s="7"/>
    </row>
    <row r="2190" spans="2:74">
      <c r="B2190" s="102"/>
      <c r="E2190" s="90"/>
      <c r="F2190" s="90"/>
      <c r="I2190" s="97"/>
      <c r="K2190" s="92"/>
      <c r="L2190" s="4"/>
      <c r="O2190" s="94"/>
      <c r="P2190" s="99"/>
      <c r="Q2190" s="99"/>
      <c r="R2190" s="97"/>
      <c r="S2190" s="97"/>
      <c r="U2190" s="94"/>
      <c r="AO2190" s="94"/>
      <c r="BG2190" s="94"/>
      <c r="BH2190" s="2"/>
      <c r="BI2190" s="95"/>
      <c r="BJ2190" s="95"/>
      <c r="BK2190" s="96"/>
      <c r="BL2190" s="96"/>
      <c r="BM2190" s="96"/>
      <c r="BN2190" s="95"/>
      <c r="BO2190" s="95"/>
      <c r="BP2190" s="95"/>
      <c r="BQ2190" s="95"/>
      <c r="BR2190" s="7"/>
      <c r="BS2190" s="7"/>
      <c r="BT2190" s="7"/>
      <c r="BU2190" s="7"/>
      <c r="BV2190" s="7"/>
    </row>
    <row r="2191" spans="2:74">
      <c r="B2191" s="102"/>
      <c r="E2191" s="90"/>
      <c r="F2191" s="90"/>
      <c r="I2191" s="97"/>
      <c r="K2191" s="92"/>
      <c r="L2191" s="4"/>
      <c r="O2191" s="94"/>
      <c r="P2191" s="99"/>
      <c r="Q2191" s="99"/>
      <c r="R2191" s="97"/>
      <c r="S2191" s="97"/>
      <c r="U2191" s="94"/>
      <c r="AO2191" s="94"/>
      <c r="BG2191" s="94"/>
      <c r="BH2191" s="2"/>
      <c r="BI2191" s="95"/>
      <c r="BJ2191" s="95"/>
      <c r="BK2191" s="96"/>
      <c r="BL2191" s="96"/>
      <c r="BM2191" s="96"/>
      <c r="BN2191" s="95"/>
      <c r="BO2191" s="95"/>
      <c r="BP2191" s="95"/>
      <c r="BQ2191" s="95"/>
      <c r="BR2191" s="7"/>
      <c r="BS2191" s="7"/>
      <c r="BT2191" s="7"/>
      <c r="BU2191" s="7"/>
      <c r="BV2191" s="7"/>
    </row>
    <row r="2192" spans="2:74">
      <c r="B2192" s="102"/>
      <c r="E2192" s="90"/>
      <c r="F2192" s="90"/>
      <c r="I2192" s="97"/>
      <c r="K2192" s="92"/>
      <c r="L2192" s="4"/>
      <c r="O2192" s="94"/>
      <c r="P2192" s="99"/>
      <c r="Q2192" s="99"/>
      <c r="R2192" s="97"/>
      <c r="S2192" s="97"/>
      <c r="U2192" s="94"/>
      <c r="AO2192" s="94"/>
      <c r="BG2192" s="94"/>
      <c r="BH2192" s="2"/>
      <c r="BI2192" s="95"/>
      <c r="BJ2192" s="95"/>
      <c r="BK2192" s="96"/>
      <c r="BL2192" s="96"/>
      <c r="BM2192" s="96"/>
      <c r="BN2192" s="95"/>
      <c r="BO2192" s="95"/>
      <c r="BP2192" s="95"/>
      <c r="BQ2192" s="95"/>
      <c r="BR2192" s="7"/>
      <c r="BS2192" s="7"/>
      <c r="BT2192" s="7"/>
      <c r="BU2192" s="7"/>
      <c r="BV2192" s="7"/>
    </row>
    <row r="2193" spans="2:74">
      <c r="B2193" s="102"/>
      <c r="E2193" s="90"/>
      <c r="F2193" s="90"/>
      <c r="I2193" s="97"/>
      <c r="K2193" s="92"/>
      <c r="L2193" s="4"/>
      <c r="O2193" s="94"/>
      <c r="P2193" s="99"/>
      <c r="Q2193" s="99"/>
      <c r="R2193" s="97"/>
      <c r="S2193" s="97"/>
      <c r="U2193" s="94"/>
      <c r="AO2193" s="94"/>
      <c r="BG2193" s="94"/>
      <c r="BH2193" s="2"/>
      <c r="BI2193" s="95"/>
      <c r="BJ2193" s="95"/>
      <c r="BK2193" s="96"/>
      <c r="BL2193" s="96"/>
      <c r="BM2193" s="96"/>
      <c r="BN2193" s="95"/>
      <c r="BO2193" s="95"/>
      <c r="BP2193" s="95"/>
      <c r="BQ2193" s="95"/>
      <c r="BR2193" s="7"/>
      <c r="BS2193" s="7"/>
      <c r="BT2193" s="7"/>
      <c r="BU2193" s="7"/>
      <c r="BV2193" s="7"/>
    </row>
    <row r="2194" spans="2:74">
      <c r="B2194" s="102"/>
      <c r="E2194" s="90"/>
      <c r="F2194" s="90"/>
      <c r="I2194" s="97"/>
      <c r="K2194" s="92"/>
      <c r="L2194" s="4"/>
      <c r="O2194" s="94"/>
      <c r="P2194" s="99"/>
      <c r="Q2194" s="99"/>
      <c r="R2194" s="97"/>
      <c r="S2194" s="97"/>
      <c r="U2194" s="94"/>
      <c r="AO2194" s="94"/>
      <c r="BG2194" s="94"/>
      <c r="BH2194" s="2"/>
      <c r="BI2194" s="95"/>
      <c r="BJ2194" s="95"/>
      <c r="BK2194" s="96"/>
      <c r="BL2194" s="96"/>
      <c r="BM2194" s="96"/>
      <c r="BN2194" s="95"/>
      <c r="BO2194" s="95"/>
      <c r="BP2194" s="95"/>
      <c r="BQ2194" s="95"/>
      <c r="BR2194" s="7"/>
      <c r="BS2194" s="7"/>
      <c r="BT2194" s="7"/>
      <c r="BU2194" s="7"/>
      <c r="BV2194" s="7"/>
    </row>
    <row r="2195" spans="2:74">
      <c r="B2195" s="102"/>
      <c r="E2195" s="90"/>
      <c r="F2195" s="90"/>
      <c r="I2195" s="97"/>
      <c r="K2195" s="92"/>
      <c r="L2195" s="4"/>
      <c r="O2195" s="94"/>
      <c r="P2195" s="99"/>
      <c r="Q2195" s="99"/>
      <c r="R2195" s="97"/>
      <c r="S2195" s="97"/>
      <c r="T2195" s="4"/>
      <c r="U2195" s="4"/>
      <c r="W2195" s="1"/>
      <c r="X2195" s="90"/>
      <c r="Y2195" s="90"/>
      <c r="Z2195" s="97"/>
      <c r="AA2195" s="97"/>
      <c r="AB2195" s="97"/>
      <c r="AC2195" s="6"/>
      <c r="AD2195" s="103"/>
      <c r="AE2195" s="4"/>
      <c r="AF2195" s="4"/>
      <c r="AH2195" s="1"/>
      <c r="AI2195" s="90"/>
      <c r="AJ2195" s="99"/>
      <c r="AK2195" s="97"/>
      <c r="AL2195" s="97"/>
      <c r="AM2195" s="4"/>
      <c r="AN2195" s="4"/>
      <c r="AP2195" s="7"/>
      <c r="AQ2195" s="99"/>
      <c r="AR2195" s="99"/>
      <c r="AS2195" s="97"/>
      <c r="AT2195" s="97"/>
      <c r="AU2195" s="97"/>
      <c r="AW2195" s="103"/>
      <c r="AX2195" s="4"/>
      <c r="AY2195" s="4"/>
      <c r="BA2195" s="1"/>
      <c r="BB2195" s="90"/>
      <c r="BC2195" s="99"/>
      <c r="BD2195" s="97"/>
      <c r="BE2195" s="97"/>
      <c r="BF2195" s="4"/>
      <c r="BG2195" s="94"/>
      <c r="BH2195" s="2"/>
      <c r="BI2195" s="95"/>
      <c r="BJ2195" s="95"/>
      <c r="BK2195" s="96"/>
      <c r="BL2195" s="96"/>
      <c r="BM2195" s="96"/>
      <c r="BN2195" s="95"/>
      <c r="BO2195" s="95"/>
      <c r="BP2195" s="95"/>
      <c r="BQ2195" s="95"/>
      <c r="BR2195" s="7"/>
      <c r="BS2195" s="7"/>
      <c r="BT2195" s="7"/>
      <c r="BU2195" s="7"/>
      <c r="BV2195" s="7"/>
    </row>
    <row r="2196" spans="2:74">
      <c r="B2196" s="102"/>
      <c r="E2196" s="90"/>
      <c r="F2196" s="90"/>
      <c r="I2196" s="97"/>
      <c r="K2196" s="92"/>
      <c r="L2196" s="4"/>
      <c r="O2196" s="94"/>
      <c r="P2196" s="99"/>
      <c r="Q2196" s="99"/>
      <c r="R2196" s="97"/>
      <c r="S2196" s="97"/>
      <c r="T2196" s="4"/>
      <c r="U2196" s="4"/>
      <c r="W2196" s="1"/>
      <c r="X2196" s="99"/>
      <c r="Y2196" s="90"/>
      <c r="Z2196" s="97"/>
      <c r="AA2196" s="97"/>
      <c r="AB2196" s="97"/>
      <c r="AC2196" s="6"/>
      <c r="AD2196" s="103"/>
      <c r="AE2196" s="4"/>
      <c r="AF2196" s="4"/>
      <c r="AH2196" s="1"/>
      <c r="AI2196" s="90"/>
      <c r="AJ2196" s="99"/>
      <c r="AK2196" s="97"/>
      <c r="AL2196" s="97"/>
      <c r="AM2196" s="4"/>
      <c r="AN2196" s="4"/>
      <c r="AP2196" s="7"/>
      <c r="AQ2196" s="99"/>
      <c r="AR2196" s="99"/>
      <c r="AS2196" s="97"/>
      <c r="AT2196" s="97"/>
      <c r="AU2196" s="97"/>
      <c r="AW2196" s="103"/>
      <c r="AX2196" s="4"/>
      <c r="AY2196" s="4"/>
      <c r="BA2196" s="1"/>
      <c r="BB2196" s="90"/>
      <c r="BC2196" s="99"/>
      <c r="BD2196" s="97"/>
      <c r="BE2196" s="97"/>
      <c r="BF2196" s="4"/>
      <c r="BG2196" s="94"/>
      <c r="BH2196" s="2"/>
      <c r="BI2196" s="95"/>
      <c r="BJ2196" s="95"/>
      <c r="BK2196" s="96"/>
      <c r="BL2196" s="96"/>
      <c r="BM2196" s="96"/>
      <c r="BN2196" s="95"/>
      <c r="BO2196" s="95"/>
      <c r="BP2196" s="95"/>
      <c r="BQ2196" s="95"/>
      <c r="BR2196" s="7"/>
      <c r="BS2196" s="7"/>
      <c r="BT2196" s="7"/>
      <c r="BU2196" s="7"/>
      <c r="BV2196" s="7"/>
    </row>
    <row r="2197" spans="2:74">
      <c r="B2197" s="102"/>
      <c r="E2197" s="90"/>
      <c r="F2197" s="90"/>
      <c r="I2197" s="97"/>
      <c r="K2197" s="92"/>
      <c r="L2197" s="4"/>
      <c r="O2197" s="94"/>
      <c r="P2197" s="99"/>
      <c r="Q2197" s="99"/>
      <c r="R2197" s="97"/>
      <c r="S2197" s="97"/>
      <c r="T2197" s="4"/>
      <c r="U2197" s="4"/>
      <c r="W2197" s="1"/>
      <c r="X2197" s="99"/>
      <c r="Y2197" s="90"/>
      <c r="Z2197" s="97"/>
      <c r="AA2197" s="97"/>
      <c r="AB2197" s="97"/>
      <c r="AC2197" s="6"/>
      <c r="AD2197" s="103"/>
      <c r="AE2197" s="4"/>
      <c r="AF2197" s="4"/>
      <c r="AH2197" s="1"/>
      <c r="AI2197" s="90"/>
      <c r="AJ2197" s="99"/>
      <c r="AK2197" s="97"/>
      <c r="AL2197" s="97"/>
      <c r="AM2197" s="4"/>
      <c r="AN2197" s="4"/>
      <c r="AP2197" s="7"/>
      <c r="AQ2197" s="99"/>
      <c r="AR2197" s="99"/>
      <c r="AS2197" s="97"/>
      <c r="AT2197" s="97"/>
      <c r="AU2197" s="97"/>
      <c r="AW2197" s="103"/>
      <c r="AX2197" s="4"/>
      <c r="AY2197" s="4"/>
      <c r="BA2197" s="1"/>
      <c r="BB2197" s="90"/>
      <c r="BC2197" s="99"/>
      <c r="BD2197" s="97"/>
      <c r="BE2197" s="97"/>
      <c r="BF2197" s="4"/>
      <c r="BG2197" s="94"/>
      <c r="BH2197" s="2"/>
      <c r="BI2197" s="95"/>
      <c r="BJ2197" s="95"/>
      <c r="BK2197" s="96"/>
      <c r="BL2197" s="96"/>
      <c r="BM2197" s="96"/>
      <c r="BN2197" s="95"/>
      <c r="BO2197" s="95"/>
      <c r="BP2197" s="95"/>
      <c r="BQ2197" s="95"/>
      <c r="BR2197" s="7"/>
      <c r="BS2197" s="7"/>
      <c r="BT2197" s="7"/>
      <c r="BU2197" s="7"/>
      <c r="BV2197" s="7"/>
    </row>
    <row r="2198" spans="2:74">
      <c r="B2198" s="102"/>
      <c r="E2198" s="90"/>
      <c r="F2198" s="90"/>
      <c r="I2198" s="97"/>
      <c r="K2198" s="92"/>
      <c r="L2198" s="4"/>
      <c r="O2198" s="94"/>
      <c r="P2198" s="99"/>
      <c r="Q2198" s="99"/>
      <c r="R2198" s="97"/>
      <c r="S2198" s="97"/>
      <c r="T2198" s="4"/>
      <c r="U2198" s="4"/>
      <c r="W2198" s="1"/>
      <c r="X2198" s="90"/>
      <c r="Y2198" s="90"/>
      <c r="Z2198" s="97"/>
      <c r="AA2198" s="97"/>
      <c r="AB2198" s="97"/>
      <c r="AC2198" s="6"/>
      <c r="AD2198" s="103"/>
      <c r="AE2198" s="4"/>
      <c r="AF2198" s="4"/>
      <c r="AH2198" s="1"/>
      <c r="AI2198" s="90"/>
      <c r="AJ2198" s="99"/>
      <c r="AK2198" s="97"/>
      <c r="AL2198" s="97"/>
      <c r="AM2198" s="4"/>
      <c r="AN2198" s="4"/>
      <c r="AP2198" s="7"/>
      <c r="AQ2198" s="99"/>
      <c r="AR2198" s="99"/>
      <c r="AS2198" s="97"/>
      <c r="AT2198" s="97"/>
      <c r="AU2198" s="97"/>
      <c r="AW2198" s="103"/>
      <c r="AX2198" s="4"/>
      <c r="AY2198" s="4"/>
      <c r="BA2198" s="1"/>
      <c r="BB2198" s="90"/>
      <c r="BC2198" s="99"/>
      <c r="BD2198" s="97"/>
      <c r="BE2198" s="97"/>
      <c r="BF2198" s="4"/>
      <c r="BG2198" s="94"/>
      <c r="BH2198" s="2"/>
      <c r="BI2198" s="95"/>
      <c r="BJ2198" s="95"/>
      <c r="BK2198" s="96"/>
      <c r="BL2198" s="96"/>
      <c r="BM2198" s="96"/>
      <c r="BN2198" s="95"/>
      <c r="BO2198" s="95"/>
      <c r="BP2198" s="95"/>
      <c r="BQ2198" s="95"/>
      <c r="BR2198" s="7"/>
      <c r="BS2198" s="7"/>
      <c r="BT2198" s="7"/>
      <c r="BU2198" s="7"/>
      <c r="BV2198" s="7"/>
    </row>
    <row r="2199" spans="2:74">
      <c r="B2199" s="102"/>
      <c r="E2199" s="90"/>
      <c r="F2199" s="90"/>
      <c r="I2199" s="97"/>
      <c r="K2199" s="92"/>
      <c r="L2199" s="4"/>
      <c r="O2199" s="94"/>
      <c r="P2199" s="99"/>
      <c r="Q2199" s="99"/>
      <c r="R2199" s="97"/>
      <c r="S2199" s="97"/>
      <c r="T2199" s="4"/>
      <c r="U2199" s="4"/>
      <c r="W2199" s="1"/>
      <c r="X2199" s="90"/>
      <c r="Y2199" s="90"/>
      <c r="Z2199" s="97"/>
      <c r="AA2199" s="97"/>
      <c r="AB2199" s="97"/>
      <c r="AC2199" s="6"/>
      <c r="AD2199" s="103"/>
      <c r="AE2199" s="4"/>
      <c r="AF2199" s="4"/>
      <c r="AH2199" s="1"/>
      <c r="AI2199" s="90"/>
      <c r="AJ2199" s="99"/>
      <c r="AK2199" s="97"/>
      <c r="AL2199" s="97"/>
      <c r="AM2199" s="4"/>
      <c r="AN2199" s="4"/>
      <c r="AP2199" s="7"/>
      <c r="AQ2199" s="99"/>
      <c r="AR2199" s="99"/>
      <c r="AS2199" s="97"/>
      <c r="AT2199" s="97"/>
      <c r="AU2199" s="97"/>
      <c r="AW2199" s="103"/>
      <c r="AX2199" s="4"/>
      <c r="AY2199" s="4"/>
      <c r="BA2199" s="1"/>
      <c r="BB2199" s="90"/>
      <c r="BC2199" s="99"/>
      <c r="BD2199" s="97"/>
      <c r="BE2199" s="97"/>
      <c r="BF2199" s="4"/>
      <c r="BG2199" s="94"/>
      <c r="BH2199" s="2"/>
      <c r="BI2199" s="95"/>
      <c r="BJ2199" s="95"/>
      <c r="BK2199" s="96"/>
      <c r="BL2199" s="96"/>
      <c r="BM2199" s="96"/>
      <c r="BN2199" s="95"/>
      <c r="BO2199" s="95"/>
      <c r="BP2199" s="95"/>
      <c r="BQ2199" s="95"/>
      <c r="BR2199" s="7"/>
      <c r="BS2199" s="7"/>
      <c r="BT2199" s="7"/>
      <c r="BU2199" s="7"/>
      <c r="BV2199" s="7"/>
    </row>
    <row r="2200" spans="2:74">
      <c r="E2200" s="90"/>
      <c r="F2200" s="90"/>
      <c r="I2200" s="97"/>
      <c r="K2200" s="92"/>
      <c r="L2200" s="4"/>
      <c r="O2200" s="94"/>
      <c r="P2200" s="99"/>
      <c r="Q2200" s="99"/>
      <c r="R2200" s="97"/>
      <c r="S2200" s="97"/>
      <c r="T2200" s="4"/>
      <c r="U2200" s="4"/>
      <c r="W2200" s="1"/>
      <c r="X2200" s="90"/>
      <c r="Y2200" s="90"/>
      <c r="Z2200" s="97"/>
      <c r="AA2200" s="97"/>
      <c r="AB2200" s="97"/>
      <c r="AC2200" s="6"/>
      <c r="AD2200" s="103"/>
      <c r="AE2200" s="4"/>
      <c r="AF2200" s="4"/>
      <c r="AH2200" s="1"/>
      <c r="AI2200" s="90"/>
      <c r="AJ2200" s="99"/>
      <c r="AK2200" s="97"/>
      <c r="AL2200" s="97"/>
      <c r="AM2200" s="4"/>
      <c r="AN2200" s="4"/>
      <c r="AP2200" s="7"/>
      <c r="AQ2200" s="99"/>
      <c r="AR2200" s="99"/>
      <c r="AS2200" s="97"/>
      <c r="AT2200" s="97"/>
      <c r="AU2200" s="97"/>
      <c r="AW2200" s="103"/>
      <c r="AX2200" s="4"/>
      <c r="AY2200" s="4"/>
      <c r="BA2200" s="1"/>
      <c r="BB2200" s="90"/>
      <c r="BC2200" s="99"/>
      <c r="BD2200" s="97"/>
      <c r="BE2200" s="97"/>
      <c r="BF2200" s="4"/>
      <c r="BG2200" s="94"/>
      <c r="BH2200" s="2"/>
      <c r="BI2200" s="95"/>
      <c r="BJ2200" s="95"/>
      <c r="BK2200" s="96"/>
      <c r="BL2200" s="96"/>
      <c r="BM2200" s="96"/>
      <c r="BN2200" s="95"/>
      <c r="BO2200" s="95"/>
      <c r="BP2200" s="95"/>
      <c r="BQ2200" s="95"/>
      <c r="BR2200" s="7"/>
      <c r="BS2200" s="7"/>
      <c r="BT2200" s="7"/>
      <c r="BU2200" s="7"/>
      <c r="BV2200" s="7"/>
    </row>
    <row r="2201" spans="2:74">
      <c r="E2201" s="90"/>
      <c r="F2201" s="90"/>
      <c r="I2201" s="97"/>
      <c r="K2201" s="92"/>
      <c r="L2201" s="4"/>
      <c r="O2201" s="94"/>
      <c r="P2201" s="99"/>
      <c r="Q2201" s="99"/>
      <c r="R2201" s="97"/>
      <c r="S2201" s="97"/>
      <c r="T2201" s="4"/>
      <c r="U2201" s="4"/>
      <c r="W2201" s="1"/>
      <c r="X2201" s="90"/>
      <c r="Y2201" s="90"/>
      <c r="Z2201" s="97"/>
      <c r="AA2201" s="97"/>
      <c r="AB2201" s="97"/>
      <c r="AC2201" s="6"/>
      <c r="AD2201" s="103"/>
      <c r="AE2201" s="4"/>
      <c r="AF2201" s="4"/>
      <c r="AH2201" s="1"/>
      <c r="AI2201" s="90"/>
      <c r="AJ2201" s="99"/>
      <c r="AK2201" s="97"/>
      <c r="AL2201" s="97"/>
      <c r="AM2201" s="4"/>
      <c r="AN2201" s="4"/>
      <c r="AP2201" s="7"/>
      <c r="AQ2201" s="99"/>
      <c r="AR2201" s="99"/>
      <c r="AS2201" s="97"/>
      <c r="AT2201" s="97"/>
      <c r="AU2201" s="97"/>
      <c r="AW2201" s="103"/>
      <c r="AX2201" s="4"/>
      <c r="AY2201" s="4"/>
      <c r="BA2201" s="1"/>
      <c r="BB2201" s="90"/>
      <c r="BC2201" s="99"/>
      <c r="BD2201" s="97"/>
      <c r="BE2201" s="97"/>
      <c r="BF2201" s="4"/>
      <c r="BG2201" s="94"/>
      <c r="BH2201" s="2"/>
      <c r="BI2201" s="95"/>
      <c r="BJ2201" s="95"/>
      <c r="BK2201" s="96"/>
      <c r="BL2201" s="96"/>
      <c r="BM2201" s="96"/>
      <c r="BN2201" s="95"/>
      <c r="BO2201" s="95"/>
      <c r="BP2201" s="95"/>
      <c r="BQ2201" s="95"/>
      <c r="BR2201" s="7"/>
      <c r="BS2201" s="7"/>
      <c r="BT2201" s="7"/>
      <c r="BU2201" s="7"/>
      <c r="BV2201" s="7"/>
    </row>
    <row r="2202" spans="2:74">
      <c r="E2202" s="90"/>
      <c r="F2202" s="90"/>
      <c r="I2202" s="97"/>
      <c r="K2202" s="92"/>
      <c r="L2202" s="4"/>
      <c r="O2202" s="94"/>
      <c r="P2202" s="99"/>
      <c r="Q2202" s="99"/>
      <c r="R2202" s="97"/>
      <c r="S2202" s="97"/>
      <c r="T2202" s="4"/>
      <c r="U2202" s="4"/>
      <c r="W2202" s="1"/>
      <c r="X2202" s="90"/>
      <c r="Y2202" s="90"/>
      <c r="Z2202" s="97"/>
      <c r="AA2202" s="97"/>
      <c r="AB2202" s="97"/>
      <c r="AC2202" s="6"/>
      <c r="AD2202" s="103"/>
      <c r="AE2202" s="4"/>
      <c r="AF2202" s="4"/>
      <c r="AH2202" s="1"/>
      <c r="AI2202" s="90"/>
      <c r="AJ2202" s="99"/>
      <c r="AK2202" s="97"/>
      <c r="AL2202" s="97"/>
      <c r="AM2202" s="4"/>
      <c r="AN2202" s="4"/>
      <c r="AP2202" s="7"/>
      <c r="AQ2202" s="99"/>
      <c r="AR2202" s="99"/>
      <c r="AS2202" s="97"/>
      <c r="AT2202" s="97"/>
      <c r="AU2202" s="97"/>
      <c r="AW2202" s="103"/>
      <c r="AX2202" s="4"/>
      <c r="AY2202" s="4"/>
      <c r="BA2202" s="1"/>
      <c r="BB2202" s="90"/>
      <c r="BC2202" s="99"/>
      <c r="BD2202" s="97"/>
      <c r="BE2202" s="97"/>
      <c r="BF2202" s="4"/>
      <c r="BG2202" s="94"/>
      <c r="BH2202" s="2"/>
      <c r="BI2202" s="95"/>
      <c r="BJ2202" s="95"/>
      <c r="BK2202" s="96"/>
      <c r="BL2202" s="96"/>
      <c r="BM2202" s="96"/>
      <c r="BN2202" s="95"/>
      <c r="BO2202" s="95"/>
      <c r="BP2202" s="95"/>
      <c r="BQ2202" s="95"/>
      <c r="BR2202" s="7"/>
      <c r="BS2202" s="7"/>
      <c r="BT2202" s="7"/>
      <c r="BU2202" s="7"/>
      <c r="BV2202" s="7"/>
    </row>
    <row r="2203" spans="2:74">
      <c r="E2203" s="90"/>
      <c r="F2203" s="90"/>
      <c r="I2203" s="97"/>
      <c r="K2203" s="92"/>
      <c r="L2203" s="4"/>
      <c r="O2203" s="94"/>
      <c r="P2203" s="99"/>
      <c r="Q2203" s="99"/>
      <c r="R2203" s="97"/>
      <c r="S2203" s="97"/>
      <c r="T2203" s="4"/>
      <c r="U2203" s="4"/>
      <c r="W2203" s="1"/>
      <c r="X2203" s="90"/>
      <c r="Y2203" s="90"/>
      <c r="Z2203" s="97"/>
      <c r="AA2203" s="97"/>
      <c r="AB2203" s="97"/>
      <c r="AC2203" s="6"/>
      <c r="AD2203" s="103"/>
      <c r="AE2203" s="4"/>
      <c r="AF2203" s="4"/>
      <c r="AH2203" s="1"/>
      <c r="AI2203" s="90"/>
      <c r="AJ2203" s="99"/>
      <c r="AK2203" s="97"/>
      <c r="AL2203" s="97"/>
      <c r="AM2203" s="4"/>
      <c r="AN2203" s="4"/>
      <c r="AP2203" s="7"/>
      <c r="AQ2203" s="99"/>
      <c r="AR2203" s="99"/>
      <c r="AS2203" s="97"/>
      <c r="AT2203" s="97"/>
      <c r="AU2203" s="97"/>
      <c r="AW2203" s="103"/>
      <c r="AX2203" s="4"/>
      <c r="AY2203" s="4"/>
      <c r="BA2203" s="1"/>
      <c r="BB2203" s="90"/>
      <c r="BC2203" s="99"/>
      <c r="BD2203" s="97"/>
      <c r="BE2203" s="97"/>
      <c r="BF2203" s="4"/>
      <c r="BG2203" s="94"/>
      <c r="BH2203" s="2"/>
      <c r="BI2203" s="95"/>
      <c r="BJ2203" s="95"/>
      <c r="BK2203" s="96"/>
      <c r="BL2203" s="96"/>
      <c r="BM2203" s="96"/>
      <c r="BN2203" s="95"/>
      <c r="BO2203" s="95"/>
      <c r="BP2203" s="95"/>
      <c r="BQ2203" s="95"/>
      <c r="BR2203" s="7"/>
      <c r="BS2203" s="7"/>
      <c r="BT2203" s="7"/>
      <c r="BU2203" s="7"/>
      <c r="BV2203" s="7"/>
    </row>
    <row r="2204" spans="2:74">
      <c r="E2204" s="90"/>
      <c r="F2204" s="90"/>
      <c r="I2204" s="97"/>
      <c r="K2204" s="92"/>
      <c r="L2204" s="4"/>
      <c r="O2204" s="94"/>
      <c r="P2204" s="99"/>
      <c r="Q2204" s="99"/>
      <c r="R2204" s="97"/>
      <c r="S2204" s="97"/>
      <c r="T2204" s="4"/>
      <c r="U2204" s="4"/>
      <c r="W2204" s="1"/>
      <c r="X2204" s="90"/>
      <c r="Y2204" s="90"/>
      <c r="Z2204" s="97"/>
      <c r="AA2204" s="97"/>
      <c r="AB2204" s="97"/>
      <c r="AC2204" s="6"/>
      <c r="AD2204" s="103"/>
      <c r="AE2204" s="4"/>
      <c r="AF2204" s="4"/>
      <c r="AH2204" s="1"/>
      <c r="AI2204" s="90"/>
      <c r="AJ2204" s="99"/>
      <c r="AK2204" s="97"/>
      <c r="AL2204" s="97"/>
      <c r="AM2204" s="4"/>
      <c r="AN2204" s="4"/>
      <c r="AP2204" s="7"/>
      <c r="AQ2204" s="99"/>
      <c r="AR2204" s="99"/>
      <c r="AS2204" s="97"/>
      <c r="AT2204" s="97"/>
      <c r="AU2204" s="97"/>
      <c r="AW2204" s="103"/>
      <c r="AX2204" s="4"/>
      <c r="AY2204" s="4"/>
      <c r="BA2204" s="1"/>
      <c r="BB2204" s="90"/>
      <c r="BC2204" s="99"/>
      <c r="BD2204" s="97"/>
      <c r="BE2204" s="97"/>
      <c r="BF2204" s="4"/>
      <c r="BG2204" s="94"/>
      <c r="BH2204" s="2"/>
      <c r="BI2204" s="95"/>
      <c r="BJ2204" s="95"/>
      <c r="BK2204" s="96"/>
      <c r="BL2204" s="96"/>
      <c r="BM2204" s="96"/>
      <c r="BN2204" s="95"/>
      <c r="BO2204" s="95"/>
      <c r="BP2204" s="95"/>
      <c r="BQ2204" s="95"/>
      <c r="BR2204" s="7"/>
      <c r="BS2204" s="7"/>
      <c r="BT2204" s="7"/>
      <c r="BU2204" s="7"/>
      <c r="BV2204" s="7"/>
    </row>
    <row r="2205" spans="2:74">
      <c r="E2205" s="90"/>
      <c r="F2205" s="90"/>
      <c r="I2205" s="97"/>
      <c r="K2205" s="92"/>
      <c r="L2205" s="4"/>
      <c r="O2205" s="94"/>
      <c r="P2205" s="99"/>
      <c r="Q2205" s="99"/>
      <c r="R2205" s="97"/>
      <c r="S2205" s="97"/>
      <c r="T2205" s="4"/>
      <c r="U2205" s="4"/>
      <c r="W2205" s="1"/>
      <c r="X2205" s="90"/>
      <c r="Y2205" s="90"/>
      <c r="Z2205" s="97"/>
      <c r="AA2205" s="97"/>
      <c r="AB2205" s="97"/>
      <c r="AC2205" s="6"/>
      <c r="AD2205" s="103"/>
      <c r="AE2205" s="4"/>
      <c r="AF2205" s="4"/>
      <c r="AH2205" s="1"/>
      <c r="AI2205" s="90"/>
      <c r="AJ2205" s="99"/>
      <c r="AK2205" s="97"/>
      <c r="AL2205" s="97"/>
      <c r="AM2205" s="4"/>
      <c r="AN2205" s="4"/>
      <c r="AP2205" s="7"/>
      <c r="AQ2205" s="99"/>
      <c r="AR2205" s="99"/>
      <c r="AS2205" s="97"/>
      <c r="AT2205" s="97"/>
      <c r="AU2205" s="97"/>
      <c r="AW2205" s="103"/>
      <c r="AX2205" s="4"/>
      <c r="AY2205" s="4"/>
      <c r="BA2205" s="1"/>
      <c r="BB2205" s="90"/>
      <c r="BC2205" s="99"/>
      <c r="BD2205" s="97"/>
      <c r="BE2205" s="97"/>
      <c r="BF2205" s="4"/>
      <c r="BG2205" s="94"/>
      <c r="BH2205" s="2"/>
      <c r="BI2205" s="95"/>
      <c r="BJ2205" s="95"/>
      <c r="BK2205" s="96"/>
      <c r="BL2205" s="96"/>
      <c r="BM2205" s="96"/>
      <c r="BN2205" s="95"/>
      <c r="BO2205" s="95"/>
      <c r="BP2205" s="95"/>
      <c r="BQ2205" s="95"/>
      <c r="BR2205" s="7"/>
      <c r="BS2205" s="7"/>
      <c r="BT2205" s="7"/>
      <c r="BU2205" s="7"/>
      <c r="BV2205" s="7"/>
    </row>
    <row r="2206" spans="2:74">
      <c r="E2206" s="90"/>
      <c r="F2206" s="90"/>
      <c r="I2206" s="97"/>
      <c r="K2206" s="92"/>
      <c r="L2206" s="4"/>
      <c r="O2206" s="94"/>
      <c r="P2206" s="99"/>
      <c r="Q2206" s="99"/>
      <c r="R2206" s="97"/>
      <c r="S2206" s="97"/>
      <c r="T2206" s="4"/>
      <c r="U2206" s="4"/>
      <c r="W2206" s="1"/>
      <c r="X2206" s="90"/>
      <c r="Y2206" s="90"/>
      <c r="Z2206" s="97"/>
      <c r="AA2206" s="97"/>
      <c r="AB2206" s="97"/>
      <c r="AC2206" s="6"/>
      <c r="AD2206" s="103"/>
      <c r="AE2206" s="4"/>
      <c r="AF2206" s="4"/>
      <c r="AH2206" s="1"/>
      <c r="AI2206" s="90"/>
      <c r="AJ2206" s="99"/>
      <c r="AK2206" s="97"/>
      <c r="AL2206" s="97"/>
      <c r="AM2206" s="4"/>
      <c r="AN2206" s="4"/>
      <c r="AP2206" s="7"/>
      <c r="AQ2206" s="99"/>
      <c r="AR2206" s="99"/>
      <c r="AS2206" s="97"/>
      <c r="AT2206" s="97"/>
      <c r="AU2206" s="97"/>
      <c r="AW2206" s="103"/>
      <c r="AX2206" s="4"/>
      <c r="AY2206" s="4"/>
      <c r="BA2206" s="1"/>
      <c r="BB2206" s="90"/>
      <c r="BC2206" s="99"/>
      <c r="BD2206" s="97"/>
      <c r="BE2206" s="97"/>
      <c r="BF2206" s="4"/>
      <c r="BG2206" s="94"/>
      <c r="BH2206" s="2"/>
      <c r="BI2206" s="95"/>
      <c r="BJ2206" s="95"/>
      <c r="BK2206" s="96"/>
      <c r="BL2206" s="96"/>
      <c r="BM2206" s="96"/>
      <c r="BN2206" s="95"/>
      <c r="BO2206" s="95"/>
      <c r="BP2206" s="95"/>
      <c r="BQ2206" s="95"/>
      <c r="BR2206" s="7"/>
      <c r="BS2206" s="7"/>
      <c r="BT2206" s="7"/>
      <c r="BU2206" s="7"/>
      <c r="BV2206" s="7"/>
    </row>
    <row r="2207" spans="2:74">
      <c r="E2207" s="90"/>
      <c r="F2207" s="90"/>
      <c r="I2207" s="97"/>
      <c r="K2207" s="92"/>
      <c r="L2207" s="4"/>
      <c r="O2207" s="94"/>
      <c r="P2207" s="99"/>
      <c r="Q2207" s="99"/>
      <c r="R2207" s="97"/>
      <c r="S2207" s="97"/>
      <c r="T2207" s="4"/>
      <c r="U2207" s="4"/>
      <c r="W2207" s="1"/>
      <c r="X2207" s="90"/>
      <c r="Y2207" s="90"/>
      <c r="Z2207" s="97"/>
      <c r="AA2207" s="97"/>
      <c r="AB2207" s="97"/>
      <c r="AC2207" s="6"/>
      <c r="AD2207" s="103"/>
      <c r="AE2207" s="4"/>
      <c r="AF2207" s="4"/>
      <c r="AH2207" s="1"/>
      <c r="AI2207" s="90"/>
      <c r="AJ2207" s="99"/>
      <c r="AK2207" s="97"/>
      <c r="AL2207" s="97"/>
      <c r="AM2207" s="4"/>
      <c r="AN2207" s="4"/>
      <c r="AP2207" s="7"/>
      <c r="AQ2207" s="99"/>
      <c r="AR2207" s="99"/>
      <c r="AS2207" s="97"/>
      <c r="AT2207" s="97"/>
      <c r="AU2207" s="97"/>
      <c r="AW2207" s="103"/>
      <c r="AX2207" s="4"/>
      <c r="AY2207" s="4"/>
      <c r="BA2207" s="1"/>
      <c r="BB2207" s="90"/>
      <c r="BC2207" s="99"/>
      <c r="BD2207" s="97"/>
      <c r="BE2207" s="97"/>
      <c r="BF2207" s="4"/>
      <c r="BG2207" s="94"/>
      <c r="BH2207" s="2"/>
      <c r="BI2207" s="95"/>
      <c r="BJ2207" s="95"/>
      <c r="BK2207" s="96"/>
      <c r="BL2207" s="96"/>
      <c r="BM2207" s="96"/>
      <c r="BN2207" s="95"/>
      <c r="BO2207" s="95"/>
      <c r="BP2207" s="95"/>
      <c r="BQ2207" s="95"/>
      <c r="BR2207" s="7"/>
      <c r="BS2207" s="7"/>
      <c r="BT2207" s="7"/>
      <c r="BU2207" s="7"/>
      <c r="BV2207" s="7"/>
    </row>
    <row r="2208" spans="2:74">
      <c r="E2208" s="90"/>
      <c r="F2208" s="90"/>
      <c r="I2208" s="97"/>
      <c r="K2208" s="92"/>
      <c r="L2208" s="4"/>
      <c r="O2208" s="94"/>
      <c r="P2208" s="99"/>
      <c r="Q2208" s="99"/>
      <c r="R2208" s="97"/>
      <c r="S2208" s="97"/>
      <c r="T2208" s="4"/>
      <c r="U2208" s="4"/>
      <c r="W2208" s="1"/>
      <c r="X2208" s="90"/>
      <c r="Y2208" s="90"/>
      <c r="Z2208" s="97"/>
      <c r="AA2208" s="97"/>
      <c r="AB2208" s="97"/>
      <c r="AC2208" s="6"/>
      <c r="AD2208" s="103"/>
      <c r="AE2208" s="4"/>
      <c r="AF2208" s="4"/>
      <c r="AH2208" s="1"/>
      <c r="AI2208" s="90"/>
      <c r="AJ2208" s="99"/>
      <c r="AK2208" s="97"/>
      <c r="AL2208" s="97"/>
      <c r="AM2208" s="4"/>
      <c r="AN2208" s="4"/>
      <c r="AP2208" s="7"/>
      <c r="AQ2208" s="99"/>
      <c r="AR2208" s="99"/>
      <c r="AS2208" s="97"/>
      <c r="AT2208" s="97"/>
      <c r="AU2208" s="97"/>
      <c r="AW2208" s="103"/>
      <c r="AX2208" s="4"/>
      <c r="AY2208" s="4"/>
      <c r="BA2208" s="1"/>
      <c r="BB2208" s="90"/>
      <c r="BC2208" s="99"/>
      <c r="BD2208" s="97"/>
      <c r="BE2208" s="97"/>
      <c r="BF2208" s="4"/>
      <c r="BG2208" s="94"/>
      <c r="BH2208" s="2"/>
      <c r="BI2208" s="95"/>
      <c r="BJ2208" s="95"/>
      <c r="BK2208" s="96"/>
      <c r="BL2208" s="96"/>
      <c r="BM2208" s="96"/>
      <c r="BN2208" s="95"/>
      <c r="BO2208" s="95"/>
      <c r="BP2208" s="95"/>
      <c r="BQ2208" s="95"/>
      <c r="BR2208" s="7"/>
      <c r="BS2208" s="7"/>
      <c r="BT2208" s="7"/>
      <c r="BU2208" s="7"/>
      <c r="BV2208" s="7"/>
    </row>
    <row r="2209" spans="5:74">
      <c r="E2209" s="90"/>
      <c r="F2209" s="90"/>
      <c r="I2209" s="97"/>
      <c r="K2209" s="92"/>
      <c r="L2209" s="4"/>
      <c r="O2209" s="94"/>
      <c r="P2209" s="99"/>
      <c r="Q2209" s="99"/>
      <c r="R2209" s="97"/>
      <c r="S2209" s="97"/>
      <c r="T2209" s="4"/>
      <c r="U2209" s="4"/>
      <c r="W2209" s="1"/>
      <c r="X2209" s="90"/>
      <c r="Y2209" s="90"/>
      <c r="Z2209" s="97"/>
      <c r="AA2209" s="97"/>
      <c r="AB2209" s="97"/>
      <c r="AC2209" s="6"/>
      <c r="AD2209" s="103"/>
      <c r="AE2209" s="4"/>
      <c r="AF2209" s="4"/>
      <c r="AH2209" s="1"/>
      <c r="AI2209" s="90"/>
      <c r="AJ2209" s="99"/>
      <c r="AK2209" s="97"/>
      <c r="AL2209" s="97"/>
      <c r="AM2209" s="4"/>
      <c r="AN2209" s="4"/>
      <c r="AP2209" s="7"/>
      <c r="AQ2209" s="99"/>
      <c r="AR2209" s="99"/>
      <c r="AS2209" s="97"/>
      <c r="AT2209" s="97"/>
      <c r="AU2209" s="97"/>
      <c r="AW2209" s="103"/>
      <c r="AX2209" s="4"/>
      <c r="AY2209" s="4"/>
      <c r="BA2209" s="1"/>
      <c r="BB2209" s="90"/>
      <c r="BC2209" s="99"/>
      <c r="BD2209" s="97"/>
      <c r="BE2209" s="97"/>
      <c r="BF2209" s="4"/>
      <c r="BG2209" s="94"/>
      <c r="BH2209" s="2"/>
      <c r="BI2209" s="95"/>
      <c r="BJ2209" s="95"/>
      <c r="BK2209" s="96"/>
      <c r="BL2209" s="96"/>
      <c r="BM2209" s="96"/>
      <c r="BN2209" s="95"/>
      <c r="BO2209" s="95"/>
      <c r="BP2209" s="95"/>
      <c r="BQ2209" s="95"/>
      <c r="BR2209" s="7"/>
      <c r="BS2209" s="7"/>
      <c r="BT2209" s="7"/>
      <c r="BU2209" s="7"/>
      <c r="BV2209" s="7"/>
    </row>
    <row r="2210" spans="5:74">
      <c r="E2210" s="90"/>
      <c r="F2210" s="90"/>
      <c r="I2210" s="97"/>
      <c r="K2210" s="92"/>
      <c r="L2210" s="4"/>
      <c r="O2210" s="94"/>
      <c r="P2210" s="99"/>
      <c r="Q2210" s="99"/>
      <c r="R2210" s="97"/>
      <c r="S2210" s="97"/>
      <c r="T2210" s="4"/>
      <c r="U2210" s="4"/>
      <c r="W2210" s="1"/>
      <c r="X2210" s="90"/>
      <c r="Y2210" s="90"/>
      <c r="Z2210" s="97"/>
      <c r="AA2210" s="97"/>
      <c r="AB2210" s="97"/>
      <c r="AC2210" s="6"/>
      <c r="AD2210" s="103"/>
      <c r="AE2210" s="4"/>
      <c r="AF2210" s="4"/>
      <c r="AH2210" s="1"/>
      <c r="AI2210" s="90"/>
      <c r="AJ2210" s="99"/>
      <c r="AK2210" s="97"/>
      <c r="AL2210" s="97"/>
      <c r="AM2210" s="4"/>
      <c r="AN2210" s="4"/>
      <c r="AP2210" s="7"/>
      <c r="AQ2210" s="99"/>
      <c r="AR2210" s="99"/>
      <c r="AS2210" s="97"/>
      <c r="AT2210" s="97"/>
      <c r="AU2210" s="97"/>
      <c r="AW2210" s="103"/>
      <c r="AX2210" s="4"/>
      <c r="AY2210" s="4"/>
      <c r="BA2210" s="1"/>
      <c r="BB2210" s="90"/>
      <c r="BC2210" s="99"/>
      <c r="BD2210" s="97"/>
      <c r="BE2210" s="97"/>
      <c r="BF2210" s="4"/>
      <c r="BG2210" s="94"/>
      <c r="BH2210" s="2"/>
      <c r="BI2210" s="95"/>
      <c r="BJ2210" s="95"/>
      <c r="BK2210" s="96"/>
      <c r="BL2210" s="96"/>
      <c r="BM2210" s="96"/>
      <c r="BN2210" s="95"/>
      <c r="BO2210" s="95"/>
      <c r="BP2210" s="95"/>
      <c r="BQ2210" s="95"/>
      <c r="BR2210" s="7"/>
      <c r="BS2210" s="7"/>
      <c r="BT2210" s="7"/>
      <c r="BU2210" s="7"/>
      <c r="BV2210" s="7"/>
    </row>
    <row r="2211" spans="5:74">
      <c r="E2211" s="90"/>
      <c r="F2211" s="90"/>
      <c r="I2211" s="97"/>
      <c r="K2211" s="92"/>
      <c r="L2211" s="4"/>
      <c r="O2211" s="94"/>
      <c r="P2211" s="99"/>
      <c r="Q2211" s="99"/>
      <c r="R2211" s="97"/>
      <c r="S2211" s="97"/>
      <c r="T2211" s="4"/>
      <c r="U2211" s="4"/>
      <c r="W2211" s="1"/>
      <c r="X2211" s="90"/>
      <c r="Y2211" s="90"/>
      <c r="Z2211" s="97"/>
      <c r="AA2211" s="97"/>
      <c r="AB2211" s="97"/>
      <c r="AC2211" s="6"/>
      <c r="AD2211" s="103"/>
      <c r="AE2211" s="4"/>
      <c r="AF2211" s="4"/>
      <c r="AH2211" s="1"/>
      <c r="AI2211" s="90"/>
      <c r="AJ2211" s="99"/>
      <c r="AK2211" s="97"/>
      <c r="AL2211" s="97"/>
      <c r="AM2211" s="4"/>
      <c r="AN2211" s="4"/>
      <c r="AP2211" s="7"/>
      <c r="AQ2211" s="99"/>
      <c r="AR2211" s="99"/>
      <c r="AS2211" s="97"/>
      <c r="AT2211" s="97"/>
      <c r="AU2211" s="97"/>
      <c r="AW2211" s="103"/>
      <c r="AX2211" s="4"/>
      <c r="AY2211" s="4"/>
      <c r="BA2211" s="1"/>
      <c r="BB2211" s="90"/>
      <c r="BC2211" s="99"/>
      <c r="BD2211" s="97"/>
      <c r="BE2211" s="97"/>
      <c r="BF2211" s="4"/>
      <c r="BG2211" s="94"/>
      <c r="BH2211" s="2"/>
      <c r="BI2211" s="95"/>
      <c r="BJ2211" s="95"/>
      <c r="BK2211" s="96"/>
      <c r="BL2211" s="96"/>
      <c r="BM2211" s="96"/>
      <c r="BN2211" s="95"/>
      <c r="BO2211" s="95"/>
      <c r="BP2211" s="95"/>
      <c r="BQ2211" s="95"/>
      <c r="BR2211" s="7"/>
      <c r="BS2211" s="7"/>
      <c r="BT2211" s="7"/>
      <c r="BU2211" s="7"/>
      <c r="BV2211" s="7"/>
    </row>
    <row r="2212" spans="5:74">
      <c r="E2212" s="90"/>
      <c r="F2212" s="90"/>
      <c r="I2212" s="97"/>
      <c r="K2212" s="92"/>
      <c r="L2212" s="4"/>
      <c r="O2212" s="94"/>
      <c r="P2212" s="99"/>
      <c r="Q2212" s="99"/>
      <c r="R2212" s="97"/>
      <c r="S2212" s="97"/>
      <c r="T2212" s="4"/>
      <c r="U2212" s="4"/>
      <c r="W2212" s="1"/>
      <c r="X2212" s="90"/>
      <c r="Y2212" s="90"/>
      <c r="Z2212" s="97"/>
      <c r="AA2212" s="97"/>
      <c r="AB2212" s="97"/>
      <c r="AC2212" s="6"/>
      <c r="AD2212" s="103"/>
      <c r="AE2212" s="4"/>
      <c r="AF2212" s="4"/>
      <c r="AH2212" s="1"/>
      <c r="AI2212" s="90"/>
      <c r="AJ2212" s="99"/>
      <c r="AK2212" s="97"/>
      <c r="AL2212" s="97"/>
      <c r="AM2212" s="4"/>
      <c r="AN2212" s="4"/>
      <c r="AP2212" s="7"/>
      <c r="AQ2212" s="99"/>
      <c r="AR2212" s="99"/>
      <c r="AS2212" s="97"/>
      <c r="AT2212" s="97"/>
      <c r="AU2212" s="97"/>
      <c r="AW2212" s="103"/>
      <c r="AX2212" s="4"/>
      <c r="AY2212" s="4"/>
      <c r="BA2212" s="1"/>
      <c r="BB2212" s="90"/>
      <c r="BC2212" s="99"/>
      <c r="BD2212" s="97"/>
      <c r="BE2212" s="97"/>
      <c r="BF2212" s="4"/>
      <c r="BG2212" s="94"/>
      <c r="BH2212" s="2"/>
      <c r="BI2212" s="95"/>
      <c r="BJ2212" s="95"/>
      <c r="BK2212" s="96"/>
      <c r="BL2212" s="96"/>
      <c r="BM2212" s="96"/>
      <c r="BN2212" s="95"/>
      <c r="BO2212" s="95"/>
      <c r="BP2212" s="95"/>
      <c r="BQ2212" s="95"/>
      <c r="BR2212" s="7"/>
      <c r="BS2212" s="7"/>
      <c r="BT2212" s="7"/>
      <c r="BU2212" s="7"/>
      <c r="BV2212" s="7"/>
    </row>
    <row r="2213" spans="5:74">
      <c r="E2213" s="90"/>
      <c r="F2213" s="90"/>
      <c r="I2213" s="97"/>
      <c r="K2213" s="92"/>
      <c r="L2213" s="4"/>
      <c r="M2213" s="4"/>
      <c r="O2213" s="94"/>
      <c r="P2213" s="99"/>
      <c r="Q2213" s="99"/>
      <c r="R2213" s="97"/>
      <c r="S2213" s="97"/>
      <c r="T2213" s="4"/>
      <c r="U2213" s="4"/>
      <c r="W2213" s="1"/>
      <c r="X2213" s="90"/>
      <c r="Y2213" s="90"/>
      <c r="Z2213" s="97"/>
      <c r="AA2213" s="97"/>
      <c r="AB2213" s="97"/>
      <c r="AC2213" s="6"/>
      <c r="AD2213" s="103"/>
      <c r="AE2213" s="4"/>
      <c r="AF2213" s="4"/>
      <c r="AH2213" s="1"/>
      <c r="AI2213" s="90"/>
      <c r="AJ2213" s="99"/>
      <c r="AK2213" s="97"/>
      <c r="AL2213" s="97"/>
      <c r="AM2213" s="4"/>
      <c r="AN2213" s="4"/>
      <c r="AP2213" s="7"/>
      <c r="AQ2213" s="99"/>
      <c r="AR2213" s="99"/>
      <c r="AS2213" s="97"/>
      <c r="AT2213" s="97"/>
      <c r="AU2213" s="97"/>
      <c r="AW2213" s="103"/>
      <c r="AX2213" s="4"/>
      <c r="AY2213" s="4"/>
      <c r="BA2213" s="1"/>
      <c r="BB2213" s="90"/>
      <c r="BC2213" s="99"/>
      <c r="BD2213" s="97"/>
      <c r="BE2213" s="97"/>
      <c r="BF2213" s="4"/>
      <c r="BG2213" s="94"/>
      <c r="BH2213" s="2"/>
      <c r="BI2213" s="95"/>
      <c r="BJ2213" s="95"/>
      <c r="BK2213" s="96"/>
      <c r="BL2213" s="96"/>
      <c r="BM2213" s="96"/>
      <c r="BN2213" s="95"/>
      <c r="BO2213" s="95"/>
      <c r="BP2213" s="95"/>
      <c r="BQ2213" s="95"/>
      <c r="BR2213" s="7"/>
      <c r="BS2213" s="7"/>
      <c r="BT2213" s="7"/>
      <c r="BU2213" s="7"/>
      <c r="BV2213" s="7"/>
    </row>
    <row r="2214" spans="5:74">
      <c r="E2214" s="90"/>
      <c r="F2214" s="90"/>
      <c r="I2214" s="97"/>
      <c r="K2214" s="92"/>
      <c r="L2214" s="4"/>
      <c r="M2214" s="4"/>
      <c r="O2214" s="94"/>
      <c r="P2214" s="99"/>
      <c r="Q2214" s="99"/>
      <c r="R2214" s="97"/>
      <c r="S2214" s="97"/>
      <c r="T2214" s="4"/>
      <c r="U2214" s="4"/>
      <c r="W2214" s="1"/>
      <c r="X2214" s="90"/>
      <c r="Y2214" s="90"/>
      <c r="Z2214" s="97"/>
      <c r="AA2214" s="97"/>
      <c r="AB2214" s="97"/>
      <c r="AC2214" s="6"/>
      <c r="AD2214" s="103"/>
      <c r="AE2214" s="4"/>
      <c r="AF2214" s="4"/>
      <c r="AH2214" s="1"/>
      <c r="AI2214" s="90"/>
      <c r="AJ2214" s="99"/>
      <c r="AK2214" s="97"/>
      <c r="AL2214" s="97"/>
      <c r="AM2214" s="4"/>
      <c r="AN2214" s="4"/>
      <c r="AP2214" s="7"/>
      <c r="AQ2214" s="99"/>
      <c r="AR2214" s="99"/>
      <c r="AS2214" s="97"/>
      <c r="AT2214" s="97"/>
      <c r="AU2214" s="97"/>
      <c r="AW2214" s="103"/>
      <c r="AX2214" s="4"/>
      <c r="AY2214" s="4"/>
      <c r="BA2214" s="1"/>
      <c r="BB2214" s="90"/>
      <c r="BC2214" s="99"/>
      <c r="BD2214" s="97"/>
      <c r="BE2214" s="97"/>
      <c r="BF2214" s="4"/>
      <c r="BG2214" s="94"/>
      <c r="BH2214" s="2"/>
      <c r="BI2214" s="95"/>
      <c r="BJ2214" s="95"/>
      <c r="BK2214" s="96"/>
      <c r="BL2214" s="96"/>
      <c r="BM2214" s="96"/>
      <c r="BN2214" s="95"/>
      <c r="BO2214" s="95"/>
      <c r="BP2214" s="95"/>
      <c r="BQ2214" s="95"/>
      <c r="BR2214" s="7"/>
      <c r="BS2214" s="7"/>
      <c r="BT2214" s="7"/>
      <c r="BU2214" s="7"/>
      <c r="BV2214" s="7"/>
    </row>
    <row r="2215" spans="5:74">
      <c r="E2215" s="90"/>
      <c r="F2215" s="90"/>
      <c r="I2215" s="97"/>
      <c r="K2215" s="92"/>
      <c r="L2215" s="4"/>
      <c r="M2215" s="4"/>
      <c r="O2215" s="94"/>
      <c r="P2215" s="90"/>
      <c r="Q2215" s="99"/>
      <c r="R2215" s="97"/>
      <c r="S2215" s="97"/>
      <c r="T2215" s="4"/>
      <c r="U2215" s="4"/>
      <c r="W2215" s="1"/>
      <c r="X2215" s="90"/>
      <c r="Y2215" s="90"/>
      <c r="Z2215" s="97"/>
      <c r="AA2215" s="97"/>
      <c r="AB2215" s="97"/>
      <c r="AC2215" s="6"/>
      <c r="AD2215" s="103"/>
      <c r="AE2215" s="4"/>
      <c r="AF2215" s="4"/>
      <c r="AH2215" s="1"/>
      <c r="AI2215" s="90"/>
      <c r="AJ2215" s="99"/>
      <c r="AK2215" s="97"/>
      <c r="AL2215" s="97"/>
      <c r="AM2215" s="4"/>
      <c r="AN2215" s="4"/>
      <c r="AP2215" s="7"/>
      <c r="AQ2215" s="99"/>
      <c r="AR2215" s="99"/>
      <c r="AS2215" s="97"/>
      <c r="AT2215" s="97"/>
      <c r="AU2215" s="97"/>
      <c r="AW2215" s="103"/>
      <c r="AX2215" s="4"/>
      <c r="AY2215" s="4"/>
      <c r="BA2215" s="1"/>
      <c r="BB2215" s="90"/>
      <c r="BC2215" s="99"/>
      <c r="BD2215" s="97"/>
      <c r="BE2215" s="97"/>
      <c r="BF2215" s="4"/>
      <c r="BG2215" s="94"/>
      <c r="BH2215" s="2"/>
      <c r="BI2215" s="95"/>
      <c r="BJ2215" s="95"/>
      <c r="BK2215" s="96"/>
      <c r="BL2215" s="96"/>
      <c r="BM2215" s="96"/>
      <c r="BN2215" s="95"/>
      <c r="BO2215" s="95"/>
      <c r="BP2215" s="95"/>
      <c r="BQ2215" s="95"/>
      <c r="BR2215" s="7"/>
      <c r="BS2215" s="7"/>
      <c r="BT2215" s="7"/>
      <c r="BU2215" s="7"/>
      <c r="BV2215" s="7"/>
    </row>
    <row r="2216" spans="5:74">
      <c r="E2216" s="90"/>
      <c r="F2216" s="90"/>
      <c r="I2216" s="97"/>
      <c r="K2216" s="92"/>
      <c r="L2216" s="4"/>
      <c r="M2216" s="4"/>
      <c r="O2216" s="94"/>
      <c r="P2216" s="90"/>
      <c r="Q2216" s="99"/>
      <c r="R2216" s="97"/>
      <c r="S2216" s="97"/>
      <c r="T2216" s="4"/>
      <c r="U2216" s="4"/>
      <c r="W2216" s="1"/>
      <c r="X2216" s="90"/>
      <c r="Y2216" s="90"/>
      <c r="Z2216" s="97"/>
      <c r="AA2216" s="97"/>
      <c r="AB2216" s="97"/>
      <c r="AC2216" s="6"/>
      <c r="AD2216" s="103"/>
      <c r="AE2216" s="4"/>
      <c r="AF2216" s="4"/>
      <c r="AH2216" s="1"/>
      <c r="AI2216" s="90"/>
      <c r="AJ2216" s="99"/>
      <c r="AK2216" s="97"/>
      <c r="AL2216" s="97"/>
      <c r="AM2216" s="4"/>
      <c r="AN2216" s="4"/>
      <c r="AP2216" s="7"/>
      <c r="AQ2216" s="99"/>
      <c r="AR2216" s="99"/>
      <c r="AS2216" s="97"/>
      <c r="AT2216" s="97"/>
      <c r="AU2216" s="97"/>
      <c r="AW2216" s="103"/>
      <c r="AX2216" s="4"/>
      <c r="AY2216" s="4"/>
      <c r="BA2216" s="1"/>
      <c r="BB2216" s="90"/>
      <c r="BC2216" s="99"/>
      <c r="BD2216" s="97"/>
      <c r="BE2216" s="97"/>
      <c r="BF2216" s="4"/>
      <c r="BG2216" s="94"/>
      <c r="BH2216" s="2"/>
      <c r="BI2216" s="95"/>
      <c r="BJ2216" s="95"/>
      <c r="BK2216" s="96"/>
      <c r="BL2216" s="96"/>
      <c r="BM2216" s="96"/>
      <c r="BN2216" s="95"/>
      <c r="BO2216" s="95"/>
      <c r="BP2216" s="95"/>
      <c r="BQ2216" s="95"/>
      <c r="BR2216" s="7"/>
      <c r="BS2216" s="7"/>
      <c r="BT2216" s="7"/>
      <c r="BU2216" s="7"/>
      <c r="BV2216" s="7"/>
    </row>
    <row r="2217" spans="5:74">
      <c r="E2217" s="90"/>
      <c r="F2217" s="90"/>
      <c r="I2217" s="97"/>
      <c r="K2217" s="92"/>
      <c r="L2217" s="4"/>
      <c r="M2217" s="4"/>
      <c r="O2217" s="1"/>
      <c r="P2217" s="90"/>
      <c r="Q2217" s="99"/>
      <c r="R2217" s="97"/>
      <c r="S2217" s="97"/>
      <c r="T2217" s="4"/>
      <c r="U2217" s="4"/>
      <c r="W2217" s="1"/>
      <c r="X2217" s="90"/>
      <c r="Y2217" s="90"/>
      <c r="Z2217" s="97"/>
      <c r="AA2217" s="97"/>
      <c r="AB2217" s="97"/>
      <c r="AC2217" s="6"/>
      <c r="AD2217" s="103"/>
      <c r="AE2217" s="4"/>
      <c r="AF2217" s="4"/>
      <c r="AH2217" s="1"/>
      <c r="AI2217" s="90"/>
      <c r="AJ2217" s="99"/>
      <c r="AK2217" s="97"/>
      <c r="AL2217" s="97"/>
      <c r="AM2217" s="4"/>
      <c r="AN2217" s="4"/>
      <c r="AP2217" s="7"/>
      <c r="AQ2217" s="99"/>
      <c r="AR2217" s="99"/>
      <c r="AS2217" s="97"/>
      <c r="AT2217" s="97"/>
      <c r="AU2217" s="97"/>
      <c r="AW2217" s="103"/>
      <c r="AX2217" s="4"/>
      <c r="AY2217" s="4"/>
      <c r="BA2217" s="1"/>
      <c r="BB2217" s="90"/>
      <c r="BC2217" s="99"/>
      <c r="BD2217" s="97"/>
      <c r="BE2217" s="97"/>
      <c r="BF2217" s="4"/>
      <c r="BG2217" s="94"/>
      <c r="BH2217" s="2"/>
      <c r="BI2217" s="95"/>
      <c r="BJ2217" s="95"/>
      <c r="BK2217" s="96"/>
      <c r="BL2217" s="96"/>
      <c r="BM2217" s="96"/>
      <c r="BN2217" s="95"/>
      <c r="BO2217" s="95"/>
      <c r="BP2217" s="95"/>
      <c r="BQ2217" s="95"/>
      <c r="BR2217" s="7"/>
      <c r="BS2217" s="7"/>
      <c r="BT2217" s="7"/>
      <c r="BU2217" s="7"/>
      <c r="BV2217" s="7"/>
    </row>
    <row r="2218" spans="5:74">
      <c r="E2218" s="90"/>
      <c r="F2218" s="90"/>
      <c r="I2218" s="97"/>
      <c r="K2218" s="92"/>
      <c r="L2218" s="4"/>
      <c r="M2218" s="4"/>
      <c r="O2218" s="1"/>
      <c r="P2218" s="90"/>
      <c r="Q2218" s="99"/>
      <c r="R2218" s="97"/>
      <c r="S2218" s="97"/>
      <c r="T2218" s="4"/>
      <c r="U2218" s="4"/>
      <c r="W2218" s="1"/>
      <c r="X2218" s="90"/>
      <c r="Y2218" s="90"/>
      <c r="Z2218" s="97"/>
      <c r="AA2218" s="97"/>
      <c r="AB2218" s="97"/>
      <c r="AC2218" s="6"/>
      <c r="AD2218" s="103"/>
      <c r="AE2218" s="4"/>
      <c r="AF2218" s="4"/>
      <c r="AH2218" s="1"/>
      <c r="AI2218" s="90"/>
      <c r="AJ2218" s="99"/>
      <c r="AK2218" s="97"/>
      <c r="AL2218" s="97"/>
      <c r="AM2218" s="4"/>
      <c r="AN2218" s="4"/>
      <c r="AP2218" s="7"/>
      <c r="AQ2218" s="99"/>
      <c r="AR2218" s="99"/>
      <c r="AS2218" s="97"/>
      <c r="AT2218" s="97"/>
      <c r="AU2218" s="97"/>
      <c r="AW2218" s="103"/>
      <c r="AX2218" s="4"/>
      <c r="AY2218" s="4"/>
      <c r="BA2218" s="1"/>
      <c r="BB2218" s="90"/>
      <c r="BC2218" s="99"/>
      <c r="BD2218" s="97"/>
      <c r="BE2218" s="97"/>
      <c r="BF2218" s="4"/>
      <c r="BG2218" s="94"/>
      <c r="BH2218" s="2"/>
      <c r="BI2218" s="95"/>
      <c r="BJ2218" s="95"/>
      <c r="BK2218" s="96"/>
      <c r="BL2218" s="96"/>
      <c r="BM2218" s="96"/>
      <c r="BN2218" s="95"/>
      <c r="BO2218" s="95"/>
      <c r="BP2218" s="95"/>
      <c r="BQ2218" s="95"/>
      <c r="BR2218" s="7"/>
      <c r="BS2218" s="7"/>
      <c r="BT2218" s="7"/>
      <c r="BU2218" s="7"/>
      <c r="BV2218" s="7"/>
    </row>
    <row r="2219" spans="5:74">
      <c r="E2219" s="90"/>
      <c r="F2219" s="90"/>
      <c r="I2219" s="97"/>
      <c r="K2219" s="92"/>
      <c r="L2219" s="4"/>
      <c r="M2219" s="4"/>
      <c r="O2219" s="1"/>
      <c r="P2219" s="90"/>
      <c r="Q2219" s="99"/>
      <c r="R2219" s="97"/>
      <c r="S2219" s="97"/>
      <c r="T2219" s="4"/>
      <c r="U2219" s="4"/>
      <c r="W2219" s="1"/>
      <c r="X2219" s="90"/>
      <c r="Y2219" s="90"/>
      <c r="Z2219" s="97"/>
      <c r="AA2219" s="97"/>
      <c r="AB2219" s="97"/>
      <c r="AC2219" s="6"/>
      <c r="AD2219" s="103"/>
      <c r="AE2219" s="4"/>
      <c r="AF2219" s="4"/>
      <c r="AH2219" s="1"/>
      <c r="AI2219" s="90"/>
      <c r="AJ2219" s="99"/>
      <c r="AK2219" s="97"/>
      <c r="AL2219" s="97"/>
      <c r="AM2219" s="4"/>
      <c r="AN2219" s="4"/>
      <c r="AP2219" s="7"/>
      <c r="AQ2219" s="99"/>
      <c r="AR2219" s="99"/>
      <c r="AS2219" s="97"/>
      <c r="AT2219" s="97"/>
      <c r="AU2219" s="97"/>
      <c r="AW2219" s="103"/>
      <c r="AX2219" s="4"/>
      <c r="AY2219" s="4"/>
      <c r="BA2219" s="1"/>
      <c r="BB2219" s="90"/>
      <c r="BC2219" s="99"/>
      <c r="BD2219" s="97"/>
      <c r="BE2219" s="97"/>
      <c r="BF2219" s="4"/>
      <c r="BG2219" s="94"/>
      <c r="BH2219" s="2"/>
      <c r="BI2219" s="95"/>
      <c r="BJ2219" s="95"/>
      <c r="BK2219" s="96"/>
      <c r="BL2219" s="96"/>
      <c r="BM2219" s="96"/>
      <c r="BN2219" s="95"/>
      <c r="BO2219" s="95"/>
      <c r="BP2219" s="95"/>
      <c r="BQ2219" s="95"/>
      <c r="BR2219" s="7"/>
      <c r="BS2219" s="7"/>
      <c r="BT2219" s="7"/>
      <c r="BU2219" s="7"/>
      <c r="BV2219" s="7"/>
    </row>
    <row r="2220" spans="5:74">
      <c r="E2220" s="90"/>
      <c r="F2220" s="90"/>
      <c r="I2220" s="97"/>
      <c r="K2220" s="92"/>
      <c r="L2220" s="4"/>
      <c r="M2220" s="4"/>
      <c r="O2220" s="1"/>
      <c r="P2220" s="90"/>
      <c r="Q2220" s="99"/>
      <c r="R2220" s="97"/>
      <c r="S2220" s="97"/>
      <c r="T2220" s="4"/>
      <c r="U2220" s="4"/>
      <c r="W2220" s="1"/>
      <c r="X2220" s="90"/>
      <c r="Y2220" s="90"/>
      <c r="Z2220" s="97"/>
      <c r="AA2220" s="97"/>
      <c r="AB2220" s="97"/>
      <c r="AC2220" s="6"/>
      <c r="AD2220" s="103"/>
      <c r="AE2220" s="4"/>
      <c r="AF2220" s="4"/>
      <c r="AH2220" s="1"/>
      <c r="AI2220" s="90"/>
      <c r="AJ2220" s="99"/>
      <c r="AK2220" s="97"/>
      <c r="AL2220" s="97"/>
      <c r="AM2220" s="4"/>
      <c r="AN2220" s="4"/>
      <c r="AP2220" s="7"/>
      <c r="AQ2220" s="99"/>
      <c r="AR2220" s="99"/>
      <c r="AS2220" s="97"/>
      <c r="AT2220" s="97"/>
      <c r="AU2220" s="97"/>
      <c r="AW2220" s="103"/>
      <c r="AX2220" s="4"/>
      <c r="AY2220" s="4"/>
      <c r="BA2220" s="1"/>
      <c r="BB2220" s="90"/>
      <c r="BC2220" s="99"/>
      <c r="BD2220" s="97"/>
      <c r="BE2220" s="97"/>
      <c r="BF2220" s="4"/>
      <c r="BG2220" s="94"/>
      <c r="BH2220" s="2"/>
      <c r="BI2220" s="95"/>
      <c r="BJ2220" s="95"/>
      <c r="BK2220" s="96"/>
      <c r="BL2220" s="96"/>
      <c r="BM2220" s="96"/>
      <c r="BN2220" s="95"/>
      <c r="BO2220" s="95"/>
      <c r="BP2220" s="95"/>
      <c r="BQ2220" s="95"/>
      <c r="BR2220" s="7"/>
      <c r="BS2220" s="7"/>
      <c r="BT2220" s="7"/>
      <c r="BU2220" s="7"/>
      <c r="BV2220" s="7"/>
    </row>
    <row r="2221" spans="5:74">
      <c r="E2221" s="90"/>
      <c r="F2221" s="90"/>
      <c r="I2221" s="97"/>
      <c r="K2221" s="92"/>
      <c r="L2221" s="4"/>
      <c r="M2221" s="4"/>
      <c r="O2221" s="1"/>
      <c r="P2221" s="90"/>
      <c r="Q2221" s="99"/>
      <c r="R2221" s="97"/>
      <c r="S2221" s="97"/>
      <c r="T2221" s="4"/>
      <c r="U2221" s="4"/>
      <c r="W2221" s="1"/>
      <c r="X2221" s="90"/>
      <c r="Y2221" s="90"/>
      <c r="Z2221" s="97"/>
      <c r="AA2221" s="97"/>
      <c r="AB2221" s="97"/>
      <c r="AC2221" s="6"/>
      <c r="AD2221" s="103"/>
      <c r="AE2221" s="4"/>
      <c r="AF2221" s="4"/>
      <c r="AH2221" s="1"/>
      <c r="AI2221" s="90"/>
      <c r="AJ2221" s="99"/>
      <c r="AK2221" s="97"/>
      <c r="AL2221" s="97"/>
      <c r="AM2221" s="4"/>
      <c r="AN2221" s="4"/>
      <c r="AP2221" s="7"/>
      <c r="AQ2221" s="99"/>
      <c r="AR2221" s="99"/>
      <c r="AS2221" s="97"/>
      <c r="AT2221" s="97"/>
      <c r="AU2221" s="97"/>
      <c r="AW2221" s="103"/>
      <c r="AX2221" s="4"/>
      <c r="AY2221" s="4"/>
      <c r="BA2221" s="1"/>
      <c r="BB2221" s="90"/>
      <c r="BC2221" s="99"/>
      <c r="BD2221" s="97"/>
      <c r="BE2221" s="97"/>
      <c r="BF2221" s="4"/>
      <c r="BG2221" s="94"/>
      <c r="BH2221" s="2"/>
      <c r="BI2221" s="95"/>
      <c r="BJ2221" s="95"/>
      <c r="BK2221" s="96"/>
      <c r="BL2221" s="96"/>
      <c r="BM2221" s="96"/>
      <c r="BN2221" s="95"/>
      <c r="BO2221" s="95"/>
      <c r="BP2221" s="95"/>
      <c r="BQ2221" s="95"/>
      <c r="BR2221" s="7"/>
      <c r="BS2221" s="7"/>
      <c r="BT2221" s="7"/>
      <c r="BU2221" s="7"/>
      <c r="BV2221" s="7"/>
    </row>
    <row r="2222" spans="5:74">
      <c r="E2222" s="90"/>
      <c r="F2222" s="90"/>
      <c r="I2222" s="97"/>
      <c r="K2222" s="92"/>
      <c r="L2222" s="4"/>
      <c r="M2222" s="4"/>
      <c r="O2222" s="1"/>
      <c r="P2222" s="90"/>
      <c r="Q2222" s="99"/>
      <c r="R2222" s="97"/>
      <c r="S2222" s="97"/>
      <c r="T2222" s="4"/>
      <c r="U2222" s="4"/>
      <c r="W2222" s="1"/>
      <c r="X2222" s="90"/>
      <c r="Y2222" s="90"/>
      <c r="Z2222" s="97"/>
      <c r="AA2222" s="97"/>
      <c r="AB2222" s="97"/>
      <c r="AC2222" s="6"/>
      <c r="AD2222" s="103"/>
      <c r="AE2222" s="4"/>
      <c r="AF2222" s="4"/>
      <c r="AH2222" s="1"/>
      <c r="AI2222" s="90"/>
      <c r="AJ2222" s="99"/>
      <c r="AK2222" s="97"/>
      <c r="AL2222" s="97"/>
      <c r="AM2222" s="4"/>
      <c r="AN2222" s="4"/>
      <c r="AP2222" s="7"/>
      <c r="AQ2222" s="99"/>
      <c r="AR2222" s="99"/>
      <c r="AS2222" s="97"/>
      <c r="AT2222" s="97"/>
      <c r="AU2222" s="97"/>
      <c r="AW2222" s="103"/>
      <c r="AX2222" s="4"/>
      <c r="AY2222" s="4"/>
      <c r="BA2222" s="1"/>
      <c r="BB2222" s="90"/>
      <c r="BC2222" s="99"/>
      <c r="BD2222" s="97"/>
      <c r="BE2222" s="97"/>
      <c r="BF2222" s="4"/>
      <c r="BG2222" s="94"/>
      <c r="BH2222" s="2"/>
      <c r="BI2222" s="95"/>
      <c r="BJ2222" s="95"/>
      <c r="BK2222" s="96"/>
      <c r="BL2222" s="96"/>
      <c r="BM2222" s="96"/>
      <c r="BN2222" s="95"/>
      <c r="BO2222" s="95"/>
      <c r="BP2222" s="95"/>
      <c r="BQ2222" s="95"/>
      <c r="BR2222" s="7"/>
      <c r="BS2222" s="7"/>
      <c r="BT2222" s="7"/>
      <c r="BU2222" s="7"/>
      <c r="BV2222" s="7"/>
    </row>
    <row r="2223" spans="5:74">
      <c r="E2223" s="90"/>
      <c r="F2223" s="90"/>
      <c r="I2223" s="97"/>
      <c r="K2223" s="92"/>
      <c r="L2223" s="4"/>
      <c r="M2223" s="4"/>
      <c r="O2223" s="1"/>
      <c r="P2223" s="90"/>
      <c r="Q2223" s="99"/>
      <c r="R2223" s="97"/>
      <c r="S2223" s="97"/>
      <c r="T2223" s="4"/>
      <c r="U2223" s="4"/>
      <c r="W2223" s="1"/>
      <c r="X2223" s="90"/>
      <c r="Y2223" s="90"/>
      <c r="Z2223" s="97"/>
      <c r="AA2223" s="97"/>
      <c r="AB2223" s="97"/>
      <c r="AC2223" s="6"/>
      <c r="AD2223" s="103"/>
      <c r="AE2223" s="4"/>
      <c r="AF2223" s="4"/>
      <c r="AH2223" s="1"/>
      <c r="AI2223" s="90"/>
      <c r="AJ2223" s="99"/>
      <c r="AK2223" s="97"/>
      <c r="AL2223" s="97"/>
      <c r="AM2223" s="4"/>
      <c r="AN2223" s="4"/>
      <c r="AP2223" s="7"/>
      <c r="AQ2223" s="99"/>
      <c r="AR2223" s="99"/>
      <c r="AS2223" s="97"/>
      <c r="AT2223" s="97"/>
      <c r="AU2223" s="97"/>
      <c r="AW2223" s="103"/>
      <c r="AX2223" s="4"/>
      <c r="AY2223" s="4"/>
      <c r="BA2223" s="1"/>
      <c r="BB2223" s="90"/>
      <c r="BC2223" s="99"/>
      <c r="BD2223" s="97"/>
      <c r="BE2223" s="97"/>
      <c r="BF2223" s="4"/>
      <c r="BG2223" s="94"/>
      <c r="BH2223" s="2"/>
      <c r="BI2223" s="95"/>
      <c r="BJ2223" s="95"/>
      <c r="BK2223" s="96"/>
      <c r="BL2223" s="96"/>
      <c r="BM2223" s="96"/>
      <c r="BN2223" s="95"/>
      <c r="BO2223" s="95"/>
      <c r="BP2223" s="95"/>
      <c r="BQ2223" s="95"/>
      <c r="BR2223" s="7"/>
      <c r="BS2223" s="7"/>
      <c r="BT2223" s="7"/>
      <c r="BU2223" s="7"/>
      <c r="BV2223" s="7"/>
    </row>
    <row r="2224" spans="5:74">
      <c r="E2224" s="90"/>
      <c r="F2224" s="90"/>
      <c r="I2224" s="97"/>
      <c r="K2224" s="92"/>
      <c r="L2224" s="4"/>
      <c r="M2224" s="4"/>
      <c r="O2224" s="1"/>
      <c r="P2224" s="90"/>
      <c r="Q2224" s="99"/>
      <c r="R2224" s="97"/>
      <c r="S2224" s="97"/>
      <c r="T2224" s="4"/>
      <c r="U2224" s="4"/>
      <c r="W2224" s="1"/>
      <c r="X2224" s="90"/>
      <c r="Y2224" s="90"/>
      <c r="Z2224" s="97"/>
      <c r="AA2224" s="97"/>
      <c r="AB2224" s="97"/>
      <c r="AC2224" s="6"/>
      <c r="AD2224" s="103"/>
      <c r="AE2224" s="4"/>
      <c r="AF2224" s="4"/>
      <c r="AH2224" s="1"/>
      <c r="AI2224" s="90"/>
      <c r="AJ2224" s="99"/>
      <c r="AK2224" s="97"/>
      <c r="AL2224" s="97"/>
      <c r="AM2224" s="4"/>
      <c r="AN2224" s="4"/>
      <c r="AP2224" s="7"/>
      <c r="AQ2224" s="99"/>
      <c r="AR2224" s="99"/>
      <c r="AS2224" s="97"/>
      <c r="AT2224" s="97"/>
      <c r="AU2224" s="97"/>
      <c r="AW2224" s="103"/>
      <c r="AX2224" s="4"/>
      <c r="AY2224" s="4"/>
      <c r="BA2224" s="1"/>
      <c r="BB2224" s="90"/>
      <c r="BC2224" s="99"/>
      <c r="BD2224" s="97"/>
      <c r="BE2224" s="97"/>
      <c r="BF2224" s="4"/>
      <c r="BG2224" s="94"/>
      <c r="BH2224" s="2"/>
      <c r="BI2224" s="95"/>
      <c r="BJ2224" s="95"/>
      <c r="BK2224" s="96"/>
      <c r="BL2224" s="96"/>
      <c r="BM2224" s="96"/>
      <c r="BN2224" s="95"/>
      <c r="BO2224" s="95"/>
      <c r="BP2224" s="95"/>
      <c r="BQ2224" s="95"/>
      <c r="BR2224" s="7"/>
      <c r="BS2224" s="7"/>
      <c r="BT2224" s="7"/>
      <c r="BU2224" s="7"/>
      <c r="BV2224" s="7"/>
    </row>
    <row r="2225" spans="5:74">
      <c r="E2225" s="90"/>
      <c r="F2225" s="90"/>
      <c r="I2225" s="97"/>
      <c r="K2225" s="92"/>
      <c r="L2225" s="4"/>
      <c r="M2225" s="4"/>
      <c r="O2225" s="1"/>
      <c r="P2225" s="90"/>
      <c r="Q2225" s="99"/>
      <c r="R2225" s="97"/>
      <c r="S2225" s="97"/>
      <c r="T2225" s="4"/>
      <c r="U2225" s="4"/>
      <c r="W2225" s="1"/>
      <c r="X2225" s="90"/>
      <c r="Y2225" s="90"/>
      <c r="Z2225" s="97"/>
      <c r="AA2225" s="97"/>
      <c r="AB2225" s="97"/>
      <c r="AC2225" s="6"/>
      <c r="AD2225" s="103"/>
      <c r="AE2225" s="4"/>
      <c r="AF2225" s="4"/>
      <c r="AH2225" s="1"/>
      <c r="AI2225" s="90"/>
      <c r="AJ2225" s="99"/>
      <c r="AK2225" s="97"/>
      <c r="AL2225" s="97"/>
      <c r="AM2225" s="4"/>
      <c r="AN2225" s="4"/>
      <c r="AP2225" s="7"/>
      <c r="AQ2225" s="99"/>
      <c r="AR2225" s="99"/>
      <c r="AS2225" s="97"/>
      <c r="AT2225" s="97"/>
      <c r="AU2225" s="97"/>
      <c r="AW2225" s="103"/>
      <c r="AX2225" s="4"/>
      <c r="AY2225" s="4"/>
      <c r="BA2225" s="1"/>
      <c r="BB2225" s="90"/>
      <c r="BC2225" s="99"/>
      <c r="BD2225" s="97"/>
      <c r="BE2225" s="97"/>
      <c r="BF2225" s="4"/>
      <c r="BG2225" s="94"/>
      <c r="BH2225" s="2"/>
      <c r="BI2225" s="95"/>
      <c r="BJ2225" s="95"/>
      <c r="BK2225" s="96"/>
      <c r="BL2225" s="96"/>
      <c r="BM2225" s="96"/>
      <c r="BN2225" s="95"/>
      <c r="BO2225" s="95"/>
      <c r="BP2225" s="95"/>
      <c r="BQ2225" s="95"/>
      <c r="BR2225" s="7"/>
      <c r="BS2225" s="7"/>
      <c r="BT2225" s="7"/>
      <c r="BU2225" s="7"/>
      <c r="BV2225" s="7"/>
    </row>
    <row r="2226" spans="5:74">
      <c r="E2226" s="90"/>
      <c r="F2226" s="90"/>
      <c r="I2226" s="97"/>
      <c r="K2226" s="92"/>
      <c r="L2226" s="4"/>
      <c r="M2226" s="4"/>
      <c r="O2226" s="1"/>
      <c r="P2226" s="90"/>
      <c r="Q2226" s="99"/>
      <c r="R2226" s="97"/>
      <c r="S2226" s="97"/>
      <c r="T2226" s="4"/>
      <c r="U2226" s="4"/>
      <c r="W2226" s="1"/>
      <c r="X2226" s="90"/>
      <c r="Y2226" s="90"/>
      <c r="Z2226" s="97"/>
      <c r="AA2226" s="97"/>
      <c r="AB2226" s="97"/>
      <c r="AC2226" s="6"/>
      <c r="AD2226" s="103"/>
      <c r="AE2226" s="4"/>
      <c r="AF2226" s="4"/>
      <c r="AH2226" s="1"/>
      <c r="AI2226" s="90"/>
      <c r="AJ2226" s="99"/>
      <c r="AK2226" s="97"/>
      <c r="AL2226" s="97"/>
      <c r="AM2226" s="4"/>
      <c r="AN2226" s="4"/>
      <c r="AP2226" s="7"/>
      <c r="AQ2226" s="99"/>
      <c r="AR2226" s="99"/>
      <c r="AS2226" s="97"/>
      <c r="AT2226" s="97"/>
      <c r="AU2226" s="97"/>
      <c r="AW2226" s="103"/>
      <c r="AX2226" s="4"/>
      <c r="AY2226" s="4"/>
      <c r="BA2226" s="1"/>
      <c r="BB2226" s="90"/>
      <c r="BC2226" s="99"/>
      <c r="BD2226" s="97"/>
      <c r="BE2226" s="97"/>
      <c r="BF2226" s="4"/>
      <c r="BG2226" s="94"/>
      <c r="BH2226" s="2"/>
      <c r="BI2226" s="95"/>
      <c r="BJ2226" s="95"/>
      <c r="BK2226" s="96"/>
      <c r="BL2226" s="96"/>
      <c r="BM2226" s="96"/>
      <c r="BN2226" s="95"/>
      <c r="BO2226" s="95"/>
      <c r="BP2226" s="95"/>
      <c r="BQ2226" s="95"/>
      <c r="BR2226" s="7"/>
      <c r="BS2226" s="7"/>
      <c r="BT2226" s="7"/>
      <c r="BU2226" s="7"/>
      <c r="BV2226" s="7"/>
    </row>
    <row r="2227" spans="5:74">
      <c r="E2227" s="90"/>
      <c r="F2227" s="90"/>
      <c r="I2227" s="97"/>
      <c r="K2227" s="92"/>
      <c r="L2227" s="4"/>
      <c r="M2227" s="4"/>
      <c r="O2227" s="1"/>
      <c r="P2227" s="90"/>
      <c r="Q2227" s="99"/>
      <c r="R2227" s="97"/>
      <c r="S2227" s="97"/>
      <c r="T2227" s="4"/>
      <c r="U2227" s="4"/>
      <c r="W2227" s="1"/>
      <c r="X2227" s="90"/>
      <c r="Y2227" s="90"/>
      <c r="Z2227" s="97"/>
      <c r="AA2227" s="97"/>
      <c r="AB2227" s="97"/>
      <c r="AC2227" s="6"/>
      <c r="AD2227" s="103"/>
      <c r="AE2227" s="4"/>
      <c r="AF2227" s="4"/>
      <c r="AH2227" s="1"/>
      <c r="AI2227" s="90"/>
      <c r="AJ2227" s="99"/>
      <c r="AK2227" s="97"/>
      <c r="AL2227" s="97"/>
      <c r="AM2227" s="4"/>
      <c r="AN2227" s="4"/>
      <c r="AP2227" s="7"/>
      <c r="AQ2227" s="99"/>
      <c r="AR2227" s="99"/>
      <c r="AS2227" s="97"/>
      <c r="AT2227" s="97"/>
      <c r="AU2227" s="97"/>
      <c r="AW2227" s="103"/>
      <c r="AX2227" s="4"/>
      <c r="AY2227" s="4"/>
      <c r="BA2227" s="1"/>
      <c r="BB2227" s="90"/>
      <c r="BC2227" s="99"/>
      <c r="BD2227" s="97"/>
      <c r="BE2227" s="97"/>
      <c r="BF2227" s="4"/>
      <c r="BG2227" s="94"/>
      <c r="BH2227" s="2"/>
      <c r="BI2227" s="95"/>
      <c r="BJ2227" s="95"/>
      <c r="BK2227" s="96"/>
      <c r="BL2227" s="96"/>
      <c r="BM2227" s="96"/>
      <c r="BN2227" s="95"/>
      <c r="BO2227" s="95"/>
      <c r="BP2227" s="95"/>
      <c r="BQ2227" s="95"/>
      <c r="BR2227" s="7"/>
      <c r="BS2227" s="7"/>
      <c r="BT2227" s="7"/>
      <c r="BU2227" s="7"/>
      <c r="BV2227" s="7"/>
    </row>
    <row r="2228" spans="5:74">
      <c r="E2228" s="90"/>
      <c r="F2228" s="90"/>
      <c r="I2228" s="97"/>
      <c r="K2228" s="92"/>
      <c r="L2228" s="4"/>
      <c r="M2228" s="4"/>
      <c r="O2228" s="1"/>
      <c r="P2228" s="90"/>
      <c r="Q2228" s="99"/>
      <c r="R2228" s="97"/>
      <c r="S2228" s="97"/>
      <c r="T2228" s="4"/>
      <c r="U2228" s="4"/>
      <c r="W2228" s="1"/>
      <c r="X2228" s="90"/>
      <c r="Y2228" s="90"/>
      <c r="Z2228" s="97"/>
      <c r="AA2228" s="97"/>
      <c r="AB2228" s="97"/>
      <c r="AC2228" s="6"/>
      <c r="AD2228" s="103"/>
      <c r="AE2228" s="4"/>
      <c r="AF2228" s="4"/>
      <c r="AH2228" s="1"/>
      <c r="AI2228" s="90"/>
      <c r="AJ2228" s="99"/>
      <c r="AK2228" s="97"/>
      <c r="AL2228" s="97"/>
      <c r="AM2228" s="4"/>
      <c r="AN2228" s="4"/>
      <c r="AP2228" s="7"/>
      <c r="AQ2228" s="99"/>
      <c r="AR2228" s="99"/>
      <c r="AS2228" s="97"/>
      <c r="AT2228" s="97"/>
      <c r="AU2228" s="97"/>
      <c r="AW2228" s="103"/>
      <c r="AX2228" s="4"/>
      <c r="AY2228" s="4"/>
      <c r="BA2228" s="1"/>
      <c r="BB2228" s="90"/>
      <c r="BC2228" s="99"/>
      <c r="BD2228" s="97"/>
      <c r="BE2228" s="97"/>
      <c r="BF2228" s="4"/>
      <c r="BG2228" s="94"/>
      <c r="BH2228" s="2"/>
      <c r="BI2228" s="95"/>
      <c r="BJ2228" s="95"/>
      <c r="BK2228" s="96"/>
      <c r="BL2228" s="96"/>
      <c r="BM2228" s="96"/>
      <c r="BN2228" s="95"/>
      <c r="BO2228" s="95"/>
      <c r="BP2228" s="95"/>
      <c r="BQ2228" s="95"/>
      <c r="BR2228" s="7"/>
      <c r="BS2228" s="7"/>
      <c r="BT2228" s="7"/>
      <c r="BU2228" s="7"/>
      <c r="BV2228" s="7"/>
    </row>
    <row r="2229" spans="5:74">
      <c r="E2229" s="90"/>
      <c r="F2229" s="90"/>
      <c r="I2229" s="97"/>
      <c r="K2229" s="92"/>
      <c r="L2229" s="4"/>
      <c r="M2229" s="4"/>
      <c r="O2229" s="1"/>
      <c r="P2229" s="90"/>
      <c r="Q2229" s="99"/>
      <c r="R2229" s="97"/>
      <c r="S2229" s="97"/>
      <c r="T2229" s="4"/>
      <c r="U2229" s="4"/>
      <c r="W2229" s="1"/>
      <c r="X2229" s="90"/>
      <c r="Y2229" s="90"/>
      <c r="Z2229" s="97"/>
      <c r="AA2229" s="97"/>
      <c r="AB2229" s="97"/>
      <c r="AC2229" s="6"/>
      <c r="AD2229" s="103"/>
      <c r="AE2229" s="4"/>
      <c r="AF2229" s="4"/>
      <c r="AH2229" s="1"/>
      <c r="AI2229" s="90"/>
      <c r="AJ2229" s="99"/>
      <c r="AK2229" s="97"/>
      <c r="AL2229" s="97"/>
      <c r="AM2229" s="4"/>
      <c r="AN2229" s="4"/>
      <c r="AP2229" s="7"/>
      <c r="AQ2229" s="99"/>
      <c r="AR2229" s="99"/>
      <c r="AS2229" s="97"/>
      <c r="AT2229" s="97"/>
      <c r="AU2229" s="97"/>
      <c r="AW2229" s="103"/>
      <c r="AX2229" s="4"/>
      <c r="AY2229" s="4"/>
      <c r="BA2229" s="1"/>
      <c r="BB2229" s="90"/>
      <c r="BC2229" s="99"/>
      <c r="BD2229" s="97"/>
      <c r="BE2229" s="97"/>
      <c r="BF2229" s="4"/>
      <c r="BG2229" s="94"/>
      <c r="BH2229" s="2"/>
      <c r="BI2229" s="95"/>
      <c r="BJ2229" s="95"/>
      <c r="BK2229" s="96"/>
      <c r="BL2229" s="96"/>
      <c r="BM2229" s="96"/>
      <c r="BN2229" s="95"/>
      <c r="BO2229" s="95"/>
      <c r="BP2229" s="95"/>
      <c r="BQ2229" s="95"/>
      <c r="BR2229" s="7"/>
      <c r="BS2229" s="7"/>
      <c r="BT2229" s="7"/>
      <c r="BU2229" s="7"/>
      <c r="BV2229" s="7"/>
    </row>
    <row r="2230" spans="5:74">
      <c r="E2230" s="90"/>
      <c r="F2230" s="90"/>
      <c r="I2230" s="97"/>
      <c r="K2230" s="92"/>
      <c r="L2230" s="4"/>
      <c r="M2230" s="4"/>
      <c r="O2230" s="1"/>
      <c r="P2230" s="90"/>
      <c r="Q2230" s="99"/>
      <c r="R2230" s="97"/>
      <c r="S2230" s="97"/>
      <c r="T2230" s="4"/>
      <c r="U2230" s="4"/>
      <c r="W2230" s="1"/>
      <c r="X2230" s="90"/>
      <c r="Y2230" s="90"/>
      <c r="Z2230" s="97"/>
      <c r="AA2230" s="97"/>
      <c r="AB2230" s="97"/>
      <c r="AC2230" s="6"/>
      <c r="AD2230" s="103"/>
      <c r="AE2230" s="4"/>
      <c r="AF2230" s="4"/>
      <c r="AH2230" s="1"/>
      <c r="AI2230" s="90"/>
      <c r="AJ2230" s="99"/>
      <c r="AK2230" s="97"/>
      <c r="AL2230" s="97"/>
      <c r="AM2230" s="4"/>
      <c r="AN2230" s="4"/>
      <c r="AP2230" s="7"/>
      <c r="AQ2230" s="99"/>
      <c r="AR2230" s="99"/>
      <c r="AS2230" s="97"/>
      <c r="AT2230" s="97"/>
      <c r="AU2230" s="97"/>
      <c r="AW2230" s="103"/>
      <c r="AX2230" s="4"/>
      <c r="AY2230" s="4"/>
      <c r="BA2230" s="1"/>
      <c r="BB2230" s="90"/>
      <c r="BC2230" s="99"/>
      <c r="BD2230" s="97"/>
      <c r="BE2230" s="97"/>
      <c r="BF2230" s="4"/>
      <c r="BG2230" s="94"/>
      <c r="BH2230" s="2"/>
      <c r="BI2230" s="95"/>
      <c r="BJ2230" s="95"/>
      <c r="BK2230" s="96"/>
      <c r="BL2230" s="96"/>
      <c r="BM2230" s="96"/>
      <c r="BN2230" s="95"/>
      <c r="BO2230" s="95"/>
      <c r="BP2230" s="95"/>
      <c r="BQ2230" s="95"/>
      <c r="BR2230" s="7"/>
      <c r="BS2230" s="7"/>
      <c r="BT2230" s="7"/>
      <c r="BU2230" s="7"/>
      <c r="BV2230" s="7"/>
    </row>
    <row r="2231" spans="5:74">
      <c r="E2231" s="90"/>
      <c r="F2231" s="90"/>
      <c r="I2231" s="97"/>
      <c r="K2231" s="92"/>
      <c r="L2231" s="4"/>
      <c r="M2231" s="4"/>
      <c r="O2231" s="1"/>
      <c r="P2231" s="90"/>
      <c r="Q2231" s="99"/>
      <c r="R2231" s="97"/>
      <c r="S2231" s="97"/>
      <c r="T2231" s="4"/>
      <c r="U2231" s="4"/>
      <c r="W2231" s="1"/>
      <c r="X2231" s="90"/>
      <c r="Y2231" s="90"/>
      <c r="Z2231" s="97"/>
      <c r="AA2231" s="97"/>
      <c r="AB2231" s="97"/>
      <c r="AC2231" s="6"/>
      <c r="AD2231" s="103"/>
      <c r="AE2231" s="4"/>
      <c r="AF2231" s="4"/>
      <c r="AH2231" s="1"/>
      <c r="AI2231" s="90"/>
      <c r="AJ2231" s="99"/>
      <c r="AK2231" s="97"/>
      <c r="AL2231" s="97"/>
      <c r="AM2231" s="4"/>
      <c r="AN2231" s="4"/>
      <c r="AP2231" s="7"/>
      <c r="AQ2231" s="99"/>
      <c r="AR2231" s="99"/>
      <c r="AS2231" s="97"/>
      <c r="AT2231" s="97"/>
      <c r="AU2231" s="97"/>
      <c r="AW2231" s="103"/>
      <c r="AX2231" s="4"/>
      <c r="AY2231" s="4"/>
      <c r="BA2231" s="1"/>
      <c r="BB2231" s="90"/>
      <c r="BC2231" s="99"/>
      <c r="BD2231" s="97"/>
      <c r="BE2231" s="97"/>
      <c r="BF2231" s="4"/>
      <c r="BG2231" s="94"/>
      <c r="BH2231" s="2"/>
      <c r="BI2231" s="95"/>
      <c r="BJ2231" s="95"/>
      <c r="BK2231" s="96"/>
      <c r="BL2231" s="96"/>
      <c r="BM2231" s="96"/>
      <c r="BN2231" s="95"/>
      <c r="BO2231" s="95"/>
      <c r="BP2231" s="95"/>
      <c r="BQ2231" s="95"/>
      <c r="BR2231" s="7"/>
      <c r="BS2231" s="7"/>
      <c r="BT2231" s="7"/>
      <c r="BU2231" s="7"/>
      <c r="BV2231" s="7"/>
    </row>
    <row r="2232" spans="5:74">
      <c r="E2232" s="90"/>
      <c r="F2232" s="90"/>
      <c r="I2232" s="97"/>
      <c r="K2232" s="92"/>
      <c r="L2232" s="4"/>
      <c r="M2232" s="4"/>
      <c r="O2232" s="1"/>
      <c r="P2232" s="90"/>
      <c r="Q2232" s="99"/>
      <c r="R2232" s="97"/>
      <c r="S2232" s="97"/>
      <c r="T2232" s="4"/>
      <c r="U2232" s="4"/>
      <c r="W2232" s="1"/>
      <c r="X2232" s="90"/>
      <c r="Y2232" s="90"/>
      <c r="Z2232" s="97"/>
      <c r="AA2232" s="97"/>
      <c r="AB2232" s="97"/>
      <c r="AC2232" s="6"/>
      <c r="AD2232" s="103"/>
      <c r="AE2232" s="4"/>
      <c r="AF2232" s="4"/>
      <c r="AH2232" s="1"/>
      <c r="AI2232" s="90"/>
      <c r="AJ2232" s="99"/>
      <c r="AK2232" s="97"/>
      <c r="AL2232" s="97"/>
      <c r="AM2232" s="4"/>
      <c r="AN2232" s="4"/>
      <c r="AP2232" s="7"/>
      <c r="AQ2232" s="99"/>
      <c r="AR2232" s="99"/>
      <c r="AS2232" s="97"/>
      <c r="AT2232" s="97"/>
      <c r="AU2232" s="97"/>
      <c r="AW2232" s="103"/>
      <c r="AX2232" s="4"/>
      <c r="AY2232" s="4"/>
      <c r="BA2232" s="1"/>
      <c r="BB2232" s="90"/>
      <c r="BC2232" s="99"/>
      <c r="BD2232" s="97"/>
      <c r="BE2232" s="97"/>
      <c r="BF2232" s="4"/>
      <c r="BG2232" s="94"/>
      <c r="BH2232" s="2"/>
      <c r="BI2232" s="95"/>
      <c r="BJ2232" s="95"/>
      <c r="BK2232" s="96"/>
      <c r="BL2232" s="96"/>
      <c r="BM2232" s="96"/>
      <c r="BN2232" s="95"/>
      <c r="BO2232" s="95"/>
      <c r="BP2232" s="95"/>
      <c r="BQ2232" s="95"/>
      <c r="BR2232" s="7"/>
      <c r="BS2232" s="7"/>
      <c r="BT2232" s="7"/>
      <c r="BU2232" s="7"/>
      <c r="BV2232" s="7"/>
    </row>
    <row r="2233" spans="5:74">
      <c r="E2233" s="90"/>
      <c r="F2233" s="90"/>
      <c r="I2233" s="97"/>
      <c r="K2233" s="92"/>
      <c r="L2233" s="4"/>
      <c r="M2233" s="4"/>
      <c r="O2233" s="1"/>
      <c r="P2233" s="90"/>
      <c r="Q2233" s="99"/>
      <c r="R2233" s="97"/>
      <c r="S2233" s="97"/>
      <c r="T2233" s="4"/>
      <c r="U2233" s="4"/>
      <c r="W2233" s="1"/>
      <c r="X2233" s="90"/>
      <c r="Y2233" s="90"/>
      <c r="Z2233" s="97"/>
      <c r="AA2233" s="97"/>
      <c r="AB2233" s="97"/>
      <c r="AC2233" s="6"/>
      <c r="AD2233" s="103"/>
      <c r="AE2233" s="4"/>
      <c r="AF2233" s="4"/>
      <c r="AH2233" s="1"/>
      <c r="AI2233" s="90"/>
      <c r="AJ2233" s="99"/>
      <c r="AK2233" s="97"/>
      <c r="AL2233" s="97"/>
      <c r="AM2233" s="4"/>
      <c r="AN2233" s="4"/>
      <c r="AP2233" s="7"/>
      <c r="AQ2233" s="99"/>
      <c r="AR2233" s="99"/>
      <c r="AS2233" s="97"/>
      <c r="AT2233" s="97"/>
      <c r="AU2233" s="97"/>
      <c r="AW2233" s="103"/>
      <c r="AX2233" s="4"/>
      <c r="AY2233" s="4"/>
      <c r="BA2233" s="1"/>
      <c r="BB2233" s="90"/>
      <c r="BC2233" s="99"/>
      <c r="BD2233" s="97"/>
      <c r="BE2233" s="97"/>
      <c r="BF2233" s="4"/>
      <c r="BG2233" s="94"/>
      <c r="BH2233" s="2"/>
      <c r="BI2233" s="95"/>
      <c r="BJ2233" s="95"/>
      <c r="BK2233" s="96"/>
      <c r="BL2233" s="96"/>
      <c r="BM2233" s="96"/>
      <c r="BN2233" s="95"/>
      <c r="BO2233" s="95"/>
      <c r="BP2233" s="95"/>
      <c r="BQ2233" s="95"/>
      <c r="BR2233" s="7"/>
      <c r="BS2233" s="7"/>
      <c r="BT2233" s="7"/>
      <c r="BU2233" s="7"/>
      <c r="BV2233" s="7"/>
    </row>
    <row r="2234" spans="5:74">
      <c r="E2234" s="90"/>
      <c r="F2234" s="90"/>
      <c r="I2234" s="97"/>
      <c r="K2234" s="92"/>
      <c r="L2234" s="4"/>
      <c r="M2234" s="4"/>
      <c r="O2234" s="1"/>
      <c r="P2234" s="90"/>
      <c r="Q2234" s="99"/>
      <c r="R2234" s="97"/>
      <c r="S2234" s="97"/>
      <c r="T2234" s="4"/>
      <c r="U2234" s="4"/>
      <c r="W2234" s="1"/>
      <c r="X2234" s="90"/>
      <c r="Y2234" s="90"/>
      <c r="Z2234" s="97"/>
      <c r="AA2234" s="97"/>
      <c r="AB2234" s="97"/>
      <c r="AC2234" s="6"/>
      <c r="AD2234" s="103"/>
      <c r="AE2234" s="4"/>
      <c r="AF2234" s="4"/>
      <c r="AH2234" s="1"/>
      <c r="AI2234" s="90"/>
      <c r="AJ2234" s="99"/>
      <c r="AK2234" s="97"/>
      <c r="AL2234" s="97"/>
      <c r="AM2234" s="4"/>
      <c r="AN2234" s="4"/>
      <c r="AP2234" s="7"/>
      <c r="AQ2234" s="99"/>
      <c r="AR2234" s="99"/>
      <c r="AS2234" s="97"/>
      <c r="AT2234" s="97"/>
      <c r="AU2234" s="97"/>
      <c r="AW2234" s="103"/>
      <c r="AX2234" s="4"/>
      <c r="AY2234" s="4"/>
      <c r="BA2234" s="1"/>
      <c r="BB2234" s="90"/>
      <c r="BC2234" s="99"/>
      <c r="BD2234" s="97"/>
      <c r="BE2234" s="97"/>
      <c r="BF2234" s="4"/>
      <c r="BG2234" s="94"/>
      <c r="BH2234" s="2"/>
      <c r="BI2234" s="95"/>
      <c r="BJ2234" s="95"/>
      <c r="BK2234" s="96"/>
      <c r="BL2234" s="96"/>
      <c r="BM2234" s="96"/>
      <c r="BN2234" s="95"/>
      <c r="BO2234" s="95"/>
      <c r="BP2234" s="95"/>
      <c r="BQ2234" s="95"/>
      <c r="BR2234" s="7"/>
      <c r="BS2234" s="7"/>
      <c r="BT2234" s="7"/>
      <c r="BU2234" s="7"/>
      <c r="BV2234" s="7"/>
    </row>
    <row r="2235" spans="5:74">
      <c r="E2235" s="90"/>
      <c r="F2235" s="90"/>
      <c r="I2235" s="97"/>
      <c r="K2235" s="92"/>
      <c r="L2235" s="4"/>
      <c r="M2235" s="4"/>
      <c r="O2235" s="1"/>
      <c r="P2235" s="90"/>
      <c r="Q2235" s="99"/>
      <c r="R2235" s="97"/>
      <c r="S2235" s="97"/>
      <c r="T2235" s="4"/>
      <c r="U2235" s="4"/>
      <c r="W2235" s="1"/>
      <c r="X2235" s="90"/>
      <c r="Y2235" s="90"/>
      <c r="Z2235" s="97"/>
      <c r="AA2235" s="97"/>
      <c r="AB2235" s="97"/>
      <c r="AC2235" s="6"/>
      <c r="AD2235" s="103"/>
      <c r="AE2235" s="4"/>
      <c r="AF2235" s="4"/>
      <c r="AH2235" s="1"/>
      <c r="AI2235" s="90"/>
      <c r="AJ2235" s="99"/>
      <c r="AK2235" s="97"/>
      <c r="AL2235" s="97"/>
      <c r="AM2235" s="4"/>
      <c r="AN2235" s="4"/>
      <c r="AP2235" s="7"/>
      <c r="AQ2235" s="99"/>
      <c r="AR2235" s="99"/>
      <c r="AS2235" s="97"/>
      <c r="AT2235" s="97"/>
      <c r="AU2235" s="97"/>
      <c r="AW2235" s="103"/>
      <c r="AX2235" s="4"/>
      <c r="AY2235" s="4"/>
      <c r="BA2235" s="1"/>
      <c r="BB2235" s="90"/>
      <c r="BC2235" s="99"/>
      <c r="BD2235" s="97"/>
      <c r="BE2235" s="97"/>
      <c r="BF2235" s="4"/>
      <c r="BG2235" s="94"/>
      <c r="BH2235" s="2"/>
      <c r="BI2235" s="95"/>
      <c r="BJ2235" s="95"/>
      <c r="BK2235" s="96"/>
      <c r="BL2235" s="96"/>
      <c r="BM2235" s="96"/>
      <c r="BN2235" s="95"/>
      <c r="BO2235" s="95"/>
      <c r="BP2235" s="95"/>
      <c r="BQ2235" s="95"/>
      <c r="BR2235" s="7"/>
      <c r="BS2235" s="7"/>
      <c r="BT2235" s="7"/>
      <c r="BU2235" s="7"/>
      <c r="BV2235" s="7"/>
    </row>
    <row r="2236" spans="5:74">
      <c r="E2236" s="90"/>
      <c r="F2236" s="90"/>
      <c r="I2236" s="97"/>
      <c r="K2236" s="92"/>
      <c r="L2236" s="4"/>
      <c r="M2236" s="4"/>
      <c r="O2236" s="1"/>
      <c r="P2236" s="90"/>
      <c r="Q2236" s="99"/>
      <c r="R2236" s="97"/>
      <c r="S2236" s="97"/>
      <c r="T2236" s="4"/>
      <c r="U2236" s="4"/>
      <c r="W2236" s="1"/>
      <c r="X2236" s="90"/>
      <c r="Y2236" s="90"/>
      <c r="Z2236" s="97"/>
      <c r="AA2236" s="97"/>
      <c r="AB2236" s="97"/>
      <c r="AC2236" s="6"/>
      <c r="AD2236" s="103"/>
      <c r="AE2236" s="4"/>
      <c r="AF2236" s="4"/>
      <c r="AH2236" s="1"/>
      <c r="AI2236" s="90"/>
      <c r="AJ2236" s="99"/>
      <c r="AK2236" s="97"/>
      <c r="AL2236" s="97"/>
      <c r="AM2236" s="4"/>
      <c r="AN2236" s="4"/>
      <c r="AP2236" s="7"/>
      <c r="AQ2236" s="99"/>
      <c r="AR2236" s="99"/>
      <c r="AS2236" s="97"/>
      <c r="AT2236" s="97"/>
      <c r="AU2236" s="97"/>
      <c r="AW2236" s="103"/>
      <c r="AX2236" s="4"/>
      <c r="AY2236" s="4"/>
      <c r="BA2236" s="1"/>
      <c r="BB2236" s="90"/>
      <c r="BC2236" s="99"/>
      <c r="BD2236" s="97"/>
      <c r="BE2236" s="97"/>
      <c r="BF2236" s="4"/>
      <c r="BG2236" s="94"/>
      <c r="BH2236" s="2"/>
      <c r="BI2236" s="95"/>
      <c r="BJ2236" s="95"/>
      <c r="BK2236" s="96"/>
      <c r="BL2236" s="96"/>
      <c r="BM2236" s="96"/>
      <c r="BN2236" s="95"/>
      <c r="BO2236" s="95"/>
      <c r="BP2236" s="95"/>
      <c r="BQ2236" s="95"/>
      <c r="BR2236" s="7"/>
      <c r="BS2236" s="7"/>
      <c r="BT2236" s="7"/>
      <c r="BU2236" s="7"/>
      <c r="BV2236" s="7"/>
    </row>
    <row r="2237" spans="5:74">
      <c r="E2237" s="90"/>
      <c r="F2237" s="90"/>
      <c r="I2237" s="97"/>
      <c r="K2237" s="92"/>
      <c r="L2237" s="4"/>
      <c r="M2237" s="4"/>
      <c r="O2237" s="1"/>
      <c r="P2237" s="90"/>
      <c r="Q2237" s="99"/>
      <c r="R2237" s="97"/>
      <c r="S2237" s="97"/>
      <c r="T2237" s="4"/>
      <c r="U2237" s="4"/>
      <c r="W2237" s="1"/>
      <c r="X2237" s="90"/>
      <c r="Y2237" s="90"/>
      <c r="Z2237" s="97"/>
      <c r="AA2237" s="97"/>
      <c r="AB2237" s="97"/>
      <c r="AC2237" s="6"/>
      <c r="AD2237" s="103"/>
      <c r="AE2237" s="4"/>
      <c r="AF2237" s="4"/>
      <c r="AH2237" s="1"/>
      <c r="AI2237" s="90"/>
      <c r="AJ2237" s="99"/>
      <c r="AK2237" s="97"/>
      <c r="AL2237" s="97"/>
      <c r="AM2237" s="4"/>
      <c r="AN2237" s="4"/>
      <c r="AP2237" s="7"/>
      <c r="AQ2237" s="99"/>
      <c r="AR2237" s="99"/>
      <c r="AS2237" s="97"/>
      <c r="AT2237" s="97"/>
      <c r="AU2237" s="97"/>
      <c r="AW2237" s="103"/>
      <c r="AX2237" s="4"/>
      <c r="AY2237" s="4"/>
      <c r="BA2237" s="1"/>
      <c r="BB2237" s="90"/>
      <c r="BC2237" s="99"/>
      <c r="BD2237" s="97"/>
      <c r="BE2237" s="97"/>
      <c r="BF2237" s="4"/>
      <c r="BG2237" s="94"/>
      <c r="BH2237" s="2"/>
      <c r="BI2237" s="95"/>
      <c r="BJ2237" s="95"/>
      <c r="BK2237" s="96"/>
      <c r="BL2237" s="96"/>
      <c r="BM2237" s="96"/>
      <c r="BN2237" s="95"/>
      <c r="BO2237" s="95"/>
      <c r="BP2237" s="95"/>
      <c r="BQ2237" s="95"/>
      <c r="BR2237" s="7"/>
      <c r="BS2237" s="7"/>
      <c r="BT2237" s="7"/>
      <c r="BU2237" s="7"/>
      <c r="BV2237" s="7"/>
    </row>
    <row r="2238" spans="5:74">
      <c r="E2238" s="90"/>
      <c r="F2238" s="90"/>
      <c r="I2238" s="97"/>
      <c r="K2238" s="92"/>
      <c r="L2238" s="4"/>
      <c r="M2238" s="4"/>
      <c r="O2238" s="1"/>
      <c r="P2238" s="90"/>
      <c r="Q2238" s="99"/>
      <c r="R2238" s="97"/>
      <c r="S2238" s="97"/>
      <c r="T2238" s="4"/>
      <c r="U2238" s="4"/>
      <c r="W2238" s="1"/>
      <c r="X2238" s="90"/>
      <c r="Y2238" s="90"/>
      <c r="Z2238" s="97"/>
      <c r="AA2238" s="97"/>
      <c r="AB2238" s="97"/>
      <c r="AC2238" s="6"/>
      <c r="AD2238" s="103"/>
      <c r="AE2238" s="4"/>
      <c r="AF2238" s="4"/>
      <c r="AH2238" s="1"/>
      <c r="AI2238" s="90"/>
      <c r="AJ2238" s="99"/>
      <c r="AK2238" s="97"/>
      <c r="AL2238" s="97"/>
      <c r="AM2238" s="4"/>
      <c r="AN2238" s="4"/>
      <c r="AP2238" s="7"/>
      <c r="AQ2238" s="99"/>
      <c r="AR2238" s="99"/>
      <c r="AS2238" s="97"/>
      <c r="AT2238" s="97"/>
      <c r="AU2238" s="97"/>
      <c r="AW2238" s="103"/>
      <c r="AX2238" s="4"/>
      <c r="AY2238" s="4"/>
      <c r="BA2238" s="1"/>
      <c r="BB2238" s="90"/>
      <c r="BC2238" s="99"/>
      <c r="BD2238" s="97"/>
      <c r="BE2238" s="97"/>
      <c r="BF2238" s="4"/>
      <c r="BG2238" s="94"/>
      <c r="BH2238" s="2"/>
      <c r="BI2238" s="95"/>
      <c r="BJ2238" s="95"/>
      <c r="BK2238" s="96"/>
      <c r="BL2238" s="96"/>
      <c r="BM2238" s="96"/>
      <c r="BN2238" s="95"/>
      <c r="BO2238" s="95"/>
      <c r="BP2238" s="95"/>
      <c r="BQ2238" s="95"/>
      <c r="BR2238" s="7"/>
      <c r="BS2238" s="7"/>
      <c r="BT2238" s="7"/>
      <c r="BU2238" s="7"/>
      <c r="BV2238" s="7"/>
    </row>
    <row r="2239" spans="5:74">
      <c r="E2239" s="90"/>
      <c r="F2239" s="90"/>
      <c r="I2239" s="97"/>
      <c r="K2239" s="92"/>
      <c r="L2239" s="4"/>
      <c r="M2239" s="4"/>
      <c r="O2239" s="1"/>
      <c r="P2239" s="90"/>
      <c r="Q2239" s="99"/>
      <c r="R2239" s="97"/>
      <c r="S2239" s="97"/>
      <c r="T2239" s="4"/>
      <c r="U2239" s="4"/>
      <c r="W2239" s="1"/>
      <c r="X2239" s="90"/>
      <c r="Y2239" s="90"/>
      <c r="Z2239" s="97"/>
      <c r="AA2239" s="97"/>
      <c r="AB2239" s="97"/>
      <c r="AC2239" s="6"/>
      <c r="AD2239" s="103"/>
      <c r="AE2239" s="4"/>
      <c r="AF2239" s="4"/>
      <c r="AH2239" s="1"/>
      <c r="AI2239" s="90"/>
      <c r="AJ2239" s="99"/>
      <c r="AK2239" s="97"/>
      <c r="AL2239" s="97"/>
      <c r="AM2239" s="4"/>
      <c r="AN2239" s="4"/>
      <c r="AP2239" s="7"/>
      <c r="AQ2239" s="99"/>
      <c r="AR2239" s="99"/>
      <c r="AS2239" s="97"/>
      <c r="AT2239" s="97"/>
      <c r="AU2239" s="97"/>
      <c r="AW2239" s="103"/>
      <c r="AX2239" s="4"/>
      <c r="AY2239" s="4"/>
      <c r="BA2239" s="1"/>
      <c r="BB2239" s="90"/>
      <c r="BC2239" s="99"/>
      <c r="BD2239" s="97"/>
      <c r="BE2239" s="97"/>
      <c r="BF2239" s="4"/>
      <c r="BG2239" s="94"/>
      <c r="BH2239" s="2"/>
      <c r="BI2239" s="95"/>
      <c r="BJ2239" s="95"/>
      <c r="BK2239" s="96"/>
      <c r="BL2239" s="96"/>
      <c r="BM2239" s="96"/>
      <c r="BN2239" s="95"/>
      <c r="BO2239" s="95"/>
      <c r="BP2239" s="95"/>
      <c r="BQ2239" s="95"/>
      <c r="BR2239" s="7"/>
      <c r="BS2239" s="7"/>
      <c r="BT2239" s="7"/>
      <c r="BU2239" s="7"/>
      <c r="BV2239" s="7"/>
    </row>
    <row r="2240" spans="5:74">
      <c r="E2240" s="90"/>
      <c r="F2240" s="90"/>
      <c r="I2240" s="97"/>
      <c r="K2240" s="92"/>
      <c r="L2240" s="4"/>
      <c r="M2240" s="4"/>
      <c r="O2240" s="1"/>
      <c r="P2240" s="90"/>
      <c r="Q2240" s="99"/>
      <c r="R2240" s="97"/>
      <c r="S2240" s="97"/>
      <c r="T2240" s="4"/>
      <c r="U2240" s="4"/>
      <c r="W2240" s="1"/>
      <c r="X2240" s="90"/>
      <c r="Y2240" s="90"/>
      <c r="Z2240" s="97"/>
      <c r="AA2240" s="97"/>
      <c r="AB2240" s="97"/>
      <c r="AC2240" s="6"/>
      <c r="AD2240" s="103"/>
      <c r="AE2240" s="4"/>
      <c r="AF2240" s="4"/>
      <c r="AH2240" s="1"/>
      <c r="AI2240" s="90"/>
      <c r="AJ2240" s="99"/>
      <c r="AK2240" s="97"/>
      <c r="AL2240" s="97"/>
      <c r="AM2240" s="4"/>
      <c r="AN2240" s="4"/>
      <c r="AP2240" s="7"/>
      <c r="AQ2240" s="99"/>
      <c r="AR2240" s="99"/>
      <c r="AS2240" s="97"/>
      <c r="AT2240" s="97"/>
      <c r="AU2240" s="97"/>
      <c r="AW2240" s="103"/>
      <c r="AX2240" s="4"/>
      <c r="AY2240" s="4"/>
      <c r="BA2240" s="1"/>
      <c r="BB2240" s="90"/>
      <c r="BC2240" s="99"/>
      <c r="BD2240" s="97"/>
      <c r="BE2240" s="97"/>
      <c r="BF2240" s="4"/>
      <c r="BG2240" s="94"/>
      <c r="BH2240" s="2"/>
      <c r="BI2240" s="95"/>
      <c r="BJ2240" s="95"/>
      <c r="BK2240" s="96"/>
      <c r="BL2240" s="96"/>
      <c r="BM2240" s="96"/>
      <c r="BN2240" s="95"/>
      <c r="BO2240" s="95"/>
      <c r="BP2240" s="95"/>
      <c r="BQ2240" s="95"/>
      <c r="BR2240" s="7"/>
      <c r="BS2240" s="7"/>
      <c r="BT2240" s="7"/>
      <c r="BU2240" s="7"/>
      <c r="BV2240" s="7"/>
    </row>
    <row r="2241" spans="2:74">
      <c r="E2241" s="90"/>
      <c r="F2241" s="90"/>
      <c r="I2241" s="97"/>
      <c r="K2241" s="92"/>
      <c r="L2241" s="4"/>
      <c r="M2241" s="4"/>
      <c r="O2241" s="1"/>
      <c r="P2241" s="90"/>
      <c r="Q2241" s="99"/>
      <c r="R2241" s="97"/>
      <c r="S2241" s="97"/>
      <c r="T2241" s="4"/>
      <c r="U2241" s="4"/>
      <c r="W2241" s="1"/>
      <c r="X2241" s="90"/>
      <c r="Y2241" s="90"/>
      <c r="Z2241" s="97"/>
      <c r="AA2241" s="97"/>
      <c r="AB2241" s="97"/>
      <c r="AC2241" s="6"/>
      <c r="AD2241" s="103"/>
      <c r="AE2241" s="4"/>
      <c r="AF2241" s="4"/>
      <c r="AH2241" s="1"/>
      <c r="AI2241" s="90"/>
      <c r="AJ2241" s="99"/>
      <c r="AK2241" s="97"/>
      <c r="AL2241" s="97"/>
      <c r="AM2241" s="4"/>
      <c r="AN2241" s="4"/>
      <c r="AP2241" s="7"/>
      <c r="AQ2241" s="99"/>
      <c r="AR2241" s="99"/>
      <c r="AS2241" s="97"/>
      <c r="AT2241" s="97"/>
      <c r="AU2241" s="97"/>
      <c r="AW2241" s="103"/>
      <c r="AX2241" s="4"/>
      <c r="AY2241" s="4"/>
      <c r="BA2241" s="1"/>
      <c r="BB2241" s="90"/>
      <c r="BC2241" s="99"/>
      <c r="BD2241" s="97"/>
      <c r="BE2241" s="97"/>
      <c r="BF2241" s="4"/>
      <c r="BG2241" s="94"/>
      <c r="BH2241" s="2"/>
      <c r="BI2241" s="95"/>
      <c r="BJ2241" s="95"/>
      <c r="BK2241" s="96"/>
      <c r="BL2241" s="96"/>
      <c r="BM2241" s="96"/>
      <c r="BN2241" s="95"/>
      <c r="BO2241" s="95"/>
      <c r="BP2241" s="95"/>
      <c r="BQ2241" s="95"/>
      <c r="BR2241" s="7"/>
      <c r="BS2241" s="7"/>
      <c r="BT2241" s="7"/>
      <c r="BU2241" s="7"/>
      <c r="BV2241" s="7"/>
    </row>
    <row r="2242" spans="2:74">
      <c r="E2242" s="90"/>
      <c r="F2242" s="90"/>
      <c r="I2242" s="97"/>
      <c r="K2242" s="92"/>
      <c r="L2242" s="4"/>
      <c r="M2242" s="4"/>
      <c r="O2242" s="1"/>
      <c r="P2242" s="90"/>
      <c r="Q2242" s="99"/>
      <c r="R2242" s="97"/>
      <c r="S2242" s="97"/>
      <c r="T2242" s="4"/>
      <c r="U2242" s="4"/>
      <c r="W2242" s="1"/>
      <c r="X2242" s="90"/>
      <c r="Y2242" s="90"/>
      <c r="Z2242" s="97"/>
      <c r="AA2242" s="97"/>
      <c r="AB2242" s="97"/>
      <c r="AC2242" s="6"/>
      <c r="AD2242" s="103"/>
      <c r="AE2242" s="4"/>
      <c r="AF2242" s="4"/>
      <c r="AH2242" s="1"/>
      <c r="AI2242" s="90"/>
      <c r="AJ2242" s="99"/>
      <c r="AK2242" s="97"/>
      <c r="AL2242" s="97"/>
      <c r="AM2242" s="4"/>
      <c r="AN2242" s="4"/>
      <c r="AP2242" s="7"/>
      <c r="AQ2242" s="99"/>
      <c r="AR2242" s="99"/>
      <c r="AS2242" s="97"/>
      <c r="AT2242" s="97"/>
      <c r="AU2242" s="97"/>
      <c r="AW2242" s="103"/>
      <c r="AX2242" s="4"/>
      <c r="AY2242" s="4"/>
      <c r="BA2242" s="1"/>
      <c r="BB2242" s="90"/>
      <c r="BC2242" s="99"/>
      <c r="BD2242" s="97"/>
      <c r="BE2242" s="97"/>
      <c r="BF2242" s="4"/>
      <c r="BG2242" s="94"/>
      <c r="BH2242" s="2"/>
      <c r="BI2242" s="95"/>
      <c r="BJ2242" s="95"/>
      <c r="BK2242" s="96"/>
      <c r="BL2242" s="96"/>
      <c r="BM2242" s="96"/>
      <c r="BN2242" s="95"/>
      <c r="BO2242" s="95"/>
      <c r="BP2242" s="95"/>
      <c r="BQ2242" s="95"/>
      <c r="BR2242" s="7"/>
      <c r="BS2242" s="7"/>
      <c r="BT2242" s="7"/>
      <c r="BU2242" s="7"/>
      <c r="BV2242" s="7"/>
    </row>
    <row r="2243" spans="2:74">
      <c r="E2243" s="90"/>
      <c r="F2243" s="90"/>
      <c r="I2243" s="97"/>
      <c r="K2243" s="92"/>
      <c r="L2243" s="4"/>
      <c r="M2243" s="4"/>
      <c r="O2243" s="1"/>
      <c r="P2243" s="90"/>
      <c r="Q2243" s="99"/>
      <c r="R2243" s="97"/>
      <c r="S2243" s="97"/>
      <c r="T2243" s="4"/>
      <c r="U2243" s="4"/>
      <c r="W2243" s="1"/>
      <c r="X2243" s="90"/>
      <c r="Y2243" s="90"/>
      <c r="Z2243" s="97"/>
      <c r="AA2243" s="97"/>
      <c r="AB2243" s="97"/>
      <c r="AC2243" s="6"/>
      <c r="AD2243" s="103"/>
      <c r="AE2243" s="4"/>
      <c r="AF2243" s="4"/>
      <c r="AH2243" s="1"/>
      <c r="AI2243" s="90"/>
      <c r="AJ2243" s="99"/>
      <c r="AK2243" s="97"/>
      <c r="AL2243" s="97"/>
      <c r="AM2243" s="4"/>
      <c r="AN2243" s="4"/>
      <c r="AP2243" s="7"/>
      <c r="AQ2243" s="99"/>
      <c r="AR2243" s="99"/>
      <c r="AS2243" s="97"/>
      <c r="AT2243" s="97"/>
      <c r="AU2243" s="97"/>
      <c r="AW2243" s="103"/>
      <c r="AX2243" s="4"/>
      <c r="AY2243" s="4"/>
      <c r="BA2243" s="1"/>
      <c r="BB2243" s="90"/>
      <c r="BC2243" s="99"/>
      <c r="BD2243" s="97"/>
      <c r="BE2243" s="97"/>
      <c r="BF2243" s="4"/>
      <c r="BG2243" s="94"/>
      <c r="BH2243" s="2"/>
      <c r="BI2243" s="95"/>
      <c r="BJ2243" s="95"/>
      <c r="BK2243" s="96"/>
      <c r="BL2243" s="96"/>
      <c r="BM2243" s="96"/>
      <c r="BN2243" s="95"/>
      <c r="BO2243" s="95"/>
      <c r="BP2243" s="95"/>
      <c r="BQ2243" s="95"/>
      <c r="BR2243" s="7"/>
      <c r="BS2243" s="7"/>
      <c r="BT2243" s="7"/>
      <c r="BU2243" s="7"/>
      <c r="BV2243" s="7"/>
    </row>
    <row r="2244" spans="2:74">
      <c r="E2244" s="90"/>
      <c r="F2244" s="90"/>
      <c r="I2244" s="97"/>
      <c r="K2244" s="92"/>
      <c r="L2244" s="4"/>
      <c r="M2244" s="4"/>
      <c r="O2244" s="1"/>
      <c r="P2244" s="90"/>
      <c r="Q2244" s="99"/>
      <c r="R2244" s="97"/>
      <c r="S2244" s="97"/>
      <c r="T2244" s="4"/>
      <c r="U2244" s="4"/>
      <c r="W2244" s="1"/>
      <c r="X2244" s="90"/>
      <c r="Y2244" s="90"/>
      <c r="Z2244" s="97"/>
      <c r="AA2244" s="97"/>
      <c r="AB2244" s="97"/>
      <c r="AC2244" s="6"/>
      <c r="AD2244" s="103"/>
      <c r="AE2244" s="4"/>
      <c r="AF2244" s="4"/>
      <c r="AH2244" s="1"/>
      <c r="AI2244" s="90"/>
      <c r="AJ2244" s="99"/>
      <c r="AK2244" s="97"/>
      <c r="AL2244" s="97"/>
      <c r="AM2244" s="4"/>
      <c r="AN2244" s="4"/>
      <c r="AP2244" s="7"/>
      <c r="AQ2244" s="99"/>
      <c r="AR2244" s="99"/>
      <c r="AS2244" s="97"/>
      <c r="AT2244" s="97"/>
      <c r="AU2244" s="97"/>
      <c r="AW2244" s="103"/>
      <c r="AX2244" s="4"/>
      <c r="AY2244" s="4"/>
      <c r="BA2244" s="1"/>
      <c r="BB2244" s="90"/>
      <c r="BC2244" s="99"/>
      <c r="BD2244" s="97"/>
      <c r="BE2244" s="97"/>
      <c r="BF2244" s="4"/>
      <c r="BG2244" s="94"/>
      <c r="BH2244" s="2"/>
      <c r="BI2244" s="95"/>
      <c r="BJ2244" s="95"/>
      <c r="BK2244" s="96"/>
      <c r="BL2244" s="96"/>
      <c r="BM2244" s="96"/>
      <c r="BN2244" s="95"/>
      <c r="BO2244" s="95"/>
      <c r="BP2244" s="95"/>
      <c r="BQ2244" s="95"/>
      <c r="BR2244" s="7"/>
      <c r="BS2244" s="7"/>
      <c r="BT2244" s="7"/>
      <c r="BU2244" s="7"/>
      <c r="BV2244" s="7"/>
    </row>
    <row r="2245" spans="2:74">
      <c r="E2245" s="90"/>
      <c r="F2245" s="90"/>
      <c r="I2245" s="97"/>
      <c r="K2245" s="92"/>
      <c r="L2245" s="4"/>
      <c r="M2245" s="4"/>
      <c r="O2245" s="1"/>
      <c r="P2245" s="90"/>
      <c r="Q2245" s="99"/>
      <c r="R2245" s="97"/>
      <c r="S2245" s="97"/>
      <c r="T2245" s="4"/>
      <c r="U2245" s="4"/>
      <c r="W2245" s="1"/>
      <c r="X2245" s="90"/>
      <c r="Y2245" s="90"/>
      <c r="Z2245" s="97"/>
      <c r="AA2245" s="97"/>
      <c r="AB2245" s="97"/>
      <c r="AC2245" s="6"/>
      <c r="AD2245" s="103"/>
      <c r="AE2245" s="4"/>
      <c r="AF2245" s="4"/>
      <c r="AH2245" s="1"/>
      <c r="AI2245" s="90"/>
      <c r="AJ2245" s="99"/>
      <c r="AK2245" s="97"/>
      <c r="AL2245" s="97"/>
      <c r="AM2245" s="4"/>
      <c r="AN2245" s="4"/>
      <c r="AP2245" s="7"/>
      <c r="AQ2245" s="99"/>
      <c r="AR2245" s="99"/>
      <c r="AS2245" s="97"/>
      <c r="AT2245" s="97"/>
      <c r="AU2245" s="97"/>
      <c r="AW2245" s="103"/>
      <c r="AX2245" s="4"/>
      <c r="AY2245" s="4"/>
      <c r="BA2245" s="1"/>
      <c r="BB2245" s="90"/>
      <c r="BC2245" s="99"/>
      <c r="BD2245" s="97"/>
      <c r="BE2245" s="97"/>
      <c r="BF2245" s="4"/>
      <c r="BG2245" s="94"/>
      <c r="BH2245" s="2"/>
      <c r="BI2245" s="95"/>
      <c r="BJ2245" s="95"/>
      <c r="BK2245" s="96"/>
      <c r="BL2245" s="96"/>
      <c r="BM2245" s="96"/>
      <c r="BN2245" s="95"/>
      <c r="BO2245" s="95"/>
      <c r="BP2245" s="95"/>
      <c r="BQ2245" s="95"/>
      <c r="BR2245" s="7"/>
      <c r="BS2245" s="7"/>
      <c r="BT2245" s="7"/>
      <c r="BU2245" s="7"/>
      <c r="BV2245" s="7"/>
    </row>
    <row r="2246" spans="2:74">
      <c r="E2246" s="90"/>
      <c r="F2246" s="90"/>
      <c r="I2246" s="97"/>
      <c r="K2246" s="92"/>
      <c r="L2246" s="4"/>
      <c r="M2246" s="4"/>
      <c r="O2246" s="1"/>
      <c r="P2246" s="90"/>
      <c r="Q2246" s="99"/>
      <c r="R2246" s="97"/>
      <c r="S2246" s="97"/>
      <c r="T2246" s="4"/>
      <c r="U2246" s="4"/>
      <c r="W2246" s="1"/>
      <c r="X2246" s="90"/>
      <c r="Y2246" s="90"/>
      <c r="Z2246" s="97"/>
      <c r="AA2246" s="97"/>
      <c r="AB2246" s="97"/>
      <c r="AC2246" s="6"/>
      <c r="AD2246" s="103"/>
      <c r="AE2246" s="4"/>
      <c r="AF2246" s="4"/>
      <c r="AH2246" s="1"/>
      <c r="AI2246" s="90"/>
      <c r="AJ2246" s="99"/>
      <c r="AK2246" s="97"/>
      <c r="AL2246" s="97"/>
      <c r="AM2246" s="4"/>
      <c r="AN2246" s="4"/>
      <c r="AP2246" s="7"/>
      <c r="AQ2246" s="99"/>
      <c r="AR2246" s="99"/>
      <c r="AS2246" s="97"/>
      <c r="AT2246" s="97"/>
      <c r="AU2246" s="97"/>
      <c r="AW2246" s="103"/>
      <c r="AX2246" s="4"/>
      <c r="AY2246" s="4"/>
      <c r="BA2246" s="1"/>
      <c r="BB2246" s="90"/>
      <c r="BC2246" s="99"/>
      <c r="BD2246" s="97"/>
      <c r="BE2246" s="97"/>
      <c r="BF2246" s="4"/>
      <c r="BG2246" s="94"/>
      <c r="BH2246" s="2"/>
      <c r="BI2246" s="95"/>
      <c r="BJ2246" s="95"/>
      <c r="BK2246" s="96"/>
      <c r="BL2246" s="96"/>
      <c r="BM2246" s="96"/>
      <c r="BN2246" s="95"/>
      <c r="BO2246" s="95"/>
      <c r="BP2246" s="95"/>
      <c r="BQ2246" s="95"/>
      <c r="BR2246" s="7"/>
      <c r="BS2246" s="7"/>
      <c r="BT2246" s="7"/>
      <c r="BU2246" s="7"/>
      <c r="BV2246" s="7"/>
    </row>
    <row r="2247" spans="2:74">
      <c r="E2247" s="90"/>
      <c r="F2247" s="90"/>
      <c r="I2247" s="97"/>
      <c r="K2247" s="92"/>
      <c r="L2247" s="4"/>
      <c r="M2247" s="4"/>
      <c r="O2247" s="1"/>
      <c r="P2247" s="90"/>
      <c r="Q2247" s="99"/>
      <c r="R2247" s="97"/>
      <c r="S2247" s="97"/>
      <c r="T2247" s="4"/>
      <c r="U2247" s="4"/>
      <c r="W2247" s="1"/>
      <c r="X2247" s="90"/>
      <c r="Y2247" s="90"/>
      <c r="Z2247" s="97"/>
      <c r="AA2247" s="97"/>
      <c r="AB2247" s="97"/>
      <c r="AC2247" s="6"/>
      <c r="AD2247" s="103"/>
      <c r="AE2247" s="4"/>
      <c r="AF2247" s="4"/>
      <c r="AH2247" s="1"/>
      <c r="AI2247" s="90"/>
      <c r="AJ2247" s="99"/>
      <c r="AK2247" s="97"/>
      <c r="AL2247" s="97"/>
      <c r="AM2247" s="4"/>
      <c r="AN2247" s="4"/>
      <c r="AP2247" s="7"/>
      <c r="AQ2247" s="99"/>
      <c r="AR2247" s="99"/>
      <c r="AS2247" s="97"/>
      <c r="AT2247" s="97"/>
      <c r="AU2247" s="97"/>
      <c r="AW2247" s="103"/>
      <c r="AX2247" s="4"/>
      <c r="AY2247" s="4"/>
      <c r="BA2247" s="1"/>
      <c r="BB2247" s="90"/>
      <c r="BC2247" s="99"/>
      <c r="BD2247" s="97"/>
      <c r="BE2247" s="97"/>
      <c r="BF2247" s="4"/>
      <c r="BG2247" s="94"/>
      <c r="BH2247" s="2"/>
      <c r="BI2247" s="95"/>
      <c r="BJ2247" s="95"/>
      <c r="BK2247" s="96"/>
      <c r="BL2247" s="96"/>
      <c r="BM2247" s="96"/>
      <c r="BN2247" s="95"/>
      <c r="BO2247" s="95"/>
      <c r="BP2247" s="95"/>
      <c r="BQ2247" s="95"/>
      <c r="BR2247" s="7"/>
      <c r="BS2247" s="7"/>
      <c r="BT2247" s="7"/>
      <c r="BU2247" s="7"/>
      <c r="BV2247" s="7"/>
    </row>
    <row r="2248" spans="2:74">
      <c r="E2248" s="90"/>
      <c r="F2248" s="90"/>
      <c r="I2248" s="97"/>
      <c r="K2248" s="92"/>
      <c r="L2248" s="4"/>
      <c r="M2248" s="4"/>
      <c r="O2248" s="1"/>
      <c r="P2248" s="90"/>
      <c r="Q2248" s="99"/>
      <c r="R2248" s="97"/>
      <c r="S2248" s="97"/>
      <c r="T2248" s="4"/>
      <c r="U2248" s="4"/>
      <c r="W2248" s="1"/>
      <c r="X2248" s="90"/>
      <c r="Y2248" s="90"/>
      <c r="Z2248" s="97"/>
      <c r="AA2248" s="97"/>
      <c r="AB2248" s="97"/>
      <c r="AC2248" s="6"/>
      <c r="AD2248" s="103"/>
      <c r="AE2248" s="4"/>
      <c r="AF2248" s="4"/>
      <c r="AH2248" s="1"/>
      <c r="AI2248" s="90"/>
      <c r="AJ2248" s="99"/>
      <c r="AK2248" s="97"/>
      <c r="AL2248" s="97"/>
      <c r="AM2248" s="4"/>
      <c r="AN2248" s="4"/>
      <c r="AP2248" s="7"/>
      <c r="AQ2248" s="99"/>
      <c r="AR2248" s="99"/>
      <c r="AS2248" s="97"/>
      <c r="AT2248" s="97"/>
      <c r="AU2248" s="97"/>
      <c r="AW2248" s="103"/>
      <c r="AX2248" s="4"/>
      <c r="AY2248" s="4"/>
      <c r="BA2248" s="1"/>
      <c r="BB2248" s="90"/>
      <c r="BC2248" s="99"/>
      <c r="BD2248" s="97"/>
      <c r="BE2248" s="97"/>
      <c r="BF2248" s="4"/>
      <c r="BG2248" s="94"/>
      <c r="BH2248" s="2"/>
      <c r="BI2248" s="95"/>
      <c r="BJ2248" s="95"/>
      <c r="BK2248" s="96"/>
      <c r="BL2248" s="96"/>
      <c r="BM2248" s="96"/>
      <c r="BN2248" s="95"/>
      <c r="BO2248" s="95"/>
      <c r="BP2248" s="95"/>
      <c r="BQ2248" s="95"/>
      <c r="BR2248" s="7"/>
      <c r="BS2248" s="7"/>
      <c r="BT2248" s="7"/>
      <c r="BU2248" s="7"/>
      <c r="BV2248" s="7"/>
    </row>
    <row r="2249" spans="2:74">
      <c r="E2249" s="90"/>
      <c r="F2249" s="90"/>
      <c r="I2249" s="97"/>
      <c r="K2249" s="92"/>
      <c r="L2249" s="4"/>
      <c r="M2249" s="4"/>
      <c r="O2249" s="1"/>
      <c r="P2249" s="90"/>
      <c r="Q2249" s="99"/>
      <c r="R2249" s="97"/>
      <c r="S2249" s="97"/>
      <c r="T2249" s="4"/>
      <c r="U2249" s="4"/>
      <c r="W2249" s="1"/>
      <c r="X2249" s="90"/>
      <c r="Y2249" s="90"/>
      <c r="Z2249" s="97"/>
      <c r="AA2249" s="97"/>
      <c r="AB2249" s="97"/>
      <c r="AC2249" s="6"/>
      <c r="AD2249" s="103"/>
      <c r="AE2249" s="4"/>
      <c r="AF2249" s="4"/>
      <c r="AH2249" s="1"/>
      <c r="AI2249" s="90"/>
      <c r="AJ2249" s="99"/>
      <c r="AK2249" s="97"/>
      <c r="AL2249" s="97"/>
      <c r="AM2249" s="4"/>
      <c r="AN2249" s="4"/>
      <c r="AP2249" s="7"/>
      <c r="AQ2249" s="99"/>
      <c r="AR2249" s="99"/>
      <c r="AS2249" s="97"/>
      <c r="AT2249" s="97"/>
      <c r="AU2249" s="97"/>
      <c r="AW2249" s="103"/>
      <c r="AX2249" s="4"/>
      <c r="AY2249" s="4"/>
      <c r="BA2249" s="1"/>
      <c r="BB2249" s="90"/>
      <c r="BC2249" s="99"/>
      <c r="BD2249" s="97"/>
      <c r="BE2249" s="97"/>
      <c r="BF2249" s="4"/>
      <c r="BG2249" s="94"/>
      <c r="BH2249" s="2"/>
      <c r="BI2249" s="95"/>
      <c r="BJ2249" s="95"/>
      <c r="BK2249" s="96"/>
      <c r="BL2249" s="96"/>
      <c r="BM2249" s="96"/>
      <c r="BN2249" s="95"/>
      <c r="BO2249" s="95"/>
      <c r="BP2249" s="95"/>
      <c r="BQ2249" s="95"/>
      <c r="BR2249" s="7"/>
      <c r="BS2249" s="7"/>
      <c r="BT2249" s="7"/>
      <c r="BU2249" s="7"/>
      <c r="BV2249" s="7"/>
    </row>
    <row r="2250" spans="2:74">
      <c r="E2250" s="90"/>
      <c r="F2250" s="90"/>
      <c r="I2250" s="97"/>
      <c r="K2250" s="92"/>
      <c r="L2250" s="4"/>
      <c r="M2250" s="4"/>
      <c r="O2250" s="1"/>
      <c r="P2250" s="90"/>
      <c r="Q2250" s="99"/>
      <c r="R2250" s="97"/>
      <c r="S2250" s="97"/>
      <c r="T2250" s="4"/>
      <c r="U2250" s="4"/>
      <c r="W2250" s="1"/>
      <c r="X2250" s="90"/>
      <c r="Y2250" s="90"/>
      <c r="Z2250" s="97"/>
      <c r="AA2250" s="97"/>
      <c r="AB2250" s="97"/>
      <c r="AC2250" s="6"/>
      <c r="AD2250" s="103"/>
      <c r="AE2250" s="4"/>
      <c r="AF2250" s="4"/>
      <c r="AH2250" s="1"/>
      <c r="AI2250" s="90"/>
      <c r="AJ2250" s="99"/>
      <c r="AK2250" s="97"/>
      <c r="AL2250" s="97"/>
      <c r="AM2250" s="4"/>
      <c r="AN2250" s="4"/>
      <c r="AP2250" s="7"/>
      <c r="AQ2250" s="99"/>
      <c r="AR2250" s="99"/>
      <c r="AS2250" s="97"/>
      <c r="AT2250" s="97"/>
      <c r="AU2250" s="97"/>
      <c r="AW2250" s="103"/>
      <c r="AX2250" s="4"/>
      <c r="AY2250" s="4"/>
      <c r="BA2250" s="1"/>
      <c r="BB2250" s="90"/>
      <c r="BC2250" s="99"/>
      <c r="BD2250" s="97"/>
      <c r="BE2250" s="97"/>
      <c r="BF2250" s="4"/>
      <c r="BG2250" s="94"/>
      <c r="BH2250" s="2"/>
      <c r="BI2250" s="95"/>
      <c r="BJ2250" s="95"/>
      <c r="BK2250" s="96"/>
      <c r="BL2250" s="96"/>
      <c r="BM2250" s="96"/>
      <c r="BN2250" s="95"/>
      <c r="BO2250" s="95"/>
      <c r="BP2250" s="95"/>
      <c r="BQ2250" s="95"/>
      <c r="BR2250" s="7"/>
      <c r="BS2250" s="7"/>
      <c r="BT2250" s="7"/>
      <c r="BU2250" s="7"/>
      <c r="BV2250" s="7"/>
    </row>
    <row r="2251" spans="2:74">
      <c r="E2251" s="90"/>
      <c r="F2251" s="90"/>
      <c r="I2251" s="97"/>
      <c r="K2251" s="92"/>
      <c r="L2251" s="4"/>
      <c r="M2251" s="4"/>
      <c r="O2251" s="1"/>
      <c r="P2251" s="90"/>
      <c r="Q2251" s="99"/>
      <c r="R2251" s="97"/>
      <c r="S2251" s="97"/>
      <c r="T2251" s="4"/>
      <c r="U2251" s="4"/>
      <c r="W2251" s="1"/>
      <c r="X2251" s="90"/>
      <c r="Y2251" s="90"/>
      <c r="Z2251" s="97"/>
      <c r="AA2251" s="97"/>
      <c r="AB2251" s="97"/>
      <c r="AC2251" s="6"/>
      <c r="AD2251" s="103"/>
      <c r="AE2251" s="4"/>
      <c r="AF2251" s="4"/>
      <c r="AH2251" s="1"/>
      <c r="AI2251" s="90"/>
      <c r="AJ2251" s="99"/>
      <c r="AK2251" s="97"/>
      <c r="AL2251" s="97"/>
      <c r="AM2251" s="4"/>
      <c r="AN2251" s="4"/>
      <c r="AP2251" s="7"/>
      <c r="AQ2251" s="99"/>
      <c r="AR2251" s="99"/>
      <c r="AS2251" s="97"/>
      <c r="AT2251" s="97"/>
      <c r="AU2251" s="97"/>
      <c r="AW2251" s="103"/>
      <c r="AX2251" s="4"/>
      <c r="AY2251" s="4"/>
      <c r="BA2251" s="1"/>
      <c r="BB2251" s="90"/>
      <c r="BC2251" s="99"/>
      <c r="BD2251" s="97"/>
      <c r="BE2251" s="97"/>
      <c r="BF2251" s="4"/>
      <c r="BG2251" s="94"/>
      <c r="BH2251" s="2"/>
      <c r="BI2251" s="95"/>
      <c r="BJ2251" s="95"/>
      <c r="BK2251" s="96"/>
      <c r="BL2251" s="96"/>
      <c r="BM2251" s="96"/>
      <c r="BN2251" s="95"/>
      <c r="BO2251" s="95"/>
      <c r="BP2251" s="95"/>
      <c r="BQ2251" s="95"/>
      <c r="BR2251" s="7"/>
      <c r="BS2251" s="7"/>
      <c r="BT2251" s="7"/>
      <c r="BU2251" s="7"/>
      <c r="BV2251" s="7"/>
    </row>
    <row r="2252" spans="2:74">
      <c r="B2252" s="102"/>
      <c r="E2252" s="90"/>
      <c r="F2252" s="90"/>
      <c r="I2252" s="97"/>
      <c r="K2252" s="92"/>
      <c r="L2252" s="4"/>
      <c r="M2252" s="4"/>
      <c r="O2252" s="1"/>
      <c r="P2252" s="90"/>
      <c r="Q2252" s="99"/>
      <c r="R2252" s="97"/>
      <c r="S2252" s="97"/>
      <c r="T2252" s="4"/>
      <c r="U2252" s="4"/>
      <c r="W2252" s="1"/>
      <c r="X2252" s="90"/>
      <c r="Y2252" s="90"/>
      <c r="Z2252" s="97"/>
      <c r="AA2252" s="97"/>
      <c r="AB2252" s="97"/>
      <c r="AC2252" s="6"/>
      <c r="AD2252" s="103"/>
      <c r="AE2252" s="4"/>
      <c r="AF2252" s="4"/>
      <c r="AH2252" s="1"/>
      <c r="AI2252" s="90"/>
      <c r="AJ2252" s="99"/>
      <c r="AK2252" s="97"/>
      <c r="AL2252" s="97"/>
      <c r="AM2252" s="4"/>
      <c r="AN2252" s="4"/>
      <c r="AP2252" s="7"/>
      <c r="AQ2252" s="99"/>
      <c r="AR2252" s="99"/>
      <c r="AS2252" s="97"/>
      <c r="AT2252" s="97"/>
      <c r="AU2252" s="97"/>
      <c r="AW2252" s="103"/>
      <c r="AX2252" s="4"/>
      <c r="AY2252" s="4"/>
      <c r="BA2252" s="1"/>
      <c r="BB2252" s="90"/>
      <c r="BC2252" s="99"/>
      <c r="BD2252" s="97"/>
      <c r="BE2252" s="97"/>
      <c r="BF2252" s="4"/>
      <c r="BG2252" s="94"/>
      <c r="BH2252" s="2"/>
      <c r="BI2252" s="95"/>
      <c r="BJ2252" s="95"/>
      <c r="BK2252" s="96"/>
      <c r="BL2252" s="96"/>
      <c r="BM2252" s="96"/>
      <c r="BN2252" s="95"/>
      <c r="BO2252" s="95"/>
      <c r="BP2252" s="95"/>
      <c r="BQ2252" s="95"/>
      <c r="BR2252" s="7"/>
      <c r="BS2252" s="7"/>
      <c r="BT2252" s="7"/>
      <c r="BU2252" s="7"/>
      <c r="BV2252" s="7"/>
    </row>
    <row r="2253" spans="2:74">
      <c r="E2253" s="90"/>
      <c r="F2253" s="90"/>
      <c r="I2253" s="97"/>
      <c r="K2253" s="92"/>
      <c r="L2253" s="4"/>
      <c r="M2253" s="4"/>
      <c r="O2253" s="1"/>
      <c r="P2253" s="90"/>
      <c r="Q2253" s="99"/>
      <c r="R2253" s="97"/>
      <c r="S2253" s="97"/>
      <c r="T2253" s="4"/>
      <c r="U2253" s="4"/>
      <c r="W2253" s="1"/>
      <c r="X2253" s="90"/>
      <c r="Y2253" s="90"/>
      <c r="Z2253" s="97"/>
      <c r="AA2253" s="97"/>
      <c r="AB2253" s="97"/>
      <c r="AC2253" s="6"/>
      <c r="AD2253" s="103"/>
      <c r="AE2253" s="4"/>
      <c r="AF2253" s="4"/>
      <c r="AH2253" s="1"/>
      <c r="AI2253" s="90"/>
      <c r="AJ2253" s="99"/>
      <c r="AK2253" s="97"/>
      <c r="AL2253" s="97"/>
      <c r="AM2253" s="4"/>
      <c r="AN2253" s="4"/>
      <c r="AP2253" s="7"/>
      <c r="AQ2253" s="99"/>
      <c r="AR2253" s="99"/>
      <c r="AS2253" s="97"/>
      <c r="AT2253" s="97"/>
      <c r="AU2253" s="97"/>
      <c r="AW2253" s="103"/>
      <c r="AX2253" s="4"/>
      <c r="AY2253" s="4"/>
      <c r="BA2253" s="1"/>
      <c r="BB2253" s="90"/>
      <c r="BC2253" s="99"/>
      <c r="BD2253" s="97"/>
      <c r="BE2253" s="97"/>
      <c r="BF2253" s="4"/>
      <c r="BG2253" s="94"/>
      <c r="BH2253" s="2"/>
      <c r="BI2253" s="95"/>
      <c r="BJ2253" s="95"/>
      <c r="BK2253" s="96"/>
      <c r="BL2253" s="96"/>
      <c r="BM2253" s="96"/>
      <c r="BN2253" s="95"/>
      <c r="BO2253" s="95"/>
      <c r="BP2253" s="95"/>
      <c r="BQ2253" s="95"/>
      <c r="BR2253" s="7"/>
      <c r="BS2253" s="7"/>
      <c r="BT2253" s="7"/>
      <c r="BU2253" s="7"/>
      <c r="BV2253" s="7"/>
    </row>
    <row r="2254" spans="2:74">
      <c r="E2254" s="90"/>
      <c r="F2254" s="90"/>
      <c r="I2254" s="97"/>
      <c r="K2254" s="92"/>
      <c r="L2254" s="4"/>
      <c r="M2254" s="4"/>
      <c r="O2254" s="1"/>
      <c r="P2254" s="90"/>
      <c r="Q2254" s="99"/>
      <c r="R2254" s="97"/>
      <c r="S2254" s="97"/>
      <c r="T2254" s="4"/>
      <c r="U2254" s="4"/>
      <c r="W2254" s="1"/>
      <c r="X2254" s="90"/>
      <c r="Y2254" s="90"/>
      <c r="Z2254" s="97"/>
      <c r="AA2254" s="97"/>
      <c r="AB2254" s="97"/>
      <c r="AC2254" s="6"/>
      <c r="AD2254" s="103"/>
      <c r="AE2254" s="4"/>
      <c r="AF2254" s="4"/>
      <c r="AH2254" s="1"/>
      <c r="AI2254" s="90"/>
      <c r="AJ2254" s="99"/>
      <c r="AK2254" s="97"/>
      <c r="AL2254" s="97"/>
      <c r="AM2254" s="4"/>
      <c r="AN2254" s="4"/>
      <c r="AP2254" s="7"/>
      <c r="AQ2254" s="99"/>
      <c r="AR2254" s="99"/>
      <c r="AS2254" s="97"/>
      <c r="AT2254" s="97"/>
      <c r="AU2254" s="97"/>
      <c r="AW2254" s="103"/>
      <c r="AX2254" s="4"/>
      <c r="AY2254" s="4"/>
      <c r="BA2254" s="1"/>
      <c r="BB2254" s="90"/>
      <c r="BC2254" s="99"/>
      <c r="BD2254" s="97"/>
      <c r="BE2254" s="97"/>
      <c r="BF2254" s="4"/>
      <c r="BG2254" s="94"/>
      <c r="BH2254" s="2"/>
      <c r="BI2254" s="95"/>
      <c r="BJ2254" s="95"/>
      <c r="BK2254" s="96"/>
      <c r="BL2254" s="96"/>
      <c r="BM2254" s="96"/>
      <c r="BN2254" s="95"/>
      <c r="BO2254" s="95"/>
      <c r="BP2254" s="95"/>
      <c r="BQ2254" s="95"/>
      <c r="BR2254" s="7"/>
      <c r="BS2254" s="7"/>
      <c r="BT2254" s="7"/>
      <c r="BU2254" s="7"/>
      <c r="BV2254" s="7"/>
    </row>
    <row r="2255" spans="2:74">
      <c r="E2255" s="90"/>
      <c r="F2255" s="90"/>
      <c r="I2255" s="97"/>
      <c r="K2255" s="92"/>
      <c r="L2255" s="4"/>
      <c r="M2255" s="4"/>
      <c r="O2255" s="1"/>
      <c r="P2255" s="90"/>
      <c r="Q2255" s="99"/>
      <c r="R2255" s="97"/>
      <c r="S2255" s="97"/>
      <c r="T2255" s="4"/>
      <c r="U2255" s="4"/>
      <c r="W2255" s="1"/>
      <c r="X2255" s="90"/>
      <c r="Y2255" s="90"/>
      <c r="Z2255" s="97"/>
      <c r="AA2255" s="97"/>
      <c r="AB2255" s="97"/>
      <c r="AC2255" s="6"/>
      <c r="AD2255" s="103"/>
      <c r="AE2255" s="4"/>
      <c r="AF2255" s="4"/>
      <c r="AH2255" s="1"/>
      <c r="AI2255" s="90"/>
      <c r="AJ2255" s="99"/>
      <c r="AK2255" s="97"/>
      <c r="AL2255" s="97"/>
      <c r="AM2255" s="4"/>
      <c r="AN2255" s="4"/>
      <c r="AP2255" s="1"/>
      <c r="AQ2255" s="90"/>
      <c r="AR2255" s="90"/>
      <c r="AS2255" s="97"/>
      <c r="AT2255" s="97"/>
      <c r="AU2255" s="97"/>
      <c r="AV2255" s="6"/>
      <c r="AW2255" s="103"/>
      <c r="AX2255" s="4"/>
      <c r="AY2255" s="4"/>
      <c r="BA2255" s="1"/>
      <c r="BB2255" s="90"/>
      <c r="BC2255" s="99"/>
      <c r="BD2255" s="97"/>
      <c r="BE2255" s="97"/>
      <c r="BF2255" s="4"/>
      <c r="BG2255" s="94"/>
      <c r="BH2255" s="2"/>
      <c r="BI2255" s="95"/>
      <c r="BJ2255" s="95"/>
      <c r="BK2255" s="96"/>
      <c r="BL2255" s="96"/>
      <c r="BM2255" s="96"/>
      <c r="BN2255" s="95"/>
      <c r="BO2255" s="95"/>
      <c r="BP2255" s="95"/>
      <c r="BQ2255" s="95"/>
      <c r="BR2255" s="7"/>
      <c r="BS2255" s="7"/>
      <c r="BT2255" s="7"/>
      <c r="BU2255" s="7"/>
      <c r="BV2255" s="7"/>
    </row>
    <row r="2256" spans="2:74">
      <c r="E2256" s="90"/>
      <c r="F2256" s="90"/>
      <c r="I2256" s="97"/>
      <c r="K2256" s="92"/>
      <c r="L2256" s="4"/>
      <c r="M2256" s="4"/>
      <c r="O2256" s="1"/>
      <c r="P2256" s="90"/>
      <c r="Q2256" s="99"/>
      <c r="R2256" s="97"/>
      <c r="S2256" s="97"/>
      <c r="T2256" s="4"/>
      <c r="U2256" s="4"/>
      <c r="W2256" s="1"/>
      <c r="X2256" s="90"/>
      <c r="Y2256" s="90"/>
      <c r="Z2256" s="97"/>
      <c r="AA2256" s="97"/>
      <c r="AB2256" s="97"/>
      <c r="AC2256" s="6"/>
      <c r="AD2256" s="103"/>
      <c r="AE2256" s="4"/>
      <c r="AF2256" s="4"/>
      <c r="AH2256" s="1"/>
      <c r="AI2256" s="90"/>
      <c r="AJ2256" s="99"/>
      <c r="AK2256" s="97"/>
      <c r="AL2256" s="97"/>
      <c r="AM2256" s="4"/>
      <c r="AN2256" s="4"/>
      <c r="AP2256" s="1"/>
      <c r="AQ2256" s="90"/>
      <c r="AR2256" s="90"/>
      <c r="AS2256" s="97"/>
      <c r="AT2256" s="97"/>
      <c r="AU2256" s="97"/>
      <c r="AV2256" s="6"/>
      <c r="AW2256" s="103"/>
      <c r="AX2256" s="4"/>
      <c r="AY2256" s="4"/>
      <c r="BA2256" s="1"/>
      <c r="BB2256" s="90"/>
      <c r="BC2256" s="99"/>
      <c r="BD2256" s="97"/>
      <c r="BE2256" s="97"/>
      <c r="BF2256" s="4"/>
      <c r="BG2256" s="94"/>
      <c r="BH2256" s="2"/>
      <c r="BI2256" s="95"/>
      <c r="BJ2256" s="95"/>
      <c r="BK2256" s="96"/>
      <c r="BL2256" s="96"/>
      <c r="BM2256" s="96"/>
      <c r="BN2256" s="95"/>
      <c r="BO2256" s="95"/>
      <c r="BP2256" s="95"/>
      <c r="BQ2256" s="95"/>
      <c r="BR2256" s="7"/>
      <c r="BS2256" s="7"/>
      <c r="BT2256" s="7"/>
      <c r="BU2256" s="7"/>
      <c r="BV2256" s="7"/>
    </row>
    <row r="2257" spans="5:74">
      <c r="E2257" s="90"/>
      <c r="F2257" s="90"/>
      <c r="I2257" s="97"/>
      <c r="K2257" s="92"/>
      <c r="L2257" s="4"/>
      <c r="M2257" s="4"/>
      <c r="O2257" s="1"/>
      <c r="P2257" s="90"/>
      <c r="Q2257" s="99"/>
      <c r="R2257" s="97"/>
      <c r="S2257" s="97"/>
      <c r="T2257" s="4"/>
      <c r="U2257" s="4"/>
      <c r="W2257" s="1"/>
      <c r="X2257" s="90"/>
      <c r="Y2257" s="90"/>
      <c r="Z2257" s="97"/>
      <c r="AA2257" s="97"/>
      <c r="AB2257" s="97"/>
      <c r="AC2257" s="6"/>
      <c r="AD2257" s="103"/>
      <c r="AE2257" s="4"/>
      <c r="AF2257" s="4"/>
      <c r="AH2257" s="1"/>
      <c r="AI2257" s="90"/>
      <c r="AJ2257" s="99"/>
      <c r="AK2257" s="97"/>
      <c r="AL2257" s="97"/>
      <c r="AM2257" s="4"/>
      <c r="AN2257" s="4"/>
      <c r="AP2257" s="1"/>
      <c r="AQ2257" s="90"/>
      <c r="AR2257" s="90"/>
      <c r="AS2257" s="97"/>
      <c r="AT2257" s="97"/>
      <c r="AU2257" s="97"/>
      <c r="AV2257" s="6"/>
      <c r="AW2257" s="103"/>
      <c r="AX2257" s="4"/>
      <c r="AY2257" s="4"/>
      <c r="BA2257" s="1"/>
      <c r="BB2257" s="90"/>
      <c r="BC2257" s="99"/>
      <c r="BD2257" s="97"/>
      <c r="BE2257" s="97"/>
      <c r="BF2257" s="4"/>
      <c r="BG2257" s="94"/>
      <c r="BH2257" s="2"/>
      <c r="BI2257" s="95"/>
      <c r="BJ2257" s="95"/>
      <c r="BK2257" s="96"/>
      <c r="BL2257" s="96"/>
      <c r="BM2257" s="96"/>
      <c r="BN2257" s="95"/>
      <c r="BO2257" s="95"/>
      <c r="BP2257" s="95"/>
      <c r="BQ2257" s="95"/>
      <c r="BR2257" s="7"/>
      <c r="BS2257" s="7"/>
      <c r="BT2257" s="7"/>
      <c r="BU2257" s="7"/>
      <c r="BV2257" s="7"/>
    </row>
    <row r="2258" spans="5:74">
      <c r="E2258" s="90"/>
      <c r="F2258" s="90"/>
      <c r="I2258" s="97"/>
      <c r="K2258" s="92"/>
      <c r="L2258" s="4"/>
      <c r="M2258" s="4"/>
      <c r="O2258" s="1"/>
      <c r="P2258" s="90"/>
      <c r="Q2258" s="99"/>
      <c r="R2258" s="97"/>
      <c r="S2258" s="97"/>
      <c r="T2258" s="4"/>
      <c r="U2258" s="4"/>
      <c r="W2258" s="1"/>
      <c r="X2258" s="90"/>
      <c r="Y2258" s="90"/>
      <c r="Z2258" s="97"/>
      <c r="AA2258" s="97"/>
      <c r="AB2258" s="97"/>
      <c r="AC2258" s="6"/>
      <c r="AD2258" s="103"/>
      <c r="AE2258" s="4"/>
      <c r="AF2258" s="4"/>
      <c r="AH2258" s="1"/>
      <c r="AI2258" s="90"/>
      <c r="AJ2258" s="99"/>
      <c r="AK2258" s="97"/>
      <c r="AL2258" s="97"/>
      <c r="AM2258" s="4"/>
      <c r="AN2258" s="4"/>
      <c r="AP2258" s="1"/>
      <c r="AQ2258" s="90"/>
      <c r="AR2258" s="90"/>
      <c r="AS2258" s="97"/>
      <c r="AT2258" s="97"/>
      <c r="AU2258" s="97"/>
      <c r="AV2258" s="6"/>
      <c r="AW2258" s="103"/>
      <c r="AX2258" s="4"/>
      <c r="AY2258" s="4"/>
      <c r="BA2258" s="1"/>
      <c r="BB2258" s="90"/>
      <c r="BC2258" s="99"/>
      <c r="BD2258" s="97"/>
      <c r="BE2258" s="97"/>
      <c r="BF2258" s="4"/>
      <c r="BG2258" s="94"/>
      <c r="BH2258" s="2"/>
      <c r="BI2258" s="95"/>
      <c r="BJ2258" s="95"/>
      <c r="BK2258" s="96"/>
      <c r="BL2258" s="96"/>
      <c r="BM2258" s="96"/>
      <c r="BN2258" s="95"/>
      <c r="BO2258" s="95"/>
      <c r="BP2258" s="95"/>
      <c r="BQ2258" s="95"/>
      <c r="BR2258" s="7"/>
      <c r="BS2258" s="7"/>
      <c r="BT2258" s="7"/>
      <c r="BU2258" s="7"/>
      <c r="BV2258" s="7"/>
    </row>
    <row r="2259" spans="5:74">
      <c r="E2259" s="90"/>
      <c r="F2259" s="90"/>
      <c r="I2259" s="97"/>
      <c r="K2259" s="92"/>
      <c r="L2259" s="4"/>
      <c r="M2259" s="4"/>
      <c r="O2259" s="1"/>
      <c r="P2259" s="90"/>
      <c r="Q2259" s="99"/>
      <c r="R2259" s="97"/>
      <c r="S2259" s="97"/>
      <c r="T2259" s="4"/>
      <c r="U2259" s="4"/>
      <c r="W2259" s="1"/>
      <c r="X2259" s="90"/>
      <c r="Y2259" s="90"/>
      <c r="Z2259" s="97"/>
      <c r="AA2259" s="97"/>
      <c r="AB2259" s="97"/>
      <c r="AC2259" s="6"/>
      <c r="AD2259" s="103"/>
      <c r="AE2259" s="4"/>
      <c r="AF2259" s="4"/>
      <c r="AH2259" s="1"/>
      <c r="AI2259" s="90"/>
      <c r="AJ2259" s="99"/>
      <c r="AK2259" s="97"/>
      <c r="AL2259" s="97"/>
      <c r="AM2259" s="4"/>
      <c r="AN2259" s="4"/>
      <c r="AP2259" s="1"/>
      <c r="AQ2259" s="90"/>
      <c r="AR2259" s="90"/>
      <c r="AS2259" s="97"/>
      <c r="AT2259" s="97"/>
      <c r="AU2259" s="97"/>
      <c r="AV2259" s="6"/>
      <c r="AW2259" s="103"/>
      <c r="AX2259" s="4"/>
      <c r="AY2259" s="4"/>
      <c r="BA2259" s="1"/>
      <c r="BB2259" s="90"/>
      <c r="BC2259" s="99"/>
      <c r="BD2259" s="97"/>
      <c r="BE2259" s="97"/>
      <c r="BF2259" s="4"/>
      <c r="BG2259" s="94"/>
      <c r="BH2259" s="2"/>
      <c r="BI2259" s="95"/>
      <c r="BJ2259" s="95"/>
      <c r="BK2259" s="96"/>
      <c r="BL2259" s="96"/>
      <c r="BM2259" s="96"/>
      <c r="BN2259" s="95"/>
      <c r="BO2259" s="95"/>
      <c r="BP2259" s="95"/>
      <c r="BQ2259" s="95"/>
      <c r="BR2259" s="7"/>
      <c r="BS2259" s="7"/>
      <c r="BT2259" s="7"/>
      <c r="BU2259" s="7"/>
      <c r="BV2259" s="7"/>
    </row>
    <row r="2260" spans="5:74">
      <c r="E2260" s="90"/>
      <c r="F2260" s="90"/>
      <c r="I2260" s="97"/>
      <c r="K2260" s="92"/>
      <c r="L2260" s="4"/>
      <c r="M2260" s="4"/>
      <c r="O2260" s="1"/>
      <c r="P2260" s="90"/>
      <c r="Q2260" s="99"/>
      <c r="R2260" s="97"/>
      <c r="S2260" s="97"/>
      <c r="T2260" s="4"/>
      <c r="U2260" s="4"/>
      <c r="W2260" s="1"/>
      <c r="X2260" s="90"/>
      <c r="Y2260" s="90"/>
      <c r="Z2260" s="97"/>
      <c r="AA2260" s="97"/>
      <c r="AB2260" s="97"/>
      <c r="AC2260" s="6"/>
      <c r="AD2260" s="103"/>
      <c r="AE2260" s="4"/>
      <c r="AF2260" s="4"/>
      <c r="AH2260" s="1"/>
      <c r="AI2260" s="90"/>
      <c r="AJ2260" s="99"/>
      <c r="AK2260" s="97"/>
      <c r="AL2260" s="97"/>
      <c r="AM2260" s="4"/>
      <c r="AN2260" s="4"/>
      <c r="AP2260" s="1"/>
      <c r="AQ2260" s="90"/>
      <c r="AR2260" s="90"/>
      <c r="AS2260" s="97"/>
      <c r="AT2260" s="97"/>
      <c r="AU2260" s="97"/>
      <c r="AV2260" s="6"/>
      <c r="AW2260" s="103"/>
      <c r="AX2260" s="4"/>
      <c r="AY2260" s="4"/>
      <c r="BA2260" s="1"/>
      <c r="BB2260" s="90"/>
      <c r="BC2260" s="99"/>
      <c r="BD2260" s="97"/>
      <c r="BE2260" s="97"/>
      <c r="BF2260" s="4"/>
      <c r="BG2260" s="94"/>
      <c r="BH2260" s="2"/>
      <c r="BI2260" s="95"/>
      <c r="BJ2260" s="95"/>
      <c r="BK2260" s="96"/>
      <c r="BL2260" s="96"/>
      <c r="BM2260" s="96"/>
      <c r="BN2260" s="95"/>
      <c r="BO2260" s="95"/>
      <c r="BP2260" s="95"/>
      <c r="BQ2260" s="95"/>
      <c r="BR2260" s="7"/>
      <c r="BS2260" s="7"/>
      <c r="BT2260" s="7"/>
      <c r="BU2260" s="7"/>
      <c r="BV2260" s="7"/>
    </row>
    <row r="2261" spans="5:74">
      <c r="E2261" s="90"/>
      <c r="F2261" s="90"/>
      <c r="I2261" s="97"/>
      <c r="K2261" s="92"/>
      <c r="L2261" s="4"/>
      <c r="M2261" s="4"/>
      <c r="O2261" s="1"/>
      <c r="P2261" s="90"/>
      <c r="Q2261" s="99"/>
      <c r="R2261" s="97"/>
      <c r="S2261" s="97"/>
      <c r="T2261" s="4"/>
      <c r="U2261" s="4"/>
      <c r="W2261" s="1"/>
      <c r="X2261" s="90"/>
      <c r="Y2261" s="90"/>
      <c r="Z2261" s="97"/>
      <c r="AA2261" s="97"/>
      <c r="AB2261" s="97"/>
      <c r="AC2261" s="6"/>
      <c r="AD2261" s="103"/>
      <c r="AE2261" s="4"/>
      <c r="AF2261" s="4"/>
      <c r="AH2261" s="1"/>
      <c r="AI2261" s="90"/>
      <c r="AJ2261" s="99"/>
      <c r="AK2261" s="97"/>
      <c r="AL2261" s="97"/>
      <c r="AM2261" s="4"/>
      <c r="AN2261" s="4"/>
      <c r="AP2261" s="1"/>
      <c r="AQ2261" s="90"/>
      <c r="AR2261" s="90"/>
      <c r="AS2261" s="97"/>
      <c r="AT2261" s="97"/>
      <c r="AU2261" s="97"/>
      <c r="AV2261" s="6"/>
      <c r="AW2261" s="103"/>
      <c r="AX2261" s="4"/>
      <c r="AY2261" s="4"/>
      <c r="BA2261" s="1"/>
      <c r="BB2261" s="90"/>
      <c r="BC2261" s="99"/>
      <c r="BD2261" s="97"/>
      <c r="BE2261" s="97"/>
      <c r="BF2261" s="4"/>
      <c r="BG2261" s="94"/>
      <c r="BH2261" s="2"/>
      <c r="BI2261" s="95"/>
      <c r="BJ2261" s="95"/>
      <c r="BK2261" s="96"/>
      <c r="BL2261" s="96"/>
      <c r="BM2261" s="96"/>
      <c r="BN2261" s="95"/>
      <c r="BO2261" s="95"/>
      <c r="BP2261" s="95"/>
      <c r="BQ2261" s="95"/>
      <c r="BR2261" s="7"/>
      <c r="BS2261" s="7"/>
      <c r="BT2261" s="7"/>
      <c r="BU2261" s="7"/>
      <c r="BV2261" s="7"/>
    </row>
    <row r="2262" spans="5:74">
      <c r="E2262" s="90"/>
      <c r="F2262" s="90"/>
      <c r="I2262" s="97"/>
      <c r="K2262" s="92"/>
      <c r="L2262" s="4"/>
      <c r="M2262" s="4"/>
      <c r="O2262" s="1"/>
      <c r="P2262" s="90"/>
      <c r="Q2262" s="99"/>
      <c r="R2262" s="97"/>
      <c r="S2262" s="97"/>
      <c r="T2262" s="4"/>
      <c r="U2262" s="4"/>
      <c r="W2262" s="1"/>
      <c r="X2262" s="90"/>
      <c r="Y2262" s="90"/>
      <c r="Z2262" s="97"/>
      <c r="AA2262" s="97"/>
      <c r="AB2262" s="97"/>
      <c r="AC2262" s="6"/>
      <c r="AD2262" s="103"/>
      <c r="AE2262" s="4"/>
      <c r="AF2262" s="4"/>
      <c r="AH2262" s="1"/>
      <c r="AI2262" s="90"/>
      <c r="AJ2262" s="99"/>
      <c r="AK2262" s="97"/>
      <c r="AL2262" s="97"/>
      <c r="AM2262" s="4"/>
      <c r="AN2262" s="4"/>
      <c r="AP2262" s="1"/>
      <c r="AQ2262" s="90"/>
      <c r="AR2262" s="90"/>
      <c r="AS2262" s="97"/>
      <c r="AT2262" s="97"/>
      <c r="AU2262" s="97"/>
      <c r="AV2262" s="6"/>
      <c r="AW2262" s="103"/>
      <c r="AX2262" s="4"/>
      <c r="AY2262" s="4"/>
      <c r="BA2262" s="1"/>
      <c r="BB2262" s="90"/>
      <c r="BC2262" s="99"/>
      <c r="BD2262" s="97"/>
      <c r="BE2262" s="97"/>
      <c r="BF2262" s="4"/>
      <c r="BG2262" s="94"/>
      <c r="BH2262" s="2"/>
      <c r="BI2262" s="95"/>
      <c r="BJ2262" s="95"/>
      <c r="BK2262" s="96"/>
      <c r="BL2262" s="96"/>
      <c r="BM2262" s="96"/>
      <c r="BN2262" s="95"/>
      <c r="BO2262" s="95"/>
      <c r="BP2262" s="95"/>
      <c r="BQ2262" s="95"/>
      <c r="BR2262" s="7"/>
      <c r="BS2262" s="7"/>
      <c r="BT2262" s="7"/>
      <c r="BU2262" s="7"/>
      <c r="BV2262" s="7"/>
    </row>
    <row r="2263" spans="5:74">
      <c r="E2263" s="90"/>
      <c r="F2263" s="90"/>
      <c r="I2263" s="97"/>
      <c r="K2263" s="92"/>
      <c r="L2263" s="4"/>
      <c r="M2263" s="4"/>
      <c r="O2263" s="1"/>
      <c r="P2263" s="90"/>
      <c r="Q2263" s="99"/>
      <c r="R2263" s="97"/>
      <c r="S2263" s="97"/>
      <c r="T2263" s="4"/>
      <c r="U2263" s="4"/>
      <c r="W2263" s="1"/>
      <c r="X2263" s="90"/>
      <c r="Y2263" s="90"/>
      <c r="Z2263" s="97"/>
      <c r="AA2263" s="97"/>
      <c r="AB2263" s="97"/>
      <c r="AC2263" s="6"/>
      <c r="AD2263" s="103"/>
      <c r="AE2263" s="4"/>
      <c r="AF2263" s="4"/>
      <c r="AH2263" s="1"/>
      <c r="AI2263" s="90"/>
      <c r="AJ2263" s="99"/>
      <c r="AK2263" s="97"/>
      <c r="AL2263" s="97"/>
      <c r="AM2263" s="4"/>
      <c r="AN2263" s="4"/>
      <c r="AP2263" s="1"/>
      <c r="AQ2263" s="90"/>
      <c r="AR2263" s="90"/>
      <c r="AS2263" s="97"/>
      <c r="AT2263" s="97"/>
      <c r="AU2263" s="97"/>
      <c r="AV2263" s="6"/>
      <c r="AW2263" s="103"/>
      <c r="AX2263" s="4"/>
      <c r="AY2263" s="4"/>
      <c r="BA2263" s="1"/>
      <c r="BB2263" s="90"/>
      <c r="BC2263" s="99"/>
      <c r="BD2263" s="97"/>
      <c r="BE2263" s="97"/>
      <c r="BF2263" s="4"/>
      <c r="BG2263" s="94"/>
      <c r="BH2263" s="2"/>
      <c r="BI2263" s="95"/>
      <c r="BJ2263" s="95"/>
      <c r="BK2263" s="96"/>
      <c r="BL2263" s="96"/>
      <c r="BM2263" s="96"/>
      <c r="BN2263" s="95"/>
      <c r="BO2263" s="95"/>
      <c r="BP2263" s="95"/>
      <c r="BQ2263" s="95"/>
      <c r="BR2263" s="7"/>
      <c r="BS2263" s="7"/>
      <c r="BT2263" s="7"/>
      <c r="BU2263" s="7"/>
      <c r="BV2263" s="7"/>
    </row>
    <row r="2264" spans="5:74">
      <c r="E2264" s="90"/>
      <c r="F2264" s="90"/>
      <c r="I2264" s="97"/>
      <c r="K2264" s="92"/>
      <c r="L2264" s="4"/>
      <c r="M2264" s="4"/>
      <c r="O2264" s="1"/>
      <c r="P2264" s="90"/>
      <c r="Q2264" s="99"/>
      <c r="R2264" s="97"/>
      <c r="S2264" s="97"/>
      <c r="T2264" s="4"/>
      <c r="U2264" s="4"/>
      <c r="W2264" s="1"/>
      <c r="X2264" s="90"/>
      <c r="Y2264" s="90"/>
      <c r="Z2264" s="97"/>
      <c r="AA2264" s="97"/>
      <c r="AB2264" s="97"/>
      <c r="AC2264" s="6"/>
      <c r="AD2264" s="103"/>
      <c r="AE2264" s="4"/>
      <c r="AF2264" s="4"/>
      <c r="AH2264" s="1"/>
      <c r="AI2264" s="90"/>
      <c r="AJ2264" s="99"/>
      <c r="AK2264" s="97"/>
      <c r="AL2264" s="97"/>
      <c r="AM2264" s="4"/>
      <c r="AN2264" s="4"/>
      <c r="AP2264" s="1"/>
      <c r="AQ2264" s="90"/>
      <c r="AR2264" s="90"/>
      <c r="AS2264" s="97"/>
      <c r="AT2264" s="97"/>
      <c r="AU2264" s="97"/>
      <c r="AV2264" s="6"/>
      <c r="AW2264" s="103"/>
      <c r="AX2264" s="4"/>
      <c r="AY2264" s="4"/>
      <c r="BA2264" s="1"/>
      <c r="BB2264" s="90"/>
      <c r="BC2264" s="99"/>
      <c r="BD2264" s="97"/>
      <c r="BE2264" s="97"/>
      <c r="BF2264" s="4"/>
      <c r="BG2264" s="94"/>
      <c r="BH2264" s="2"/>
      <c r="BI2264" s="95"/>
      <c r="BJ2264" s="95"/>
      <c r="BK2264" s="96"/>
      <c r="BL2264" s="96"/>
      <c r="BM2264" s="96"/>
      <c r="BN2264" s="95"/>
      <c r="BO2264" s="95"/>
      <c r="BP2264" s="95"/>
      <c r="BQ2264" s="95"/>
      <c r="BR2264" s="7"/>
      <c r="BS2264" s="7"/>
      <c r="BT2264" s="7"/>
      <c r="BU2264" s="7"/>
      <c r="BV2264" s="7"/>
    </row>
    <row r="2265" spans="5:74">
      <c r="E2265" s="90"/>
      <c r="F2265" s="90"/>
      <c r="I2265" s="97"/>
      <c r="K2265" s="92"/>
      <c r="L2265" s="4"/>
      <c r="M2265" s="4"/>
      <c r="O2265" s="1"/>
      <c r="P2265" s="90"/>
      <c r="Q2265" s="99"/>
      <c r="R2265" s="97"/>
      <c r="S2265" s="97"/>
      <c r="T2265" s="4"/>
      <c r="U2265" s="4"/>
      <c r="W2265" s="1"/>
      <c r="X2265" s="90"/>
      <c r="Y2265" s="90"/>
      <c r="Z2265" s="97"/>
      <c r="AA2265" s="97"/>
      <c r="AB2265" s="97"/>
      <c r="AC2265" s="6"/>
      <c r="AD2265" s="103"/>
      <c r="AE2265" s="4"/>
      <c r="AF2265" s="4"/>
      <c r="AH2265" s="1"/>
      <c r="AI2265" s="90"/>
      <c r="AJ2265" s="99"/>
      <c r="AK2265" s="97"/>
      <c r="AL2265" s="97"/>
      <c r="AM2265" s="4"/>
      <c r="AN2265" s="4"/>
      <c r="AP2265" s="1"/>
      <c r="AQ2265" s="90"/>
      <c r="AR2265" s="90"/>
      <c r="AS2265" s="97"/>
      <c r="AT2265" s="97"/>
      <c r="AU2265" s="97"/>
      <c r="AV2265" s="6"/>
      <c r="AW2265" s="103"/>
      <c r="AX2265" s="4"/>
      <c r="AY2265" s="4"/>
      <c r="BA2265" s="1"/>
      <c r="BB2265" s="90"/>
      <c r="BC2265" s="99"/>
      <c r="BD2265" s="97"/>
      <c r="BE2265" s="97"/>
      <c r="BF2265" s="4"/>
      <c r="BG2265" s="94"/>
      <c r="BH2265" s="2"/>
      <c r="BI2265" s="95"/>
      <c r="BJ2265" s="95"/>
      <c r="BK2265" s="96"/>
      <c r="BL2265" s="96"/>
      <c r="BM2265" s="96"/>
      <c r="BN2265" s="95"/>
      <c r="BO2265" s="95"/>
      <c r="BP2265" s="95"/>
      <c r="BQ2265" s="95"/>
      <c r="BR2265" s="7"/>
      <c r="BS2265" s="7"/>
      <c r="BT2265" s="7"/>
      <c r="BU2265" s="7"/>
      <c r="BV2265" s="7"/>
    </row>
    <row r="2266" spans="5:74">
      <c r="E2266" s="90"/>
      <c r="F2266" s="90"/>
      <c r="I2266" s="97"/>
      <c r="K2266" s="92"/>
      <c r="L2266" s="4"/>
      <c r="M2266" s="4"/>
      <c r="O2266" s="1"/>
      <c r="P2266" s="90"/>
      <c r="Q2266" s="99"/>
      <c r="R2266" s="97"/>
      <c r="S2266" s="97"/>
      <c r="T2266" s="4"/>
      <c r="U2266" s="4"/>
      <c r="W2266" s="1"/>
      <c r="X2266" s="90"/>
      <c r="Y2266" s="90"/>
      <c r="Z2266" s="97"/>
      <c r="AA2266" s="97"/>
      <c r="AB2266" s="97"/>
      <c r="AC2266" s="6"/>
      <c r="AD2266" s="103"/>
      <c r="AE2266" s="4"/>
      <c r="AF2266" s="4"/>
      <c r="AH2266" s="1"/>
      <c r="AI2266" s="90"/>
      <c r="AJ2266" s="99"/>
      <c r="AK2266" s="97"/>
      <c r="AL2266" s="97"/>
      <c r="AM2266" s="4"/>
      <c r="AN2266" s="4"/>
      <c r="AP2266" s="1"/>
      <c r="AQ2266" s="90"/>
      <c r="AR2266" s="90"/>
      <c r="AS2266" s="97"/>
      <c r="AT2266" s="97"/>
      <c r="AU2266" s="97"/>
      <c r="AV2266" s="6"/>
      <c r="AW2266" s="103"/>
      <c r="AX2266" s="4"/>
      <c r="AY2266" s="4"/>
      <c r="BA2266" s="1"/>
      <c r="BB2266" s="90"/>
      <c r="BC2266" s="99"/>
      <c r="BD2266" s="97"/>
      <c r="BE2266" s="97"/>
      <c r="BF2266" s="4"/>
      <c r="BG2266" s="94"/>
      <c r="BH2266" s="2"/>
      <c r="BI2266" s="95"/>
      <c r="BJ2266" s="95"/>
      <c r="BK2266" s="96"/>
      <c r="BL2266" s="96"/>
      <c r="BM2266" s="96"/>
      <c r="BN2266" s="95"/>
      <c r="BO2266" s="95"/>
      <c r="BP2266" s="95"/>
      <c r="BQ2266" s="95"/>
      <c r="BR2266" s="7"/>
      <c r="BS2266" s="7"/>
      <c r="BT2266" s="7"/>
      <c r="BU2266" s="7"/>
      <c r="BV2266" s="7"/>
    </row>
    <row r="2267" spans="5:74">
      <c r="E2267" s="90"/>
      <c r="F2267" s="90"/>
      <c r="I2267" s="97"/>
      <c r="K2267" s="92"/>
      <c r="L2267" s="4"/>
      <c r="M2267" s="4"/>
      <c r="O2267" s="1"/>
      <c r="P2267" s="90"/>
      <c r="Q2267" s="99"/>
      <c r="R2267" s="97"/>
      <c r="S2267" s="97"/>
      <c r="T2267" s="4"/>
      <c r="U2267" s="4"/>
      <c r="W2267" s="1"/>
      <c r="X2267" s="90"/>
      <c r="Y2267" s="90"/>
      <c r="Z2267" s="97"/>
      <c r="AA2267" s="97"/>
      <c r="AB2267" s="97"/>
      <c r="AC2267" s="6"/>
      <c r="AD2267" s="103"/>
      <c r="AE2267" s="4"/>
      <c r="AF2267" s="4"/>
      <c r="AH2267" s="1"/>
      <c r="AI2267" s="90"/>
      <c r="AJ2267" s="99"/>
      <c r="AK2267" s="97"/>
      <c r="AL2267" s="97"/>
      <c r="AM2267" s="4"/>
      <c r="AN2267" s="4"/>
      <c r="AP2267" s="1"/>
      <c r="AQ2267" s="90"/>
      <c r="AR2267" s="90"/>
      <c r="AS2267" s="97"/>
      <c r="AT2267" s="97"/>
      <c r="AU2267" s="97"/>
      <c r="AV2267" s="6"/>
      <c r="AW2267" s="103"/>
      <c r="AX2267" s="4"/>
      <c r="AY2267" s="4"/>
      <c r="BA2267" s="1"/>
      <c r="BB2267" s="90"/>
      <c r="BC2267" s="99"/>
      <c r="BD2267" s="97"/>
      <c r="BE2267" s="97"/>
      <c r="BF2267" s="4"/>
      <c r="BG2267" s="94"/>
      <c r="BH2267" s="2"/>
      <c r="BI2267" s="95"/>
      <c r="BJ2267" s="95"/>
      <c r="BK2267" s="96"/>
      <c r="BL2267" s="96"/>
      <c r="BM2267" s="96"/>
      <c r="BN2267" s="95"/>
      <c r="BO2267" s="95"/>
      <c r="BP2267" s="95"/>
      <c r="BQ2267" s="95"/>
      <c r="BR2267" s="7"/>
      <c r="BS2267" s="7"/>
      <c r="BT2267" s="7"/>
      <c r="BU2267" s="7"/>
      <c r="BV2267" s="7"/>
    </row>
    <row r="2268" spans="5:74">
      <c r="E2268" s="90"/>
      <c r="F2268" s="90"/>
      <c r="I2268" s="97"/>
      <c r="K2268" s="92"/>
      <c r="L2268" s="4"/>
      <c r="M2268" s="4"/>
      <c r="O2268" s="1"/>
      <c r="P2268" s="90"/>
      <c r="Q2268" s="99"/>
      <c r="R2268" s="97"/>
      <c r="S2268" s="97"/>
      <c r="T2268" s="4"/>
      <c r="U2268" s="4"/>
      <c r="W2268" s="1"/>
      <c r="X2268" s="90"/>
      <c r="Y2268" s="90"/>
      <c r="Z2268" s="97"/>
      <c r="AA2268" s="97"/>
      <c r="AB2268" s="97"/>
      <c r="AC2268" s="6"/>
      <c r="AD2268" s="103"/>
      <c r="AE2268" s="4"/>
      <c r="AF2268" s="4"/>
      <c r="AH2268" s="1"/>
      <c r="AI2268" s="90"/>
      <c r="AJ2268" s="99"/>
      <c r="AK2268" s="97"/>
      <c r="AL2268" s="97"/>
      <c r="AM2268" s="4"/>
      <c r="AN2268" s="4"/>
      <c r="AP2268" s="1"/>
      <c r="AQ2268" s="90"/>
      <c r="AR2268" s="90"/>
      <c r="AS2268" s="97"/>
      <c r="AT2268" s="97"/>
      <c r="AU2268" s="97"/>
      <c r="AV2268" s="6"/>
      <c r="AW2268" s="103"/>
      <c r="AX2268" s="4"/>
      <c r="AY2268" s="4"/>
      <c r="BA2268" s="1"/>
      <c r="BB2268" s="90"/>
      <c r="BC2268" s="99"/>
      <c r="BD2268" s="97"/>
      <c r="BE2268" s="97"/>
      <c r="BF2268" s="4"/>
      <c r="BG2268" s="94"/>
      <c r="BH2268" s="2"/>
      <c r="BI2268" s="95"/>
      <c r="BJ2268" s="95"/>
      <c r="BK2268" s="96"/>
      <c r="BL2268" s="96"/>
      <c r="BM2268" s="96"/>
      <c r="BN2268" s="95"/>
      <c r="BO2268" s="95"/>
      <c r="BP2268" s="95"/>
      <c r="BQ2268" s="95"/>
      <c r="BR2268" s="7"/>
      <c r="BS2268" s="7"/>
      <c r="BT2268" s="7"/>
      <c r="BU2268" s="7"/>
      <c r="BV2268" s="7"/>
    </row>
    <row r="2269" spans="5:74">
      <c r="E2269" s="90"/>
      <c r="F2269" s="90"/>
      <c r="I2269" s="97"/>
      <c r="K2269" s="92"/>
      <c r="L2269" s="4"/>
      <c r="M2269" s="4"/>
      <c r="O2269" s="1"/>
      <c r="P2269" s="90"/>
      <c r="Q2269" s="99"/>
      <c r="R2269" s="97"/>
      <c r="S2269" s="97"/>
      <c r="T2269" s="4"/>
      <c r="U2269" s="4"/>
      <c r="W2269" s="1"/>
      <c r="X2269" s="90"/>
      <c r="Y2269" s="90"/>
      <c r="Z2269" s="97"/>
      <c r="AA2269" s="97"/>
      <c r="AB2269" s="97"/>
      <c r="AC2269" s="6"/>
      <c r="AD2269" s="103"/>
      <c r="AE2269" s="4"/>
      <c r="AF2269" s="4"/>
      <c r="AH2269" s="1"/>
      <c r="AI2269" s="90"/>
      <c r="AJ2269" s="99"/>
      <c r="AK2269" s="97"/>
      <c r="AL2269" s="97"/>
      <c r="AM2269" s="4"/>
      <c r="AN2269" s="4"/>
      <c r="AP2269" s="1"/>
      <c r="AQ2269" s="90"/>
      <c r="AR2269" s="90"/>
      <c r="AS2269" s="97"/>
      <c r="AT2269" s="97"/>
      <c r="AU2269" s="97"/>
      <c r="AV2269" s="6"/>
      <c r="AW2269" s="103"/>
      <c r="AX2269" s="4"/>
      <c r="AY2269" s="4"/>
      <c r="BA2269" s="1"/>
      <c r="BB2269" s="90"/>
      <c r="BC2269" s="99"/>
      <c r="BD2269" s="97"/>
      <c r="BE2269" s="97"/>
      <c r="BF2269" s="4"/>
      <c r="BG2269" s="94"/>
      <c r="BH2269" s="2"/>
      <c r="BI2269" s="95"/>
      <c r="BJ2269" s="95"/>
      <c r="BK2269" s="96"/>
      <c r="BL2269" s="96"/>
      <c r="BM2269" s="96"/>
      <c r="BN2269" s="95"/>
      <c r="BO2269" s="95"/>
      <c r="BP2269" s="95"/>
      <c r="BQ2269" s="95"/>
      <c r="BR2269" s="7"/>
      <c r="BS2269" s="7"/>
      <c r="BT2269" s="7"/>
      <c r="BU2269" s="7"/>
      <c r="BV2269" s="7"/>
    </row>
    <row r="2270" spans="5:74">
      <c r="E2270" s="90"/>
      <c r="F2270" s="90"/>
      <c r="I2270" s="97"/>
      <c r="K2270" s="92"/>
      <c r="L2270" s="4"/>
      <c r="M2270" s="4"/>
      <c r="O2270" s="1"/>
      <c r="P2270" s="90"/>
      <c r="Q2270" s="99"/>
      <c r="R2270" s="97"/>
      <c r="S2270" s="97"/>
      <c r="T2270" s="4"/>
      <c r="U2270" s="4"/>
      <c r="W2270" s="1"/>
      <c r="X2270" s="90"/>
      <c r="Y2270" s="90"/>
      <c r="Z2270" s="97"/>
      <c r="AA2270" s="97"/>
      <c r="AB2270" s="97"/>
      <c r="AC2270" s="6"/>
      <c r="AD2270" s="103"/>
      <c r="AE2270" s="4"/>
      <c r="AF2270" s="4"/>
      <c r="AH2270" s="1"/>
      <c r="AI2270" s="90"/>
      <c r="AJ2270" s="99"/>
      <c r="AK2270" s="97"/>
      <c r="AL2270" s="97"/>
      <c r="AM2270" s="4"/>
      <c r="AN2270" s="4"/>
      <c r="AP2270" s="1"/>
      <c r="AQ2270" s="90"/>
      <c r="AR2270" s="90"/>
      <c r="AS2270" s="97"/>
      <c r="AT2270" s="97"/>
      <c r="AU2270" s="97"/>
      <c r="AV2270" s="6"/>
      <c r="AW2270" s="103"/>
      <c r="AX2270" s="4"/>
      <c r="AY2270" s="4"/>
      <c r="BA2270" s="1"/>
      <c r="BB2270" s="90"/>
      <c r="BC2270" s="99"/>
      <c r="BD2270" s="97"/>
      <c r="BE2270" s="97"/>
      <c r="BF2270" s="4"/>
      <c r="BG2270" s="94"/>
      <c r="BH2270" s="2"/>
      <c r="BI2270" s="95"/>
      <c r="BJ2270" s="95"/>
      <c r="BK2270" s="96"/>
      <c r="BL2270" s="96"/>
      <c r="BM2270" s="96"/>
      <c r="BN2270" s="95"/>
      <c r="BO2270" s="95"/>
      <c r="BP2270" s="95"/>
      <c r="BQ2270" s="95"/>
      <c r="BR2270" s="7"/>
      <c r="BS2270" s="7"/>
      <c r="BT2270" s="7"/>
      <c r="BU2270" s="7"/>
      <c r="BV2270" s="7"/>
    </row>
    <row r="2271" spans="5:74">
      <c r="E2271" s="90"/>
      <c r="F2271" s="90"/>
      <c r="I2271" s="97"/>
      <c r="K2271" s="92"/>
      <c r="L2271" s="4"/>
      <c r="M2271" s="4"/>
      <c r="O2271" s="1"/>
      <c r="P2271" s="90"/>
      <c r="Q2271" s="99"/>
      <c r="R2271" s="97"/>
      <c r="S2271" s="97"/>
      <c r="T2271" s="4"/>
      <c r="U2271" s="4"/>
      <c r="W2271" s="1"/>
      <c r="X2271" s="90"/>
      <c r="Y2271" s="90"/>
      <c r="Z2271" s="97"/>
      <c r="AA2271" s="97"/>
      <c r="AB2271" s="97"/>
      <c r="AC2271" s="6"/>
      <c r="AD2271" s="103"/>
      <c r="AE2271" s="4"/>
      <c r="AF2271" s="4"/>
      <c r="AH2271" s="1"/>
      <c r="AI2271" s="90"/>
      <c r="AJ2271" s="99"/>
      <c r="AK2271" s="97"/>
      <c r="AL2271" s="97"/>
      <c r="AM2271" s="4"/>
      <c r="AN2271" s="4"/>
      <c r="AP2271" s="1"/>
      <c r="AQ2271" s="90"/>
      <c r="AR2271" s="90"/>
      <c r="AS2271" s="97"/>
      <c r="AT2271" s="97"/>
      <c r="AU2271" s="97"/>
      <c r="AV2271" s="6"/>
      <c r="AW2271" s="103"/>
      <c r="AX2271" s="4"/>
      <c r="AY2271" s="4"/>
      <c r="BA2271" s="1"/>
      <c r="BB2271" s="90"/>
      <c r="BC2271" s="99"/>
      <c r="BD2271" s="97"/>
      <c r="BE2271" s="97"/>
      <c r="BF2271" s="4"/>
      <c r="BG2271" s="94"/>
      <c r="BH2271" s="2"/>
      <c r="BI2271" s="95"/>
      <c r="BJ2271" s="95"/>
      <c r="BK2271" s="96"/>
      <c r="BL2271" s="96"/>
      <c r="BM2271" s="96"/>
      <c r="BN2271" s="95"/>
      <c r="BO2271" s="95"/>
      <c r="BP2271" s="95"/>
      <c r="BQ2271" s="95"/>
      <c r="BR2271" s="7"/>
      <c r="BS2271" s="7"/>
      <c r="BT2271" s="7"/>
      <c r="BU2271" s="7"/>
      <c r="BV2271" s="7"/>
    </row>
    <row r="2272" spans="5:74">
      <c r="E2272" s="90"/>
      <c r="F2272" s="90"/>
      <c r="I2272" s="97"/>
      <c r="K2272" s="92"/>
      <c r="L2272" s="4"/>
      <c r="M2272" s="4"/>
      <c r="O2272" s="1"/>
      <c r="P2272" s="90"/>
      <c r="Q2272" s="99"/>
      <c r="R2272" s="97"/>
      <c r="S2272" s="97"/>
      <c r="T2272" s="4"/>
      <c r="U2272" s="4"/>
      <c r="W2272" s="1"/>
      <c r="X2272" s="90"/>
      <c r="Y2272" s="90"/>
      <c r="Z2272" s="97"/>
      <c r="AA2272" s="97"/>
      <c r="AB2272" s="97"/>
      <c r="AC2272" s="6"/>
      <c r="AD2272" s="103"/>
      <c r="AE2272" s="4"/>
      <c r="AF2272" s="4"/>
      <c r="AH2272" s="1"/>
      <c r="AI2272" s="90"/>
      <c r="AJ2272" s="99"/>
      <c r="AK2272" s="97"/>
      <c r="AL2272" s="97"/>
      <c r="AM2272" s="4"/>
      <c r="AN2272" s="4"/>
      <c r="AP2272" s="1"/>
      <c r="AQ2272" s="90"/>
      <c r="AR2272" s="90"/>
      <c r="AS2272" s="97"/>
      <c r="AT2272" s="97"/>
      <c r="AU2272" s="97"/>
      <c r="AV2272" s="6"/>
      <c r="AW2272" s="103"/>
      <c r="AX2272" s="4"/>
      <c r="AY2272" s="4"/>
      <c r="BA2272" s="1"/>
      <c r="BB2272" s="90"/>
      <c r="BC2272" s="99"/>
      <c r="BD2272" s="97"/>
      <c r="BE2272" s="97"/>
      <c r="BF2272" s="4"/>
      <c r="BG2272" s="94"/>
      <c r="BH2272" s="2"/>
      <c r="BI2272" s="95"/>
      <c r="BJ2272" s="95"/>
      <c r="BK2272" s="96"/>
      <c r="BL2272" s="96"/>
      <c r="BM2272" s="96"/>
      <c r="BN2272" s="95"/>
      <c r="BO2272" s="95"/>
      <c r="BP2272" s="95"/>
      <c r="BQ2272" s="95"/>
      <c r="BR2272" s="7"/>
      <c r="BS2272" s="7"/>
      <c r="BT2272" s="7"/>
      <c r="BU2272" s="7"/>
      <c r="BV2272" s="7"/>
    </row>
    <row r="2273" spans="5:74">
      <c r="E2273" s="90"/>
      <c r="F2273" s="90"/>
      <c r="I2273" s="97"/>
      <c r="K2273" s="92"/>
      <c r="L2273" s="4"/>
      <c r="M2273" s="4"/>
      <c r="O2273" s="1"/>
      <c r="P2273" s="90"/>
      <c r="Q2273" s="99"/>
      <c r="R2273" s="97"/>
      <c r="S2273" s="97"/>
      <c r="T2273" s="4"/>
      <c r="U2273" s="4"/>
      <c r="W2273" s="1"/>
      <c r="X2273" s="90"/>
      <c r="Y2273" s="90"/>
      <c r="Z2273" s="97"/>
      <c r="AA2273" s="97"/>
      <c r="AB2273" s="97"/>
      <c r="AC2273" s="6"/>
      <c r="AD2273" s="103"/>
      <c r="AE2273" s="4"/>
      <c r="AF2273" s="4"/>
      <c r="AH2273" s="1"/>
      <c r="AI2273" s="90"/>
      <c r="AJ2273" s="99"/>
      <c r="AK2273" s="97"/>
      <c r="AL2273" s="97"/>
      <c r="AM2273" s="4"/>
      <c r="AN2273" s="4"/>
      <c r="AP2273" s="1"/>
      <c r="AQ2273" s="90"/>
      <c r="AR2273" s="90"/>
      <c r="AS2273" s="97"/>
      <c r="AT2273" s="97"/>
      <c r="AU2273" s="97"/>
      <c r="AV2273" s="6"/>
      <c r="AW2273" s="103"/>
      <c r="AX2273" s="4"/>
      <c r="AY2273" s="4"/>
      <c r="BA2273" s="1"/>
      <c r="BB2273" s="90"/>
      <c r="BC2273" s="99"/>
      <c r="BD2273" s="97"/>
      <c r="BE2273" s="97"/>
      <c r="BF2273" s="4"/>
      <c r="BG2273" s="94"/>
      <c r="BH2273" s="2"/>
      <c r="BI2273" s="95"/>
      <c r="BJ2273" s="95"/>
      <c r="BK2273" s="96"/>
      <c r="BL2273" s="96"/>
      <c r="BM2273" s="96"/>
      <c r="BN2273" s="95"/>
      <c r="BO2273" s="95"/>
      <c r="BP2273" s="95"/>
      <c r="BQ2273" s="95"/>
      <c r="BR2273" s="7"/>
      <c r="BS2273" s="7"/>
      <c r="BT2273" s="7"/>
      <c r="BU2273" s="7"/>
      <c r="BV2273" s="7"/>
    </row>
    <row r="2274" spans="5:74">
      <c r="E2274" s="90"/>
      <c r="F2274" s="90"/>
      <c r="I2274" s="97"/>
      <c r="K2274" s="92"/>
      <c r="L2274" s="4"/>
      <c r="M2274" s="4"/>
      <c r="O2274" s="1"/>
      <c r="P2274" s="90"/>
      <c r="Q2274" s="99"/>
      <c r="R2274" s="97"/>
      <c r="S2274" s="97"/>
      <c r="T2274" s="4"/>
      <c r="U2274" s="4"/>
      <c r="W2274" s="1"/>
      <c r="X2274" s="90"/>
      <c r="Y2274" s="90"/>
      <c r="Z2274" s="97"/>
      <c r="AA2274" s="97"/>
      <c r="AB2274" s="97"/>
      <c r="AC2274" s="6"/>
      <c r="AD2274" s="103"/>
      <c r="AE2274" s="4"/>
      <c r="AF2274" s="4"/>
      <c r="AH2274" s="1"/>
      <c r="AI2274" s="90"/>
      <c r="AJ2274" s="99"/>
      <c r="AK2274" s="97"/>
      <c r="AL2274" s="97"/>
      <c r="AM2274" s="4"/>
      <c r="AN2274" s="4"/>
      <c r="AP2274" s="1"/>
      <c r="AQ2274" s="90"/>
      <c r="AR2274" s="90"/>
      <c r="AS2274" s="97"/>
      <c r="AT2274" s="97"/>
      <c r="AU2274" s="97"/>
      <c r="AV2274" s="6"/>
      <c r="AW2274" s="103"/>
      <c r="AX2274" s="4"/>
      <c r="AY2274" s="4"/>
      <c r="BA2274" s="1"/>
      <c r="BB2274" s="90"/>
      <c r="BC2274" s="99"/>
      <c r="BD2274" s="97"/>
      <c r="BE2274" s="97"/>
      <c r="BF2274" s="4"/>
      <c r="BG2274" s="94"/>
      <c r="BH2274" s="2"/>
      <c r="BI2274" s="95"/>
      <c r="BJ2274" s="95"/>
      <c r="BK2274" s="96"/>
      <c r="BL2274" s="96"/>
      <c r="BM2274" s="96"/>
      <c r="BN2274" s="95"/>
      <c r="BO2274" s="95"/>
      <c r="BP2274" s="95"/>
      <c r="BQ2274" s="95"/>
      <c r="BR2274" s="7"/>
      <c r="BS2274" s="7"/>
      <c r="BT2274" s="7"/>
      <c r="BU2274" s="7"/>
      <c r="BV2274" s="7"/>
    </row>
    <row r="2275" spans="5:74">
      <c r="E2275" s="90"/>
      <c r="F2275" s="90"/>
      <c r="I2275" s="97"/>
      <c r="K2275" s="92"/>
      <c r="L2275" s="4"/>
      <c r="M2275" s="4"/>
      <c r="O2275" s="1"/>
      <c r="P2275" s="90"/>
      <c r="Q2275" s="99"/>
      <c r="R2275" s="97"/>
      <c r="S2275" s="97"/>
      <c r="T2275" s="4"/>
      <c r="U2275" s="4"/>
      <c r="W2275" s="1"/>
      <c r="X2275" s="90"/>
      <c r="Y2275" s="90"/>
      <c r="Z2275" s="97"/>
      <c r="AA2275" s="97"/>
      <c r="AB2275" s="97"/>
      <c r="AC2275" s="6"/>
      <c r="AD2275" s="103"/>
      <c r="AE2275" s="4"/>
      <c r="AF2275" s="4"/>
      <c r="AH2275" s="1"/>
      <c r="AI2275" s="90"/>
      <c r="AJ2275" s="99"/>
      <c r="AK2275" s="97"/>
      <c r="AL2275" s="97"/>
      <c r="AM2275" s="4"/>
      <c r="AN2275" s="4"/>
      <c r="AP2275" s="1"/>
      <c r="AQ2275" s="90"/>
      <c r="AR2275" s="90"/>
      <c r="AS2275" s="97"/>
      <c r="AT2275" s="97"/>
      <c r="AU2275" s="97"/>
      <c r="AV2275" s="6"/>
      <c r="AW2275" s="103"/>
      <c r="AX2275" s="4"/>
      <c r="AY2275" s="4"/>
      <c r="BA2275" s="1"/>
      <c r="BB2275" s="90"/>
      <c r="BC2275" s="99"/>
      <c r="BD2275" s="97"/>
      <c r="BE2275" s="97"/>
      <c r="BF2275" s="4"/>
      <c r="BG2275" s="94"/>
      <c r="BH2275" s="2"/>
      <c r="BI2275" s="95"/>
      <c r="BJ2275" s="95"/>
      <c r="BK2275" s="96"/>
      <c r="BL2275" s="96"/>
      <c r="BM2275" s="96"/>
      <c r="BN2275" s="95"/>
      <c r="BO2275" s="95"/>
      <c r="BP2275" s="95"/>
      <c r="BQ2275" s="95"/>
      <c r="BR2275" s="7"/>
      <c r="BS2275" s="7"/>
      <c r="BT2275" s="7"/>
      <c r="BU2275" s="7"/>
      <c r="BV2275" s="7"/>
    </row>
    <row r="2276" spans="5:74">
      <c r="E2276" s="90"/>
      <c r="F2276" s="90"/>
      <c r="I2276" s="97"/>
      <c r="K2276" s="92"/>
      <c r="L2276" s="4"/>
      <c r="M2276" s="4"/>
      <c r="O2276" s="1"/>
      <c r="P2276" s="90"/>
      <c r="Q2276" s="99"/>
      <c r="R2276" s="97"/>
      <c r="S2276" s="97"/>
      <c r="T2276" s="4"/>
      <c r="U2276" s="4"/>
      <c r="W2276" s="1"/>
      <c r="X2276" s="90"/>
      <c r="Y2276" s="90"/>
      <c r="Z2276" s="97"/>
      <c r="AA2276" s="97"/>
      <c r="AB2276" s="97"/>
      <c r="AC2276" s="6"/>
      <c r="AD2276" s="103"/>
      <c r="AE2276" s="4"/>
      <c r="AF2276" s="4"/>
      <c r="AH2276" s="1"/>
      <c r="AI2276" s="90"/>
      <c r="AJ2276" s="99"/>
      <c r="AK2276" s="97"/>
      <c r="AL2276" s="97"/>
      <c r="AM2276" s="4"/>
      <c r="AN2276" s="4"/>
      <c r="AP2276" s="1"/>
      <c r="AQ2276" s="90"/>
      <c r="AR2276" s="90"/>
      <c r="AS2276" s="97"/>
      <c r="AT2276" s="97"/>
      <c r="AU2276" s="97"/>
      <c r="AV2276" s="6"/>
      <c r="AW2276" s="103"/>
      <c r="AX2276" s="4"/>
      <c r="AY2276" s="4"/>
      <c r="BA2276" s="1"/>
      <c r="BB2276" s="90"/>
      <c r="BC2276" s="99"/>
      <c r="BD2276" s="97"/>
      <c r="BE2276" s="97"/>
      <c r="BF2276" s="4"/>
      <c r="BG2276" s="94"/>
      <c r="BH2276" s="2"/>
      <c r="BI2276" s="95"/>
      <c r="BJ2276" s="95"/>
      <c r="BK2276" s="96"/>
      <c r="BL2276" s="96"/>
      <c r="BM2276" s="96"/>
      <c r="BN2276" s="95"/>
      <c r="BO2276" s="95"/>
      <c r="BP2276" s="95"/>
      <c r="BQ2276" s="95"/>
      <c r="BR2276" s="7"/>
      <c r="BS2276" s="7"/>
      <c r="BT2276" s="7"/>
      <c r="BU2276" s="7"/>
      <c r="BV2276" s="7"/>
    </row>
    <row r="2277" spans="5:74">
      <c r="E2277" s="90"/>
      <c r="F2277" s="90"/>
      <c r="I2277" s="97"/>
      <c r="K2277" s="92"/>
      <c r="L2277" s="4"/>
      <c r="M2277" s="4"/>
      <c r="O2277" s="1"/>
      <c r="P2277" s="90"/>
      <c r="Q2277" s="99"/>
      <c r="R2277" s="97"/>
      <c r="S2277" s="97"/>
      <c r="T2277" s="4"/>
      <c r="U2277" s="4"/>
      <c r="W2277" s="1"/>
      <c r="X2277" s="90"/>
      <c r="Y2277" s="90"/>
      <c r="Z2277" s="97"/>
      <c r="AA2277" s="97"/>
      <c r="AB2277" s="97"/>
      <c r="AC2277" s="6"/>
      <c r="AD2277" s="103"/>
      <c r="AE2277" s="4"/>
      <c r="AF2277" s="4"/>
      <c r="AH2277" s="1"/>
      <c r="AI2277" s="90"/>
      <c r="AJ2277" s="99"/>
      <c r="AK2277" s="97"/>
      <c r="AL2277" s="97"/>
      <c r="AM2277" s="4"/>
      <c r="AN2277" s="4"/>
      <c r="AP2277" s="1"/>
      <c r="AQ2277" s="90"/>
      <c r="AR2277" s="90"/>
      <c r="AS2277" s="97"/>
      <c r="AT2277" s="97"/>
      <c r="AU2277" s="97"/>
      <c r="AV2277" s="6"/>
      <c r="AW2277" s="103"/>
      <c r="AX2277" s="4"/>
      <c r="AY2277" s="4"/>
      <c r="BA2277" s="1"/>
      <c r="BB2277" s="90"/>
      <c r="BC2277" s="99"/>
      <c r="BD2277" s="97"/>
      <c r="BE2277" s="97"/>
      <c r="BF2277" s="4"/>
      <c r="BG2277" s="94"/>
      <c r="BH2277" s="2"/>
      <c r="BI2277" s="95"/>
      <c r="BJ2277" s="95"/>
      <c r="BK2277" s="96"/>
      <c r="BL2277" s="96"/>
      <c r="BM2277" s="96"/>
      <c r="BN2277" s="95"/>
      <c r="BO2277" s="95"/>
      <c r="BP2277" s="95"/>
      <c r="BQ2277" s="95"/>
      <c r="BR2277" s="7"/>
      <c r="BS2277" s="7"/>
      <c r="BT2277" s="7"/>
      <c r="BU2277" s="7"/>
      <c r="BV2277" s="7"/>
    </row>
    <row r="2278" spans="5:74">
      <c r="E2278" s="90"/>
      <c r="F2278" s="90"/>
      <c r="I2278" s="97"/>
      <c r="K2278" s="92"/>
      <c r="L2278" s="4"/>
      <c r="M2278" s="4"/>
      <c r="O2278" s="1"/>
      <c r="P2278" s="90"/>
      <c r="Q2278" s="99"/>
      <c r="R2278" s="97"/>
      <c r="S2278" s="97"/>
      <c r="T2278" s="4"/>
      <c r="U2278" s="4"/>
      <c r="W2278" s="1"/>
      <c r="X2278" s="90"/>
      <c r="Y2278" s="90"/>
      <c r="Z2278" s="97"/>
      <c r="AA2278" s="97"/>
      <c r="AB2278" s="97"/>
      <c r="AC2278" s="6"/>
      <c r="AD2278" s="103"/>
      <c r="AE2278" s="4"/>
      <c r="AF2278" s="4"/>
      <c r="AH2278" s="1"/>
      <c r="AI2278" s="90"/>
      <c r="AJ2278" s="99"/>
      <c r="AK2278" s="97"/>
      <c r="AL2278" s="97"/>
      <c r="AM2278" s="4"/>
      <c r="AN2278" s="4"/>
      <c r="AP2278" s="1"/>
      <c r="AQ2278" s="90"/>
      <c r="AR2278" s="90"/>
      <c r="AS2278" s="97"/>
      <c r="AT2278" s="97"/>
      <c r="AU2278" s="97"/>
      <c r="AV2278" s="6"/>
      <c r="AW2278" s="103"/>
      <c r="AX2278" s="4"/>
      <c r="AY2278" s="4"/>
      <c r="BA2278" s="1"/>
      <c r="BB2278" s="90"/>
      <c r="BC2278" s="99"/>
      <c r="BD2278" s="97"/>
      <c r="BE2278" s="97"/>
      <c r="BF2278" s="4"/>
      <c r="BG2278" s="94"/>
      <c r="BH2278" s="2"/>
      <c r="BI2278" s="95"/>
      <c r="BJ2278" s="95"/>
      <c r="BK2278" s="96"/>
      <c r="BL2278" s="96"/>
      <c r="BM2278" s="96"/>
      <c r="BN2278" s="95"/>
      <c r="BO2278" s="95"/>
      <c r="BP2278" s="95"/>
      <c r="BQ2278" s="95"/>
      <c r="BR2278" s="7"/>
      <c r="BS2278" s="7"/>
      <c r="BT2278" s="7"/>
      <c r="BU2278" s="7"/>
      <c r="BV2278" s="7"/>
    </row>
    <row r="2279" spans="5:74">
      <c r="E2279" s="90"/>
      <c r="F2279" s="90"/>
      <c r="I2279" s="97"/>
      <c r="K2279" s="92"/>
      <c r="L2279" s="4"/>
      <c r="M2279" s="4"/>
      <c r="O2279" s="1"/>
      <c r="P2279" s="90"/>
      <c r="Q2279" s="99"/>
      <c r="R2279" s="97"/>
      <c r="S2279" s="97"/>
      <c r="T2279" s="4"/>
      <c r="U2279" s="4"/>
      <c r="W2279" s="1"/>
      <c r="X2279" s="90"/>
      <c r="Y2279" s="90"/>
      <c r="Z2279" s="97"/>
      <c r="AA2279" s="97"/>
      <c r="AB2279" s="97"/>
      <c r="AC2279" s="6"/>
      <c r="AD2279" s="103"/>
      <c r="AE2279" s="4"/>
      <c r="AF2279" s="4"/>
      <c r="AH2279" s="1"/>
      <c r="AI2279" s="90"/>
      <c r="AJ2279" s="99"/>
      <c r="AK2279" s="97"/>
      <c r="AL2279" s="97"/>
      <c r="AM2279" s="4"/>
      <c r="AN2279" s="4"/>
      <c r="AP2279" s="1"/>
      <c r="AQ2279" s="90"/>
      <c r="AR2279" s="90"/>
      <c r="AS2279" s="97"/>
      <c r="AT2279" s="97"/>
      <c r="AU2279" s="97"/>
      <c r="AV2279" s="6"/>
      <c r="AW2279" s="103"/>
      <c r="AX2279" s="4"/>
      <c r="AY2279" s="4"/>
      <c r="BA2279" s="1"/>
      <c r="BB2279" s="90"/>
      <c r="BC2279" s="99"/>
      <c r="BD2279" s="97"/>
      <c r="BE2279" s="97"/>
      <c r="BF2279" s="4"/>
      <c r="BG2279" s="94"/>
      <c r="BH2279" s="2"/>
      <c r="BI2279" s="95"/>
      <c r="BJ2279" s="95"/>
      <c r="BK2279" s="96"/>
      <c r="BL2279" s="96"/>
      <c r="BM2279" s="96"/>
      <c r="BN2279" s="95"/>
      <c r="BO2279" s="95"/>
      <c r="BP2279" s="95"/>
      <c r="BQ2279" s="95"/>
      <c r="BR2279" s="7"/>
      <c r="BS2279" s="7"/>
      <c r="BT2279" s="7"/>
      <c r="BU2279" s="7"/>
      <c r="BV2279" s="7"/>
    </row>
    <row r="2280" spans="5:74">
      <c r="E2280" s="90"/>
      <c r="F2280" s="90"/>
      <c r="I2280" s="97"/>
      <c r="K2280" s="92"/>
      <c r="L2280" s="4"/>
      <c r="M2280" s="4"/>
      <c r="O2280" s="1"/>
      <c r="P2280" s="90"/>
      <c r="Q2280" s="99"/>
      <c r="R2280" s="97"/>
      <c r="S2280" s="97"/>
      <c r="T2280" s="4"/>
      <c r="U2280" s="4"/>
      <c r="W2280" s="1"/>
      <c r="X2280" s="90"/>
      <c r="Y2280" s="90"/>
      <c r="Z2280" s="97"/>
      <c r="AA2280" s="97"/>
      <c r="AB2280" s="97"/>
      <c r="AC2280" s="6"/>
      <c r="AD2280" s="103"/>
      <c r="AE2280" s="4"/>
      <c r="AF2280" s="4"/>
      <c r="AH2280" s="1"/>
      <c r="AI2280" s="90"/>
      <c r="AJ2280" s="99"/>
      <c r="AK2280" s="97"/>
      <c r="AL2280" s="97"/>
      <c r="AM2280" s="4"/>
      <c r="AN2280" s="4"/>
      <c r="AP2280" s="1"/>
      <c r="AQ2280" s="90"/>
      <c r="AR2280" s="90"/>
      <c r="AS2280" s="97"/>
      <c r="AT2280" s="97"/>
      <c r="AU2280" s="97"/>
      <c r="AV2280" s="6"/>
      <c r="AW2280" s="103"/>
      <c r="AX2280" s="4"/>
      <c r="AY2280" s="4"/>
      <c r="BA2280" s="1"/>
      <c r="BB2280" s="90"/>
      <c r="BC2280" s="99"/>
      <c r="BD2280" s="97"/>
      <c r="BE2280" s="97"/>
      <c r="BF2280" s="4"/>
      <c r="BG2280" s="94"/>
      <c r="BH2280" s="2"/>
      <c r="BI2280" s="95"/>
      <c r="BJ2280" s="95"/>
      <c r="BK2280" s="96"/>
      <c r="BL2280" s="96"/>
      <c r="BM2280" s="96"/>
      <c r="BN2280" s="95"/>
      <c r="BO2280" s="95"/>
      <c r="BP2280" s="95"/>
      <c r="BQ2280" s="95"/>
      <c r="BR2280" s="7"/>
      <c r="BS2280" s="7"/>
      <c r="BT2280" s="7"/>
      <c r="BU2280" s="7"/>
      <c r="BV2280" s="7"/>
    </row>
    <row r="2281" spans="5:74">
      <c r="E2281" s="90"/>
      <c r="F2281" s="90"/>
      <c r="I2281" s="97"/>
      <c r="K2281" s="92"/>
      <c r="L2281" s="4"/>
      <c r="M2281" s="4"/>
      <c r="O2281" s="1"/>
      <c r="P2281" s="90"/>
      <c r="Q2281" s="99"/>
      <c r="R2281" s="97"/>
      <c r="S2281" s="97"/>
      <c r="T2281" s="4"/>
      <c r="U2281" s="4"/>
      <c r="W2281" s="1"/>
      <c r="X2281" s="90"/>
      <c r="Y2281" s="90"/>
      <c r="Z2281" s="97"/>
      <c r="AA2281" s="97"/>
      <c r="AB2281" s="97"/>
      <c r="AC2281" s="6"/>
      <c r="AD2281" s="103"/>
      <c r="AE2281" s="4"/>
      <c r="AF2281" s="4"/>
      <c r="AH2281" s="1"/>
      <c r="AI2281" s="90"/>
      <c r="AJ2281" s="99"/>
      <c r="AK2281" s="97"/>
      <c r="AL2281" s="97"/>
      <c r="AM2281" s="4"/>
      <c r="AN2281" s="4"/>
      <c r="AP2281" s="1"/>
      <c r="AQ2281" s="90"/>
      <c r="AR2281" s="90"/>
      <c r="AS2281" s="97"/>
      <c r="AT2281" s="97"/>
      <c r="AU2281" s="97"/>
      <c r="AV2281" s="6"/>
      <c r="AW2281" s="103"/>
      <c r="AX2281" s="4"/>
      <c r="AY2281" s="4"/>
      <c r="BA2281" s="1"/>
      <c r="BB2281" s="90"/>
      <c r="BC2281" s="99"/>
      <c r="BD2281" s="97"/>
      <c r="BE2281" s="97"/>
      <c r="BF2281" s="4"/>
      <c r="BG2281" s="94"/>
      <c r="BH2281" s="2"/>
      <c r="BI2281" s="95"/>
      <c r="BJ2281" s="95"/>
      <c r="BK2281" s="96"/>
      <c r="BL2281" s="96"/>
      <c r="BM2281" s="96"/>
      <c r="BN2281" s="95"/>
      <c r="BO2281" s="95"/>
      <c r="BP2281" s="95"/>
      <c r="BQ2281" s="95"/>
      <c r="BR2281" s="7"/>
      <c r="BS2281" s="7"/>
      <c r="BT2281" s="7"/>
      <c r="BU2281" s="7"/>
      <c r="BV2281" s="7"/>
    </row>
    <row r="2282" spans="5:74">
      <c r="E2282" s="90"/>
      <c r="F2282" s="90"/>
      <c r="I2282" s="97"/>
      <c r="K2282" s="92"/>
      <c r="L2282" s="4"/>
      <c r="M2282" s="4"/>
      <c r="O2282" s="1"/>
      <c r="P2282" s="90"/>
      <c r="Q2282" s="99"/>
      <c r="R2282" s="97"/>
      <c r="S2282" s="97"/>
      <c r="T2282" s="4"/>
      <c r="U2282" s="4"/>
      <c r="W2282" s="1"/>
      <c r="X2282" s="90"/>
      <c r="Y2282" s="90"/>
      <c r="Z2282" s="97"/>
      <c r="AA2282" s="97"/>
      <c r="AB2282" s="97"/>
      <c r="AC2282" s="6"/>
      <c r="AD2282" s="103"/>
      <c r="AE2282" s="4"/>
      <c r="AF2282" s="4"/>
      <c r="AH2282" s="1"/>
      <c r="AI2282" s="90"/>
      <c r="AJ2282" s="99"/>
      <c r="AK2282" s="97"/>
      <c r="AL2282" s="97"/>
      <c r="AM2282" s="4"/>
      <c r="AN2282" s="4"/>
      <c r="AP2282" s="1"/>
      <c r="AQ2282" s="90"/>
      <c r="AR2282" s="90"/>
      <c r="AS2282" s="97"/>
      <c r="AT2282" s="97"/>
      <c r="AU2282" s="97"/>
      <c r="AV2282" s="6"/>
      <c r="AW2282" s="103"/>
      <c r="AX2282" s="4"/>
      <c r="AY2282" s="4"/>
      <c r="BA2282" s="1"/>
      <c r="BB2282" s="90"/>
      <c r="BC2282" s="99"/>
      <c r="BD2282" s="97"/>
      <c r="BE2282" s="97"/>
      <c r="BF2282" s="4"/>
      <c r="BG2282" s="94"/>
      <c r="BH2282" s="2"/>
      <c r="BI2282" s="95"/>
      <c r="BJ2282" s="95"/>
      <c r="BK2282" s="96"/>
      <c r="BL2282" s="96"/>
      <c r="BM2282" s="96"/>
      <c r="BN2282" s="95"/>
      <c r="BO2282" s="95"/>
      <c r="BP2282" s="95"/>
      <c r="BQ2282" s="95"/>
      <c r="BR2282" s="7"/>
      <c r="BS2282" s="7"/>
      <c r="BT2282" s="7"/>
      <c r="BU2282" s="7"/>
      <c r="BV2282" s="7"/>
    </row>
    <row r="2283" spans="5:74">
      <c r="E2283" s="90"/>
      <c r="F2283" s="90"/>
      <c r="I2283" s="97"/>
      <c r="K2283" s="92"/>
      <c r="L2283" s="4"/>
      <c r="M2283" s="4"/>
      <c r="O2283" s="1"/>
      <c r="P2283" s="90"/>
      <c r="Q2283" s="99"/>
      <c r="R2283" s="97"/>
      <c r="S2283" s="97"/>
      <c r="T2283" s="4"/>
      <c r="U2283" s="4"/>
      <c r="W2283" s="1"/>
      <c r="X2283" s="90"/>
      <c r="Y2283" s="90"/>
      <c r="Z2283" s="97"/>
      <c r="AA2283" s="97"/>
      <c r="AB2283" s="97"/>
      <c r="AC2283" s="6"/>
      <c r="AD2283" s="103"/>
      <c r="AE2283" s="4"/>
      <c r="AF2283" s="4"/>
      <c r="AH2283" s="1"/>
      <c r="AI2283" s="90"/>
      <c r="AJ2283" s="99"/>
      <c r="AK2283" s="97"/>
      <c r="AL2283" s="97"/>
      <c r="AM2283" s="4"/>
      <c r="AN2283" s="4"/>
      <c r="AP2283" s="1"/>
      <c r="AQ2283" s="90"/>
      <c r="AR2283" s="90"/>
      <c r="AS2283" s="97"/>
      <c r="AT2283" s="97"/>
      <c r="AU2283" s="97"/>
      <c r="AV2283" s="6"/>
      <c r="AW2283" s="103"/>
      <c r="AX2283" s="4"/>
      <c r="AY2283" s="4"/>
      <c r="BA2283" s="1"/>
      <c r="BB2283" s="90"/>
      <c r="BC2283" s="99"/>
      <c r="BD2283" s="97"/>
      <c r="BE2283" s="97"/>
      <c r="BF2283" s="4"/>
      <c r="BG2283" s="94"/>
      <c r="BH2283" s="2"/>
      <c r="BI2283" s="95"/>
      <c r="BJ2283" s="95"/>
      <c r="BK2283" s="96"/>
      <c r="BL2283" s="96"/>
      <c r="BM2283" s="96"/>
      <c r="BN2283" s="95"/>
      <c r="BO2283" s="95"/>
      <c r="BP2283" s="95"/>
      <c r="BQ2283" s="95"/>
      <c r="BR2283" s="7"/>
      <c r="BS2283" s="7"/>
      <c r="BT2283" s="7"/>
      <c r="BU2283" s="7"/>
      <c r="BV2283" s="7"/>
    </row>
    <row r="2284" spans="5:74">
      <c r="E2284" s="90"/>
      <c r="F2284" s="90"/>
      <c r="I2284" s="97"/>
      <c r="K2284" s="92"/>
      <c r="L2284" s="4"/>
      <c r="M2284" s="4"/>
      <c r="O2284" s="1"/>
      <c r="P2284" s="90"/>
      <c r="Q2284" s="99"/>
      <c r="R2284" s="97"/>
      <c r="S2284" s="97"/>
      <c r="T2284" s="4"/>
      <c r="U2284" s="4"/>
      <c r="W2284" s="1"/>
      <c r="X2284" s="90"/>
      <c r="Y2284" s="90"/>
      <c r="Z2284" s="97"/>
      <c r="AA2284" s="97"/>
      <c r="AB2284" s="97"/>
      <c r="AC2284" s="6"/>
      <c r="AD2284" s="103"/>
      <c r="AE2284" s="4"/>
      <c r="AF2284" s="4"/>
      <c r="AH2284" s="1"/>
      <c r="AI2284" s="90"/>
      <c r="AJ2284" s="99"/>
      <c r="AK2284" s="97"/>
      <c r="AL2284" s="97"/>
      <c r="AM2284" s="4"/>
      <c r="AN2284" s="4"/>
      <c r="AP2284" s="1"/>
      <c r="AQ2284" s="90"/>
      <c r="AR2284" s="90"/>
      <c r="AS2284" s="97"/>
      <c r="AT2284" s="97"/>
      <c r="AU2284" s="97"/>
      <c r="AV2284" s="6"/>
      <c r="AW2284" s="103"/>
      <c r="AX2284" s="4"/>
      <c r="AY2284" s="4"/>
      <c r="BA2284" s="1"/>
      <c r="BB2284" s="90"/>
      <c r="BC2284" s="99"/>
      <c r="BD2284" s="97"/>
      <c r="BE2284" s="97"/>
      <c r="BF2284" s="4"/>
      <c r="BG2284" s="94"/>
      <c r="BH2284" s="2"/>
      <c r="BI2284" s="95"/>
      <c r="BJ2284" s="95"/>
      <c r="BK2284" s="96"/>
      <c r="BL2284" s="96"/>
      <c r="BM2284" s="96"/>
      <c r="BN2284" s="95"/>
      <c r="BO2284" s="95"/>
      <c r="BP2284" s="95"/>
      <c r="BQ2284" s="95"/>
      <c r="BR2284" s="7"/>
      <c r="BS2284" s="7"/>
      <c r="BT2284" s="7"/>
      <c r="BU2284" s="7"/>
      <c r="BV2284" s="7"/>
    </row>
    <row r="2285" spans="5:74">
      <c r="E2285" s="90"/>
      <c r="F2285" s="90"/>
      <c r="I2285" s="97"/>
      <c r="K2285" s="92"/>
      <c r="L2285" s="4"/>
      <c r="M2285" s="4"/>
      <c r="O2285" s="1"/>
      <c r="P2285" s="90"/>
      <c r="Q2285" s="99"/>
      <c r="R2285" s="97"/>
      <c r="S2285" s="97"/>
      <c r="T2285" s="4"/>
      <c r="U2285" s="4"/>
      <c r="W2285" s="1"/>
      <c r="X2285" s="90"/>
      <c r="Y2285" s="90"/>
      <c r="Z2285" s="97"/>
      <c r="AA2285" s="97"/>
      <c r="AB2285" s="97"/>
      <c r="AC2285" s="6"/>
      <c r="AD2285" s="103"/>
      <c r="AE2285" s="4"/>
      <c r="AF2285" s="4"/>
      <c r="AH2285" s="1"/>
      <c r="AI2285" s="90"/>
      <c r="AJ2285" s="99"/>
      <c r="AK2285" s="97"/>
      <c r="AL2285" s="97"/>
      <c r="AM2285" s="4"/>
      <c r="AN2285" s="4"/>
      <c r="AP2285" s="1"/>
      <c r="AQ2285" s="90"/>
      <c r="AR2285" s="90"/>
      <c r="AS2285" s="97"/>
      <c r="AT2285" s="97"/>
      <c r="AU2285" s="97"/>
      <c r="AV2285" s="6"/>
      <c r="AW2285" s="103"/>
      <c r="AX2285" s="4"/>
      <c r="AY2285" s="4"/>
      <c r="BA2285" s="1"/>
      <c r="BB2285" s="90"/>
      <c r="BC2285" s="99"/>
      <c r="BD2285" s="97"/>
      <c r="BE2285" s="97"/>
      <c r="BF2285" s="4"/>
      <c r="BG2285" s="94"/>
      <c r="BH2285" s="2"/>
      <c r="BI2285" s="95"/>
      <c r="BJ2285" s="95"/>
      <c r="BK2285" s="96"/>
      <c r="BL2285" s="96"/>
      <c r="BM2285" s="96"/>
      <c r="BN2285" s="95"/>
      <c r="BO2285" s="95"/>
      <c r="BP2285" s="95"/>
      <c r="BQ2285" s="95"/>
      <c r="BR2285" s="7"/>
      <c r="BS2285" s="7"/>
      <c r="BT2285" s="7"/>
      <c r="BU2285" s="7"/>
      <c r="BV2285" s="7"/>
    </row>
    <row r="2286" spans="5:74">
      <c r="E2286" s="90"/>
      <c r="F2286" s="90"/>
      <c r="I2286" s="97"/>
      <c r="K2286" s="92"/>
      <c r="L2286" s="4"/>
      <c r="M2286" s="4"/>
      <c r="O2286" s="1"/>
      <c r="P2286" s="90"/>
      <c r="Q2286" s="99"/>
      <c r="R2286" s="97"/>
      <c r="S2286" s="97"/>
      <c r="T2286" s="4"/>
      <c r="U2286" s="4"/>
      <c r="W2286" s="1"/>
      <c r="X2286" s="90"/>
      <c r="Y2286" s="90"/>
      <c r="Z2286" s="97"/>
      <c r="AA2286" s="97"/>
      <c r="AB2286" s="97"/>
      <c r="AC2286" s="6"/>
      <c r="AD2286" s="103"/>
      <c r="AE2286" s="4"/>
      <c r="AF2286" s="4"/>
      <c r="AH2286" s="1"/>
      <c r="AI2286" s="90"/>
      <c r="AJ2286" s="99"/>
      <c r="AK2286" s="97"/>
      <c r="AL2286" s="97"/>
      <c r="AM2286" s="4"/>
      <c r="AN2286" s="4"/>
      <c r="AP2286" s="1"/>
      <c r="AQ2286" s="90"/>
      <c r="AR2286" s="90"/>
      <c r="AS2286" s="97"/>
      <c r="AT2286" s="97"/>
      <c r="AU2286" s="97"/>
      <c r="AV2286" s="6"/>
      <c r="AW2286" s="103"/>
      <c r="AX2286" s="4"/>
      <c r="AY2286" s="4"/>
      <c r="BA2286" s="1"/>
      <c r="BB2286" s="90"/>
      <c r="BC2286" s="99"/>
      <c r="BD2286" s="97"/>
      <c r="BE2286" s="97"/>
      <c r="BF2286" s="4"/>
      <c r="BG2286" s="94"/>
      <c r="BH2286" s="2"/>
      <c r="BI2286" s="95"/>
      <c r="BJ2286" s="95"/>
      <c r="BK2286" s="96"/>
      <c r="BL2286" s="96"/>
      <c r="BM2286" s="96"/>
      <c r="BN2286" s="95"/>
      <c r="BO2286" s="95"/>
      <c r="BP2286" s="95"/>
      <c r="BQ2286" s="95"/>
      <c r="BR2286" s="7"/>
      <c r="BS2286" s="7"/>
      <c r="BT2286" s="7"/>
      <c r="BU2286" s="7"/>
      <c r="BV2286" s="7"/>
    </row>
    <row r="2287" spans="5:74">
      <c r="E2287" s="90"/>
      <c r="F2287" s="90"/>
      <c r="I2287" s="97"/>
      <c r="K2287" s="92"/>
      <c r="L2287" s="4"/>
      <c r="M2287" s="4"/>
      <c r="O2287" s="1"/>
      <c r="P2287" s="90"/>
      <c r="Q2287" s="99"/>
      <c r="R2287" s="97"/>
      <c r="S2287" s="97"/>
      <c r="T2287" s="4"/>
      <c r="U2287" s="4"/>
      <c r="W2287" s="1"/>
      <c r="X2287" s="90"/>
      <c r="Y2287" s="90"/>
      <c r="Z2287" s="97"/>
      <c r="AA2287" s="97"/>
      <c r="AB2287" s="97"/>
      <c r="AC2287" s="6"/>
      <c r="AD2287" s="103"/>
      <c r="AE2287" s="4"/>
      <c r="AF2287" s="4"/>
      <c r="AH2287" s="1"/>
      <c r="AI2287" s="90"/>
      <c r="AJ2287" s="99"/>
      <c r="AK2287" s="97"/>
      <c r="AL2287" s="97"/>
      <c r="AM2287" s="4"/>
      <c r="AN2287" s="4"/>
      <c r="AP2287" s="1"/>
      <c r="AQ2287" s="90"/>
      <c r="AR2287" s="90"/>
      <c r="AS2287" s="97"/>
      <c r="AT2287" s="97"/>
      <c r="AU2287" s="97"/>
      <c r="AV2287" s="6"/>
      <c r="AW2287" s="103"/>
      <c r="AX2287" s="4"/>
      <c r="AY2287" s="4"/>
      <c r="BA2287" s="1"/>
      <c r="BB2287" s="90"/>
      <c r="BC2287" s="99"/>
      <c r="BD2287" s="97"/>
      <c r="BE2287" s="97"/>
      <c r="BF2287" s="4"/>
      <c r="BG2287" s="94"/>
      <c r="BH2287" s="2"/>
      <c r="BI2287" s="95"/>
      <c r="BJ2287" s="95"/>
      <c r="BK2287" s="96"/>
      <c r="BL2287" s="96"/>
      <c r="BM2287" s="96"/>
      <c r="BN2287" s="95"/>
      <c r="BO2287" s="95"/>
      <c r="BP2287" s="95"/>
      <c r="BQ2287" s="95"/>
      <c r="BR2287" s="7"/>
      <c r="BS2287" s="7"/>
      <c r="BT2287" s="7"/>
      <c r="BU2287" s="7"/>
      <c r="BV2287" s="7"/>
    </row>
    <row r="2288" spans="5:74">
      <c r="E2288" s="90"/>
      <c r="F2288" s="90"/>
      <c r="I2288" s="97"/>
      <c r="K2288" s="92"/>
      <c r="L2288" s="4"/>
      <c r="M2288" s="4"/>
      <c r="O2288" s="1"/>
      <c r="P2288" s="90"/>
      <c r="Q2288" s="99"/>
      <c r="R2288" s="97"/>
      <c r="S2288" s="97"/>
      <c r="T2288" s="4"/>
      <c r="U2288" s="4"/>
      <c r="W2288" s="1"/>
      <c r="X2288" s="90"/>
      <c r="Y2288" s="90"/>
      <c r="Z2288" s="97"/>
      <c r="AA2288" s="97"/>
      <c r="AB2288" s="97"/>
      <c r="AC2288" s="6"/>
      <c r="AD2288" s="103"/>
      <c r="AE2288" s="4"/>
      <c r="AF2288" s="4"/>
      <c r="AH2288" s="1"/>
      <c r="AI2288" s="90"/>
      <c r="AJ2288" s="99"/>
      <c r="AK2288" s="97"/>
      <c r="AL2288" s="97"/>
      <c r="AM2288" s="4"/>
      <c r="AN2288" s="4"/>
      <c r="AP2288" s="1"/>
      <c r="AQ2288" s="90"/>
      <c r="AR2288" s="90"/>
      <c r="AS2288" s="97"/>
      <c r="AT2288" s="97"/>
      <c r="AU2288" s="97"/>
      <c r="AV2288" s="6"/>
      <c r="AW2288" s="103"/>
      <c r="AX2288" s="4"/>
      <c r="AY2288" s="4"/>
      <c r="BA2288" s="1"/>
      <c r="BB2288" s="90"/>
      <c r="BC2288" s="99"/>
      <c r="BD2288" s="97"/>
      <c r="BE2288" s="97"/>
      <c r="BF2288" s="4"/>
      <c r="BG2288" s="94"/>
      <c r="BH2288" s="2"/>
      <c r="BI2288" s="95"/>
      <c r="BJ2288" s="95"/>
      <c r="BK2288" s="96"/>
      <c r="BL2288" s="96"/>
      <c r="BM2288" s="96"/>
      <c r="BN2288" s="95"/>
      <c r="BO2288" s="95"/>
      <c r="BP2288" s="95"/>
      <c r="BQ2288" s="95"/>
      <c r="BR2288" s="7"/>
      <c r="BS2288" s="7"/>
      <c r="BT2288" s="7"/>
      <c r="BU2288" s="7"/>
      <c r="BV2288" s="7"/>
    </row>
    <row r="2289" spans="5:74">
      <c r="E2289" s="90"/>
      <c r="F2289" s="90"/>
      <c r="I2289" s="97"/>
      <c r="K2289" s="92"/>
      <c r="L2289" s="4"/>
      <c r="M2289" s="4"/>
      <c r="O2289" s="1"/>
      <c r="P2289" s="90"/>
      <c r="Q2289" s="99"/>
      <c r="R2289" s="97"/>
      <c r="S2289" s="97"/>
      <c r="T2289" s="4"/>
      <c r="U2289" s="4"/>
      <c r="W2289" s="1"/>
      <c r="X2289" s="90"/>
      <c r="Y2289" s="90"/>
      <c r="Z2289" s="97"/>
      <c r="AA2289" s="97"/>
      <c r="AB2289" s="97"/>
      <c r="AC2289" s="6"/>
      <c r="AD2289" s="103"/>
      <c r="AE2289" s="4"/>
      <c r="AF2289" s="4"/>
      <c r="AH2289" s="1"/>
      <c r="AI2289" s="90"/>
      <c r="AJ2289" s="99"/>
      <c r="AK2289" s="97"/>
      <c r="AL2289" s="97"/>
      <c r="AM2289" s="4"/>
      <c r="AN2289" s="4"/>
      <c r="AP2289" s="1"/>
      <c r="AQ2289" s="90"/>
      <c r="AR2289" s="90"/>
      <c r="AS2289" s="97"/>
      <c r="AT2289" s="97"/>
      <c r="AU2289" s="97"/>
      <c r="AV2289" s="6"/>
      <c r="AW2289" s="103"/>
      <c r="AX2289" s="4"/>
      <c r="AY2289" s="4"/>
      <c r="BA2289" s="1"/>
      <c r="BB2289" s="90"/>
      <c r="BC2289" s="99"/>
      <c r="BD2289" s="97"/>
      <c r="BE2289" s="97"/>
      <c r="BF2289" s="4"/>
      <c r="BG2289" s="94"/>
      <c r="BH2289" s="2"/>
      <c r="BI2289" s="95"/>
      <c r="BJ2289" s="95"/>
      <c r="BK2289" s="96"/>
      <c r="BL2289" s="96"/>
      <c r="BM2289" s="96"/>
      <c r="BN2289" s="95"/>
      <c r="BO2289" s="95"/>
      <c r="BP2289" s="95"/>
      <c r="BQ2289" s="95"/>
      <c r="BR2289" s="7"/>
      <c r="BS2289" s="7"/>
      <c r="BT2289" s="7"/>
      <c r="BU2289" s="7"/>
      <c r="BV2289" s="7"/>
    </row>
    <row r="2290" spans="5:74">
      <c r="E2290" s="90"/>
      <c r="F2290" s="90"/>
      <c r="I2290" s="97"/>
      <c r="K2290" s="92"/>
      <c r="L2290" s="4"/>
      <c r="M2290" s="4"/>
      <c r="O2290" s="1"/>
      <c r="P2290" s="90"/>
      <c r="Q2290" s="99"/>
      <c r="R2290" s="97"/>
      <c r="S2290" s="97"/>
      <c r="T2290" s="4"/>
      <c r="U2290" s="4"/>
      <c r="W2290" s="1"/>
      <c r="X2290" s="90"/>
      <c r="Y2290" s="90"/>
      <c r="Z2290" s="97"/>
      <c r="AA2290" s="97"/>
      <c r="AB2290" s="97"/>
      <c r="AC2290" s="6"/>
      <c r="AD2290" s="103"/>
      <c r="AE2290" s="4"/>
      <c r="AF2290" s="4"/>
      <c r="AH2290" s="1"/>
      <c r="AI2290" s="90"/>
      <c r="AJ2290" s="99"/>
      <c r="AK2290" s="97"/>
      <c r="AL2290" s="97"/>
      <c r="AM2290" s="4"/>
      <c r="AN2290" s="4"/>
      <c r="AP2290" s="1"/>
      <c r="AQ2290" s="90"/>
      <c r="AR2290" s="90"/>
      <c r="AS2290" s="97"/>
      <c r="AT2290" s="97"/>
      <c r="AU2290" s="97"/>
      <c r="AV2290" s="6"/>
      <c r="AW2290" s="103"/>
      <c r="AX2290" s="4"/>
      <c r="AY2290" s="4"/>
      <c r="BA2290" s="1"/>
      <c r="BB2290" s="90"/>
      <c r="BC2290" s="99"/>
      <c r="BD2290" s="97"/>
      <c r="BE2290" s="97"/>
      <c r="BF2290" s="4"/>
      <c r="BG2290" s="94"/>
      <c r="BH2290" s="2"/>
      <c r="BI2290" s="95"/>
      <c r="BJ2290" s="95"/>
      <c r="BK2290" s="96"/>
      <c r="BL2290" s="96"/>
      <c r="BM2290" s="96"/>
      <c r="BN2290" s="95"/>
      <c r="BO2290" s="95"/>
      <c r="BP2290" s="95"/>
      <c r="BQ2290" s="95"/>
      <c r="BR2290" s="7"/>
      <c r="BS2290" s="7"/>
      <c r="BT2290" s="7"/>
      <c r="BU2290" s="7"/>
      <c r="BV2290" s="7"/>
    </row>
    <row r="2291" spans="5:74">
      <c r="E2291" s="90"/>
      <c r="F2291" s="90"/>
      <c r="I2291" s="97"/>
      <c r="K2291" s="92"/>
      <c r="L2291" s="4"/>
      <c r="M2291" s="4"/>
      <c r="O2291" s="1"/>
      <c r="P2291" s="90"/>
      <c r="Q2291" s="99"/>
      <c r="R2291" s="97"/>
      <c r="S2291" s="97"/>
      <c r="T2291" s="4"/>
      <c r="U2291" s="4"/>
      <c r="W2291" s="1"/>
      <c r="X2291" s="90"/>
      <c r="Y2291" s="90"/>
      <c r="Z2291" s="97"/>
      <c r="AA2291" s="97"/>
      <c r="AB2291" s="97"/>
      <c r="AC2291" s="6"/>
      <c r="AD2291" s="103"/>
      <c r="AE2291" s="4"/>
      <c r="AF2291" s="4"/>
      <c r="AH2291" s="1"/>
      <c r="AI2291" s="90"/>
      <c r="AJ2291" s="99"/>
      <c r="AK2291" s="97"/>
      <c r="AL2291" s="97"/>
      <c r="AM2291" s="4"/>
      <c r="AN2291" s="4"/>
      <c r="AP2291" s="1"/>
      <c r="AQ2291" s="90"/>
      <c r="AR2291" s="90"/>
      <c r="AS2291" s="97"/>
      <c r="AT2291" s="97"/>
      <c r="AU2291" s="97"/>
      <c r="AV2291" s="6"/>
      <c r="AW2291" s="103"/>
      <c r="AX2291" s="4"/>
      <c r="AY2291" s="4"/>
      <c r="BA2291" s="1"/>
      <c r="BB2291" s="90"/>
      <c r="BC2291" s="99"/>
      <c r="BD2291" s="97"/>
      <c r="BE2291" s="97"/>
      <c r="BF2291" s="4"/>
      <c r="BG2291" s="94"/>
      <c r="BH2291" s="2"/>
      <c r="BI2291" s="95"/>
      <c r="BJ2291" s="95"/>
      <c r="BK2291" s="96"/>
      <c r="BL2291" s="96"/>
      <c r="BM2291" s="96"/>
      <c r="BN2291" s="95"/>
      <c r="BO2291" s="95"/>
      <c r="BP2291" s="95"/>
      <c r="BQ2291" s="95"/>
      <c r="BR2291" s="7"/>
      <c r="BS2291" s="7"/>
      <c r="BT2291" s="7"/>
      <c r="BU2291" s="7"/>
      <c r="BV2291" s="7"/>
    </row>
    <row r="2292" spans="5:74">
      <c r="E2292" s="90"/>
      <c r="F2292" s="90"/>
      <c r="I2292" s="97"/>
      <c r="K2292" s="92"/>
      <c r="L2292" s="4"/>
      <c r="M2292" s="4"/>
      <c r="O2292" s="1"/>
      <c r="P2292" s="90"/>
      <c r="Q2292" s="99"/>
      <c r="R2292" s="97"/>
      <c r="S2292" s="97"/>
      <c r="T2292" s="4"/>
      <c r="U2292" s="4"/>
      <c r="W2292" s="1"/>
      <c r="X2292" s="90"/>
      <c r="Y2292" s="90"/>
      <c r="Z2292" s="97"/>
      <c r="AA2292" s="97"/>
      <c r="AB2292" s="97"/>
      <c r="AC2292" s="6"/>
      <c r="AD2292" s="103"/>
      <c r="AE2292" s="4"/>
      <c r="AF2292" s="4"/>
      <c r="AH2292" s="1"/>
      <c r="AI2292" s="90"/>
      <c r="AJ2292" s="99"/>
      <c r="AK2292" s="97"/>
      <c r="AL2292" s="97"/>
      <c r="AM2292" s="4"/>
      <c r="AN2292" s="4"/>
      <c r="AP2292" s="1"/>
      <c r="AQ2292" s="90"/>
      <c r="AR2292" s="90"/>
      <c r="AS2292" s="97"/>
      <c r="AT2292" s="97"/>
      <c r="AU2292" s="97"/>
      <c r="AV2292" s="6"/>
      <c r="AW2292" s="103"/>
      <c r="AX2292" s="4"/>
      <c r="AY2292" s="4"/>
      <c r="BA2292" s="1"/>
      <c r="BB2292" s="90"/>
      <c r="BC2292" s="99"/>
      <c r="BD2292" s="97"/>
      <c r="BE2292" s="97"/>
      <c r="BF2292" s="4"/>
      <c r="BG2292" s="94"/>
      <c r="BH2292" s="2"/>
      <c r="BI2292" s="95"/>
      <c r="BJ2292" s="95"/>
      <c r="BK2292" s="96"/>
      <c r="BL2292" s="96"/>
      <c r="BM2292" s="96"/>
      <c r="BN2292" s="95"/>
      <c r="BO2292" s="95"/>
      <c r="BP2292" s="95"/>
      <c r="BQ2292" s="95"/>
      <c r="BR2292" s="7"/>
      <c r="BS2292" s="7"/>
      <c r="BT2292" s="7"/>
      <c r="BU2292" s="7"/>
      <c r="BV2292" s="7"/>
    </row>
    <row r="2293" spans="5:74">
      <c r="E2293" s="90"/>
      <c r="F2293" s="90"/>
      <c r="I2293" s="97"/>
      <c r="K2293" s="92"/>
      <c r="L2293" s="4"/>
      <c r="M2293" s="4"/>
      <c r="O2293" s="1"/>
      <c r="P2293" s="90"/>
      <c r="Q2293" s="99"/>
      <c r="R2293" s="97"/>
      <c r="S2293" s="97"/>
      <c r="T2293" s="4"/>
      <c r="U2293" s="4"/>
      <c r="W2293" s="1"/>
      <c r="X2293" s="90"/>
      <c r="Y2293" s="90"/>
      <c r="Z2293" s="97"/>
      <c r="AA2293" s="97"/>
      <c r="AB2293" s="97"/>
      <c r="AC2293" s="6"/>
      <c r="AD2293" s="103"/>
      <c r="AE2293" s="4"/>
      <c r="AF2293" s="4"/>
      <c r="AH2293" s="1"/>
      <c r="AI2293" s="90"/>
      <c r="AJ2293" s="99"/>
      <c r="AK2293" s="97"/>
      <c r="AL2293" s="97"/>
      <c r="AM2293" s="4"/>
      <c r="AN2293" s="4"/>
      <c r="AP2293" s="1"/>
      <c r="AQ2293" s="90"/>
      <c r="AR2293" s="90"/>
      <c r="AS2293" s="97"/>
      <c r="AT2293" s="97"/>
      <c r="AU2293" s="97"/>
      <c r="AV2293" s="6"/>
      <c r="AW2293" s="103"/>
      <c r="AX2293" s="4"/>
      <c r="AY2293" s="4"/>
      <c r="BA2293" s="1"/>
      <c r="BB2293" s="90"/>
      <c r="BC2293" s="99"/>
      <c r="BD2293" s="97"/>
      <c r="BE2293" s="97"/>
      <c r="BF2293" s="4"/>
      <c r="BG2293" s="94"/>
      <c r="BH2293" s="2"/>
      <c r="BI2293" s="95"/>
      <c r="BJ2293" s="95"/>
      <c r="BK2293" s="96"/>
      <c r="BL2293" s="96"/>
      <c r="BM2293" s="96"/>
      <c r="BN2293" s="95"/>
      <c r="BO2293" s="95"/>
      <c r="BP2293" s="95"/>
      <c r="BQ2293" s="95"/>
      <c r="BR2293" s="7"/>
      <c r="BS2293" s="7"/>
      <c r="BT2293" s="7"/>
      <c r="BU2293" s="7"/>
      <c r="BV2293" s="7"/>
    </row>
    <row r="2294" spans="5:74">
      <c r="E2294" s="90"/>
      <c r="F2294" s="90"/>
      <c r="I2294" s="97"/>
      <c r="K2294" s="92"/>
      <c r="L2294" s="4"/>
      <c r="M2294" s="4"/>
      <c r="O2294" s="1"/>
      <c r="P2294" s="90"/>
      <c r="Q2294" s="99"/>
      <c r="R2294" s="97"/>
      <c r="S2294" s="97"/>
      <c r="T2294" s="4"/>
      <c r="U2294" s="4"/>
      <c r="W2294" s="1"/>
      <c r="X2294" s="90"/>
      <c r="Y2294" s="90"/>
      <c r="Z2294" s="97"/>
      <c r="AA2294" s="97"/>
      <c r="AB2294" s="97"/>
      <c r="AC2294" s="6"/>
      <c r="AD2294" s="103"/>
      <c r="AE2294" s="4"/>
      <c r="AF2294" s="4"/>
      <c r="AH2294" s="1"/>
      <c r="AI2294" s="90"/>
      <c r="AJ2294" s="99"/>
      <c r="AK2294" s="97"/>
      <c r="AL2294" s="97"/>
      <c r="AM2294" s="4"/>
      <c r="AN2294" s="4"/>
      <c r="AP2294" s="1"/>
      <c r="AQ2294" s="90"/>
      <c r="AR2294" s="90"/>
      <c r="AS2294" s="97"/>
      <c r="AT2294" s="97"/>
      <c r="AU2294" s="97"/>
      <c r="AV2294" s="6"/>
      <c r="AW2294" s="103"/>
      <c r="AX2294" s="4"/>
      <c r="AY2294" s="4"/>
      <c r="BA2294" s="1"/>
      <c r="BB2294" s="90"/>
      <c r="BC2294" s="99"/>
      <c r="BD2294" s="97"/>
      <c r="BE2294" s="97"/>
      <c r="BF2294" s="4"/>
      <c r="BG2294" s="94"/>
      <c r="BH2294" s="2"/>
      <c r="BI2294" s="95"/>
      <c r="BJ2294" s="95"/>
      <c r="BK2294" s="96"/>
      <c r="BL2294" s="96"/>
      <c r="BM2294" s="96"/>
      <c r="BN2294" s="95"/>
      <c r="BO2294" s="95"/>
      <c r="BP2294" s="95"/>
      <c r="BQ2294" s="95"/>
      <c r="BR2294" s="7"/>
      <c r="BS2294" s="7"/>
      <c r="BT2294" s="7"/>
      <c r="BU2294" s="7"/>
      <c r="BV2294" s="7"/>
    </row>
    <row r="2295" spans="5:74">
      <c r="E2295" s="90"/>
      <c r="F2295" s="90"/>
      <c r="I2295" s="97"/>
      <c r="K2295" s="92"/>
      <c r="L2295" s="4"/>
      <c r="M2295" s="4"/>
      <c r="O2295" s="1"/>
      <c r="P2295" s="90"/>
      <c r="Q2295" s="99"/>
      <c r="R2295" s="97"/>
      <c r="S2295" s="97"/>
      <c r="T2295" s="4"/>
      <c r="U2295" s="4"/>
      <c r="W2295" s="1"/>
      <c r="X2295" s="90"/>
      <c r="Y2295" s="90"/>
      <c r="Z2295" s="97"/>
      <c r="AA2295" s="97"/>
      <c r="AB2295" s="97"/>
      <c r="AC2295" s="6"/>
      <c r="AD2295" s="103"/>
      <c r="AE2295" s="4"/>
      <c r="AF2295" s="4"/>
      <c r="AH2295" s="1"/>
      <c r="AI2295" s="90"/>
      <c r="AJ2295" s="99"/>
      <c r="AK2295" s="97"/>
      <c r="AL2295" s="97"/>
      <c r="AM2295" s="4"/>
      <c r="AN2295" s="4"/>
      <c r="AP2295" s="1"/>
      <c r="AQ2295" s="90"/>
      <c r="AR2295" s="90"/>
      <c r="AS2295" s="97"/>
      <c r="AT2295" s="97"/>
      <c r="AU2295" s="97"/>
      <c r="AV2295" s="6"/>
      <c r="AW2295" s="103"/>
      <c r="AX2295" s="4"/>
      <c r="AY2295" s="4"/>
      <c r="BA2295" s="1"/>
      <c r="BB2295" s="90"/>
      <c r="BC2295" s="99"/>
      <c r="BD2295" s="97"/>
      <c r="BE2295" s="97"/>
      <c r="BF2295" s="4"/>
      <c r="BG2295" s="94"/>
      <c r="BH2295" s="2"/>
      <c r="BI2295" s="95"/>
      <c r="BJ2295" s="95"/>
      <c r="BK2295" s="96"/>
      <c r="BL2295" s="96"/>
      <c r="BM2295" s="96"/>
      <c r="BN2295" s="95"/>
      <c r="BO2295" s="95"/>
      <c r="BP2295" s="95"/>
      <c r="BQ2295" s="95"/>
      <c r="BR2295" s="7"/>
      <c r="BS2295" s="7"/>
      <c r="BT2295" s="7"/>
      <c r="BU2295" s="7"/>
      <c r="BV2295" s="7"/>
    </row>
    <row r="2296" spans="5:74">
      <c r="E2296" s="90"/>
      <c r="F2296" s="90"/>
      <c r="I2296" s="97"/>
      <c r="K2296" s="92"/>
      <c r="L2296" s="4"/>
      <c r="M2296" s="4"/>
      <c r="O2296" s="1"/>
      <c r="P2296" s="90"/>
      <c r="Q2296" s="99"/>
      <c r="R2296" s="97"/>
      <c r="S2296" s="97"/>
      <c r="T2296" s="4"/>
      <c r="U2296" s="4"/>
      <c r="W2296" s="1"/>
      <c r="X2296" s="90"/>
      <c r="Y2296" s="90"/>
      <c r="Z2296" s="97"/>
      <c r="AA2296" s="97"/>
      <c r="AB2296" s="97"/>
      <c r="AC2296" s="6"/>
      <c r="AD2296" s="103"/>
      <c r="AE2296" s="4"/>
      <c r="AF2296" s="4"/>
      <c r="AH2296" s="1"/>
      <c r="AI2296" s="90"/>
      <c r="AJ2296" s="99"/>
      <c r="AK2296" s="97"/>
      <c r="AL2296" s="97"/>
      <c r="AM2296" s="4"/>
      <c r="AN2296" s="4"/>
      <c r="AP2296" s="1"/>
      <c r="AQ2296" s="90"/>
      <c r="AR2296" s="90"/>
      <c r="AS2296" s="97"/>
      <c r="AT2296" s="97"/>
      <c r="AU2296" s="97"/>
      <c r="AV2296" s="6"/>
      <c r="AW2296" s="103"/>
      <c r="AX2296" s="4"/>
      <c r="AY2296" s="4"/>
      <c r="BA2296" s="1"/>
      <c r="BB2296" s="90"/>
      <c r="BC2296" s="99"/>
      <c r="BD2296" s="97"/>
      <c r="BE2296" s="97"/>
      <c r="BF2296" s="4"/>
      <c r="BG2296" s="94"/>
      <c r="BH2296" s="2"/>
      <c r="BI2296" s="95"/>
      <c r="BJ2296" s="95"/>
      <c r="BK2296" s="96"/>
      <c r="BL2296" s="96"/>
      <c r="BM2296" s="96"/>
      <c r="BN2296" s="95"/>
      <c r="BO2296" s="95"/>
      <c r="BP2296" s="95"/>
      <c r="BQ2296" s="95"/>
      <c r="BR2296" s="7"/>
      <c r="BS2296" s="7"/>
      <c r="BT2296" s="7"/>
      <c r="BU2296" s="7"/>
      <c r="BV2296" s="7"/>
    </row>
    <row r="2297" spans="5:74">
      <c r="E2297" s="90"/>
      <c r="F2297" s="90"/>
      <c r="I2297" s="97"/>
      <c r="K2297" s="92"/>
      <c r="L2297" s="4"/>
      <c r="M2297" s="4"/>
      <c r="O2297" s="1"/>
      <c r="P2297" s="90"/>
      <c r="Q2297" s="99"/>
      <c r="R2297" s="97"/>
      <c r="S2297" s="97"/>
      <c r="T2297" s="4"/>
      <c r="U2297" s="4"/>
      <c r="W2297" s="1"/>
      <c r="X2297" s="90"/>
      <c r="Y2297" s="90"/>
      <c r="Z2297" s="97"/>
      <c r="AA2297" s="97"/>
      <c r="AB2297" s="97"/>
      <c r="AC2297" s="6"/>
      <c r="AD2297" s="103"/>
      <c r="AE2297" s="4"/>
      <c r="AF2297" s="4"/>
      <c r="AH2297" s="1"/>
      <c r="AI2297" s="90"/>
      <c r="AJ2297" s="99"/>
      <c r="AK2297" s="97"/>
      <c r="AL2297" s="97"/>
      <c r="AM2297" s="4"/>
      <c r="AN2297" s="4"/>
      <c r="AP2297" s="1"/>
      <c r="AQ2297" s="90"/>
      <c r="AR2297" s="90"/>
      <c r="AS2297" s="97"/>
      <c r="AT2297" s="97"/>
      <c r="AU2297" s="97"/>
      <c r="AV2297" s="6"/>
      <c r="AW2297" s="103"/>
      <c r="AX2297" s="4"/>
      <c r="AY2297" s="4"/>
      <c r="BA2297" s="1"/>
      <c r="BB2297" s="90"/>
      <c r="BC2297" s="99"/>
      <c r="BD2297" s="97"/>
      <c r="BE2297" s="97"/>
      <c r="BF2297" s="4"/>
      <c r="BG2297" s="94"/>
      <c r="BH2297" s="2"/>
      <c r="BI2297" s="95"/>
      <c r="BJ2297" s="95"/>
      <c r="BK2297" s="96"/>
      <c r="BL2297" s="96"/>
      <c r="BM2297" s="96"/>
      <c r="BN2297" s="95"/>
      <c r="BO2297" s="95"/>
      <c r="BP2297" s="95"/>
      <c r="BQ2297" s="95"/>
      <c r="BR2297" s="7"/>
      <c r="BS2297" s="7"/>
      <c r="BT2297" s="7"/>
      <c r="BU2297" s="7"/>
      <c r="BV2297" s="7"/>
    </row>
    <row r="2298" spans="5:74">
      <c r="E2298" s="90"/>
      <c r="F2298" s="90"/>
      <c r="I2298" s="97"/>
      <c r="K2298" s="92"/>
      <c r="L2298" s="4"/>
      <c r="M2298" s="4"/>
      <c r="O2298" s="1"/>
      <c r="P2298" s="90"/>
      <c r="Q2298" s="99"/>
      <c r="R2298" s="97"/>
      <c r="S2298" s="97"/>
      <c r="T2298" s="4"/>
      <c r="U2298" s="4"/>
      <c r="W2298" s="1"/>
      <c r="X2298" s="90"/>
      <c r="Y2298" s="90"/>
      <c r="Z2298" s="97"/>
      <c r="AA2298" s="97"/>
      <c r="AB2298" s="97"/>
      <c r="AC2298" s="6"/>
      <c r="AD2298" s="103"/>
      <c r="AE2298" s="4"/>
      <c r="AF2298" s="4"/>
      <c r="AH2298" s="1"/>
      <c r="AI2298" s="90"/>
      <c r="AJ2298" s="99"/>
      <c r="AK2298" s="97"/>
      <c r="AL2298" s="97"/>
      <c r="AM2298" s="4"/>
      <c r="AN2298" s="4"/>
      <c r="AP2298" s="1"/>
      <c r="AQ2298" s="90"/>
      <c r="AR2298" s="90"/>
      <c r="AS2298" s="97"/>
      <c r="AT2298" s="97"/>
      <c r="AU2298" s="97"/>
      <c r="AV2298" s="6"/>
      <c r="AW2298" s="103"/>
      <c r="AX2298" s="4"/>
      <c r="AY2298" s="4"/>
      <c r="BA2298" s="1"/>
      <c r="BB2298" s="90"/>
      <c r="BC2298" s="99"/>
      <c r="BD2298" s="97"/>
      <c r="BE2298" s="97"/>
      <c r="BF2298" s="4"/>
      <c r="BG2298" s="94"/>
      <c r="BH2298" s="2"/>
      <c r="BI2298" s="95"/>
      <c r="BJ2298" s="95"/>
      <c r="BK2298" s="96"/>
      <c r="BL2298" s="96"/>
      <c r="BM2298" s="96"/>
      <c r="BN2298" s="95"/>
      <c r="BO2298" s="95"/>
      <c r="BP2298" s="95"/>
      <c r="BQ2298" s="95"/>
      <c r="BR2298" s="7"/>
      <c r="BS2298" s="7"/>
      <c r="BT2298" s="7"/>
      <c r="BU2298" s="7"/>
      <c r="BV2298" s="7"/>
    </row>
    <row r="2299" spans="5:74">
      <c r="E2299" s="90"/>
      <c r="F2299" s="90"/>
      <c r="I2299" s="97"/>
      <c r="K2299" s="92"/>
      <c r="L2299" s="4"/>
      <c r="M2299" s="4"/>
      <c r="O2299" s="1"/>
      <c r="P2299" s="90"/>
      <c r="Q2299" s="99"/>
      <c r="R2299" s="97"/>
      <c r="S2299" s="97"/>
      <c r="T2299" s="4"/>
      <c r="U2299" s="4"/>
      <c r="W2299" s="1"/>
      <c r="X2299" s="90"/>
      <c r="Y2299" s="90"/>
      <c r="Z2299" s="97"/>
      <c r="AA2299" s="97"/>
      <c r="AB2299" s="97"/>
      <c r="AC2299" s="6"/>
      <c r="AD2299" s="103"/>
      <c r="AE2299" s="4"/>
      <c r="AF2299" s="4"/>
      <c r="AH2299" s="1"/>
      <c r="AI2299" s="90"/>
      <c r="AJ2299" s="99"/>
      <c r="AK2299" s="97"/>
      <c r="AL2299" s="97"/>
      <c r="AM2299" s="4"/>
      <c r="AN2299" s="4"/>
      <c r="AP2299" s="1"/>
      <c r="AQ2299" s="90"/>
      <c r="AR2299" s="90"/>
      <c r="AS2299" s="97"/>
      <c r="AT2299" s="97"/>
      <c r="AU2299" s="97"/>
      <c r="AV2299" s="6"/>
      <c r="AW2299" s="103"/>
      <c r="AX2299" s="4"/>
      <c r="AY2299" s="4"/>
      <c r="BA2299" s="1"/>
      <c r="BB2299" s="90"/>
      <c r="BC2299" s="99"/>
      <c r="BD2299" s="97"/>
      <c r="BE2299" s="97"/>
      <c r="BF2299" s="4"/>
      <c r="BG2299" s="94"/>
      <c r="BH2299" s="2"/>
      <c r="BI2299" s="95"/>
      <c r="BJ2299" s="95"/>
      <c r="BK2299" s="96"/>
      <c r="BL2299" s="96"/>
      <c r="BM2299" s="96"/>
      <c r="BN2299" s="95"/>
      <c r="BO2299" s="95"/>
      <c r="BP2299" s="95"/>
      <c r="BQ2299" s="95"/>
      <c r="BR2299" s="7"/>
      <c r="BS2299" s="7"/>
      <c r="BT2299" s="7"/>
      <c r="BU2299" s="7"/>
      <c r="BV2299" s="7"/>
    </row>
    <row r="2300" spans="5:74">
      <c r="E2300" s="90"/>
      <c r="F2300" s="90"/>
      <c r="I2300" s="97"/>
      <c r="K2300" s="92"/>
      <c r="L2300" s="4"/>
      <c r="M2300" s="4"/>
      <c r="O2300" s="1"/>
      <c r="P2300" s="90"/>
      <c r="Q2300" s="99"/>
      <c r="R2300" s="97"/>
      <c r="S2300" s="97"/>
      <c r="T2300" s="4"/>
      <c r="U2300" s="4"/>
      <c r="W2300" s="1"/>
      <c r="X2300" s="90"/>
      <c r="Y2300" s="90"/>
      <c r="Z2300" s="97"/>
      <c r="AA2300" s="97"/>
      <c r="AB2300" s="97"/>
      <c r="AC2300" s="6"/>
      <c r="AD2300" s="103"/>
      <c r="AE2300" s="4"/>
      <c r="AF2300" s="4"/>
      <c r="AH2300" s="1"/>
      <c r="AI2300" s="90"/>
      <c r="AJ2300" s="99"/>
      <c r="AK2300" s="97"/>
      <c r="AL2300" s="97"/>
      <c r="AM2300" s="4"/>
      <c r="AN2300" s="4"/>
      <c r="AP2300" s="1"/>
      <c r="AQ2300" s="90"/>
      <c r="AR2300" s="90"/>
      <c r="AS2300" s="97"/>
      <c r="AT2300" s="97"/>
      <c r="AU2300" s="97"/>
      <c r="AV2300" s="6"/>
      <c r="AW2300" s="103"/>
      <c r="AX2300" s="4"/>
      <c r="AY2300" s="4"/>
      <c r="BA2300" s="1"/>
      <c r="BB2300" s="90"/>
      <c r="BC2300" s="99"/>
      <c r="BD2300" s="97"/>
      <c r="BE2300" s="97"/>
      <c r="BF2300" s="4"/>
      <c r="BG2300" s="94"/>
      <c r="BH2300" s="2"/>
      <c r="BI2300" s="95"/>
      <c r="BJ2300" s="95"/>
      <c r="BK2300" s="96"/>
      <c r="BL2300" s="96"/>
      <c r="BM2300" s="96"/>
      <c r="BN2300" s="95"/>
      <c r="BO2300" s="95"/>
      <c r="BP2300" s="95"/>
      <c r="BQ2300" s="95"/>
      <c r="BR2300" s="7"/>
      <c r="BS2300" s="7"/>
      <c r="BT2300" s="7"/>
      <c r="BU2300" s="7"/>
      <c r="BV2300" s="7"/>
    </row>
    <row r="2301" spans="5:74">
      <c r="E2301" s="90"/>
      <c r="F2301" s="90"/>
      <c r="I2301" s="97"/>
      <c r="K2301" s="92"/>
      <c r="L2301" s="4"/>
      <c r="M2301" s="4"/>
      <c r="O2301" s="1"/>
      <c r="P2301" s="90"/>
      <c r="Q2301" s="99"/>
      <c r="R2301" s="97"/>
      <c r="S2301" s="97"/>
      <c r="T2301" s="4"/>
      <c r="U2301" s="4"/>
      <c r="W2301" s="1"/>
      <c r="X2301" s="90"/>
      <c r="Y2301" s="90"/>
      <c r="Z2301" s="97"/>
      <c r="AA2301" s="97"/>
      <c r="AB2301" s="97"/>
      <c r="AC2301" s="6"/>
      <c r="AD2301" s="103"/>
      <c r="AE2301" s="4"/>
      <c r="AF2301" s="4"/>
      <c r="AH2301" s="1"/>
      <c r="AI2301" s="90"/>
      <c r="AJ2301" s="99"/>
      <c r="AK2301" s="97"/>
      <c r="AL2301" s="97"/>
      <c r="AM2301" s="4"/>
      <c r="AN2301" s="4"/>
      <c r="AP2301" s="1"/>
      <c r="AQ2301" s="90"/>
      <c r="AR2301" s="90"/>
      <c r="AS2301" s="97"/>
      <c r="AT2301" s="97"/>
      <c r="AU2301" s="97"/>
      <c r="AV2301" s="6"/>
      <c r="AW2301" s="103"/>
      <c r="AX2301" s="4"/>
      <c r="AY2301" s="4"/>
      <c r="BA2301" s="1"/>
      <c r="BB2301" s="90"/>
      <c r="BC2301" s="99"/>
      <c r="BD2301" s="97"/>
      <c r="BE2301" s="97"/>
      <c r="BF2301" s="4"/>
      <c r="BG2301" s="94"/>
      <c r="BH2301" s="2"/>
      <c r="BI2301" s="95"/>
      <c r="BJ2301" s="95"/>
      <c r="BK2301" s="96"/>
      <c r="BL2301" s="96"/>
      <c r="BM2301" s="96"/>
      <c r="BN2301" s="95"/>
      <c r="BO2301" s="95"/>
      <c r="BP2301" s="95"/>
      <c r="BQ2301" s="95"/>
      <c r="BR2301" s="7"/>
      <c r="BS2301" s="7"/>
      <c r="BT2301" s="7"/>
      <c r="BU2301" s="7"/>
      <c r="BV2301" s="7"/>
    </row>
    <row r="2302" spans="5:74">
      <c r="E2302" s="90"/>
      <c r="F2302" s="90"/>
      <c r="I2302" s="97"/>
      <c r="K2302" s="92"/>
      <c r="L2302" s="4"/>
      <c r="M2302" s="4"/>
      <c r="O2302" s="1"/>
      <c r="P2302" s="90"/>
      <c r="Q2302" s="99"/>
      <c r="R2302" s="97"/>
      <c r="S2302" s="97"/>
      <c r="T2302" s="4"/>
      <c r="U2302" s="4"/>
      <c r="W2302" s="1"/>
      <c r="X2302" s="90"/>
      <c r="Y2302" s="90"/>
      <c r="Z2302" s="97"/>
      <c r="AA2302" s="97"/>
      <c r="AB2302" s="97"/>
      <c r="AC2302" s="6"/>
      <c r="AD2302" s="103"/>
      <c r="AE2302" s="4"/>
      <c r="AF2302" s="4"/>
      <c r="AH2302" s="1"/>
      <c r="AI2302" s="90"/>
      <c r="AJ2302" s="99"/>
      <c r="AK2302" s="97"/>
      <c r="AL2302" s="97"/>
      <c r="AM2302" s="4"/>
      <c r="AN2302" s="4"/>
      <c r="AP2302" s="1"/>
      <c r="AQ2302" s="90"/>
      <c r="AR2302" s="90"/>
      <c r="AS2302" s="97"/>
      <c r="AT2302" s="97"/>
      <c r="AU2302" s="97"/>
      <c r="AV2302" s="6"/>
      <c r="AW2302" s="103"/>
      <c r="AX2302" s="4"/>
      <c r="AY2302" s="4"/>
      <c r="BA2302" s="1"/>
      <c r="BB2302" s="90"/>
      <c r="BC2302" s="99"/>
      <c r="BD2302" s="97"/>
      <c r="BE2302" s="97"/>
      <c r="BF2302" s="4"/>
      <c r="BG2302" s="94"/>
      <c r="BH2302" s="2"/>
      <c r="BI2302" s="95"/>
      <c r="BJ2302" s="95"/>
      <c r="BK2302" s="96"/>
      <c r="BL2302" s="96"/>
      <c r="BM2302" s="96"/>
      <c r="BN2302" s="95"/>
      <c r="BO2302" s="95"/>
      <c r="BP2302" s="95"/>
      <c r="BQ2302" s="95"/>
      <c r="BR2302" s="7"/>
      <c r="BS2302" s="7"/>
      <c r="BT2302" s="7"/>
      <c r="BU2302" s="7"/>
      <c r="BV2302" s="7"/>
    </row>
    <row r="2303" spans="5:74">
      <c r="E2303" s="90"/>
      <c r="F2303" s="90"/>
      <c r="I2303" s="97"/>
      <c r="K2303" s="92"/>
      <c r="L2303" s="4"/>
      <c r="M2303" s="4"/>
      <c r="O2303" s="1"/>
      <c r="P2303" s="90"/>
      <c r="Q2303" s="99"/>
      <c r="R2303" s="97"/>
      <c r="S2303" s="97"/>
      <c r="T2303" s="4"/>
      <c r="U2303" s="4"/>
      <c r="W2303" s="1"/>
      <c r="X2303" s="90"/>
      <c r="Y2303" s="90"/>
      <c r="Z2303" s="97"/>
      <c r="AA2303" s="97"/>
      <c r="AB2303" s="97"/>
      <c r="AC2303" s="6"/>
      <c r="AD2303" s="103"/>
      <c r="AE2303" s="4"/>
      <c r="AF2303" s="4"/>
      <c r="AH2303" s="1"/>
      <c r="AI2303" s="90"/>
      <c r="AJ2303" s="99"/>
      <c r="AK2303" s="97"/>
      <c r="AL2303" s="97"/>
      <c r="AM2303" s="4"/>
      <c r="AN2303" s="4"/>
      <c r="AP2303" s="1"/>
      <c r="AQ2303" s="90"/>
      <c r="AR2303" s="90"/>
      <c r="AS2303" s="97"/>
      <c r="AT2303" s="97"/>
      <c r="AU2303" s="97"/>
      <c r="AV2303" s="6"/>
      <c r="AW2303" s="103"/>
      <c r="AX2303" s="4"/>
      <c r="AY2303" s="4"/>
      <c r="BA2303" s="1"/>
      <c r="BB2303" s="90"/>
      <c r="BC2303" s="99"/>
      <c r="BD2303" s="97"/>
      <c r="BE2303" s="97"/>
      <c r="BF2303" s="4"/>
      <c r="BG2303" s="94"/>
      <c r="BH2303" s="2"/>
      <c r="BI2303" s="95"/>
      <c r="BJ2303" s="95"/>
      <c r="BK2303" s="96"/>
      <c r="BL2303" s="96"/>
      <c r="BM2303" s="96"/>
      <c r="BN2303" s="95"/>
      <c r="BO2303" s="95"/>
      <c r="BP2303" s="95"/>
      <c r="BQ2303" s="95"/>
      <c r="BR2303" s="7"/>
      <c r="BS2303" s="7"/>
      <c r="BT2303" s="7"/>
      <c r="BU2303" s="7"/>
      <c r="BV2303" s="7"/>
    </row>
    <row r="2304" spans="5:74">
      <c r="E2304" s="90"/>
      <c r="F2304" s="90"/>
      <c r="I2304" s="97"/>
      <c r="K2304" s="92"/>
      <c r="L2304" s="4"/>
      <c r="M2304" s="4"/>
      <c r="O2304" s="1"/>
      <c r="P2304" s="90"/>
      <c r="Q2304" s="99"/>
      <c r="R2304" s="97"/>
      <c r="S2304" s="97"/>
      <c r="T2304" s="4"/>
      <c r="U2304" s="4"/>
      <c r="W2304" s="1"/>
      <c r="X2304" s="90"/>
      <c r="Y2304" s="90"/>
      <c r="Z2304" s="97"/>
      <c r="AA2304" s="97"/>
      <c r="AB2304" s="97"/>
      <c r="AC2304" s="6"/>
      <c r="AD2304" s="103"/>
      <c r="AE2304" s="4"/>
      <c r="AF2304" s="4"/>
      <c r="AH2304" s="1"/>
      <c r="AI2304" s="90"/>
      <c r="AJ2304" s="99"/>
      <c r="AK2304" s="97"/>
      <c r="AL2304" s="97"/>
      <c r="AM2304" s="4"/>
      <c r="AN2304" s="4"/>
      <c r="AP2304" s="1"/>
      <c r="AQ2304" s="90"/>
      <c r="AR2304" s="90"/>
      <c r="AS2304" s="97"/>
      <c r="AT2304" s="97"/>
      <c r="AU2304" s="97"/>
      <c r="AV2304" s="6"/>
      <c r="AW2304" s="103"/>
      <c r="AX2304" s="4"/>
      <c r="AY2304" s="4"/>
      <c r="BA2304" s="1"/>
      <c r="BB2304" s="90"/>
      <c r="BC2304" s="99"/>
      <c r="BD2304" s="97"/>
      <c r="BE2304" s="97"/>
      <c r="BF2304" s="4"/>
      <c r="BG2304" s="94"/>
      <c r="BH2304" s="2"/>
      <c r="BI2304" s="95"/>
      <c r="BJ2304" s="95"/>
      <c r="BK2304" s="96"/>
      <c r="BL2304" s="96"/>
      <c r="BM2304" s="96"/>
      <c r="BN2304" s="95"/>
      <c r="BO2304" s="95"/>
      <c r="BP2304" s="95"/>
      <c r="BQ2304" s="95"/>
      <c r="BR2304" s="7"/>
      <c r="BS2304" s="7"/>
      <c r="BT2304" s="7"/>
      <c r="BU2304" s="7"/>
      <c r="BV2304" s="7"/>
    </row>
    <row r="2305" spans="1:74">
      <c r="B2305" s="102"/>
      <c r="E2305" s="90"/>
      <c r="F2305" s="90"/>
      <c r="I2305" s="97"/>
      <c r="K2305" s="92"/>
      <c r="L2305" s="4"/>
      <c r="M2305" s="4"/>
      <c r="O2305" s="1"/>
      <c r="P2305" s="90"/>
      <c r="Q2305" s="99"/>
      <c r="R2305" s="97"/>
      <c r="S2305" s="97"/>
      <c r="T2305" s="4"/>
      <c r="U2305" s="4"/>
      <c r="W2305" s="1"/>
      <c r="X2305" s="90"/>
      <c r="Y2305" s="90"/>
      <c r="Z2305" s="97"/>
      <c r="AA2305" s="97"/>
      <c r="AB2305" s="97"/>
      <c r="AC2305" s="6"/>
      <c r="AD2305" s="103"/>
      <c r="AE2305" s="4"/>
      <c r="AF2305" s="4"/>
      <c r="AH2305" s="1"/>
      <c r="AI2305" s="90"/>
      <c r="AJ2305" s="99"/>
      <c r="AK2305" s="97"/>
      <c r="AL2305" s="97"/>
      <c r="AM2305" s="4"/>
      <c r="AN2305" s="4"/>
      <c r="AP2305" s="1"/>
      <c r="AQ2305" s="90"/>
      <c r="AR2305" s="90"/>
      <c r="AS2305" s="97"/>
      <c r="AT2305" s="97"/>
      <c r="AU2305" s="97"/>
      <c r="AV2305" s="6"/>
      <c r="AW2305" s="103"/>
      <c r="AX2305" s="4"/>
      <c r="AY2305" s="4"/>
      <c r="BA2305" s="1"/>
      <c r="BB2305" s="90"/>
      <c r="BC2305" s="99"/>
      <c r="BD2305" s="97"/>
      <c r="BE2305" s="97"/>
      <c r="BF2305" s="4"/>
      <c r="BG2305" s="94"/>
      <c r="BH2305" s="2"/>
      <c r="BI2305" s="95"/>
      <c r="BJ2305" s="95"/>
      <c r="BK2305" s="96"/>
      <c r="BL2305" s="96"/>
      <c r="BM2305" s="96"/>
      <c r="BN2305" s="95"/>
      <c r="BO2305" s="95"/>
      <c r="BP2305" s="95"/>
      <c r="BQ2305" s="95"/>
      <c r="BR2305" s="7"/>
      <c r="BS2305" s="7"/>
      <c r="BT2305" s="7"/>
      <c r="BU2305" s="7"/>
      <c r="BV2305" s="7"/>
    </row>
    <row r="2306" spans="1:74">
      <c r="E2306" s="90"/>
      <c r="F2306" s="90"/>
      <c r="I2306" s="97"/>
      <c r="K2306" s="92"/>
      <c r="L2306" s="4"/>
      <c r="M2306" s="4"/>
      <c r="O2306" s="1"/>
      <c r="P2306" s="90"/>
      <c r="Q2306" s="99"/>
      <c r="R2306" s="97"/>
      <c r="S2306" s="97"/>
      <c r="T2306" s="4"/>
      <c r="U2306" s="4"/>
      <c r="W2306" s="1"/>
      <c r="X2306" s="90"/>
      <c r="Y2306" s="90"/>
      <c r="Z2306" s="97"/>
      <c r="AA2306" s="97"/>
      <c r="AB2306" s="97"/>
      <c r="AC2306" s="6"/>
      <c r="AD2306" s="103"/>
      <c r="AE2306" s="4"/>
      <c r="AF2306" s="4"/>
      <c r="AH2306" s="1"/>
      <c r="AI2306" s="90"/>
      <c r="AJ2306" s="99"/>
      <c r="AK2306" s="97"/>
      <c r="AL2306" s="97"/>
      <c r="AM2306" s="4"/>
      <c r="AN2306" s="4"/>
      <c r="AP2306" s="1"/>
      <c r="AQ2306" s="90"/>
      <c r="AR2306" s="90"/>
      <c r="AS2306" s="97"/>
      <c r="AT2306" s="97"/>
      <c r="AU2306" s="97"/>
      <c r="AV2306" s="6"/>
      <c r="AW2306" s="103"/>
      <c r="AX2306" s="4"/>
      <c r="AY2306" s="4"/>
      <c r="BA2306" s="1"/>
      <c r="BB2306" s="90"/>
      <c r="BC2306" s="99"/>
      <c r="BD2306" s="97"/>
      <c r="BE2306" s="97"/>
      <c r="BF2306" s="4"/>
      <c r="BG2306" s="94"/>
      <c r="BH2306" s="2"/>
      <c r="BI2306" s="95"/>
      <c r="BJ2306" s="95"/>
      <c r="BK2306" s="96"/>
      <c r="BL2306" s="96"/>
      <c r="BM2306" s="96"/>
      <c r="BN2306" s="95"/>
      <c r="BO2306" s="95"/>
      <c r="BP2306" s="95"/>
      <c r="BQ2306" s="95"/>
      <c r="BR2306" s="7"/>
      <c r="BS2306" s="7"/>
      <c r="BT2306" s="7"/>
      <c r="BU2306" s="7"/>
      <c r="BV2306" s="7"/>
    </row>
    <row r="2307" spans="1:74">
      <c r="E2307" s="90"/>
      <c r="F2307" s="90"/>
      <c r="I2307" s="97"/>
      <c r="K2307" s="92"/>
      <c r="L2307" s="4"/>
      <c r="M2307" s="4"/>
      <c r="O2307" s="1"/>
      <c r="P2307" s="90"/>
      <c r="Q2307" s="99"/>
      <c r="R2307" s="97"/>
      <c r="S2307" s="97"/>
      <c r="T2307" s="4"/>
      <c r="U2307" s="4"/>
      <c r="W2307" s="1"/>
      <c r="X2307" s="90"/>
      <c r="Y2307" s="90"/>
      <c r="Z2307" s="97"/>
      <c r="AA2307" s="97"/>
      <c r="AB2307" s="97"/>
      <c r="AC2307" s="6"/>
      <c r="AD2307" s="103"/>
      <c r="AE2307" s="4"/>
      <c r="AF2307" s="4"/>
      <c r="AH2307" s="1"/>
      <c r="AI2307" s="90"/>
      <c r="AJ2307" s="99"/>
      <c r="AK2307" s="97"/>
      <c r="AL2307" s="97"/>
      <c r="AM2307" s="4"/>
      <c r="AN2307" s="4"/>
      <c r="AP2307" s="1"/>
      <c r="AQ2307" s="90"/>
      <c r="AR2307" s="90"/>
      <c r="AS2307" s="97"/>
      <c r="AT2307" s="97"/>
      <c r="AU2307" s="97"/>
      <c r="AV2307" s="6"/>
      <c r="AW2307" s="103"/>
      <c r="AX2307" s="4"/>
      <c r="AY2307" s="4"/>
      <c r="BA2307" s="1"/>
      <c r="BB2307" s="90"/>
      <c r="BC2307" s="99"/>
      <c r="BD2307" s="97"/>
      <c r="BE2307" s="97"/>
      <c r="BF2307" s="4"/>
      <c r="BG2307" s="94"/>
      <c r="BH2307" s="2"/>
      <c r="BI2307" s="95"/>
      <c r="BJ2307" s="95"/>
      <c r="BK2307" s="96"/>
      <c r="BL2307" s="96"/>
      <c r="BM2307" s="96"/>
      <c r="BN2307" s="95"/>
      <c r="BO2307" s="95"/>
      <c r="BP2307" s="95"/>
      <c r="BQ2307" s="95"/>
      <c r="BR2307" s="7"/>
      <c r="BS2307" s="7"/>
      <c r="BT2307" s="7"/>
      <c r="BU2307" s="7"/>
      <c r="BV2307" s="7"/>
    </row>
    <row r="2308" spans="1:74">
      <c r="E2308" s="90"/>
      <c r="F2308" s="90"/>
      <c r="I2308" s="97"/>
      <c r="K2308" s="92"/>
      <c r="L2308" s="4"/>
      <c r="M2308" s="4"/>
      <c r="O2308" s="1"/>
      <c r="P2308" s="90"/>
      <c r="Q2308" s="99"/>
      <c r="R2308" s="97"/>
      <c r="S2308" s="97"/>
      <c r="T2308" s="4"/>
      <c r="U2308" s="4"/>
      <c r="W2308" s="1"/>
      <c r="X2308" s="90"/>
      <c r="Y2308" s="90"/>
      <c r="Z2308" s="97"/>
      <c r="AA2308" s="97"/>
      <c r="AB2308" s="97"/>
      <c r="AC2308" s="6"/>
      <c r="AD2308" s="103"/>
      <c r="AE2308" s="4"/>
      <c r="AF2308" s="4"/>
      <c r="AH2308" s="1"/>
      <c r="AI2308" s="90"/>
      <c r="AJ2308" s="99"/>
      <c r="AK2308" s="97"/>
      <c r="AL2308" s="97"/>
      <c r="AM2308" s="4"/>
      <c r="AN2308" s="4"/>
      <c r="AP2308" s="1"/>
      <c r="AQ2308" s="90"/>
      <c r="AR2308" s="90"/>
      <c r="AS2308" s="97"/>
      <c r="AT2308" s="97"/>
      <c r="AU2308" s="97"/>
      <c r="AV2308" s="6"/>
      <c r="AW2308" s="103"/>
      <c r="AX2308" s="4"/>
      <c r="AY2308" s="4"/>
      <c r="BA2308" s="1"/>
      <c r="BB2308" s="90"/>
      <c r="BC2308" s="99"/>
      <c r="BD2308" s="97"/>
      <c r="BE2308" s="97"/>
      <c r="BF2308" s="4"/>
      <c r="BG2308" s="94"/>
      <c r="BH2308" s="2"/>
      <c r="BI2308" s="95"/>
      <c r="BJ2308" s="95"/>
      <c r="BK2308" s="96"/>
      <c r="BL2308" s="96"/>
      <c r="BM2308" s="96"/>
      <c r="BN2308" s="95"/>
      <c r="BO2308" s="95"/>
      <c r="BP2308" s="95"/>
      <c r="BQ2308" s="95"/>
      <c r="BR2308" s="7"/>
      <c r="BS2308" s="7"/>
      <c r="BT2308" s="7"/>
      <c r="BU2308" s="7"/>
      <c r="BV2308" s="7"/>
    </row>
    <row r="2309" spans="1:74">
      <c r="E2309" s="90"/>
      <c r="F2309" s="90"/>
      <c r="I2309" s="97"/>
      <c r="K2309" s="92"/>
      <c r="L2309" s="4"/>
      <c r="M2309" s="4"/>
      <c r="O2309" s="1"/>
      <c r="P2309" s="90"/>
      <c r="Q2309" s="99"/>
      <c r="R2309" s="97"/>
      <c r="S2309" s="97"/>
      <c r="T2309" s="4"/>
      <c r="U2309" s="4"/>
      <c r="W2309" s="1"/>
      <c r="X2309" s="90"/>
      <c r="Y2309" s="90"/>
      <c r="Z2309" s="97"/>
      <c r="AA2309" s="97"/>
      <c r="AB2309" s="97"/>
      <c r="AC2309" s="6"/>
      <c r="AD2309" s="103"/>
      <c r="AE2309" s="4"/>
      <c r="AF2309" s="4"/>
      <c r="AH2309" s="1"/>
      <c r="AI2309" s="90"/>
      <c r="AJ2309" s="99"/>
      <c r="AK2309" s="97"/>
      <c r="AL2309" s="97"/>
      <c r="AM2309" s="4"/>
      <c r="AN2309" s="4"/>
      <c r="AP2309" s="1"/>
      <c r="AQ2309" s="90"/>
      <c r="AR2309" s="90"/>
      <c r="AS2309" s="97"/>
      <c r="AT2309" s="97"/>
      <c r="AU2309" s="97"/>
      <c r="AV2309" s="6"/>
      <c r="AW2309" s="103"/>
      <c r="AX2309" s="4"/>
      <c r="AY2309" s="4"/>
      <c r="BA2309" s="1"/>
      <c r="BB2309" s="90"/>
      <c r="BC2309" s="99"/>
      <c r="BD2309" s="97"/>
      <c r="BE2309" s="97"/>
      <c r="BF2309" s="4"/>
      <c r="BG2309" s="94"/>
      <c r="BH2309" s="2"/>
      <c r="BI2309" s="95"/>
      <c r="BJ2309" s="95"/>
      <c r="BK2309" s="96"/>
      <c r="BL2309" s="96"/>
      <c r="BM2309" s="96"/>
      <c r="BN2309" s="95"/>
      <c r="BO2309" s="95"/>
      <c r="BP2309" s="95"/>
      <c r="BQ2309" s="95"/>
      <c r="BR2309" s="7"/>
      <c r="BS2309" s="7"/>
      <c r="BT2309" s="7"/>
      <c r="BU2309" s="7"/>
      <c r="BV2309" s="7"/>
    </row>
    <row r="2310" spans="1:74">
      <c r="E2310" s="90"/>
      <c r="F2310" s="90"/>
      <c r="I2310" s="97"/>
      <c r="K2310" s="92"/>
      <c r="L2310" s="4"/>
      <c r="M2310" s="4"/>
      <c r="O2310" s="1"/>
      <c r="P2310" s="90"/>
      <c r="Q2310" s="99"/>
      <c r="R2310" s="97"/>
      <c r="S2310" s="97"/>
      <c r="T2310" s="4"/>
      <c r="U2310" s="4"/>
      <c r="W2310" s="1"/>
      <c r="X2310" s="90"/>
      <c r="Y2310" s="90"/>
      <c r="Z2310" s="97"/>
      <c r="AA2310" s="97"/>
      <c r="AB2310" s="97"/>
      <c r="AC2310" s="6"/>
      <c r="AD2310" s="103"/>
      <c r="AE2310" s="4"/>
      <c r="AF2310" s="4"/>
      <c r="AH2310" s="1"/>
      <c r="AI2310" s="90"/>
      <c r="AJ2310" s="99"/>
      <c r="AK2310" s="97"/>
      <c r="AL2310" s="97"/>
      <c r="AM2310" s="4"/>
      <c r="AN2310" s="4"/>
      <c r="AP2310" s="1"/>
      <c r="AQ2310" s="90"/>
      <c r="AR2310" s="90"/>
      <c r="AS2310" s="97"/>
      <c r="AT2310" s="97"/>
      <c r="AU2310" s="97"/>
      <c r="AV2310" s="6"/>
      <c r="AW2310" s="103"/>
      <c r="AX2310" s="4"/>
      <c r="AY2310" s="4"/>
      <c r="BA2310" s="1"/>
      <c r="BB2310" s="90"/>
      <c r="BC2310" s="99"/>
      <c r="BD2310" s="97"/>
      <c r="BE2310" s="97"/>
      <c r="BF2310" s="4"/>
      <c r="BG2310" s="94"/>
      <c r="BH2310" s="2"/>
      <c r="BI2310" s="95"/>
      <c r="BJ2310" s="95"/>
      <c r="BK2310" s="96"/>
      <c r="BL2310" s="96"/>
      <c r="BM2310" s="96"/>
      <c r="BN2310" s="95"/>
      <c r="BO2310" s="95"/>
      <c r="BP2310" s="95"/>
      <c r="BQ2310" s="95"/>
      <c r="BR2310" s="7"/>
      <c r="BS2310" s="7"/>
      <c r="BT2310" s="7"/>
      <c r="BU2310" s="7"/>
      <c r="BV2310" s="7"/>
    </row>
    <row r="2311" spans="1:74" customFormat="1" ht="15">
      <c r="A2311" s="4"/>
      <c r="B2311" s="4"/>
      <c r="C2311" s="2"/>
      <c r="D2311" s="1"/>
      <c r="E2311" s="90"/>
      <c r="F2311" s="90"/>
      <c r="G2311" s="97"/>
      <c r="H2311" s="97"/>
      <c r="I2311" s="97"/>
      <c r="J2311" s="6"/>
      <c r="K2311" s="103"/>
      <c r="L2311" s="4"/>
      <c r="M2311" s="4"/>
      <c r="N2311" s="2"/>
      <c r="O2311" s="1"/>
      <c r="P2311" s="90"/>
      <c r="Q2311" s="99"/>
      <c r="R2311" s="97"/>
      <c r="S2311" s="97"/>
      <c r="T2311" s="4"/>
      <c r="U2311" s="4"/>
      <c r="V2311" s="2"/>
      <c r="W2311" s="1"/>
      <c r="X2311" s="90"/>
      <c r="Y2311" s="90"/>
      <c r="Z2311" s="97"/>
      <c r="AA2311" s="97"/>
      <c r="AB2311" s="97"/>
      <c r="AC2311" s="6"/>
      <c r="AD2311" s="103"/>
      <c r="AE2311" s="4"/>
      <c r="AF2311" s="4"/>
      <c r="AG2311" s="2"/>
      <c r="AH2311" s="1"/>
      <c r="AI2311" s="90"/>
      <c r="AJ2311" s="99"/>
      <c r="AK2311" s="97"/>
      <c r="AL2311" s="97"/>
      <c r="AM2311" s="4"/>
      <c r="AN2311" s="4"/>
      <c r="AO2311" s="2"/>
      <c r="AP2311" s="1"/>
      <c r="AQ2311" s="90"/>
      <c r="AR2311" s="90"/>
      <c r="AS2311" s="97"/>
      <c r="AT2311" s="97"/>
      <c r="AU2311" s="97"/>
      <c r="AV2311" s="6"/>
      <c r="AW2311" s="103"/>
      <c r="AX2311" s="4"/>
      <c r="AY2311" s="4"/>
      <c r="AZ2311" s="2"/>
      <c r="BA2311" s="1"/>
      <c r="BB2311" s="90"/>
      <c r="BC2311" s="99"/>
      <c r="BD2311" s="97"/>
      <c r="BE2311" s="97"/>
      <c r="BF2311" s="4"/>
      <c r="BG2311" s="4"/>
      <c r="BH2311" s="2"/>
      <c r="BI2311" s="1"/>
    </row>
    <row r="2312" spans="1:74" customFormat="1" ht="15">
      <c r="A2312" s="4"/>
      <c r="B2312" s="4"/>
      <c r="C2312" s="2"/>
      <c r="D2312" s="1"/>
      <c r="E2312" s="90"/>
      <c r="F2312" s="90"/>
      <c r="G2312" s="97"/>
      <c r="H2312" s="97"/>
      <c r="I2312" s="97"/>
      <c r="J2312" s="6"/>
      <c r="K2312" s="103"/>
      <c r="L2312" s="4"/>
      <c r="M2312" s="4"/>
      <c r="N2312" s="2"/>
      <c r="O2312" s="1"/>
      <c r="P2312" s="90"/>
      <c r="Q2312" s="99"/>
      <c r="R2312" s="97"/>
      <c r="S2312" s="97"/>
      <c r="T2312" s="4"/>
      <c r="U2312" s="4"/>
      <c r="V2312" s="2"/>
      <c r="W2312" s="1"/>
      <c r="X2312" s="90"/>
      <c r="Y2312" s="90"/>
      <c r="Z2312" s="97"/>
      <c r="AA2312" s="97"/>
      <c r="AB2312" s="97"/>
      <c r="AC2312" s="6"/>
      <c r="AD2312" s="103"/>
      <c r="AE2312" s="4"/>
      <c r="AF2312" s="4"/>
      <c r="AG2312" s="2"/>
      <c r="AH2312" s="1"/>
      <c r="AI2312" s="90"/>
      <c r="AJ2312" s="99"/>
      <c r="AK2312" s="97"/>
      <c r="AL2312" s="97"/>
      <c r="AM2312" s="4"/>
      <c r="AN2312" s="4"/>
      <c r="AO2312" s="2"/>
      <c r="AP2312" s="1"/>
      <c r="AQ2312" s="90"/>
      <c r="AR2312" s="90"/>
      <c r="AS2312" s="97"/>
      <c r="AT2312" s="97"/>
      <c r="AU2312" s="97"/>
      <c r="AV2312" s="6"/>
      <c r="AW2312" s="103"/>
      <c r="AX2312" s="4"/>
      <c r="AY2312" s="4"/>
      <c r="AZ2312" s="2"/>
      <c r="BA2312" s="1"/>
      <c r="BB2312" s="90"/>
      <c r="BC2312" s="99"/>
      <c r="BD2312" s="97"/>
      <c r="BE2312" s="97"/>
      <c r="BF2312" s="4"/>
      <c r="BG2312" s="4"/>
      <c r="BH2312" s="2"/>
      <c r="BI2312" s="1"/>
    </row>
    <row r="2313" spans="1:74" customFormat="1" ht="15">
      <c r="A2313" s="4"/>
      <c r="B2313" s="4"/>
      <c r="C2313" s="2"/>
      <c r="D2313" s="1"/>
      <c r="E2313" s="90"/>
      <c r="F2313" s="90"/>
      <c r="G2313" s="97"/>
      <c r="H2313" s="97"/>
      <c r="I2313" s="97"/>
      <c r="J2313" s="6"/>
      <c r="K2313" s="103"/>
      <c r="L2313" s="4"/>
      <c r="M2313" s="4"/>
      <c r="N2313" s="2"/>
      <c r="O2313" s="1"/>
      <c r="P2313" s="90"/>
      <c r="Q2313" s="99"/>
      <c r="R2313" s="97"/>
      <c r="S2313" s="97"/>
      <c r="T2313" s="4"/>
      <c r="U2313" s="4"/>
      <c r="V2313" s="2"/>
      <c r="W2313" s="1"/>
      <c r="X2313" s="90"/>
      <c r="Y2313" s="90"/>
      <c r="Z2313" s="97"/>
      <c r="AA2313" s="97"/>
      <c r="AB2313" s="97"/>
      <c r="AC2313" s="6"/>
      <c r="AD2313" s="103"/>
      <c r="AE2313" s="4"/>
      <c r="AF2313" s="4"/>
      <c r="AG2313" s="2"/>
      <c r="AH2313" s="1"/>
      <c r="AI2313" s="90"/>
      <c r="AJ2313" s="99"/>
      <c r="AK2313" s="97"/>
      <c r="AL2313" s="97"/>
      <c r="AM2313" s="4"/>
      <c r="AN2313" s="4"/>
      <c r="AO2313" s="2"/>
      <c r="AP2313" s="1"/>
      <c r="AQ2313" s="90"/>
      <c r="AR2313" s="90"/>
      <c r="AS2313" s="97"/>
      <c r="AT2313" s="97"/>
      <c r="AU2313" s="97"/>
      <c r="AV2313" s="6"/>
      <c r="AW2313" s="103"/>
      <c r="AX2313" s="4"/>
      <c r="AY2313" s="4"/>
      <c r="AZ2313" s="2"/>
      <c r="BA2313" s="1"/>
      <c r="BB2313" s="90"/>
      <c r="BC2313" s="99"/>
      <c r="BD2313" s="97"/>
      <c r="BE2313" s="97"/>
      <c r="BF2313" s="4"/>
      <c r="BG2313" s="4"/>
      <c r="BH2313" s="2"/>
      <c r="BI2313" s="1"/>
    </row>
    <row r="2314" spans="1:74" customFormat="1" ht="15">
      <c r="A2314" s="4"/>
      <c r="B2314" s="4"/>
      <c r="C2314" s="2"/>
      <c r="D2314" s="1"/>
      <c r="E2314" s="90"/>
      <c r="F2314" s="90"/>
      <c r="G2314" s="97"/>
      <c r="H2314" s="97"/>
      <c r="I2314" s="97"/>
      <c r="J2314" s="6"/>
      <c r="K2314" s="103"/>
      <c r="L2314" s="4"/>
      <c r="M2314" s="4"/>
      <c r="N2314" s="2"/>
      <c r="O2314" s="1"/>
      <c r="P2314" s="90"/>
      <c r="Q2314" s="99"/>
      <c r="R2314" s="97"/>
      <c r="S2314" s="97"/>
      <c r="T2314" s="4"/>
      <c r="U2314" s="4"/>
      <c r="V2314" s="2"/>
      <c r="W2314" s="1"/>
      <c r="X2314" s="90"/>
      <c r="Y2314" s="90"/>
      <c r="Z2314" s="97"/>
      <c r="AA2314" s="97"/>
      <c r="AB2314" s="97"/>
      <c r="AC2314" s="6"/>
      <c r="AD2314" s="103"/>
      <c r="AE2314" s="4"/>
      <c r="AF2314" s="4"/>
      <c r="AG2314" s="2"/>
      <c r="AH2314" s="1"/>
      <c r="AI2314" s="90"/>
      <c r="AJ2314" s="99"/>
      <c r="AK2314" s="97"/>
      <c r="AL2314" s="97"/>
      <c r="AM2314" s="4"/>
      <c r="AN2314" s="4"/>
      <c r="AO2314" s="2"/>
      <c r="AP2314" s="1"/>
      <c r="AQ2314" s="90"/>
      <c r="AR2314" s="90"/>
      <c r="AS2314" s="97"/>
      <c r="AT2314" s="97"/>
      <c r="AU2314" s="97"/>
      <c r="AV2314" s="6"/>
      <c r="AW2314" s="103"/>
      <c r="AX2314" s="4"/>
      <c r="AY2314" s="4"/>
      <c r="AZ2314" s="2"/>
      <c r="BA2314" s="1"/>
      <c r="BB2314" s="90"/>
      <c r="BC2314" s="99"/>
      <c r="BD2314" s="97"/>
      <c r="BE2314" s="97"/>
      <c r="BF2314" s="4"/>
      <c r="BG2314" s="4"/>
      <c r="BH2314" s="2"/>
      <c r="BI2314" s="1"/>
    </row>
    <row r="2315" spans="1:74" customFormat="1" ht="15">
      <c r="A2315" s="4"/>
      <c r="B2315" s="4"/>
      <c r="C2315" s="2"/>
      <c r="D2315" s="1"/>
      <c r="E2315" s="90"/>
      <c r="F2315" s="90"/>
      <c r="G2315" s="97"/>
      <c r="H2315" s="97"/>
      <c r="I2315" s="97"/>
      <c r="J2315" s="6"/>
      <c r="K2315" s="103"/>
      <c r="L2315" s="4"/>
      <c r="M2315" s="4"/>
      <c r="N2315" s="2"/>
      <c r="O2315" s="1"/>
      <c r="P2315" s="90"/>
      <c r="Q2315" s="99"/>
      <c r="R2315" s="97"/>
      <c r="S2315" s="97"/>
      <c r="T2315" s="4"/>
      <c r="U2315" s="4"/>
      <c r="V2315" s="2"/>
      <c r="W2315" s="1"/>
      <c r="X2315" s="90"/>
      <c r="Y2315" s="90"/>
      <c r="Z2315" s="97"/>
      <c r="AA2315" s="97"/>
      <c r="AB2315" s="97"/>
      <c r="AC2315" s="6"/>
      <c r="AD2315" s="103"/>
      <c r="AE2315" s="4"/>
      <c r="AF2315" s="4"/>
      <c r="AG2315" s="2"/>
      <c r="AH2315" s="1"/>
      <c r="AI2315" s="90"/>
      <c r="AJ2315" s="99"/>
      <c r="AK2315" s="97"/>
      <c r="AL2315" s="97"/>
      <c r="AM2315" s="4"/>
      <c r="AN2315" s="4"/>
      <c r="AO2315" s="2"/>
      <c r="AP2315" s="1"/>
      <c r="AQ2315" s="90"/>
      <c r="AR2315" s="90"/>
      <c r="AS2315" s="97"/>
      <c r="AT2315" s="97"/>
      <c r="AU2315" s="97"/>
      <c r="AV2315" s="6"/>
      <c r="AW2315" s="103"/>
      <c r="AX2315" s="4"/>
      <c r="AY2315" s="4"/>
      <c r="AZ2315" s="2"/>
      <c r="BA2315" s="1"/>
      <c r="BB2315" s="90"/>
      <c r="BC2315" s="99"/>
      <c r="BD2315" s="97"/>
      <c r="BE2315" s="97"/>
      <c r="BF2315" s="4"/>
      <c r="BG2315" s="4"/>
      <c r="BH2315" s="2"/>
      <c r="BI2315" s="1"/>
    </row>
    <row r="2316" spans="1:74" customFormat="1" ht="15">
      <c r="A2316" s="4"/>
      <c r="B2316" s="4"/>
      <c r="C2316" s="2"/>
      <c r="D2316" s="1"/>
      <c r="E2316" s="90"/>
      <c r="F2316" s="90"/>
      <c r="G2316" s="97"/>
      <c r="H2316" s="97"/>
      <c r="I2316" s="97"/>
      <c r="J2316" s="6"/>
      <c r="K2316" s="103"/>
      <c r="L2316" s="4"/>
      <c r="M2316" s="4"/>
      <c r="N2316" s="2"/>
      <c r="O2316" s="1"/>
      <c r="P2316" s="90"/>
      <c r="Q2316" s="99"/>
      <c r="R2316" s="97"/>
      <c r="S2316" s="97"/>
      <c r="T2316" s="4"/>
      <c r="U2316" s="4"/>
      <c r="V2316" s="2"/>
      <c r="W2316" s="1"/>
      <c r="X2316" s="90"/>
      <c r="Y2316" s="90"/>
      <c r="Z2316" s="97"/>
      <c r="AA2316" s="97"/>
      <c r="AB2316" s="97"/>
      <c r="AC2316" s="6"/>
      <c r="AD2316" s="103"/>
      <c r="AE2316" s="4"/>
      <c r="AF2316" s="4"/>
      <c r="AG2316" s="2"/>
      <c r="AH2316" s="1"/>
      <c r="AI2316" s="90"/>
      <c r="AJ2316" s="99"/>
      <c r="AK2316" s="97"/>
      <c r="AL2316" s="97"/>
      <c r="AM2316" s="4"/>
      <c r="AN2316" s="4"/>
      <c r="AO2316" s="2"/>
      <c r="AP2316" s="1"/>
      <c r="AQ2316" s="90"/>
      <c r="AR2316" s="90"/>
      <c r="AS2316" s="97"/>
      <c r="AT2316" s="97"/>
      <c r="AU2316" s="97"/>
      <c r="AV2316" s="6"/>
      <c r="AW2316" s="103"/>
      <c r="AX2316" s="4"/>
      <c r="AY2316" s="4"/>
      <c r="AZ2316" s="2"/>
      <c r="BA2316" s="1"/>
      <c r="BB2316" s="90"/>
      <c r="BC2316" s="99"/>
      <c r="BD2316" s="97"/>
      <c r="BE2316" s="97"/>
      <c r="BF2316" s="4"/>
      <c r="BG2316" s="4"/>
      <c r="BH2316" s="2"/>
      <c r="BI2316" s="1"/>
    </row>
    <row r="2317" spans="1:74" customFormat="1" ht="15">
      <c r="A2317" s="4"/>
      <c r="B2317" s="4"/>
      <c r="C2317" s="2"/>
      <c r="D2317" s="1"/>
      <c r="E2317" s="90"/>
      <c r="F2317" s="90"/>
      <c r="G2317" s="97"/>
      <c r="H2317" s="97"/>
      <c r="I2317" s="97"/>
      <c r="J2317" s="6"/>
      <c r="K2317" s="103"/>
      <c r="L2317" s="4"/>
      <c r="M2317" s="4"/>
      <c r="N2317" s="2"/>
      <c r="O2317" s="1"/>
      <c r="P2317" s="90"/>
      <c r="Q2317" s="99"/>
      <c r="R2317" s="97"/>
      <c r="S2317" s="97"/>
      <c r="T2317" s="4"/>
      <c r="U2317" s="4"/>
      <c r="V2317" s="2"/>
      <c r="W2317" s="1"/>
      <c r="X2317" s="90"/>
      <c r="Y2317" s="90"/>
      <c r="Z2317" s="97"/>
      <c r="AA2317" s="97"/>
      <c r="AB2317" s="97"/>
      <c r="AC2317" s="6"/>
      <c r="AD2317" s="103"/>
      <c r="AE2317" s="4"/>
      <c r="AF2317" s="4"/>
      <c r="AG2317" s="2"/>
      <c r="AH2317" s="1"/>
      <c r="AI2317" s="90"/>
      <c r="AJ2317" s="99"/>
      <c r="AK2317" s="97"/>
      <c r="AL2317" s="97"/>
      <c r="AM2317" s="4"/>
      <c r="AN2317" s="4"/>
      <c r="AO2317" s="2"/>
      <c r="AP2317" s="1"/>
      <c r="AQ2317" s="90"/>
      <c r="AR2317" s="90"/>
      <c r="AS2317" s="97"/>
      <c r="AT2317" s="97"/>
      <c r="AU2317" s="97"/>
      <c r="AV2317" s="6"/>
      <c r="AW2317" s="103"/>
      <c r="AX2317" s="4"/>
      <c r="AY2317" s="4"/>
      <c r="AZ2317" s="2"/>
      <c r="BA2317" s="1"/>
      <c r="BB2317" s="90"/>
      <c r="BC2317" s="99"/>
      <c r="BD2317" s="97"/>
      <c r="BE2317" s="97"/>
      <c r="BF2317" s="4"/>
      <c r="BG2317" s="4"/>
      <c r="BH2317" s="2"/>
      <c r="BI2317" s="1"/>
    </row>
    <row r="2318" spans="1:74" customFormat="1" ht="15">
      <c r="A2318" s="4"/>
      <c r="B2318" s="4"/>
      <c r="C2318" s="2"/>
      <c r="D2318" s="1"/>
      <c r="E2318" s="90"/>
      <c r="F2318" s="90"/>
      <c r="G2318" s="97"/>
      <c r="H2318" s="97"/>
      <c r="I2318" s="97"/>
      <c r="J2318" s="6"/>
      <c r="K2318" s="103"/>
      <c r="L2318" s="4"/>
      <c r="M2318" s="4"/>
      <c r="N2318" s="2"/>
      <c r="O2318" s="1"/>
      <c r="P2318" s="90"/>
      <c r="Q2318" s="99"/>
      <c r="R2318" s="97"/>
      <c r="S2318" s="97"/>
      <c r="T2318" s="4"/>
      <c r="U2318" s="4"/>
      <c r="V2318" s="2"/>
      <c r="W2318" s="1"/>
      <c r="X2318" s="90"/>
      <c r="Y2318" s="90"/>
      <c r="Z2318" s="97"/>
      <c r="AA2318" s="97"/>
      <c r="AB2318" s="97"/>
      <c r="AC2318" s="6"/>
      <c r="AD2318" s="103"/>
      <c r="AE2318" s="4"/>
      <c r="AF2318" s="4"/>
      <c r="AG2318" s="2"/>
      <c r="AH2318" s="1"/>
      <c r="AI2318" s="90"/>
      <c r="AJ2318" s="99"/>
      <c r="AK2318" s="97"/>
      <c r="AL2318" s="97"/>
      <c r="AM2318" s="4"/>
      <c r="AN2318" s="4"/>
      <c r="AO2318" s="2"/>
      <c r="AP2318" s="1"/>
      <c r="AQ2318" s="90"/>
      <c r="AR2318" s="90"/>
      <c r="AS2318" s="97"/>
      <c r="AT2318" s="97"/>
      <c r="AU2318" s="97"/>
      <c r="AV2318" s="6"/>
      <c r="AW2318" s="103"/>
      <c r="AX2318" s="4"/>
      <c r="AY2318" s="4"/>
      <c r="AZ2318" s="2"/>
      <c r="BA2318" s="1"/>
      <c r="BB2318" s="90"/>
      <c r="BC2318" s="99"/>
      <c r="BD2318" s="97"/>
      <c r="BE2318" s="97"/>
      <c r="BF2318" s="4"/>
      <c r="BG2318" s="4"/>
      <c r="BH2318" s="2"/>
      <c r="BI2318" s="1"/>
    </row>
    <row r="2319" spans="1:74" customFormat="1" ht="15">
      <c r="A2319" s="4"/>
      <c r="B2319" s="4"/>
      <c r="C2319" s="2"/>
      <c r="D2319" s="1"/>
      <c r="E2319" s="90"/>
      <c r="F2319" s="90"/>
      <c r="G2319" s="97"/>
      <c r="H2319" s="97"/>
      <c r="I2319" s="97"/>
      <c r="J2319" s="6"/>
      <c r="K2319" s="103"/>
      <c r="L2319" s="4"/>
      <c r="M2319" s="4"/>
      <c r="N2319" s="2"/>
      <c r="O2319" s="1"/>
      <c r="P2319" s="90"/>
      <c r="Q2319" s="99"/>
      <c r="R2319" s="97"/>
      <c r="S2319" s="97"/>
      <c r="T2319" s="4"/>
      <c r="U2319" s="4"/>
      <c r="V2319" s="2"/>
      <c r="W2319" s="1"/>
      <c r="X2319" s="90"/>
      <c r="Y2319" s="90"/>
      <c r="Z2319" s="97"/>
      <c r="AA2319" s="97"/>
      <c r="AB2319" s="97"/>
      <c r="AC2319" s="6"/>
      <c r="AD2319" s="103"/>
      <c r="AE2319" s="4"/>
      <c r="AF2319" s="4"/>
      <c r="AG2319" s="2"/>
      <c r="AH2319" s="1"/>
      <c r="AI2319" s="90"/>
      <c r="AJ2319" s="99"/>
      <c r="AK2319" s="97"/>
      <c r="AL2319" s="97"/>
      <c r="AM2319" s="4"/>
      <c r="AN2319" s="4"/>
      <c r="AO2319" s="2"/>
      <c r="AP2319" s="1"/>
      <c r="AQ2319" s="90"/>
      <c r="AR2319" s="90"/>
      <c r="AS2319" s="97"/>
      <c r="AT2319" s="97"/>
      <c r="AU2319" s="97"/>
      <c r="AV2319" s="6"/>
      <c r="AW2319" s="103"/>
      <c r="AX2319" s="4"/>
      <c r="AY2319" s="4"/>
      <c r="AZ2319" s="2"/>
      <c r="BA2319" s="1"/>
      <c r="BB2319" s="90"/>
      <c r="BC2319" s="99"/>
      <c r="BD2319" s="97"/>
      <c r="BE2319" s="97"/>
      <c r="BF2319" s="4"/>
      <c r="BG2319" s="4"/>
      <c r="BH2319" s="2"/>
      <c r="BI2319" s="1"/>
    </row>
    <row r="2320" spans="1:74" customFormat="1" ht="15">
      <c r="A2320" s="4"/>
      <c r="B2320" s="4"/>
      <c r="C2320" s="2"/>
      <c r="D2320" s="1"/>
      <c r="E2320" s="90"/>
      <c r="F2320" s="90"/>
      <c r="G2320" s="97"/>
      <c r="H2320" s="97"/>
      <c r="I2320" s="97"/>
      <c r="J2320" s="6"/>
      <c r="K2320" s="103"/>
      <c r="L2320" s="4"/>
      <c r="M2320" s="4"/>
      <c r="N2320" s="2"/>
      <c r="O2320" s="1"/>
      <c r="P2320" s="90"/>
      <c r="Q2320" s="99"/>
      <c r="R2320" s="97"/>
      <c r="S2320" s="97"/>
      <c r="T2320" s="4"/>
      <c r="U2320" s="4"/>
      <c r="V2320" s="2"/>
      <c r="W2320" s="1"/>
      <c r="X2320" s="90"/>
      <c r="Y2320" s="90"/>
      <c r="Z2320" s="97"/>
      <c r="AA2320" s="97"/>
      <c r="AB2320" s="97"/>
      <c r="AC2320" s="6"/>
      <c r="AD2320" s="103"/>
      <c r="AE2320" s="4"/>
      <c r="AF2320" s="4"/>
      <c r="AG2320" s="2"/>
      <c r="AH2320" s="1"/>
      <c r="AI2320" s="90"/>
      <c r="AJ2320" s="99"/>
      <c r="AK2320" s="97"/>
      <c r="AL2320" s="97"/>
      <c r="AM2320" s="4"/>
      <c r="AN2320" s="4"/>
      <c r="AO2320" s="2"/>
      <c r="AP2320" s="1"/>
      <c r="AQ2320" s="90"/>
      <c r="AR2320" s="90"/>
      <c r="AS2320" s="97"/>
      <c r="AT2320" s="97"/>
      <c r="AU2320" s="97"/>
      <c r="AV2320" s="6"/>
      <c r="AW2320" s="103"/>
      <c r="AX2320" s="4"/>
      <c r="AY2320" s="4"/>
      <c r="AZ2320" s="2"/>
      <c r="BA2320" s="1"/>
      <c r="BB2320" s="90"/>
      <c r="BC2320" s="99"/>
      <c r="BD2320" s="97"/>
      <c r="BE2320" s="97"/>
      <c r="BF2320" s="4"/>
      <c r="BG2320" s="4"/>
      <c r="BH2320" s="2"/>
      <c r="BI2320" s="1"/>
    </row>
    <row r="2321" spans="1:61" customFormat="1" ht="15">
      <c r="A2321" s="4"/>
      <c r="B2321" s="4"/>
      <c r="C2321" s="2"/>
      <c r="D2321" s="1"/>
      <c r="E2321" s="90"/>
      <c r="F2321" s="90"/>
      <c r="G2321" s="97"/>
      <c r="H2321" s="97"/>
      <c r="I2321" s="97"/>
      <c r="J2321" s="6"/>
      <c r="K2321" s="103"/>
      <c r="L2321" s="4"/>
      <c r="M2321" s="4"/>
      <c r="N2321" s="2"/>
      <c r="O2321" s="1"/>
      <c r="P2321" s="90"/>
      <c r="Q2321" s="99"/>
      <c r="R2321" s="97"/>
      <c r="S2321" s="97"/>
      <c r="T2321" s="4"/>
      <c r="U2321" s="4"/>
      <c r="V2321" s="2"/>
      <c r="W2321" s="1"/>
      <c r="X2321" s="90"/>
      <c r="Y2321" s="90"/>
      <c r="Z2321" s="97"/>
      <c r="AA2321" s="97"/>
      <c r="AB2321" s="97"/>
      <c r="AC2321" s="6"/>
      <c r="AD2321" s="103"/>
      <c r="AE2321" s="4"/>
      <c r="AF2321" s="4"/>
      <c r="AG2321" s="2"/>
      <c r="AH2321" s="1"/>
      <c r="AI2321" s="90"/>
      <c r="AJ2321" s="99"/>
      <c r="AK2321" s="97"/>
      <c r="AL2321" s="97"/>
      <c r="AM2321" s="4"/>
      <c r="AN2321" s="4"/>
      <c r="AO2321" s="2"/>
      <c r="AP2321" s="1"/>
      <c r="AQ2321" s="90"/>
      <c r="AR2321" s="90"/>
      <c r="AS2321" s="97"/>
      <c r="AT2321" s="97"/>
      <c r="AU2321" s="97"/>
      <c r="AV2321" s="6"/>
      <c r="AW2321" s="103"/>
      <c r="AX2321" s="4"/>
      <c r="AY2321" s="4"/>
      <c r="AZ2321" s="2"/>
      <c r="BA2321" s="1"/>
      <c r="BB2321" s="90"/>
      <c r="BC2321" s="99"/>
      <c r="BD2321" s="97"/>
      <c r="BE2321" s="97"/>
      <c r="BF2321" s="4"/>
      <c r="BG2321" s="4"/>
      <c r="BH2321" s="2"/>
      <c r="BI2321" s="1"/>
    </row>
    <row r="2322" spans="1:61" customFormat="1" ht="15">
      <c r="A2322" s="4"/>
      <c r="B2322" s="4"/>
      <c r="C2322" s="2"/>
      <c r="D2322" s="1"/>
      <c r="E2322" s="90"/>
      <c r="F2322" s="90"/>
      <c r="G2322" s="97"/>
      <c r="H2322" s="97"/>
      <c r="I2322" s="97"/>
      <c r="J2322" s="6"/>
      <c r="K2322" s="103"/>
      <c r="L2322" s="4"/>
      <c r="M2322" s="4"/>
      <c r="N2322" s="2"/>
      <c r="O2322" s="1"/>
      <c r="P2322" s="90"/>
      <c r="Q2322" s="99"/>
      <c r="R2322" s="97"/>
      <c r="S2322" s="97"/>
      <c r="T2322" s="4"/>
      <c r="U2322" s="4"/>
      <c r="V2322" s="2"/>
      <c r="W2322" s="1"/>
      <c r="X2322" s="90"/>
      <c r="Y2322" s="90"/>
      <c r="Z2322" s="97"/>
      <c r="AA2322" s="97"/>
      <c r="AB2322" s="97"/>
      <c r="AC2322" s="6"/>
      <c r="AD2322" s="103"/>
      <c r="AE2322" s="4"/>
      <c r="AF2322" s="4"/>
      <c r="AG2322" s="2"/>
      <c r="AH2322" s="1"/>
      <c r="AI2322" s="90"/>
      <c r="AJ2322" s="99"/>
      <c r="AK2322" s="97"/>
      <c r="AL2322" s="97"/>
      <c r="AM2322" s="4"/>
      <c r="AN2322" s="4"/>
      <c r="AO2322" s="2"/>
      <c r="AP2322" s="1"/>
      <c r="AQ2322" s="90"/>
      <c r="AR2322" s="90"/>
      <c r="AS2322" s="97"/>
      <c r="AT2322" s="97"/>
      <c r="AU2322" s="97"/>
      <c r="AV2322" s="6"/>
      <c r="AW2322" s="103"/>
      <c r="AX2322" s="4"/>
      <c r="AY2322" s="4"/>
      <c r="AZ2322" s="2"/>
      <c r="BA2322" s="1"/>
      <c r="BB2322" s="90"/>
      <c r="BC2322" s="99"/>
      <c r="BD2322" s="97"/>
      <c r="BE2322" s="97"/>
      <c r="BF2322" s="4"/>
      <c r="BG2322" s="4"/>
      <c r="BH2322" s="2"/>
      <c r="BI2322" s="1"/>
    </row>
    <row r="2323" spans="1:61" customFormat="1" ht="15">
      <c r="A2323" s="4"/>
      <c r="B2323" s="4"/>
      <c r="C2323" s="2"/>
      <c r="D2323" s="1"/>
      <c r="E2323" s="90"/>
      <c r="F2323" s="90"/>
      <c r="G2323" s="97"/>
      <c r="H2323" s="97"/>
      <c r="I2323" s="97"/>
      <c r="J2323" s="6"/>
      <c r="K2323" s="103"/>
      <c r="L2323" s="4"/>
      <c r="M2323" s="4"/>
      <c r="N2323" s="2"/>
      <c r="O2323" s="1"/>
      <c r="P2323" s="90"/>
      <c r="Q2323" s="99"/>
      <c r="R2323" s="97"/>
      <c r="S2323" s="97"/>
      <c r="T2323" s="4"/>
      <c r="U2323" s="4"/>
      <c r="V2323" s="2"/>
      <c r="W2323" s="1"/>
      <c r="X2323" s="90"/>
      <c r="Y2323" s="90"/>
      <c r="Z2323" s="97"/>
      <c r="AA2323" s="97"/>
      <c r="AB2323" s="97"/>
      <c r="AC2323" s="6"/>
      <c r="AD2323" s="103"/>
      <c r="AE2323" s="4"/>
      <c r="AF2323" s="4"/>
      <c r="AG2323" s="2"/>
      <c r="AH2323" s="1"/>
      <c r="AI2323" s="90"/>
      <c r="AJ2323" s="99"/>
      <c r="AK2323" s="97"/>
      <c r="AL2323" s="97"/>
      <c r="AM2323" s="4"/>
      <c r="AN2323" s="4"/>
      <c r="AO2323" s="2"/>
      <c r="AP2323" s="1"/>
      <c r="AQ2323" s="90"/>
      <c r="AR2323" s="90"/>
      <c r="AS2323" s="97"/>
      <c r="AT2323" s="97"/>
      <c r="AU2323" s="97"/>
      <c r="AV2323" s="6"/>
      <c r="AW2323" s="103"/>
      <c r="AX2323" s="4"/>
      <c r="AY2323" s="4"/>
      <c r="AZ2323" s="2"/>
      <c r="BA2323" s="1"/>
      <c r="BB2323" s="90"/>
      <c r="BC2323" s="99"/>
      <c r="BD2323" s="97"/>
      <c r="BE2323" s="97"/>
      <c r="BF2323" s="4"/>
      <c r="BG2323" s="4"/>
      <c r="BH2323" s="2"/>
      <c r="BI2323" s="1"/>
    </row>
    <row r="2324" spans="1:61" customFormat="1" ht="15">
      <c r="A2324" s="4"/>
      <c r="B2324" s="4"/>
      <c r="C2324" s="2"/>
      <c r="D2324" s="1"/>
      <c r="E2324" s="90"/>
      <c r="F2324" s="90"/>
      <c r="G2324" s="97"/>
      <c r="H2324" s="97"/>
      <c r="I2324" s="97"/>
      <c r="J2324" s="6"/>
      <c r="K2324" s="103"/>
      <c r="L2324" s="4"/>
      <c r="M2324" s="4"/>
      <c r="N2324" s="2"/>
      <c r="O2324" s="1"/>
      <c r="P2324" s="90"/>
      <c r="Q2324" s="99"/>
      <c r="R2324" s="97"/>
      <c r="S2324" s="97"/>
      <c r="T2324" s="4"/>
      <c r="U2324" s="4"/>
      <c r="V2324" s="2"/>
      <c r="W2324" s="1"/>
      <c r="X2324" s="90"/>
      <c r="Y2324" s="90"/>
      <c r="Z2324" s="97"/>
      <c r="AA2324" s="97"/>
      <c r="AB2324" s="97"/>
      <c r="AC2324" s="6"/>
      <c r="AD2324" s="103"/>
      <c r="AE2324" s="4"/>
      <c r="AF2324" s="4"/>
      <c r="AG2324" s="2"/>
      <c r="AH2324" s="1"/>
      <c r="AI2324" s="90"/>
      <c r="AJ2324" s="99"/>
      <c r="AK2324" s="97"/>
      <c r="AL2324" s="97"/>
      <c r="AM2324" s="4"/>
      <c r="AN2324" s="4"/>
      <c r="AO2324" s="2"/>
      <c r="AP2324" s="1"/>
      <c r="AQ2324" s="90"/>
      <c r="AR2324" s="90"/>
      <c r="AS2324" s="97"/>
      <c r="AT2324" s="97"/>
      <c r="AU2324" s="97"/>
      <c r="AV2324" s="6"/>
      <c r="AW2324" s="103"/>
      <c r="AX2324" s="4"/>
      <c r="AY2324" s="4"/>
      <c r="AZ2324" s="2"/>
      <c r="BA2324" s="1"/>
      <c r="BB2324" s="90"/>
      <c r="BC2324" s="99"/>
      <c r="BD2324" s="97"/>
      <c r="BE2324" s="97"/>
      <c r="BF2324" s="4"/>
      <c r="BG2324" s="4"/>
      <c r="BH2324" s="2"/>
      <c r="BI2324" s="1"/>
    </row>
    <row r="2325" spans="1:61" customFormat="1" ht="15">
      <c r="A2325" s="4"/>
      <c r="B2325" s="4"/>
      <c r="C2325" s="2"/>
      <c r="D2325" s="1"/>
      <c r="E2325" s="90"/>
      <c r="F2325" s="90"/>
      <c r="G2325" s="97"/>
      <c r="H2325" s="97"/>
      <c r="I2325" s="97"/>
      <c r="J2325" s="6"/>
      <c r="K2325" s="103"/>
      <c r="L2325" s="4"/>
      <c r="M2325" s="4"/>
      <c r="N2325" s="2"/>
      <c r="O2325" s="1"/>
      <c r="P2325" s="90"/>
      <c r="Q2325" s="99"/>
      <c r="R2325" s="97"/>
      <c r="S2325" s="97"/>
      <c r="T2325" s="4"/>
      <c r="U2325" s="4"/>
      <c r="V2325" s="2"/>
      <c r="W2325" s="1"/>
      <c r="X2325" s="90"/>
      <c r="Y2325" s="90"/>
      <c r="Z2325" s="97"/>
      <c r="AA2325" s="97"/>
      <c r="AB2325" s="97"/>
      <c r="AC2325" s="6"/>
      <c r="AD2325" s="103"/>
      <c r="AE2325" s="4"/>
      <c r="AF2325" s="4"/>
      <c r="AG2325" s="2"/>
      <c r="AH2325" s="1"/>
      <c r="AI2325" s="90"/>
      <c r="AJ2325" s="99"/>
      <c r="AK2325" s="97"/>
      <c r="AL2325" s="97"/>
      <c r="AM2325" s="4"/>
      <c r="AN2325" s="4"/>
      <c r="AO2325" s="2"/>
      <c r="AP2325" s="1"/>
      <c r="AQ2325" s="90"/>
      <c r="AR2325" s="90"/>
      <c r="AS2325" s="97"/>
      <c r="AT2325" s="97"/>
      <c r="AU2325" s="97"/>
      <c r="AV2325" s="6"/>
      <c r="AW2325" s="103"/>
      <c r="AX2325" s="4"/>
      <c r="AY2325" s="4"/>
      <c r="AZ2325" s="2"/>
      <c r="BA2325" s="1"/>
      <c r="BB2325" s="90"/>
      <c r="BC2325" s="99"/>
      <c r="BD2325" s="97"/>
      <c r="BE2325" s="97"/>
      <c r="BF2325" s="4"/>
      <c r="BG2325" s="4"/>
      <c r="BH2325" s="2"/>
      <c r="BI2325" s="1"/>
    </row>
    <row r="2326" spans="1:61" customFormat="1" ht="15">
      <c r="A2326" s="4"/>
      <c r="B2326" s="4"/>
      <c r="C2326" s="2"/>
      <c r="D2326" s="1"/>
      <c r="E2326" s="90"/>
      <c r="F2326" s="90"/>
      <c r="G2326" s="97"/>
      <c r="H2326" s="97"/>
      <c r="I2326" s="97"/>
      <c r="J2326" s="6"/>
      <c r="K2326" s="103"/>
      <c r="L2326" s="4"/>
      <c r="M2326" s="4"/>
      <c r="N2326" s="2"/>
      <c r="O2326" s="1"/>
      <c r="P2326" s="90"/>
      <c r="Q2326" s="99"/>
      <c r="R2326" s="97"/>
      <c r="S2326" s="97"/>
      <c r="T2326" s="4"/>
      <c r="U2326" s="4"/>
      <c r="V2326" s="2"/>
      <c r="W2326" s="1"/>
      <c r="X2326" s="90"/>
      <c r="Y2326" s="90"/>
      <c r="Z2326" s="97"/>
      <c r="AA2326" s="97"/>
      <c r="AB2326" s="97"/>
      <c r="AC2326" s="6"/>
      <c r="AD2326" s="103"/>
      <c r="AE2326" s="4"/>
      <c r="AF2326" s="4"/>
      <c r="AG2326" s="2"/>
      <c r="AH2326" s="1"/>
      <c r="AI2326" s="90"/>
      <c r="AJ2326" s="99"/>
      <c r="AK2326" s="97"/>
      <c r="AL2326" s="97"/>
      <c r="AM2326" s="4"/>
      <c r="AN2326" s="4"/>
      <c r="AO2326" s="2"/>
      <c r="AP2326" s="1"/>
      <c r="AQ2326" s="90"/>
      <c r="AR2326" s="90"/>
      <c r="AS2326" s="97"/>
      <c r="AT2326" s="97"/>
      <c r="AU2326" s="97"/>
      <c r="AV2326" s="6"/>
      <c r="AW2326" s="103"/>
      <c r="AX2326" s="4"/>
      <c r="AY2326" s="4"/>
      <c r="AZ2326" s="2"/>
      <c r="BA2326" s="1"/>
      <c r="BB2326" s="90"/>
      <c r="BC2326" s="99"/>
      <c r="BD2326" s="97"/>
      <c r="BE2326" s="97"/>
      <c r="BF2326" s="4"/>
      <c r="BG2326" s="4"/>
      <c r="BH2326" s="2"/>
      <c r="BI2326" s="1"/>
    </row>
    <row r="2327" spans="1:61" customFormat="1" ht="15">
      <c r="A2327" s="4"/>
      <c r="B2327" s="4"/>
      <c r="C2327" s="2"/>
      <c r="D2327" s="1"/>
      <c r="E2327" s="90"/>
      <c r="F2327" s="90"/>
      <c r="G2327" s="97"/>
      <c r="H2327" s="97"/>
      <c r="I2327" s="97"/>
      <c r="J2327" s="6"/>
      <c r="K2327" s="103"/>
      <c r="L2327" s="4"/>
      <c r="M2327" s="4"/>
      <c r="N2327" s="2"/>
      <c r="O2327" s="1"/>
      <c r="P2327" s="90"/>
      <c r="Q2327" s="99"/>
      <c r="R2327" s="97"/>
      <c r="S2327" s="97"/>
      <c r="T2327" s="4"/>
      <c r="U2327" s="4"/>
      <c r="V2327" s="2"/>
      <c r="W2327" s="1"/>
      <c r="X2327" s="90"/>
      <c r="Y2327" s="90"/>
      <c r="Z2327" s="97"/>
      <c r="AA2327" s="97"/>
      <c r="AB2327" s="97"/>
      <c r="AC2327" s="6"/>
      <c r="AD2327" s="103"/>
      <c r="AE2327" s="4"/>
      <c r="AF2327" s="4"/>
      <c r="AG2327" s="2"/>
      <c r="AH2327" s="1"/>
      <c r="AI2327" s="90"/>
      <c r="AJ2327" s="99"/>
      <c r="AK2327" s="97"/>
      <c r="AL2327" s="97"/>
      <c r="AM2327" s="4"/>
      <c r="AN2327" s="4"/>
      <c r="AO2327" s="2"/>
      <c r="AP2327" s="1"/>
      <c r="AQ2327" s="90"/>
      <c r="AR2327" s="90"/>
      <c r="AS2327" s="97"/>
      <c r="AT2327" s="97"/>
      <c r="AU2327" s="97"/>
      <c r="AV2327" s="6"/>
      <c r="AW2327" s="103"/>
      <c r="AX2327" s="4"/>
      <c r="AY2327" s="4"/>
      <c r="AZ2327" s="2"/>
      <c r="BA2327" s="1"/>
      <c r="BB2327" s="90"/>
      <c r="BC2327" s="99"/>
      <c r="BD2327" s="97"/>
      <c r="BE2327" s="97"/>
      <c r="BF2327" s="4"/>
      <c r="BG2327" s="4"/>
      <c r="BH2327" s="2"/>
      <c r="BI2327" s="1"/>
    </row>
    <row r="2328" spans="1:61" customFormat="1" ht="15">
      <c r="A2328" s="4"/>
      <c r="B2328" s="4"/>
      <c r="C2328" s="2"/>
      <c r="D2328" s="1"/>
      <c r="E2328" s="90"/>
      <c r="F2328" s="90"/>
      <c r="G2328" s="97"/>
      <c r="H2328" s="97"/>
      <c r="I2328" s="97"/>
      <c r="J2328" s="6"/>
      <c r="K2328" s="103"/>
      <c r="L2328" s="4"/>
      <c r="M2328" s="4"/>
      <c r="N2328" s="2"/>
      <c r="O2328" s="1"/>
      <c r="P2328" s="90"/>
      <c r="Q2328" s="99"/>
      <c r="R2328" s="97"/>
      <c r="S2328" s="97"/>
      <c r="T2328" s="4"/>
      <c r="U2328" s="4"/>
      <c r="V2328" s="2"/>
      <c r="W2328" s="1"/>
      <c r="X2328" s="90"/>
      <c r="Y2328" s="90"/>
      <c r="Z2328" s="97"/>
      <c r="AA2328" s="97"/>
      <c r="AB2328" s="97"/>
      <c r="AC2328" s="6"/>
      <c r="AD2328" s="103"/>
      <c r="AE2328" s="4"/>
      <c r="AF2328" s="4"/>
      <c r="AG2328" s="2"/>
      <c r="AH2328" s="1"/>
      <c r="AI2328" s="90"/>
      <c r="AJ2328" s="99"/>
      <c r="AK2328" s="97"/>
      <c r="AL2328" s="97"/>
      <c r="AM2328" s="4"/>
      <c r="AN2328" s="4"/>
      <c r="AO2328" s="2"/>
      <c r="AP2328" s="1"/>
      <c r="AQ2328" s="90"/>
      <c r="AR2328" s="90"/>
      <c r="AS2328" s="97"/>
      <c r="AT2328" s="97"/>
      <c r="AU2328" s="97"/>
      <c r="AV2328" s="6"/>
      <c r="AW2328" s="103"/>
      <c r="AX2328" s="4"/>
      <c r="AY2328" s="4"/>
      <c r="AZ2328" s="2"/>
      <c r="BA2328" s="1"/>
      <c r="BB2328" s="90"/>
      <c r="BC2328" s="99"/>
      <c r="BD2328" s="97"/>
      <c r="BE2328" s="97"/>
      <c r="BF2328" s="4"/>
      <c r="BG2328" s="4"/>
      <c r="BH2328" s="2"/>
      <c r="BI2328" s="1"/>
    </row>
    <row r="2329" spans="1:61" customFormat="1" ht="15">
      <c r="A2329" s="4"/>
      <c r="B2329" s="4"/>
      <c r="C2329" s="2"/>
      <c r="D2329" s="1"/>
      <c r="E2329" s="90"/>
      <c r="F2329" s="90"/>
      <c r="G2329" s="97"/>
      <c r="H2329" s="97"/>
      <c r="I2329" s="97"/>
      <c r="J2329" s="6"/>
      <c r="K2329" s="103"/>
      <c r="L2329" s="4"/>
      <c r="M2329" s="4"/>
      <c r="N2329" s="2"/>
      <c r="O2329" s="1"/>
      <c r="P2329" s="90"/>
      <c r="Q2329" s="99"/>
      <c r="R2329" s="97"/>
      <c r="S2329" s="97"/>
      <c r="T2329" s="4"/>
      <c r="U2329" s="4"/>
      <c r="V2329" s="2"/>
      <c r="W2329" s="1"/>
      <c r="X2329" s="90"/>
      <c r="Y2329" s="90"/>
      <c r="Z2329" s="97"/>
      <c r="AA2329" s="97"/>
      <c r="AB2329" s="97"/>
      <c r="AC2329" s="6"/>
      <c r="AD2329" s="103"/>
      <c r="AE2329" s="4"/>
      <c r="AF2329" s="4"/>
      <c r="AG2329" s="2"/>
      <c r="AH2329" s="1"/>
      <c r="AI2329" s="90"/>
      <c r="AJ2329" s="99"/>
      <c r="AK2329" s="97"/>
      <c r="AL2329" s="97"/>
      <c r="AM2329" s="4"/>
      <c r="AN2329" s="4"/>
      <c r="AO2329" s="2"/>
      <c r="AP2329" s="1"/>
      <c r="AQ2329" s="90"/>
      <c r="AR2329" s="90"/>
      <c r="AS2329" s="97"/>
      <c r="AT2329" s="97"/>
      <c r="AU2329" s="97"/>
      <c r="AV2329" s="6"/>
      <c r="AW2329" s="103"/>
      <c r="AX2329" s="4"/>
      <c r="AY2329" s="4"/>
      <c r="AZ2329" s="2"/>
      <c r="BA2329" s="1"/>
      <c r="BB2329" s="90"/>
      <c r="BC2329" s="99"/>
      <c r="BD2329" s="97"/>
      <c r="BE2329" s="97"/>
      <c r="BF2329" s="4"/>
      <c r="BG2329" s="4"/>
      <c r="BH2329" s="2"/>
      <c r="BI2329" s="1"/>
    </row>
    <row r="2330" spans="1:61" customFormat="1" ht="15">
      <c r="A2330" s="4"/>
      <c r="B2330" s="4"/>
      <c r="C2330" s="2"/>
      <c r="D2330" s="1"/>
      <c r="E2330" s="90"/>
      <c r="F2330" s="90"/>
      <c r="G2330" s="97"/>
      <c r="H2330" s="97"/>
      <c r="I2330" s="97"/>
      <c r="J2330" s="6"/>
      <c r="K2330" s="103"/>
      <c r="L2330" s="4"/>
      <c r="M2330" s="4"/>
      <c r="N2330" s="2"/>
      <c r="O2330" s="1"/>
      <c r="P2330" s="90"/>
      <c r="Q2330" s="99"/>
      <c r="R2330" s="97"/>
      <c r="S2330" s="97"/>
      <c r="T2330" s="4"/>
      <c r="U2330" s="4"/>
      <c r="V2330" s="2"/>
      <c r="W2330" s="1"/>
      <c r="X2330" s="90"/>
      <c r="Y2330" s="90"/>
      <c r="Z2330" s="97"/>
      <c r="AA2330" s="97"/>
      <c r="AB2330" s="97"/>
      <c r="AC2330" s="6"/>
      <c r="AD2330" s="103"/>
      <c r="AE2330" s="4"/>
      <c r="AF2330" s="4"/>
      <c r="AG2330" s="2"/>
      <c r="AH2330" s="1"/>
      <c r="AI2330" s="90"/>
      <c r="AJ2330" s="99"/>
      <c r="AK2330" s="97"/>
      <c r="AL2330" s="97"/>
      <c r="AM2330" s="4"/>
      <c r="AN2330" s="4"/>
      <c r="AO2330" s="2"/>
      <c r="AP2330" s="1"/>
      <c r="AQ2330" s="90"/>
      <c r="AR2330" s="90"/>
      <c r="AS2330" s="97"/>
      <c r="AT2330" s="97"/>
      <c r="AU2330" s="97"/>
      <c r="AV2330" s="6"/>
      <c r="AW2330" s="103"/>
      <c r="AX2330" s="4"/>
      <c r="AY2330" s="4"/>
      <c r="AZ2330" s="2"/>
      <c r="BA2330" s="1"/>
      <c r="BB2330" s="90"/>
      <c r="BC2330" s="99"/>
      <c r="BD2330" s="97"/>
      <c r="BE2330" s="97"/>
      <c r="BF2330" s="4"/>
      <c r="BG2330" s="4"/>
      <c r="BH2330" s="2"/>
      <c r="BI2330" s="1"/>
    </row>
    <row r="2331" spans="1:61" customFormat="1" ht="15">
      <c r="A2331" s="4"/>
      <c r="B2331" s="4"/>
      <c r="C2331" s="2"/>
      <c r="D2331" s="1"/>
      <c r="E2331" s="90"/>
      <c r="F2331" s="90"/>
      <c r="G2331" s="97"/>
      <c r="H2331" s="97"/>
      <c r="I2331" s="97"/>
      <c r="J2331" s="6"/>
      <c r="K2331" s="103"/>
      <c r="L2331" s="4"/>
      <c r="M2331" s="4"/>
      <c r="N2331" s="2"/>
      <c r="O2331" s="1"/>
      <c r="P2331" s="90"/>
      <c r="Q2331" s="99"/>
      <c r="R2331" s="97"/>
      <c r="S2331" s="97"/>
      <c r="T2331" s="4"/>
      <c r="U2331" s="4"/>
      <c r="V2331" s="2"/>
      <c r="W2331" s="1"/>
      <c r="X2331" s="90"/>
      <c r="Y2331" s="90"/>
      <c r="Z2331" s="97"/>
      <c r="AA2331" s="97"/>
      <c r="AB2331" s="97"/>
      <c r="AC2331" s="6"/>
      <c r="AD2331" s="103"/>
      <c r="AE2331" s="4"/>
      <c r="AF2331" s="4"/>
      <c r="AG2331" s="2"/>
      <c r="AH2331" s="1"/>
      <c r="AI2331" s="90"/>
      <c r="AJ2331" s="99"/>
      <c r="AK2331" s="97"/>
      <c r="AL2331" s="97"/>
      <c r="AM2331" s="4"/>
      <c r="AN2331" s="4"/>
      <c r="AO2331" s="2"/>
      <c r="AP2331" s="1"/>
      <c r="AQ2331" s="90"/>
      <c r="AR2331" s="90"/>
      <c r="AS2331" s="97"/>
      <c r="AT2331" s="97"/>
      <c r="AU2331" s="97"/>
      <c r="AV2331" s="6"/>
      <c r="AW2331" s="103"/>
      <c r="AX2331" s="4"/>
      <c r="AY2331" s="4"/>
      <c r="AZ2331" s="2"/>
      <c r="BA2331" s="1"/>
      <c r="BB2331" s="90"/>
      <c r="BC2331" s="99"/>
      <c r="BD2331" s="97"/>
      <c r="BE2331" s="97"/>
      <c r="BF2331" s="4"/>
      <c r="BG2331" s="4"/>
      <c r="BH2331" s="2"/>
      <c r="BI2331" s="1"/>
    </row>
    <row r="2332" spans="1:61" customFormat="1" ht="15">
      <c r="A2332" s="4"/>
      <c r="B2332" s="4"/>
      <c r="C2332" s="2"/>
      <c r="D2332" s="1"/>
      <c r="E2332" s="90"/>
      <c r="F2332" s="90"/>
      <c r="G2332" s="97"/>
      <c r="H2332" s="97"/>
      <c r="I2332" s="97"/>
      <c r="J2332" s="6"/>
      <c r="K2332" s="103"/>
      <c r="L2332" s="4"/>
      <c r="M2332" s="4"/>
      <c r="N2332" s="2"/>
      <c r="O2332" s="1"/>
      <c r="P2332" s="90"/>
      <c r="Q2332" s="99"/>
      <c r="R2332" s="97"/>
      <c r="S2332" s="97"/>
      <c r="T2332" s="4"/>
      <c r="U2332" s="4"/>
      <c r="V2332" s="2"/>
      <c r="W2332" s="1"/>
      <c r="X2332" s="90"/>
      <c r="Y2332" s="90"/>
      <c r="Z2332" s="97"/>
      <c r="AA2332" s="97"/>
      <c r="AB2332" s="97"/>
      <c r="AC2332" s="6"/>
      <c r="AD2332" s="103"/>
      <c r="AE2332" s="4"/>
      <c r="AF2332" s="4"/>
      <c r="AG2332" s="2"/>
      <c r="AH2332" s="1"/>
      <c r="AI2332" s="90"/>
      <c r="AJ2332" s="99"/>
      <c r="AK2332" s="97"/>
      <c r="AL2332" s="97"/>
      <c r="AM2332" s="4"/>
      <c r="AN2332" s="4"/>
      <c r="AO2332" s="2"/>
      <c r="AP2332" s="1"/>
      <c r="AQ2332" s="90"/>
      <c r="AR2332" s="90"/>
      <c r="AS2332" s="97"/>
      <c r="AT2332" s="97"/>
      <c r="AU2332" s="97"/>
      <c r="AV2332" s="6"/>
      <c r="AW2332" s="103"/>
      <c r="AX2332" s="4"/>
      <c r="AY2332" s="4"/>
      <c r="AZ2332" s="2"/>
      <c r="BA2332" s="1"/>
      <c r="BB2332" s="90"/>
      <c r="BC2332" s="99"/>
      <c r="BD2332" s="97"/>
      <c r="BE2332" s="97"/>
      <c r="BF2332" s="4"/>
      <c r="BG2332" s="4"/>
      <c r="BH2332" s="2"/>
      <c r="BI2332" s="1"/>
    </row>
    <row r="2333" spans="1:61" customFormat="1" ht="15">
      <c r="A2333" s="4"/>
      <c r="B2333" s="89"/>
      <c r="C2333" s="2"/>
      <c r="D2333" s="1"/>
      <c r="E2333" s="90"/>
      <c r="F2333" s="90"/>
      <c r="G2333" s="97"/>
      <c r="H2333" s="97"/>
      <c r="I2333" s="97"/>
      <c r="J2333" s="6"/>
      <c r="K2333" s="103"/>
      <c r="L2333" s="4"/>
      <c r="M2333" s="4"/>
      <c r="N2333" s="2"/>
      <c r="O2333" s="1"/>
      <c r="P2333" s="90"/>
      <c r="Q2333" s="99"/>
      <c r="R2333" s="97"/>
      <c r="S2333" s="97"/>
      <c r="T2333" s="4"/>
      <c r="U2333" s="4"/>
      <c r="V2333" s="2"/>
      <c r="W2333" s="1"/>
      <c r="X2333" s="90"/>
      <c r="Y2333" s="90"/>
      <c r="Z2333" s="97"/>
      <c r="AA2333" s="97"/>
      <c r="AB2333" s="97"/>
      <c r="AC2333" s="6"/>
      <c r="AD2333" s="103"/>
      <c r="AE2333" s="4"/>
      <c r="AF2333" s="4"/>
      <c r="AG2333" s="2"/>
      <c r="AH2333" s="1"/>
      <c r="AI2333" s="90"/>
      <c r="AJ2333" s="99"/>
      <c r="AK2333" s="97"/>
      <c r="AL2333" s="97"/>
      <c r="AM2333" s="4"/>
      <c r="AN2333" s="4"/>
      <c r="AO2333" s="2"/>
      <c r="AP2333" s="1"/>
      <c r="AQ2333" s="90"/>
      <c r="AR2333" s="90"/>
      <c r="AS2333" s="97"/>
      <c r="AT2333" s="97"/>
      <c r="AU2333" s="97"/>
      <c r="AV2333" s="6"/>
      <c r="AW2333" s="103"/>
      <c r="AX2333" s="4"/>
      <c r="AY2333" s="4"/>
      <c r="AZ2333" s="2"/>
      <c r="BA2333" s="1"/>
      <c r="BB2333" s="90"/>
      <c r="BC2333" s="99"/>
      <c r="BD2333" s="97"/>
      <c r="BE2333" s="97"/>
      <c r="BF2333" s="4"/>
      <c r="BG2333" s="4"/>
      <c r="BH2333" s="2"/>
      <c r="BI2333" s="1"/>
    </row>
    <row r="2334" spans="1:61" customFormat="1" ht="15">
      <c r="A2334" s="4"/>
      <c r="B2334" s="4"/>
      <c r="C2334" s="2"/>
      <c r="D2334" s="1"/>
      <c r="E2334" s="90"/>
      <c r="F2334" s="90"/>
      <c r="G2334" s="97"/>
      <c r="H2334" s="97"/>
      <c r="I2334" s="97"/>
      <c r="J2334" s="6"/>
      <c r="K2334" s="103"/>
      <c r="L2334" s="4"/>
      <c r="M2334" s="4"/>
      <c r="N2334" s="2"/>
      <c r="O2334" s="1"/>
      <c r="P2334" s="90"/>
      <c r="Q2334" s="99"/>
      <c r="R2334" s="97"/>
      <c r="S2334" s="97"/>
      <c r="T2334" s="4"/>
      <c r="U2334" s="4"/>
      <c r="V2334" s="2"/>
      <c r="W2334" s="1"/>
      <c r="X2334" s="90"/>
      <c r="Y2334" s="90"/>
      <c r="Z2334" s="97"/>
      <c r="AA2334" s="97"/>
      <c r="AB2334" s="97"/>
      <c r="AC2334" s="6"/>
      <c r="AD2334" s="103"/>
      <c r="AE2334" s="4"/>
      <c r="AF2334" s="4"/>
      <c r="AG2334" s="2"/>
      <c r="AH2334" s="1"/>
      <c r="AI2334" s="90"/>
      <c r="AJ2334" s="99"/>
      <c r="AK2334" s="97"/>
      <c r="AL2334" s="97"/>
      <c r="AM2334" s="4"/>
      <c r="AN2334" s="4"/>
      <c r="AO2334" s="2"/>
      <c r="AP2334" s="1"/>
      <c r="AQ2334" s="90"/>
      <c r="AR2334" s="90"/>
      <c r="AS2334" s="97"/>
      <c r="AT2334" s="97"/>
      <c r="AU2334" s="97"/>
      <c r="AV2334" s="6"/>
      <c r="AW2334" s="103"/>
      <c r="AX2334" s="4"/>
      <c r="AY2334" s="4"/>
      <c r="AZ2334" s="2"/>
      <c r="BA2334" s="1"/>
      <c r="BB2334" s="90"/>
      <c r="BC2334" s="99"/>
      <c r="BD2334" s="97"/>
      <c r="BE2334" s="97"/>
      <c r="BF2334" s="4"/>
      <c r="BG2334" s="4"/>
      <c r="BH2334" s="2"/>
      <c r="BI2334" s="1"/>
    </row>
    <row r="2335" spans="1:61" customFormat="1" ht="15">
      <c r="A2335" s="4"/>
      <c r="B2335" s="4"/>
      <c r="C2335" s="2"/>
      <c r="D2335" s="1"/>
      <c r="E2335" s="90"/>
      <c r="F2335" s="90"/>
      <c r="G2335" s="97"/>
      <c r="H2335" s="97"/>
      <c r="I2335" s="97"/>
      <c r="J2335" s="6"/>
      <c r="K2335" s="103"/>
      <c r="L2335" s="4"/>
      <c r="M2335" s="4"/>
      <c r="N2335" s="2"/>
      <c r="O2335" s="1"/>
      <c r="P2335" s="90"/>
      <c r="Q2335" s="99"/>
      <c r="R2335" s="97"/>
      <c r="S2335" s="97"/>
      <c r="T2335" s="4"/>
      <c r="U2335" s="4"/>
      <c r="V2335" s="2"/>
      <c r="W2335" s="1"/>
      <c r="X2335" s="90"/>
      <c r="Y2335" s="90"/>
      <c r="Z2335" s="97"/>
      <c r="AA2335" s="97"/>
      <c r="AB2335" s="97"/>
      <c r="AC2335" s="6"/>
      <c r="AD2335" s="103"/>
      <c r="AE2335" s="4"/>
      <c r="AF2335" s="4"/>
      <c r="AG2335" s="2"/>
      <c r="AH2335" s="1"/>
      <c r="AI2335" s="90"/>
      <c r="AJ2335" s="99"/>
      <c r="AK2335" s="97"/>
      <c r="AL2335" s="97"/>
      <c r="AM2335" s="4"/>
      <c r="AN2335" s="4"/>
      <c r="AO2335" s="2"/>
      <c r="AP2335" s="1"/>
      <c r="AQ2335" s="90"/>
      <c r="AR2335" s="90"/>
      <c r="AS2335" s="97"/>
      <c r="AT2335" s="97"/>
      <c r="AU2335" s="97"/>
      <c r="AV2335" s="6"/>
      <c r="AW2335" s="103"/>
      <c r="AX2335" s="4"/>
      <c r="AY2335" s="4"/>
      <c r="AZ2335" s="2"/>
      <c r="BA2335" s="1"/>
      <c r="BB2335" s="90"/>
      <c r="BC2335" s="99"/>
      <c r="BD2335" s="97"/>
      <c r="BE2335" s="97"/>
      <c r="BF2335" s="4"/>
      <c r="BG2335" s="4"/>
      <c r="BH2335" s="2"/>
      <c r="BI2335" s="1"/>
    </row>
    <row r="2336" spans="1:61" customFormat="1" ht="15">
      <c r="A2336" s="4"/>
      <c r="B2336" s="4"/>
      <c r="C2336" s="2"/>
      <c r="D2336" s="1"/>
      <c r="E2336" s="90"/>
      <c r="F2336" s="90"/>
      <c r="G2336" s="97"/>
      <c r="H2336" s="97"/>
      <c r="I2336" s="97"/>
      <c r="J2336" s="6"/>
      <c r="K2336" s="103"/>
      <c r="L2336" s="4"/>
      <c r="M2336" s="4"/>
      <c r="N2336" s="2"/>
      <c r="O2336" s="1"/>
      <c r="P2336" s="90"/>
      <c r="Q2336" s="99"/>
      <c r="R2336" s="97"/>
      <c r="S2336" s="97"/>
      <c r="T2336" s="4"/>
      <c r="U2336" s="4"/>
      <c r="V2336" s="2"/>
      <c r="W2336" s="1"/>
      <c r="X2336" s="90"/>
      <c r="Y2336" s="90"/>
      <c r="Z2336" s="97"/>
      <c r="AA2336" s="97"/>
      <c r="AB2336" s="97"/>
      <c r="AC2336" s="6"/>
      <c r="AD2336" s="103"/>
      <c r="AE2336" s="4"/>
      <c r="AF2336" s="4"/>
      <c r="AG2336" s="2"/>
      <c r="AH2336" s="1"/>
      <c r="AI2336" s="90"/>
      <c r="AJ2336" s="99"/>
      <c r="AK2336" s="97"/>
      <c r="AL2336" s="97"/>
      <c r="AM2336" s="4"/>
      <c r="AN2336" s="4"/>
      <c r="AO2336" s="2"/>
      <c r="AP2336" s="1"/>
      <c r="AQ2336" s="90"/>
      <c r="AR2336" s="90"/>
      <c r="AS2336" s="97"/>
      <c r="AT2336" s="97"/>
      <c r="AU2336" s="97"/>
      <c r="AV2336" s="6"/>
      <c r="AW2336" s="103"/>
      <c r="AX2336" s="4"/>
      <c r="AY2336" s="4"/>
      <c r="AZ2336" s="2"/>
      <c r="BA2336" s="1"/>
      <c r="BB2336" s="90"/>
      <c r="BC2336" s="99"/>
      <c r="BD2336" s="97"/>
      <c r="BE2336" s="97"/>
      <c r="BF2336" s="4"/>
      <c r="BG2336" s="4"/>
      <c r="BH2336" s="2"/>
      <c r="BI2336" s="1"/>
    </row>
    <row r="2337" spans="1:61" customFormat="1" ht="15">
      <c r="A2337" s="4"/>
      <c r="B2337" s="4"/>
      <c r="C2337" s="2"/>
      <c r="D2337" s="1"/>
      <c r="E2337" s="90"/>
      <c r="F2337" s="90"/>
      <c r="G2337" s="97"/>
      <c r="H2337" s="97"/>
      <c r="I2337" s="97"/>
      <c r="J2337" s="6"/>
      <c r="K2337" s="103"/>
      <c r="L2337" s="4"/>
      <c r="M2337" s="4"/>
      <c r="N2337" s="2"/>
      <c r="O2337" s="1"/>
      <c r="P2337" s="90"/>
      <c r="Q2337" s="99"/>
      <c r="R2337" s="97"/>
      <c r="S2337" s="97"/>
      <c r="T2337" s="4"/>
      <c r="U2337" s="4"/>
      <c r="V2337" s="2"/>
      <c r="W2337" s="1"/>
      <c r="X2337" s="90"/>
      <c r="Y2337" s="90"/>
      <c r="Z2337" s="97"/>
      <c r="AA2337" s="97"/>
      <c r="AB2337" s="97"/>
      <c r="AC2337" s="6"/>
      <c r="AD2337" s="103"/>
      <c r="AE2337" s="4"/>
      <c r="AF2337" s="4"/>
      <c r="AG2337" s="2"/>
      <c r="AH2337" s="1"/>
      <c r="AI2337" s="90"/>
      <c r="AJ2337" s="99"/>
      <c r="AK2337" s="97"/>
      <c r="AL2337" s="97"/>
      <c r="AM2337" s="4"/>
      <c r="AN2337" s="4"/>
      <c r="AO2337" s="2"/>
      <c r="AP2337" s="1"/>
      <c r="AQ2337" s="90"/>
      <c r="AR2337" s="90"/>
      <c r="AS2337" s="97"/>
      <c r="AT2337" s="97"/>
      <c r="AU2337" s="97"/>
      <c r="AV2337" s="6"/>
      <c r="AW2337" s="103"/>
      <c r="AX2337" s="4"/>
      <c r="AY2337" s="4"/>
      <c r="AZ2337" s="2"/>
      <c r="BA2337" s="1"/>
      <c r="BB2337" s="90"/>
      <c r="BC2337" s="99"/>
      <c r="BD2337" s="97"/>
      <c r="BE2337" s="97"/>
      <c r="BF2337" s="4"/>
      <c r="BG2337" s="4"/>
      <c r="BH2337" s="2"/>
      <c r="BI2337" s="1"/>
    </row>
    <row r="2338" spans="1:61" customFormat="1" ht="15">
      <c r="A2338" s="4"/>
      <c r="B2338" s="4"/>
      <c r="C2338" s="2"/>
      <c r="D2338" s="1"/>
      <c r="E2338" s="90"/>
      <c r="F2338" s="90"/>
      <c r="G2338" s="97"/>
      <c r="H2338" s="97"/>
      <c r="I2338" s="97"/>
      <c r="J2338" s="6"/>
      <c r="K2338" s="103"/>
      <c r="L2338" s="4"/>
      <c r="M2338" s="4"/>
      <c r="N2338" s="2"/>
      <c r="O2338" s="1"/>
      <c r="P2338" s="90"/>
      <c r="Q2338" s="99"/>
      <c r="R2338" s="97"/>
      <c r="S2338" s="97"/>
      <c r="T2338" s="4"/>
      <c r="U2338" s="4"/>
      <c r="V2338" s="2"/>
      <c r="W2338" s="1"/>
      <c r="X2338" s="90"/>
      <c r="Y2338" s="90"/>
      <c r="Z2338" s="97"/>
      <c r="AA2338" s="97"/>
      <c r="AB2338" s="97"/>
      <c r="AC2338" s="6"/>
      <c r="AD2338" s="103"/>
      <c r="AE2338" s="4"/>
      <c r="AF2338" s="4"/>
      <c r="AG2338" s="2"/>
      <c r="AH2338" s="1"/>
      <c r="AI2338" s="90"/>
      <c r="AJ2338" s="99"/>
      <c r="AK2338" s="97"/>
      <c r="AL2338" s="97"/>
      <c r="AM2338" s="4"/>
      <c r="AN2338" s="4"/>
      <c r="AO2338" s="2"/>
      <c r="AP2338" s="1"/>
      <c r="AQ2338" s="90"/>
      <c r="AR2338" s="90"/>
      <c r="AS2338" s="97"/>
      <c r="AT2338" s="97"/>
      <c r="AU2338" s="97"/>
      <c r="AV2338" s="6"/>
      <c r="AW2338" s="103"/>
      <c r="AX2338" s="4"/>
      <c r="AY2338" s="4"/>
      <c r="AZ2338" s="2"/>
      <c r="BA2338" s="1"/>
      <c r="BB2338" s="90"/>
      <c r="BC2338" s="99"/>
      <c r="BD2338" s="97"/>
      <c r="BE2338" s="97"/>
      <c r="BF2338" s="4"/>
      <c r="BG2338" s="4"/>
      <c r="BH2338" s="2"/>
      <c r="BI2338" s="1"/>
    </row>
    <row r="2339" spans="1:61" customFormat="1" ht="15">
      <c r="A2339" s="4"/>
      <c r="B2339" s="4"/>
      <c r="C2339" s="2"/>
      <c r="D2339" s="1"/>
      <c r="E2339" s="90"/>
      <c r="F2339" s="90"/>
      <c r="G2339" s="97"/>
      <c r="H2339" s="97"/>
      <c r="I2339" s="97"/>
      <c r="J2339" s="6"/>
      <c r="K2339" s="103"/>
      <c r="L2339" s="4"/>
      <c r="M2339" s="4"/>
      <c r="N2339" s="2"/>
      <c r="O2339" s="1"/>
      <c r="P2339" s="90"/>
      <c r="Q2339" s="99"/>
      <c r="R2339" s="97"/>
      <c r="S2339" s="97"/>
      <c r="T2339" s="4"/>
      <c r="U2339" s="4"/>
      <c r="V2339" s="2"/>
      <c r="W2339" s="1"/>
      <c r="X2339" s="90"/>
      <c r="Y2339" s="90"/>
      <c r="Z2339" s="97"/>
      <c r="AA2339" s="97"/>
      <c r="AB2339" s="97"/>
      <c r="AC2339" s="6"/>
      <c r="AD2339" s="103"/>
      <c r="AE2339" s="4"/>
      <c r="AF2339" s="4"/>
      <c r="AG2339" s="2"/>
      <c r="AH2339" s="1"/>
      <c r="AI2339" s="90"/>
      <c r="AJ2339" s="99"/>
      <c r="AK2339" s="97"/>
      <c r="AL2339" s="97"/>
      <c r="AM2339" s="4"/>
      <c r="AN2339" s="4"/>
      <c r="AO2339" s="2"/>
      <c r="AP2339" s="1"/>
      <c r="AQ2339" s="90"/>
      <c r="AR2339" s="90"/>
      <c r="AS2339" s="97"/>
      <c r="AT2339" s="97"/>
      <c r="AU2339" s="97"/>
      <c r="AV2339" s="6"/>
      <c r="AW2339" s="103"/>
      <c r="AX2339" s="4"/>
      <c r="AY2339" s="4"/>
      <c r="AZ2339" s="2"/>
      <c r="BA2339" s="1"/>
      <c r="BB2339" s="90"/>
      <c r="BC2339" s="99"/>
      <c r="BD2339" s="97"/>
      <c r="BE2339" s="97"/>
      <c r="BF2339" s="4"/>
      <c r="BG2339" s="4"/>
      <c r="BH2339" s="2"/>
      <c r="BI2339" s="1"/>
    </row>
    <row r="2340" spans="1:61" customFormat="1" ht="15">
      <c r="A2340" s="4"/>
      <c r="B2340" s="4"/>
      <c r="C2340" s="2"/>
      <c r="D2340" s="1"/>
      <c r="E2340" s="90"/>
      <c r="F2340" s="90"/>
      <c r="G2340" s="97"/>
      <c r="H2340" s="97"/>
      <c r="I2340" s="97"/>
      <c r="J2340" s="6"/>
      <c r="K2340" s="103"/>
      <c r="L2340" s="4"/>
      <c r="M2340" s="4"/>
      <c r="N2340" s="2"/>
      <c r="O2340" s="1"/>
      <c r="P2340" s="90"/>
      <c r="Q2340" s="99"/>
      <c r="R2340" s="97"/>
      <c r="S2340" s="97"/>
      <c r="T2340" s="4"/>
      <c r="U2340" s="4"/>
      <c r="V2340" s="2"/>
      <c r="W2340" s="1"/>
      <c r="X2340" s="90"/>
      <c r="Y2340" s="90"/>
      <c r="Z2340" s="97"/>
      <c r="AA2340" s="97"/>
      <c r="AB2340" s="97"/>
      <c r="AC2340" s="6"/>
      <c r="AD2340" s="103"/>
      <c r="AE2340" s="4"/>
      <c r="AF2340" s="4"/>
      <c r="AG2340" s="2"/>
      <c r="AH2340" s="1"/>
      <c r="AI2340" s="90"/>
      <c r="AJ2340" s="99"/>
      <c r="AK2340" s="97"/>
      <c r="AL2340" s="97"/>
      <c r="AM2340" s="4"/>
      <c r="AN2340" s="4"/>
      <c r="AO2340" s="2"/>
      <c r="AP2340" s="1"/>
      <c r="AQ2340" s="90"/>
      <c r="AR2340" s="90"/>
      <c r="AS2340" s="97"/>
      <c r="AT2340" s="97"/>
      <c r="AU2340" s="97"/>
      <c r="AV2340" s="6"/>
      <c r="AW2340" s="103"/>
      <c r="AX2340" s="4"/>
      <c r="AY2340" s="4"/>
      <c r="AZ2340" s="2"/>
      <c r="BA2340" s="1"/>
      <c r="BB2340" s="90"/>
      <c r="BC2340" s="99"/>
      <c r="BD2340" s="97"/>
      <c r="BE2340" s="97"/>
      <c r="BF2340" s="4"/>
      <c r="BG2340" s="4"/>
      <c r="BH2340" s="2"/>
      <c r="BI2340" s="1"/>
    </row>
    <row r="2341" spans="1:61" customFormat="1" ht="15">
      <c r="A2341" s="4"/>
      <c r="B2341" s="4"/>
      <c r="C2341" s="2"/>
      <c r="D2341" s="1"/>
      <c r="E2341" s="90"/>
      <c r="F2341" s="90"/>
      <c r="G2341" s="97"/>
      <c r="H2341" s="97"/>
      <c r="I2341" s="97"/>
      <c r="J2341" s="6"/>
      <c r="K2341" s="103"/>
      <c r="L2341" s="4"/>
      <c r="M2341" s="4"/>
      <c r="N2341" s="2"/>
      <c r="O2341" s="1"/>
      <c r="P2341" s="90"/>
      <c r="Q2341" s="99"/>
      <c r="R2341" s="97"/>
      <c r="S2341" s="97"/>
      <c r="T2341" s="4"/>
      <c r="U2341" s="4"/>
      <c r="V2341" s="2"/>
      <c r="W2341" s="1"/>
      <c r="X2341" s="90"/>
      <c r="Y2341" s="90"/>
      <c r="Z2341" s="97"/>
      <c r="AA2341" s="97"/>
      <c r="AB2341" s="97"/>
      <c r="AC2341" s="6"/>
      <c r="AD2341" s="103"/>
      <c r="AE2341" s="4"/>
      <c r="AF2341" s="4"/>
      <c r="AG2341" s="2"/>
      <c r="AH2341" s="1"/>
      <c r="AI2341" s="90"/>
      <c r="AJ2341" s="99"/>
      <c r="AK2341" s="97"/>
      <c r="AL2341" s="97"/>
      <c r="AM2341" s="4"/>
      <c r="AN2341" s="4"/>
      <c r="AO2341" s="2"/>
      <c r="AP2341" s="1"/>
      <c r="AQ2341" s="90"/>
      <c r="AR2341" s="90"/>
      <c r="AS2341" s="97"/>
      <c r="AT2341" s="97"/>
      <c r="AU2341" s="97"/>
      <c r="AV2341" s="6"/>
      <c r="AW2341" s="103"/>
      <c r="AX2341" s="4"/>
      <c r="AY2341" s="4"/>
      <c r="AZ2341" s="2"/>
      <c r="BA2341" s="1"/>
      <c r="BB2341" s="90"/>
      <c r="BC2341" s="99"/>
      <c r="BD2341" s="97"/>
      <c r="BE2341" s="97"/>
      <c r="BF2341" s="4"/>
      <c r="BG2341" s="4"/>
      <c r="BH2341" s="2"/>
      <c r="BI2341" s="1"/>
    </row>
    <row r="2342" spans="1:61" customFormat="1" ht="15">
      <c r="A2342" s="4"/>
      <c r="B2342" s="4"/>
      <c r="C2342" s="2"/>
      <c r="D2342" s="1"/>
      <c r="E2342" s="90"/>
      <c r="F2342" s="90"/>
      <c r="G2342" s="97"/>
      <c r="H2342" s="97"/>
      <c r="I2342" s="97"/>
      <c r="J2342" s="6"/>
      <c r="K2342" s="103"/>
      <c r="L2342" s="4"/>
      <c r="M2342" s="4"/>
      <c r="N2342" s="2"/>
      <c r="O2342" s="1"/>
      <c r="P2342" s="90"/>
      <c r="Q2342" s="99"/>
      <c r="R2342" s="97"/>
      <c r="S2342" s="97"/>
      <c r="T2342" s="4"/>
      <c r="U2342" s="4"/>
      <c r="V2342" s="2"/>
      <c r="W2342" s="1"/>
      <c r="X2342" s="90"/>
      <c r="Y2342" s="90"/>
      <c r="Z2342" s="97"/>
      <c r="AA2342" s="97"/>
      <c r="AB2342" s="97"/>
      <c r="AC2342" s="6"/>
      <c r="AD2342" s="103"/>
      <c r="AE2342" s="4"/>
      <c r="AF2342" s="4"/>
      <c r="AG2342" s="2"/>
      <c r="AH2342" s="1"/>
      <c r="AI2342" s="90"/>
      <c r="AJ2342" s="99"/>
      <c r="AK2342" s="97"/>
      <c r="AL2342" s="97"/>
      <c r="AM2342" s="4"/>
      <c r="AN2342" s="4"/>
      <c r="AO2342" s="2"/>
      <c r="AP2342" s="1"/>
      <c r="AQ2342" s="90"/>
      <c r="AR2342" s="90"/>
      <c r="AS2342" s="97"/>
      <c r="AT2342" s="97"/>
      <c r="AU2342" s="97"/>
      <c r="AV2342" s="6"/>
      <c r="AW2342" s="103"/>
      <c r="AX2342" s="4"/>
      <c r="AY2342" s="4"/>
      <c r="AZ2342" s="2"/>
      <c r="BA2342" s="1"/>
      <c r="BB2342" s="90"/>
      <c r="BC2342" s="99"/>
      <c r="BD2342" s="97"/>
      <c r="BE2342" s="97"/>
      <c r="BF2342" s="4"/>
      <c r="BG2342" s="4"/>
      <c r="BH2342" s="2"/>
      <c r="BI2342" s="1"/>
    </row>
    <row r="2343" spans="1:61" customFormat="1" ht="15">
      <c r="A2343" s="4"/>
      <c r="B2343" s="4"/>
      <c r="C2343" s="2"/>
      <c r="D2343" s="1"/>
      <c r="E2343" s="90"/>
      <c r="F2343" s="90"/>
      <c r="G2343" s="97"/>
      <c r="H2343" s="97"/>
      <c r="I2343" s="97"/>
      <c r="J2343" s="6"/>
      <c r="K2343" s="103"/>
      <c r="L2343" s="4"/>
      <c r="M2343" s="4"/>
      <c r="N2343" s="2"/>
      <c r="O2343" s="1"/>
      <c r="P2343" s="90"/>
      <c r="Q2343" s="99"/>
      <c r="R2343" s="97"/>
      <c r="S2343" s="97"/>
      <c r="T2343" s="4"/>
      <c r="U2343" s="4"/>
      <c r="V2343" s="2"/>
      <c r="W2343" s="1"/>
      <c r="X2343" s="90"/>
      <c r="Y2343" s="90"/>
      <c r="Z2343" s="97"/>
      <c r="AA2343" s="97"/>
      <c r="AB2343" s="97"/>
      <c r="AC2343" s="6"/>
      <c r="AD2343" s="103"/>
      <c r="AE2343" s="4"/>
      <c r="AF2343" s="4"/>
      <c r="AG2343" s="2"/>
      <c r="AH2343" s="1"/>
      <c r="AI2343" s="90"/>
      <c r="AJ2343" s="99"/>
      <c r="AK2343" s="97"/>
      <c r="AL2343" s="97"/>
      <c r="AM2343" s="4"/>
      <c r="AN2343" s="4"/>
      <c r="AO2343" s="2"/>
      <c r="AP2343" s="1"/>
      <c r="AQ2343" s="90"/>
      <c r="AR2343" s="90"/>
      <c r="AS2343" s="97"/>
      <c r="AT2343" s="97"/>
      <c r="AU2343" s="97"/>
      <c r="AV2343" s="6"/>
      <c r="AW2343" s="103"/>
      <c r="AX2343" s="4"/>
      <c r="AY2343" s="4"/>
      <c r="AZ2343" s="2"/>
      <c r="BA2343" s="1"/>
      <c r="BB2343" s="90"/>
      <c r="BC2343" s="99"/>
      <c r="BD2343" s="97"/>
      <c r="BE2343" s="97"/>
      <c r="BF2343" s="4"/>
      <c r="BG2343" s="4"/>
      <c r="BH2343" s="2"/>
      <c r="BI2343" s="1"/>
    </row>
    <row r="2344" spans="1:61" customFormat="1" ht="15">
      <c r="A2344" s="4"/>
      <c r="B2344" s="4"/>
      <c r="C2344" s="2"/>
      <c r="D2344" s="1"/>
      <c r="E2344" s="90"/>
      <c r="F2344" s="90"/>
      <c r="G2344" s="97"/>
      <c r="H2344" s="97"/>
      <c r="I2344" s="97"/>
      <c r="J2344" s="6"/>
      <c r="K2344" s="103"/>
      <c r="L2344" s="4"/>
      <c r="M2344" s="4"/>
      <c r="N2344" s="2"/>
      <c r="O2344" s="1"/>
      <c r="P2344" s="90"/>
      <c r="Q2344" s="99"/>
      <c r="R2344" s="97"/>
      <c r="S2344" s="97"/>
      <c r="T2344" s="4"/>
      <c r="U2344" s="4"/>
      <c r="V2344" s="2"/>
      <c r="W2344" s="1"/>
      <c r="X2344" s="90"/>
      <c r="Y2344" s="90"/>
      <c r="Z2344" s="97"/>
      <c r="AA2344" s="97"/>
      <c r="AB2344" s="97"/>
      <c r="AC2344" s="6"/>
      <c r="AD2344" s="103"/>
      <c r="AE2344" s="4"/>
      <c r="AF2344" s="4"/>
      <c r="AG2344" s="2"/>
      <c r="AH2344" s="1"/>
      <c r="AI2344" s="90"/>
      <c r="AJ2344" s="99"/>
      <c r="AK2344" s="97"/>
      <c r="AL2344" s="97"/>
      <c r="AM2344" s="4"/>
      <c r="AN2344" s="4"/>
      <c r="AO2344" s="2"/>
      <c r="AP2344" s="1"/>
      <c r="AQ2344" s="90"/>
      <c r="AR2344" s="90"/>
      <c r="AS2344" s="97"/>
      <c r="AT2344" s="97"/>
      <c r="AU2344" s="97"/>
      <c r="AV2344" s="6"/>
      <c r="AW2344" s="103"/>
      <c r="AX2344" s="4"/>
      <c r="AY2344" s="4"/>
      <c r="AZ2344" s="2"/>
      <c r="BA2344" s="1"/>
      <c r="BB2344" s="90"/>
      <c r="BC2344" s="99"/>
      <c r="BD2344" s="97"/>
      <c r="BE2344" s="97"/>
      <c r="BF2344" s="4"/>
      <c r="BG2344" s="4"/>
      <c r="BH2344" s="2"/>
      <c r="BI2344" s="1"/>
    </row>
    <row r="2345" spans="1:61" customFormat="1" ht="15">
      <c r="A2345" s="4"/>
      <c r="B2345" s="4"/>
      <c r="C2345" s="2"/>
      <c r="D2345" s="1"/>
      <c r="E2345" s="90"/>
      <c r="F2345" s="90"/>
      <c r="G2345" s="97"/>
      <c r="H2345" s="97"/>
      <c r="I2345" s="97"/>
      <c r="J2345" s="6"/>
      <c r="K2345" s="103"/>
      <c r="L2345" s="4"/>
      <c r="M2345" s="4"/>
      <c r="N2345" s="2"/>
      <c r="O2345" s="1"/>
      <c r="P2345" s="90"/>
      <c r="Q2345" s="99"/>
      <c r="R2345" s="97"/>
      <c r="S2345" s="97"/>
      <c r="T2345" s="4"/>
      <c r="U2345" s="4"/>
      <c r="V2345" s="2"/>
      <c r="W2345" s="1"/>
      <c r="X2345" s="90"/>
      <c r="Y2345" s="90"/>
      <c r="Z2345" s="97"/>
      <c r="AA2345" s="97"/>
      <c r="AB2345" s="97"/>
      <c r="AC2345" s="6"/>
      <c r="AD2345" s="103"/>
      <c r="AE2345" s="4"/>
      <c r="AF2345" s="4"/>
      <c r="AG2345" s="2"/>
      <c r="AH2345" s="1"/>
      <c r="AI2345" s="90"/>
      <c r="AJ2345" s="99"/>
      <c r="AK2345" s="97"/>
      <c r="AL2345" s="97"/>
      <c r="AM2345" s="4"/>
      <c r="AN2345" s="4"/>
      <c r="AO2345" s="2"/>
      <c r="AP2345" s="1"/>
      <c r="AQ2345" s="90"/>
      <c r="AR2345" s="90"/>
      <c r="AS2345" s="97"/>
      <c r="AT2345" s="97"/>
      <c r="AU2345" s="97"/>
      <c r="AV2345" s="6"/>
      <c r="AW2345" s="103"/>
      <c r="AX2345" s="4"/>
      <c r="AY2345" s="4"/>
      <c r="AZ2345" s="2"/>
      <c r="BA2345" s="1"/>
      <c r="BB2345" s="90"/>
      <c r="BC2345" s="99"/>
      <c r="BD2345" s="97"/>
      <c r="BE2345" s="97"/>
      <c r="BF2345" s="4"/>
      <c r="BG2345" s="4"/>
      <c r="BH2345" s="2"/>
      <c r="BI2345" s="1"/>
    </row>
    <row r="2346" spans="1:61" customFormat="1" ht="15">
      <c r="A2346" s="4"/>
      <c r="B2346" s="4"/>
      <c r="C2346" s="2"/>
      <c r="D2346" s="1"/>
      <c r="E2346" s="90"/>
      <c r="F2346" s="90"/>
      <c r="G2346" s="97"/>
      <c r="H2346" s="97"/>
      <c r="I2346" s="97"/>
      <c r="J2346" s="6"/>
      <c r="K2346" s="103"/>
      <c r="L2346" s="4"/>
      <c r="M2346" s="4"/>
      <c r="N2346" s="2"/>
      <c r="O2346" s="1"/>
      <c r="P2346" s="90"/>
      <c r="Q2346" s="99"/>
      <c r="R2346" s="97"/>
      <c r="S2346" s="97"/>
      <c r="T2346" s="4"/>
      <c r="U2346" s="4"/>
      <c r="V2346" s="2"/>
      <c r="W2346" s="1"/>
      <c r="X2346" s="90"/>
      <c r="Y2346" s="90"/>
      <c r="Z2346" s="97"/>
      <c r="AA2346" s="97"/>
      <c r="AB2346" s="97"/>
      <c r="AC2346" s="6"/>
      <c r="AD2346" s="103"/>
      <c r="AE2346" s="4"/>
      <c r="AF2346" s="4"/>
      <c r="AG2346" s="2"/>
      <c r="AH2346" s="1"/>
      <c r="AI2346" s="90"/>
      <c r="AJ2346" s="99"/>
      <c r="AK2346" s="97"/>
      <c r="AL2346" s="97"/>
      <c r="AM2346" s="4"/>
      <c r="AN2346" s="4"/>
      <c r="AO2346" s="2"/>
      <c r="AP2346" s="1"/>
      <c r="AQ2346" s="90"/>
      <c r="AR2346" s="90"/>
      <c r="AS2346" s="97"/>
      <c r="AT2346" s="97"/>
      <c r="AU2346" s="97"/>
      <c r="AV2346" s="6"/>
      <c r="AW2346" s="103"/>
      <c r="AX2346" s="4"/>
      <c r="AY2346" s="4"/>
      <c r="AZ2346" s="2"/>
      <c r="BA2346" s="1"/>
      <c r="BB2346" s="90"/>
      <c r="BC2346" s="99"/>
      <c r="BD2346" s="97"/>
      <c r="BE2346" s="97"/>
      <c r="BF2346" s="4"/>
      <c r="BG2346" s="4"/>
      <c r="BH2346" s="2"/>
      <c r="BI2346" s="1"/>
    </row>
    <row r="2347" spans="1:61" customFormat="1" ht="15">
      <c r="A2347" s="4"/>
      <c r="B2347" s="4"/>
      <c r="C2347" s="2"/>
      <c r="D2347" s="1"/>
      <c r="E2347" s="90"/>
      <c r="F2347" s="90"/>
      <c r="G2347" s="97"/>
      <c r="H2347" s="97"/>
      <c r="I2347" s="97"/>
      <c r="J2347" s="6"/>
      <c r="K2347" s="103"/>
      <c r="L2347" s="4"/>
      <c r="M2347" s="4"/>
      <c r="N2347" s="2"/>
      <c r="O2347" s="1"/>
      <c r="P2347" s="90"/>
      <c r="Q2347" s="99"/>
      <c r="R2347" s="97"/>
      <c r="S2347" s="97"/>
      <c r="T2347" s="4"/>
      <c r="U2347" s="4"/>
      <c r="V2347" s="2"/>
      <c r="W2347" s="1"/>
      <c r="X2347" s="90"/>
      <c r="Y2347" s="90"/>
      <c r="Z2347" s="97"/>
      <c r="AA2347" s="97"/>
      <c r="AB2347" s="97"/>
      <c r="AC2347" s="6"/>
      <c r="AD2347" s="103"/>
      <c r="AE2347" s="4"/>
      <c r="AF2347" s="4"/>
      <c r="AG2347" s="2"/>
      <c r="AH2347" s="1"/>
      <c r="AI2347" s="90"/>
      <c r="AJ2347" s="99"/>
      <c r="AK2347" s="97"/>
      <c r="AL2347" s="97"/>
      <c r="AM2347" s="4"/>
      <c r="AN2347" s="4"/>
      <c r="AO2347" s="2"/>
      <c r="AP2347" s="1"/>
      <c r="AQ2347" s="90"/>
      <c r="AR2347" s="90"/>
      <c r="AS2347" s="97"/>
      <c r="AT2347" s="97"/>
      <c r="AU2347" s="97"/>
      <c r="AV2347" s="6"/>
      <c r="AW2347" s="103"/>
      <c r="AX2347" s="4"/>
      <c r="AY2347" s="4"/>
      <c r="AZ2347" s="2"/>
      <c r="BA2347" s="1"/>
      <c r="BB2347" s="90"/>
      <c r="BC2347" s="99"/>
      <c r="BD2347" s="97"/>
      <c r="BE2347" s="97"/>
      <c r="BF2347" s="4"/>
      <c r="BG2347" s="4"/>
      <c r="BH2347" s="2"/>
      <c r="BI2347" s="1"/>
    </row>
    <row r="2348" spans="1:61" customFormat="1" ht="15">
      <c r="A2348" s="4"/>
      <c r="B2348" s="4"/>
      <c r="C2348" s="2"/>
      <c r="D2348" s="1"/>
      <c r="E2348" s="90"/>
      <c r="F2348" s="90"/>
      <c r="G2348" s="97"/>
      <c r="H2348" s="97"/>
      <c r="I2348" s="97"/>
      <c r="J2348" s="6"/>
      <c r="K2348" s="103"/>
      <c r="L2348" s="4"/>
      <c r="M2348" s="4"/>
      <c r="N2348" s="2"/>
      <c r="O2348" s="1"/>
      <c r="P2348" s="90"/>
      <c r="Q2348" s="99"/>
      <c r="R2348" s="97"/>
      <c r="S2348" s="97"/>
      <c r="T2348" s="4"/>
      <c r="U2348" s="4"/>
      <c r="V2348" s="2"/>
      <c r="W2348" s="1"/>
      <c r="X2348" s="90"/>
      <c r="Y2348" s="90"/>
      <c r="Z2348" s="97"/>
      <c r="AA2348" s="97"/>
      <c r="AB2348" s="97"/>
      <c r="AC2348" s="6"/>
      <c r="AD2348" s="103"/>
      <c r="AE2348" s="4"/>
      <c r="AF2348" s="4"/>
      <c r="AG2348" s="2"/>
      <c r="AH2348" s="1"/>
      <c r="AI2348" s="90"/>
      <c r="AJ2348" s="99"/>
      <c r="AK2348" s="97"/>
      <c r="AL2348" s="97"/>
      <c r="AM2348" s="4"/>
      <c r="AN2348" s="4"/>
      <c r="AO2348" s="2"/>
      <c r="AP2348" s="1"/>
      <c r="AQ2348" s="90"/>
      <c r="AR2348" s="90"/>
      <c r="AS2348" s="97"/>
      <c r="AT2348" s="97"/>
      <c r="AU2348" s="97"/>
      <c r="AV2348" s="6"/>
      <c r="AW2348" s="103"/>
      <c r="AX2348" s="4"/>
      <c r="AY2348" s="4"/>
      <c r="AZ2348" s="2"/>
      <c r="BA2348" s="1"/>
      <c r="BB2348" s="90"/>
      <c r="BC2348" s="99"/>
      <c r="BD2348" s="97"/>
      <c r="BE2348" s="97"/>
      <c r="BF2348" s="4"/>
      <c r="BG2348" s="4"/>
      <c r="BH2348" s="2"/>
      <c r="BI2348" s="1"/>
    </row>
    <row r="2349" spans="1:61" customFormat="1" ht="15">
      <c r="A2349" s="4"/>
      <c r="B2349" s="4"/>
      <c r="C2349" s="2"/>
      <c r="D2349" s="1"/>
      <c r="E2349" s="90"/>
      <c r="F2349" s="90"/>
      <c r="G2349" s="97"/>
      <c r="H2349" s="97"/>
      <c r="I2349" s="97"/>
      <c r="J2349" s="6"/>
      <c r="K2349" s="103"/>
      <c r="L2349" s="4"/>
      <c r="M2349" s="4"/>
      <c r="N2349" s="2"/>
      <c r="O2349" s="1"/>
      <c r="P2349" s="90"/>
      <c r="Q2349" s="99"/>
      <c r="R2349" s="97"/>
      <c r="S2349" s="97"/>
      <c r="T2349" s="4"/>
      <c r="U2349" s="4"/>
      <c r="V2349" s="2"/>
      <c r="W2349" s="1"/>
      <c r="X2349" s="90"/>
      <c r="Y2349" s="90"/>
      <c r="Z2349" s="97"/>
      <c r="AA2349" s="97"/>
      <c r="AB2349" s="97"/>
      <c r="AC2349" s="6"/>
      <c r="AD2349" s="103"/>
      <c r="AE2349" s="4"/>
      <c r="AF2349" s="4"/>
      <c r="AG2349" s="2"/>
      <c r="AH2349" s="1"/>
      <c r="AI2349" s="90"/>
      <c r="AJ2349" s="99"/>
      <c r="AK2349" s="97"/>
      <c r="AL2349" s="97"/>
      <c r="AM2349" s="4"/>
      <c r="AN2349" s="4"/>
      <c r="AO2349" s="2"/>
      <c r="AP2349" s="1"/>
      <c r="AQ2349" s="90"/>
      <c r="AR2349" s="90"/>
      <c r="AS2349" s="97"/>
      <c r="AT2349" s="97"/>
      <c r="AU2349" s="97"/>
      <c r="AV2349" s="6"/>
      <c r="AW2349" s="103"/>
      <c r="AX2349" s="4"/>
      <c r="AY2349" s="4"/>
      <c r="AZ2349" s="2"/>
      <c r="BA2349" s="1"/>
      <c r="BB2349" s="90"/>
      <c r="BC2349" s="99"/>
      <c r="BD2349" s="97"/>
      <c r="BE2349" s="97"/>
      <c r="BF2349" s="4"/>
      <c r="BG2349" s="4"/>
      <c r="BH2349" s="2"/>
      <c r="BI2349" s="1"/>
    </row>
    <row r="2350" spans="1:61" customFormat="1" ht="15">
      <c r="A2350" s="4"/>
      <c r="B2350" s="4"/>
      <c r="C2350" s="2"/>
      <c r="D2350" s="1"/>
      <c r="E2350" s="90"/>
      <c r="F2350" s="90"/>
      <c r="G2350" s="97"/>
      <c r="H2350" s="97"/>
      <c r="I2350" s="97"/>
      <c r="J2350" s="6"/>
      <c r="K2350" s="103"/>
      <c r="L2350" s="4"/>
      <c r="M2350" s="4"/>
      <c r="N2350" s="2"/>
      <c r="O2350" s="1"/>
      <c r="P2350" s="90"/>
      <c r="Q2350" s="99"/>
      <c r="R2350" s="97"/>
      <c r="S2350" s="97"/>
      <c r="T2350" s="4"/>
      <c r="U2350" s="4"/>
      <c r="V2350" s="2"/>
      <c r="W2350" s="1"/>
      <c r="X2350" s="90"/>
      <c r="Y2350" s="90"/>
      <c r="Z2350" s="97"/>
      <c r="AA2350" s="97"/>
      <c r="AB2350" s="97"/>
      <c r="AC2350" s="6"/>
      <c r="AD2350" s="103"/>
      <c r="AE2350" s="4"/>
      <c r="AF2350" s="4"/>
      <c r="AG2350" s="2"/>
      <c r="AH2350" s="1"/>
      <c r="AI2350" s="90"/>
      <c r="AJ2350" s="99"/>
      <c r="AK2350" s="97"/>
      <c r="AL2350" s="97"/>
      <c r="AM2350" s="4"/>
      <c r="AN2350" s="4"/>
      <c r="AO2350" s="2"/>
      <c r="AP2350" s="1"/>
      <c r="AQ2350" s="90"/>
      <c r="AR2350" s="90"/>
      <c r="AS2350" s="97"/>
      <c r="AT2350" s="97"/>
      <c r="AU2350" s="97"/>
      <c r="AV2350" s="6"/>
      <c r="AW2350" s="103"/>
      <c r="AX2350" s="4"/>
      <c r="AY2350" s="4"/>
      <c r="AZ2350" s="2"/>
      <c r="BA2350" s="1"/>
      <c r="BB2350" s="90"/>
      <c r="BC2350" s="99"/>
      <c r="BD2350" s="97"/>
      <c r="BE2350" s="97"/>
      <c r="BF2350" s="4"/>
      <c r="BG2350" s="4"/>
      <c r="BH2350" s="2"/>
      <c r="BI2350" s="1"/>
    </row>
    <row r="2351" spans="1:61" customFormat="1" ht="15">
      <c r="A2351" s="4"/>
      <c r="B2351" s="4"/>
      <c r="C2351" s="2"/>
      <c r="D2351" s="1"/>
      <c r="E2351" s="90"/>
      <c r="F2351" s="90"/>
      <c r="G2351" s="97"/>
      <c r="H2351" s="97"/>
      <c r="I2351" s="97"/>
      <c r="J2351" s="6"/>
      <c r="K2351" s="103"/>
      <c r="L2351" s="4"/>
      <c r="M2351" s="4"/>
      <c r="N2351" s="2"/>
      <c r="O2351" s="1"/>
      <c r="P2351" s="90"/>
      <c r="Q2351" s="99"/>
      <c r="R2351" s="97"/>
      <c r="S2351" s="97"/>
      <c r="T2351" s="4"/>
      <c r="U2351" s="4"/>
      <c r="V2351" s="2"/>
      <c r="W2351" s="1"/>
      <c r="X2351" s="90"/>
      <c r="Y2351" s="90"/>
      <c r="Z2351" s="97"/>
      <c r="AA2351" s="97"/>
      <c r="AB2351" s="97"/>
      <c r="AC2351" s="6"/>
      <c r="AD2351" s="103"/>
      <c r="AE2351" s="4"/>
      <c r="AF2351" s="4"/>
      <c r="AG2351" s="2"/>
      <c r="AH2351" s="1"/>
      <c r="AI2351" s="90"/>
      <c r="AJ2351" s="99"/>
      <c r="AK2351" s="97"/>
      <c r="AL2351" s="97"/>
      <c r="AM2351" s="4"/>
      <c r="AN2351" s="4"/>
      <c r="AO2351" s="2"/>
      <c r="AP2351" s="1"/>
      <c r="AQ2351" s="90"/>
      <c r="AR2351" s="90"/>
      <c r="AS2351" s="97"/>
      <c r="AT2351" s="97"/>
      <c r="AU2351" s="97"/>
      <c r="AV2351" s="6"/>
      <c r="AW2351" s="103"/>
      <c r="AX2351" s="4"/>
      <c r="AY2351" s="4"/>
      <c r="AZ2351" s="2"/>
      <c r="BA2351" s="1"/>
      <c r="BB2351" s="90"/>
      <c r="BC2351" s="99"/>
      <c r="BD2351" s="97"/>
      <c r="BE2351" s="97"/>
      <c r="BF2351" s="4"/>
      <c r="BG2351" s="4"/>
      <c r="BH2351" s="2"/>
      <c r="BI2351" s="1"/>
    </row>
    <row r="2352" spans="1:61" customFormat="1" ht="15">
      <c r="A2352" s="4"/>
      <c r="B2352" s="4"/>
      <c r="C2352" s="2"/>
      <c r="D2352" s="1"/>
      <c r="E2352" s="90"/>
      <c r="F2352" s="90"/>
      <c r="G2352" s="97"/>
      <c r="H2352" s="97"/>
      <c r="I2352" s="97"/>
      <c r="J2352" s="6"/>
      <c r="K2352" s="103"/>
      <c r="L2352" s="4"/>
      <c r="M2352" s="4"/>
      <c r="N2352" s="2"/>
      <c r="O2352" s="1"/>
      <c r="P2352" s="90"/>
      <c r="Q2352" s="99"/>
      <c r="R2352" s="97"/>
      <c r="S2352" s="97"/>
      <c r="T2352" s="4"/>
      <c r="U2352" s="4"/>
      <c r="V2352" s="2"/>
      <c r="W2352" s="1"/>
      <c r="X2352" s="90"/>
      <c r="Y2352" s="90"/>
      <c r="Z2352" s="97"/>
      <c r="AA2352" s="97"/>
      <c r="AB2352" s="97"/>
      <c r="AC2352" s="6"/>
      <c r="AD2352" s="103"/>
      <c r="AE2352" s="4"/>
      <c r="AF2352" s="4"/>
      <c r="AG2352" s="2"/>
      <c r="AH2352" s="1"/>
      <c r="AI2352" s="90"/>
      <c r="AJ2352" s="99"/>
      <c r="AK2352" s="97"/>
      <c r="AL2352" s="97"/>
      <c r="AM2352" s="4"/>
      <c r="AN2352" s="4"/>
      <c r="AO2352" s="2"/>
      <c r="AP2352" s="1"/>
      <c r="AQ2352" s="90"/>
      <c r="AR2352" s="90"/>
      <c r="AS2352" s="97"/>
      <c r="AT2352" s="97"/>
      <c r="AU2352" s="97"/>
      <c r="AV2352" s="6"/>
      <c r="AW2352" s="103"/>
      <c r="AX2352" s="4"/>
      <c r="AY2352" s="4"/>
      <c r="AZ2352" s="2"/>
      <c r="BA2352" s="1"/>
      <c r="BB2352" s="90"/>
      <c r="BC2352" s="99"/>
      <c r="BD2352" s="97"/>
      <c r="BE2352" s="97"/>
      <c r="BF2352" s="4"/>
      <c r="BG2352" s="4"/>
      <c r="BH2352" s="2"/>
      <c r="BI2352" s="1"/>
    </row>
    <row r="2353" spans="1:61" customFormat="1" ht="15">
      <c r="A2353" s="4"/>
      <c r="B2353" s="4"/>
      <c r="C2353" s="2"/>
      <c r="D2353" s="1"/>
      <c r="E2353" s="90"/>
      <c r="F2353" s="90"/>
      <c r="G2353" s="97"/>
      <c r="H2353" s="97"/>
      <c r="I2353" s="97"/>
      <c r="J2353" s="6"/>
      <c r="K2353" s="103"/>
      <c r="L2353" s="4"/>
      <c r="M2353" s="4"/>
      <c r="N2353" s="2"/>
      <c r="O2353" s="1"/>
      <c r="P2353" s="90"/>
      <c r="Q2353" s="99"/>
      <c r="R2353" s="97"/>
      <c r="S2353" s="97"/>
      <c r="T2353" s="4"/>
      <c r="U2353" s="4"/>
      <c r="V2353" s="2"/>
      <c r="W2353" s="1"/>
      <c r="X2353" s="90"/>
      <c r="Y2353" s="90"/>
      <c r="Z2353" s="97"/>
      <c r="AA2353" s="97"/>
      <c r="AB2353" s="97"/>
      <c r="AC2353" s="6"/>
      <c r="AD2353" s="103"/>
      <c r="AE2353" s="4"/>
      <c r="AF2353" s="4"/>
      <c r="AG2353" s="2"/>
      <c r="AH2353" s="1"/>
      <c r="AI2353" s="90"/>
      <c r="AJ2353" s="99"/>
      <c r="AK2353" s="97"/>
      <c r="AL2353" s="97"/>
      <c r="AM2353" s="4"/>
      <c r="AN2353" s="4"/>
      <c r="AO2353" s="2"/>
      <c r="AP2353" s="1"/>
      <c r="AQ2353" s="90"/>
      <c r="AR2353" s="90"/>
      <c r="AS2353" s="97"/>
      <c r="AT2353" s="97"/>
      <c r="AU2353" s="97"/>
      <c r="AV2353" s="6"/>
      <c r="AW2353" s="103"/>
      <c r="AX2353" s="4"/>
      <c r="AY2353" s="4"/>
      <c r="AZ2353" s="2"/>
      <c r="BA2353" s="1"/>
      <c r="BB2353" s="90"/>
      <c r="BC2353" s="99"/>
      <c r="BD2353" s="97"/>
      <c r="BE2353" s="97"/>
      <c r="BF2353" s="4"/>
      <c r="BG2353" s="4"/>
      <c r="BH2353" s="2"/>
      <c r="BI2353" s="1"/>
    </row>
    <row r="2354" spans="1:61" customFormat="1" ht="15">
      <c r="A2354" s="4"/>
      <c r="B2354" s="4"/>
      <c r="C2354" s="2"/>
      <c r="D2354" s="1"/>
      <c r="E2354" s="90"/>
      <c r="F2354" s="90"/>
      <c r="G2354" s="97"/>
      <c r="H2354" s="97"/>
      <c r="I2354" s="97"/>
      <c r="J2354" s="6"/>
      <c r="K2354" s="103"/>
      <c r="L2354" s="4"/>
      <c r="M2354" s="4"/>
      <c r="N2354" s="2"/>
      <c r="O2354" s="1"/>
      <c r="P2354" s="90"/>
      <c r="Q2354" s="99"/>
      <c r="R2354" s="97"/>
      <c r="S2354" s="97"/>
      <c r="T2354" s="4"/>
      <c r="U2354" s="4"/>
      <c r="V2354" s="2"/>
      <c r="W2354" s="1"/>
      <c r="X2354" s="90"/>
      <c r="Y2354" s="90"/>
      <c r="Z2354" s="97"/>
      <c r="AA2354" s="97"/>
      <c r="AB2354" s="97"/>
      <c r="AC2354" s="6"/>
      <c r="AD2354" s="103"/>
      <c r="AE2354" s="4"/>
      <c r="AF2354" s="4"/>
      <c r="AG2354" s="2"/>
      <c r="AH2354" s="1"/>
      <c r="AI2354" s="90"/>
      <c r="AJ2354" s="99"/>
      <c r="AK2354" s="97"/>
      <c r="AL2354" s="97"/>
      <c r="AM2354" s="4"/>
      <c r="AN2354" s="4"/>
      <c r="AO2354" s="2"/>
      <c r="AP2354" s="1"/>
      <c r="AQ2354" s="90"/>
      <c r="AR2354" s="90"/>
      <c r="AS2354" s="97"/>
      <c r="AT2354" s="97"/>
      <c r="AU2354" s="97"/>
      <c r="AV2354" s="6"/>
      <c r="AW2354" s="103"/>
      <c r="AX2354" s="4"/>
      <c r="AY2354" s="4"/>
      <c r="AZ2354" s="2"/>
      <c r="BA2354" s="1"/>
      <c r="BB2354" s="90"/>
      <c r="BC2354" s="99"/>
      <c r="BD2354" s="97"/>
      <c r="BE2354" s="97"/>
      <c r="BF2354" s="4"/>
      <c r="BG2354" s="4"/>
      <c r="BH2354" s="2"/>
      <c r="BI2354" s="1"/>
    </row>
    <row r="2355" spans="1:61" customFormat="1" ht="15">
      <c r="A2355" s="4"/>
      <c r="B2355" s="4"/>
      <c r="C2355" s="2"/>
      <c r="D2355" s="1"/>
      <c r="E2355" s="90"/>
      <c r="F2355" s="90"/>
      <c r="G2355" s="97"/>
      <c r="H2355" s="97"/>
      <c r="I2355" s="97"/>
      <c r="J2355" s="6"/>
      <c r="K2355" s="103"/>
      <c r="L2355" s="4"/>
      <c r="M2355" s="4"/>
      <c r="N2355" s="2"/>
      <c r="O2355" s="1"/>
      <c r="P2355" s="90"/>
      <c r="Q2355" s="99"/>
      <c r="R2355" s="97"/>
      <c r="S2355" s="97"/>
      <c r="T2355" s="4"/>
      <c r="U2355" s="4"/>
      <c r="V2355" s="2"/>
      <c r="W2355" s="1"/>
      <c r="X2355" s="90"/>
      <c r="Y2355" s="90"/>
      <c r="Z2355" s="97"/>
      <c r="AA2355" s="97"/>
      <c r="AB2355" s="97"/>
      <c r="AC2355" s="6"/>
      <c r="AD2355" s="103"/>
      <c r="AE2355" s="4"/>
      <c r="AF2355" s="4"/>
      <c r="AG2355" s="2"/>
      <c r="AH2355" s="1"/>
      <c r="AI2355" s="90"/>
      <c r="AJ2355" s="99"/>
      <c r="AK2355" s="97"/>
      <c r="AL2355" s="97"/>
      <c r="AM2355" s="4"/>
      <c r="AN2355" s="4"/>
      <c r="AO2355" s="2"/>
      <c r="AP2355" s="1"/>
      <c r="AQ2355" s="90"/>
      <c r="AR2355" s="90"/>
      <c r="AS2355" s="97"/>
      <c r="AT2355" s="97"/>
      <c r="AU2355" s="97"/>
      <c r="AV2355" s="6"/>
      <c r="AW2355" s="103"/>
      <c r="AX2355" s="4"/>
      <c r="AY2355" s="4"/>
      <c r="AZ2355" s="2"/>
      <c r="BA2355" s="1"/>
      <c r="BB2355" s="90"/>
      <c r="BC2355" s="99"/>
      <c r="BD2355" s="97"/>
      <c r="BE2355" s="97"/>
      <c r="BF2355" s="4"/>
      <c r="BG2355" s="4"/>
      <c r="BH2355" s="2"/>
      <c r="BI2355" s="1"/>
    </row>
    <row r="2356" spans="1:61" customFormat="1" ht="15">
      <c r="A2356" s="4"/>
      <c r="B2356" s="4"/>
      <c r="C2356" s="2"/>
      <c r="D2356" s="1"/>
      <c r="E2356" s="90"/>
      <c r="F2356" s="90"/>
      <c r="G2356" s="97"/>
      <c r="H2356" s="97"/>
      <c r="I2356" s="97"/>
      <c r="J2356" s="6"/>
      <c r="K2356" s="103"/>
      <c r="L2356" s="4"/>
      <c r="M2356" s="4"/>
      <c r="N2356" s="2"/>
      <c r="O2356" s="1"/>
      <c r="P2356" s="90"/>
      <c r="Q2356" s="99"/>
      <c r="R2356" s="97"/>
      <c r="S2356" s="97"/>
      <c r="T2356" s="4"/>
      <c r="U2356" s="4"/>
      <c r="V2356" s="2"/>
      <c r="W2356" s="1"/>
      <c r="X2356" s="90"/>
      <c r="Y2356" s="90"/>
      <c r="Z2356" s="97"/>
      <c r="AA2356" s="97"/>
      <c r="AB2356" s="97"/>
      <c r="AC2356" s="6"/>
      <c r="AD2356" s="103"/>
      <c r="AE2356" s="4"/>
      <c r="AF2356" s="4"/>
      <c r="AG2356" s="2"/>
      <c r="AH2356" s="1"/>
      <c r="AI2356" s="90"/>
      <c r="AJ2356" s="99"/>
      <c r="AK2356" s="97"/>
      <c r="AL2356" s="97"/>
      <c r="AM2356" s="4"/>
      <c r="AN2356" s="4"/>
      <c r="AO2356" s="2"/>
      <c r="AP2356" s="1"/>
      <c r="AQ2356" s="90"/>
      <c r="AR2356" s="90"/>
      <c r="AS2356" s="97"/>
      <c r="AT2356" s="97"/>
      <c r="AU2356" s="97"/>
      <c r="AV2356" s="6"/>
      <c r="AW2356" s="103"/>
      <c r="AX2356" s="4"/>
      <c r="AY2356" s="4"/>
      <c r="AZ2356" s="2"/>
      <c r="BA2356" s="1"/>
      <c r="BB2356" s="90"/>
      <c r="BC2356" s="99"/>
      <c r="BD2356" s="97"/>
      <c r="BE2356" s="97"/>
      <c r="BF2356" s="4"/>
      <c r="BG2356" s="4"/>
      <c r="BH2356" s="2"/>
      <c r="BI2356" s="1"/>
    </row>
    <row r="2357" spans="1:61" customFormat="1" ht="15">
      <c r="A2357" s="4"/>
      <c r="B2357" s="4"/>
      <c r="C2357" s="2"/>
      <c r="D2357" s="1"/>
      <c r="E2357" s="90"/>
      <c r="F2357" s="90"/>
      <c r="G2357" s="97"/>
      <c r="H2357" s="97"/>
      <c r="I2357" s="97"/>
      <c r="J2357" s="6"/>
      <c r="K2357" s="103"/>
      <c r="L2357" s="4"/>
      <c r="M2357" s="4"/>
      <c r="N2357" s="2"/>
      <c r="O2357" s="1"/>
      <c r="P2357" s="90"/>
      <c r="Q2357" s="99"/>
      <c r="R2357" s="97"/>
      <c r="S2357" s="97"/>
      <c r="T2357" s="4"/>
      <c r="U2357" s="4"/>
      <c r="V2357" s="2"/>
      <c r="W2357" s="1"/>
      <c r="X2357" s="90"/>
      <c r="Y2357" s="90"/>
      <c r="Z2357" s="97"/>
      <c r="AA2357" s="97"/>
      <c r="AB2357" s="97"/>
      <c r="AC2357" s="6"/>
      <c r="AD2357" s="103"/>
      <c r="AE2357" s="4"/>
      <c r="AF2357" s="4"/>
      <c r="AG2357" s="2"/>
      <c r="AH2357" s="1"/>
      <c r="AI2357" s="90"/>
      <c r="AJ2357" s="99"/>
      <c r="AK2357" s="97"/>
      <c r="AL2357" s="97"/>
      <c r="AM2357" s="4"/>
      <c r="AN2357" s="4"/>
      <c r="AO2357" s="2"/>
      <c r="AP2357" s="1"/>
      <c r="AQ2357" s="90"/>
      <c r="AR2357" s="90"/>
      <c r="AS2357" s="97"/>
      <c r="AT2357" s="97"/>
      <c r="AU2357" s="97"/>
      <c r="AV2357" s="6"/>
      <c r="AW2357" s="103"/>
      <c r="AX2357" s="4"/>
      <c r="AY2357" s="4"/>
      <c r="AZ2357" s="2"/>
      <c r="BA2357" s="1"/>
      <c r="BB2357" s="90"/>
      <c r="BC2357" s="99"/>
      <c r="BD2357" s="97"/>
      <c r="BE2357" s="97"/>
      <c r="BF2357" s="4"/>
      <c r="BG2357" s="4"/>
      <c r="BH2357" s="2"/>
      <c r="BI2357" s="1"/>
    </row>
    <row r="2358" spans="1:61" customFormat="1" ht="15">
      <c r="A2358" s="4"/>
      <c r="B2358" s="4"/>
      <c r="C2358" s="2"/>
      <c r="D2358" s="1"/>
      <c r="E2358" s="90"/>
      <c r="F2358" s="90"/>
      <c r="G2358" s="97"/>
      <c r="H2358" s="97"/>
      <c r="I2358" s="97"/>
      <c r="J2358" s="6"/>
      <c r="K2358" s="103"/>
      <c r="L2358" s="4"/>
      <c r="M2358" s="4"/>
      <c r="N2358" s="2"/>
      <c r="O2358" s="1"/>
      <c r="P2358" s="90"/>
      <c r="Q2358" s="99"/>
      <c r="R2358" s="97"/>
      <c r="S2358" s="97"/>
      <c r="T2358" s="4"/>
      <c r="U2358" s="4"/>
      <c r="V2358" s="2"/>
      <c r="W2358" s="1"/>
      <c r="X2358" s="90"/>
      <c r="Y2358" s="90"/>
      <c r="Z2358" s="97"/>
      <c r="AA2358" s="97"/>
      <c r="AB2358" s="97"/>
      <c r="AC2358" s="6"/>
      <c r="AD2358" s="103"/>
      <c r="AE2358" s="4"/>
      <c r="AF2358" s="4"/>
      <c r="AG2358" s="2"/>
      <c r="AH2358" s="1"/>
      <c r="AI2358" s="90"/>
      <c r="AJ2358" s="99"/>
      <c r="AK2358" s="97"/>
      <c r="AL2358" s="97"/>
      <c r="AM2358" s="4"/>
      <c r="AN2358" s="4"/>
      <c r="AO2358" s="2"/>
      <c r="AP2358" s="1"/>
      <c r="AQ2358" s="90"/>
      <c r="AR2358" s="90"/>
      <c r="AS2358" s="97"/>
      <c r="AT2358" s="97"/>
      <c r="AU2358" s="97"/>
      <c r="AV2358" s="6"/>
      <c r="AW2358" s="103"/>
      <c r="AX2358" s="4"/>
      <c r="AY2358" s="4"/>
      <c r="AZ2358" s="2"/>
      <c r="BA2358" s="1"/>
      <c r="BB2358" s="90"/>
      <c r="BC2358" s="99"/>
      <c r="BD2358" s="97"/>
      <c r="BE2358" s="97"/>
      <c r="BF2358" s="4"/>
      <c r="BG2358" s="4"/>
      <c r="BH2358" s="2"/>
      <c r="BI2358" s="1"/>
    </row>
    <row r="2359" spans="1:61" customFormat="1" ht="15">
      <c r="A2359" s="4"/>
      <c r="B2359" s="4"/>
      <c r="C2359" s="2"/>
      <c r="D2359" s="1"/>
      <c r="E2359" s="90"/>
      <c r="F2359" s="90"/>
      <c r="G2359" s="97"/>
      <c r="H2359" s="97"/>
      <c r="I2359" s="97"/>
      <c r="J2359" s="6"/>
      <c r="K2359" s="103"/>
      <c r="L2359" s="4"/>
      <c r="M2359" s="4"/>
      <c r="N2359" s="2"/>
      <c r="O2359" s="1"/>
      <c r="P2359" s="90"/>
      <c r="Q2359" s="99"/>
      <c r="R2359" s="97"/>
      <c r="S2359" s="97"/>
      <c r="T2359" s="4"/>
      <c r="U2359" s="4"/>
      <c r="V2359" s="2"/>
      <c r="W2359" s="1"/>
      <c r="X2359" s="90"/>
      <c r="Y2359" s="90"/>
      <c r="Z2359" s="97"/>
      <c r="AA2359" s="97"/>
      <c r="AB2359" s="97"/>
      <c r="AC2359" s="6"/>
      <c r="AD2359" s="103"/>
      <c r="AE2359" s="4"/>
      <c r="AF2359" s="4"/>
      <c r="AG2359" s="2"/>
      <c r="AH2359" s="1"/>
      <c r="AI2359" s="90"/>
      <c r="AJ2359" s="99"/>
      <c r="AK2359" s="97"/>
      <c r="AL2359" s="97"/>
      <c r="AM2359" s="4"/>
      <c r="AN2359" s="4"/>
      <c r="AO2359" s="2"/>
      <c r="AP2359" s="1"/>
      <c r="AQ2359" s="90"/>
      <c r="AR2359" s="90"/>
      <c r="AS2359" s="97"/>
      <c r="AT2359" s="97"/>
      <c r="AU2359" s="97"/>
      <c r="AV2359" s="6"/>
      <c r="AW2359" s="103"/>
      <c r="AX2359" s="4"/>
      <c r="AY2359" s="4"/>
      <c r="AZ2359" s="2"/>
      <c r="BA2359" s="1"/>
      <c r="BB2359" s="90"/>
      <c r="BC2359" s="99"/>
      <c r="BD2359" s="97"/>
      <c r="BE2359" s="97"/>
      <c r="BF2359" s="4"/>
      <c r="BG2359" s="4"/>
      <c r="BH2359" s="2"/>
      <c r="BI2359" s="1"/>
    </row>
    <row r="2360" spans="1:61" customFormat="1" ht="15">
      <c r="A2360" s="4"/>
      <c r="B2360" s="4"/>
      <c r="C2360" s="2"/>
      <c r="D2360" s="1"/>
      <c r="E2360" s="90"/>
      <c r="F2360" s="90"/>
      <c r="G2360" s="97"/>
      <c r="H2360" s="97"/>
      <c r="I2360" s="97"/>
      <c r="J2360" s="6"/>
      <c r="K2360" s="103"/>
      <c r="L2360" s="4"/>
      <c r="M2360" s="4"/>
      <c r="N2360" s="2"/>
      <c r="O2360" s="1"/>
      <c r="P2360" s="90"/>
      <c r="Q2360" s="99"/>
      <c r="R2360" s="97"/>
      <c r="S2360" s="97"/>
      <c r="T2360" s="4"/>
      <c r="U2360" s="4"/>
      <c r="V2360" s="2"/>
      <c r="W2360" s="1"/>
      <c r="X2360" s="90"/>
      <c r="Y2360" s="90"/>
      <c r="Z2360" s="97"/>
      <c r="AA2360" s="97"/>
      <c r="AB2360" s="97"/>
      <c r="AC2360" s="6"/>
      <c r="AD2360" s="103"/>
      <c r="AE2360" s="4"/>
      <c r="AF2360" s="4"/>
      <c r="AG2360" s="2"/>
      <c r="AH2360" s="1"/>
      <c r="AI2360" s="90"/>
      <c r="AJ2360" s="99"/>
      <c r="AK2360" s="97"/>
      <c r="AL2360" s="97"/>
      <c r="AM2360" s="4"/>
      <c r="AN2360" s="4"/>
      <c r="AO2360" s="2"/>
      <c r="AP2360" s="1"/>
      <c r="AQ2360" s="90"/>
      <c r="AR2360" s="90"/>
      <c r="AS2360" s="97"/>
      <c r="AT2360" s="97"/>
      <c r="AU2360" s="97"/>
      <c r="AV2360" s="6"/>
      <c r="AW2360" s="103"/>
      <c r="AX2360" s="4"/>
      <c r="AY2360" s="4"/>
      <c r="AZ2360" s="2"/>
      <c r="BA2360" s="1"/>
      <c r="BB2360" s="90"/>
      <c r="BC2360" s="99"/>
      <c r="BD2360" s="97"/>
      <c r="BE2360" s="97"/>
      <c r="BF2360" s="4"/>
      <c r="BG2360" s="4"/>
      <c r="BH2360" s="2"/>
      <c r="BI2360" s="1"/>
    </row>
    <row r="2361" spans="1:61" customFormat="1" ht="15">
      <c r="A2361" s="4"/>
      <c r="B2361" s="4"/>
      <c r="C2361" s="2"/>
      <c r="D2361" s="1"/>
      <c r="E2361" s="90"/>
      <c r="F2361" s="90"/>
      <c r="G2361" s="97"/>
      <c r="H2361" s="97"/>
      <c r="I2361" s="97"/>
      <c r="J2361" s="6"/>
      <c r="K2361" s="103"/>
      <c r="L2361" s="4"/>
      <c r="M2361" s="4"/>
      <c r="N2361" s="2"/>
      <c r="O2361" s="1"/>
      <c r="P2361" s="90"/>
      <c r="Q2361" s="99"/>
      <c r="R2361" s="97"/>
      <c r="S2361" s="97"/>
      <c r="T2361" s="4"/>
      <c r="U2361" s="4"/>
      <c r="V2361" s="2"/>
      <c r="W2361" s="1"/>
      <c r="X2361" s="90"/>
      <c r="Y2361" s="90"/>
      <c r="Z2361" s="97"/>
      <c r="AA2361" s="97"/>
      <c r="AB2361" s="97"/>
      <c r="AC2361" s="6"/>
      <c r="AD2361" s="103"/>
      <c r="AE2361" s="4"/>
      <c r="AF2361" s="4"/>
      <c r="AG2361" s="2"/>
      <c r="AH2361" s="1"/>
      <c r="AI2361" s="90"/>
      <c r="AJ2361" s="99"/>
      <c r="AK2361" s="97"/>
      <c r="AL2361" s="97"/>
      <c r="AM2361" s="4"/>
      <c r="AN2361" s="4"/>
      <c r="AO2361" s="2"/>
      <c r="AP2361" s="1"/>
      <c r="AQ2361" s="90"/>
      <c r="AR2361" s="90"/>
      <c r="AS2361" s="97"/>
      <c r="AT2361" s="97"/>
      <c r="AU2361" s="97"/>
      <c r="AV2361" s="6"/>
      <c r="AW2361" s="103"/>
      <c r="AX2361" s="4"/>
      <c r="AY2361" s="4"/>
      <c r="AZ2361" s="2"/>
      <c r="BA2361" s="1"/>
      <c r="BB2361" s="90"/>
      <c r="BC2361" s="99"/>
      <c r="BD2361" s="97"/>
      <c r="BE2361" s="97"/>
      <c r="BF2361" s="4"/>
      <c r="BG2361" s="4"/>
      <c r="BH2361" s="2"/>
      <c r="BI2361" s="1"/>
    </row>
    <row r="2362" spans="1:61" customFormat="1" ht="15">
      <c r="A2362" s="4"/>
      <c r="B2362" s="4"/>
      <c r="C2362" s="2"/>
      <c r="D2362" s="1"/>
      <c r="E2362" s="90"/>
      <c r="F2362" s="90"/>
      <c r="G2362" s="97"/>
      <c r="H2362" s="97"/>
      <c r="I2362" s="97"/>
      <c r="J2362" s="6"/>
      <c r="K2362" s="103"/>
      <c r="L2362" s="4"/>
      <c r="M2362" s="4"/>
      <c r="N2362" s="2"/>
      <c r="O2362" s="1"/>
      <c r="P2362" s="90"/>
      <c r="Q2362" s="99"/>
      <c r="R2362" s="97"/>
      <c r="S2362" s="97"/>
      <c r="T2362" s="4"/>
      <c r="U2362" s="4"/>
      <c r="V2362" s="2"/>
      <c r="W2362" s="1"/>
      <c r="X2362" s="90"/>
      <c r="Y2362" s="90"/>
      <c r="Z2362" s="97"/>
      <c r="AA2362" s="97"/>
      <c r="AB2362" s="97"/>
      <c r="AC2362" s="6"/>
      <c r="AD2362" s="103"/>
      <c r="AE2362" s="4"/>
      <c r="AF2362" s="4"/>
      <c r="AG2362" s="2"/>
      <c r="AH2362" s="1"/>
      <c r="AI2362" s="90"/>
      <c r="AJ2362" s="99"/>
      <c r="AK2362" s="97"/>
      <c r="AL2362" s="97"/>
      <c r="AM2362" s="4"/>
      <c r="AN2362" s="4"/>
      <c r="AO2362" s="2"/>
      <c r="AP2362" s="1"/>
      <c r="AQ2362" s="90"/>
      <c r="AR2362" s="90"/>
      <c r="AS2362" s="97"/>
      <c r="AT2362" s="97"/>
      <c r="AU2362" s="97"/>
      <c r="AV2362" s="6"/>
      <c r="AW2362" s="103"/>
      <c r="AX2362" s="4"/>
      <c r="AY2362" s="4"/>
      <c r="AZ2362" s="2"/>
      <c r="BA2362" s="1"/>
      <c r="BB2362" s="90"/>
      <c r="BC2362" s="99"/>
      <c r="BD2362" s="97"/>
      <c r="BE2362" s="97"/>
      <c r="BF2362" s="4"/>
      <c r="BG2362" s="4"/>
      <c r="BH2362" s="2"/>
      <c r="BI2362" s="1"/>
    </row>
    <row r="2363" spans="1:61" customFormat="1" ht="15">
      <c r="A2363" s="4"/>
      <c r="B2363" s="4"/>
      <c r="C2363" s="2"/>
      <c r="D2363" s="1"/>
      <c r="E2363" s="90"/>
      <c r="F2363" s="90"/>
      <c r="G2363" s="97"/>
      <c r="H2363" s="97"/>
      <c r="I2363" s="97"/>
      <c r="J2363" s="6"/>
      <c r="K2363" s="103"/>
      <c r="L2363" s="4"/>
      <c r="M2363" s="4"/>
      <c r="N2363" s="2"/>
      <c r="O2363" s="1"/>
      <c r="P2363" s="90"/>
      <c r="Q2363" s="99"/>
      <c r="R2363" s="97"/>
      <c r="S2363" s="97"/>
      <c r="T2363" s="4"/>
      <c r="U2363" s="4"/>
      <c r="V2363" s="2"/>
      <c r="W2363" s="1"/>
      <c r="X2363" s="90"/>
      <c r="Y2363" s="90"/>
      <c r="Z2363" s="97"/>
      <c r="AA2363" s="97"/>
      <c r="AB2363" s="97"/>
      <c r="AC2363" s="6"/>
      <c r="AD2363" s="103"/>
      <c r="AE2363" s="4"/>
      <c r="AF2363" s="4"/>
      <c r="AG2363" s="2"/>
      <c r="AH2363" s="1"/>
      <c r="AI2363" s="90"/>
      <c r="AJ2363" s="99"/>
      <c r="AK2363" s="97"/>
      <c r="AL2363" s="97"/>
      <c r="AM2363" s="4"/>
      <c r="AN2363" s="4"/>
      <c r="AO2363" s="2"/>
      <c r="AP2363" s="1"/>
      <c r="AQ2363" s="90"/>
      <c r="AR2363" s="90"/>
      <c r="AS2363" s="97"/>
      <c r="AT2363" s="97"/>
      <c r="AU2363" s="97"/>
      <c r="AV2363" s="6"/>
      <c r="AW2363" s="103"/>
      <c r="AX2363" s="4"/>
      <c r="AY2363" s="4"/>
      <c r="AZ2363" s="2"/>
      <c r="BA2363" s="1"/>
      <c r="BB2363" s="90"/>
      <c r="BC2363" s="99"/>
      <c r="BD2363" s="97"/>
      <c r="BE2363" s="97"/>
      <c r="BF2363" s="4"/>
      <c r="BG2363" s="4"/>
      <c r="BH2363" s="2"/>
      <c r="BI2363" s="1"/>
    </row>
    <row r="2364" spans="1:61" customFormat="1" ht="15">
      <c r="A2364" s="4"/>
      <c r="B2364" s="4"/>
      <c r="C2364" s="2"/>
      <c r="D2364" s="1"/>
      <c r="E2364" s="90"/>
      <c r="F2364" s="90"/>
      <c r="G2364" s="97"/>
      <c r="H2364" s="97"/>
      <c r="I2364" s="97"/>
      <c r="J2364" s="6"/>
      <c r="K2364" s="103"/>
      <c r="L2364" s="4"/>
      <c r="M2364" s="4"/>
      <c r="N2364" s="2"/>
      <c r="O2364" s="1"/>
      <c r="P2364" s="90"/>
      <c r="Q2364" s="99"/>
      <c r="R2364" s="97"/>
      <c r="S2364" s="97"/>
      <c r="T2364" s="4"/>
      <c r="U2364" s="4"/>
      <c r="V2364" s="2"/>
      <c r="W2364" s="1"/>
      <c r="X2364" s="90"/>
      <c r="Y2364" s="90"/>
      <c r="Z2364" s="97"/>
      <c r="AA2364" s="97"/>
      <c r="AB2364" s="97"/>
      <c r="AC2364" s="6"/>
      <c r="AD2364" s="103"/>
      <c r="AE2364" s="4"/>
      <c r="AF2364" s="4"/>
      <c r="AG2364" s="2"/>
      <c r="AH2364" s="1"/>
      <c r="AI2364" s="90"/>
      <c r="AJ2364" s="99"/>
      <c r="AK2364" s="97"/>
      <c r="AL2364" s="97"/>
      <c r="AM2364" s="4"/>
      <c r="AN2364" s="4"/>
      <c r="AO2364" s="2"/>
      <c r="AP2364" s="1"/>
      <c r="AQ2364" s="90"/>
      <c r="AR2364" s="90"/>
      <c r="AS2364" s="97"/>
      <c r="AT2364" s="97"/>
      <c r="AU2364" s="97"/>
      <c r="AV2364" s="6"/>
      <c r="AW2364" s="103"/>
      <c r="AX2364" s="4"/>
      <c r="AY2364" s="4"/>
      <c r="AZ2364" s="2"/>
      <c r="BA2364" s="1"/>
      <c r="BB2364" s="90"/>
      <c r="BC2364" s="99"/>
      <c r="BD2364" s="97"/>
      <c r="BE2364" s="97"/>
      <c r="BF2364" s="4"/>
      <c r="BG2364" s="4"/>
      <c r="BH2364" s="2"/>
      <c r="BI2364" s="1"/>
    </row>
    <row r="2365" spans="1:61" customFormat="1" ht="15">
      <c r="A2365" s="4"/>
      <c r="B2365" s="4"/>
      <c r="C2365" s="2"/>
      <c r="D2365" s="1"/>
      <c r="E2365" s="90"/>
      <c r="F2365" s="90"/>
      <c r="G2365" s="97"/>
      <c r="H2365" s="97"/>
      <c r="I2365" s="97"/>
      <c r="J2365" s="6"/>
      <c r="K2365" s="103"/>
      <c r="L2365" s="4"/>
      <c r="M2365" s="4"/>
      <c r="N2365" s="2"/>
      <c r="O2365" s="1"/>
      <c r="P2365" s="90"/>
      <c r="Q2365" s="99"/>
      <c r="R2365" s="97"/>
      <c r="S2365" s="97"/>
      <c r="T2365" s="4"/>
      <c r="U2365" s="4"/>
      <c r="V2365" s="2"/>
      <c r="W2365" s="1"/>
      <c r="X2365" s="90"/>
      <c r="Y2365" s="90"/>
      <c r="Z2365" s="97"/>
      <c r="AA2365" s="97"/>
      <c r="AB2365" s="97"/>
      <c r="AC2365" s="6"/>
      <c r="AD2365" s="103"/>
      <c r="AE2365" s="4"/>
      <c r="AF2365" s="4"/>
      <c r="AG2365" s="2"/>
      <c r="AH2365" s="1"/>
      <c r="AI2365" s="90"/>
      <c r="AJ2365" s="99"/>
      <c r="AK2365" s="97"/>
      <c r="AL2365" s="97"/>
      <c r="AM2365" s="4"/>
      <c r="AN2365" s="4"/>
      <c r="AO2365" s="2"/>
      <c r="AP2365" s="1"/>
      <c r="AQ2365" s="90"/>
      <c r="AR2365" s="90"/>
      <c r="AS2365" s="97"/>
      <c r="AT2365" s="97"/>
      <c r="AU2365" s="97"/>
      <c r="AV2365" s="6"/>
      <c r="AW2365" s="103"/>
      <c r="AX2365" s="4"/>
      <c r="AY2365" s="4"/>
      <c r="AZ2365" s="2"/>
      <c r="BA2365" s="1"/>
      <c r="BB2365" s="90"/>
      <c r="BC2365" s="99"/>
      <c r="BD2365" s="97"/>
      <c r="BE2365" s="97"/>
      <c r="BF2365" s="4"/>
      <c r="BG2365" s="4"/>
      <c r="BH2365" s="2"/>
      <c r="BI2365" s="1"/>
    </row>
    <row r="2366" spans="1:61" customFormat="1" ht="15">
      <c r="A2366" s="4"/>
      <c r="B2366" s="4"/>
      <c r="C2366" s="2"/>
      <c r="D2366" s="1"/>
      <c r="E2366" s="90"/>
      <c r="F2366" s="90"/>
      <c r="G2366" s="97"/>
      <c r="H2366" s="97"/>
      <c r="I2366" s="97"/>
      <c r="J2366" s="6"/>
      <c r="K2366" s="103"/>
      <c r="L2366" s="4"/>
      <c r="M2366" s="4"/>
      <c r="N2366" s="2"/>
      <c r="O2366" s="1"/>
      <c r="P2366" s="90"/>
      <c r="Q2366" s="99"/>
      <c r="R2366" s="97"/>
      <c r="S2366" s="97"/>
      <c r="T2366" s="4"/>
      <c r="U2366" s="4"/>
      <c r="V2366" s="2"/>
      <c r="W2366" s="1"/>
      <c r="X2366" s="90"/>
      <c r="Y2366" s="90"/>
      <c r="Z2366" s="97"/>
      <c r="AA2366" s="97"/>
      <c r="AB2366" s="97"/>
      <c r="AC2366" s="6"/>
      <c r="AD2366" s="103"/>
      <c r="AE2366" s="4"/>
      <c r="AF2366" s="4"/>
      <c r="AG2366" s="2"/>
      <c r="AH2366" s="1"/>
      <c r="AI2366" s="90"/>
      <c r="AJ2366" s="99"/>
      <c r="AK2366" s="97"/>
      <c r="AL2366" s="97"/>
      <c r="AM2366" s="4"/>
      <c r="AN2366" s="4"/>
      <c r="AO2366" s="2"/>
      <c r="AP2366" s="1"/>
      <c r="AQ2366" s="90"/>
      <c r="AR2366" s="90"/>
      <c r="AS2366" s="97"/>
      <c r="AT2366" s="97"/>
      <c r="AU2366" s="97"/>
      <c r="AV2366" s="6"/>
      <c r="AW2366" s="103"/>
      <c r="AX2366" s="4"/>
      <c r="AY2366" s="4"/>
      <c r="AZ2366" s="2"/>
      <c r="BA2366" s="1"/>
      <c r="BB2366" s="90"/>
      <c r="BC2366" s="99"/>
      <c r="BD2366" s="97"/>
      <c r="BE2366" s="97"/>
      <c r="BF2366" s="4"/>
      <c r="BG2366" s="4"/>
      <c r="BH2366" s="2"/>
      <c r="BI2366" s="1"/>
    </row>
    <row r="2367" spans="1:61" customFormat="1" ht="15">
      <c r="A2367" s="4"/>
      <c r="B2367" s="4"/>
      <c r="C2367" s="2"/>
      <c r="D2367" s="1"/>
      <c r="E2367" s="90"/>
      <c r="F2367" s="90"/>
      <c r="G2367" s="97"/>
      <c r="H2367" s="97"/>
      <c r="I2367" s="97"/>
      <c r="J2367" s="6"/>
      <c r="K2367" s="103"/>
      <c r="L2367" s="4"/>
      <c r="M2367" s="4"/>
      <c r="N2367" s="2"/>
      <c r="O2367" s="1"/>
      <c r="P2367" s="90"/>
      <c r="Q2367" s="99"/>
      <c r="R2367" s="97"/>
      <c r="S2367" s="97"/>
      <c r="T2367" s="4"/>
      <c r="U2367" s="4"/>
      <c r="V2367" s="2"/>
      <c r="W2367" s="1"/>
      <c r="X2367" s="90"/>
      <c r="Y2367" s="90"/>
      <c r="Z2367" s="97"/>
      <c r="AA2367" s="97"/>
      <c r="AB2367" s="97"/>
      <c r="AC2367" s="6"/>
      <c r="AD2367" s="103"/>
      <c r="AE2367" s="4"/>
      <c r="AF2367" s="4"/>
      <c r="AG2367" s="2"/>
      <c r="AH2367" s="1"/>
      <c r="AI2367" s="90"/>
      <c r="AJ2367" s="99"/>
      <c r="AK2367" s="97"/>
      <c r="AL2367" s="97"/>
      <c r="AM2367" s="4"/>
      <c r="AN2367" s="4"/>
      <c r="AO2367" s="2"/>
      <c r="AP2367" s="1"/>
      <c r="AQ2367" s="90"/>
      <c r="AR2367" s="90"/>
      <c r="AS2367" s="97"/>
      <c r="AT2367" s="97"/>
      <c r="AU2367" s="97"/>
      <c r="AV2367" s="6"/>
      <c r="AW2367" s="103"/>
      <c r="AX2367" s="4"/>
      <c r="AY2367" s="4"/>
      <c r="AZ2367" s="2"/>
      <c r="BA2367" s="1"/>
      <c r="BB2367" s="90"/>
      <c r="BC2367" s="99"/>
      <c r="BD2367" s="97"/>
      <c r="BE2367" s="97"/>
      <c r="BF2367" s="4"/>
      <c r="BG2367" s="4"/>
      <c r="BH2367" s="2"/>
      <c r="BI2367" s="1"/>
    </row>
    <row r="2368" spans="1:61" customFormat="1" ht="15">
      <c r="A2368" s="4"/>
      <c r="B2368" s="4"/>
      <c r="C2368" s="2"/>
      <c r="D2368" s="1"/>
      <c r="E2368" s="90"/>
      <c r="F2368" s="90"/>
      <c r="G2368" s="97"/>
      <c r="H2368" s="97"/>
      <c r="I2368" s="97"/>
      <c r="J2368" s="6"/>
      <c r="K2368" s="103"/>
      <c r="L2368" s="4"/>
      <c r="M2368" s="4"/>
      <c r="N2368" s="2"/>
      <c r="O2368" s="1"/>
      <c r="P2368" s="90"/>
      <c r="Q2368" s="99"/>
      <c r="R2368" s="97"/>
      <c r="S2368" s="97"/>
      <c r="T2368" s="4"/>
      <c r="U2368" s="4"/>
      <c r="V2368" s="2"/>
      <c r="W2368" s="1"/>
      <c r="X2368" s="90"/>
      <c r="Y2368" s="90"/>
      <c r="Z2368" s="97"/>
      <c r="AA2368" s="97"/>
      <c r="AB2368" s="97"/>
      <c r="AC2368" s="6"/>
      <c r="AD2368" s="103"/>
      <c r="AE2368" s="4"/>
      <c r="AF2368" s="4"/>
      <c r="AG2368" s="2"/>
      <c r="AH2368" s="1"/>
      <c r="AI2368" s="90"/>
      <c r="AJ2368" s="99"/>
      <c r="AK2368" s="97"/>
      <c r="AL2368" s="97"/>
      <c r="AM2368" s="4"/>
      <c r="AN2368" s="4"/>
      <c r="AO2368" s="2"/>
      <c r="AP2368" s="1"/>
      <c r="AQ2368" s="90"/>
      <c r="AR2368" s="90"/>
      <c r="AS2368" s="97"/>
      <c r="AT2368" s="97"/>
      <c r="AU2368" s="97"/>
      <c r="AV2368" s="6"/>
      <c r="AW2368" s="103"/>
      <c r="AX2368" s="4"/>
      <c r="AY2368" s="4"/>
      <c r="AZ2368" s="2"/>
      <c r="BA2368" s="1"/>
      <c r="BB2368" s="90"/>
      <c r="BC2368" s="99"/>
      <c r="BD2368" s="97"/>
      <c r="BE2368" s="97"/>
      <c r="BF2368" s="4"/>
      <c r="BG2368" s="4"/>
      <c r="BH2368" s="2"/>
      <c r="BI2368" s="1"/>
    </row>
    <row r="2369" spans="1:61" customFormat="1" ht="15">
      <c r="A2369" s="4"/>
      <c r="B2369" s="4"/>
      <c r="C2369" s="2"/>
      <c r="D2369" s="1"/>
      <c r="E2369" s="90"/>
      <c r="F2369" s="90"/>
      <c r="G2369" s="97"/>
      <c r="H2369" s="97"/>
      <c r="I2369" s="97"/>
      <c r="J2369" s="6"/>
      <c r="K2369" s="103"/>
      <c r="L2369" s="4"/>
      <c r="M2369" s="4"/>
      <c r="N2369" s="2"/>
      <c r="O2369" s="1"/>
      <c r="P2369" s="90"/>
      <c r="Q2369" s="99"/>
      <c r="R2369" s="97"/>
      <c r="S2369" s="97"/>
      <c r="T2369" s="4"/>
      <c r="U2369" s="4"/>
      <c r="V2369" s="2"/>
      <c r="W2369" s="1"/>
      <c r="X2369" s="90"/>
      <c r="Y2369" s="90"/>
      <c r="Z2369" s="97"/>
      <c r="AA2369" s="97"/>
      <c r="AB2369" s="97"/>
      <c r="AC2369" s="6"/>
      <c r="AD2369" s="103"/>
      <c r="AE2369" s="4"/>
      <c r="AF2369" s="4"/>
      <c r="AG2369" s="2"/>
      <c r="AH2369" s="1"/>
      <c r="AI2369" s="90"/>
      <c r="AJ2369" s="99"/>
      <c r="AK2369" s="97"/>
      <c r="AL2369" s="97"/>
      <c r="AM2369" s="4"/>
      <c r="AN2369" s="4"/>
      <c r="AO2369" s="2"/>
      <c r="AP2369" s="1"/>
      <c r="AQ2369" s="90"/>
      <c r="AR2369" s="90"/>
      <c r="AS2369" s="97"/>
      <c r="AT2369" s="97"/>
      <c r="AU2369" s="97"/>
      <c r="AV2369" s="6"/>
      <c r="AW2369" s="103"/>
      <c r="AX2369" s="4"/>
      <c r="AY2369" s="4"/>
      <c r="AZ2369" s="2"/>
      <c r="BA2369" s="1"/>
      <c r="BB2369" s="90"/>
      <c r="BC2369" s="99"/>
      <c r="BD2369" s="97"/>
      <c r="BE2369" s="97"/>
      <c r="BF2369" s="4"/>
      <c r="BG2369" s="4"/>
      <c r="BH2369" s="2"/>
      <c r="BI2369" s="1"/>
    </row>
    <row r="2370" spans="1:61" customFormat="1" ht="15">
      <c r="A2370" s="4"/>
      <c r="B2370" s="4"/>
      <c r="C2370" s="2"/>
      <c r="D2370" s="1"/>
      <c r="E2370" s="90"/>
      <c r="F2370" s="90"/>
      <c r="G2370" s="97"/>
      <c r="H2370" s="97"/>
      <c r="I2370" s="97"/>
      <c r="J2370" s="6"/>
      <c r="K2370" s="103"/>
      <c r="L2370" s="4"/>
      <c r="M2370" s="4"/>
      <c r="N2370" s="2"/>
      <c r="O2370" s="1"/>
      <c r="P2370" s="90"/>
      <c r="Q2370" s="99"/>
      <c r="R2370" s="97"/>
      <c r="S2370" s="97"/>
      <c r="T2370" s="4"/>
      <c r="U2370" s="4"/>
      <c r="V2370" s="2"/>
      <c r="W2370" s="1"/>
      <c r="X2370" s="90"/>
      <c r="Y2370" s="90"/>
      <c r="Z2370" s="97"/>
      <c r="AA2370" s="97"/>
      <c r="AB2370" s="97"/>
      <c r="AC2370" s="6"/>
      <c r="AD2370" s="103"/>
      <c r="AE2370" s="4"/>
      <c r="AF2370" s="4"/>
      <c r="AG2370" s="2"/>
      <c r="AH2370" s="1"/>
      <c r="AI2370" s="90"/>
      <c r="AJ2370" s="99"/>
      <c r="AK2370" s="97"/>
      <c r="AL2370" s="97"/>
      <c r="AM2370" s="4"/>
      <c r="AN2370" s="4"/>
      <c r="AO2370" s="2"/>
      <c r="AP2370" s="1"/>
      <c r="AQ2370" s="90"/>
      <c r="AR2370" s="90"/>
      <c r="AS2370" s="97"/>
      <c r="AT2370" s="97"/>
      <c r="AU2370" s="97"/>
      <c r="AV2370" s="6"/>
      <c r="AW2370" s="103"/>
      <c r="AX2370" s="4"/>
      <c r="AY2370" s="4"/>
      <c r="AZ2370" s="2"/>
      <c r="BA2370" s="1"/>
      <c r="BB2370" s="90"/>
      <c r="BC2370" s="99"/>
      <c r="BD2370" s="97"/>
      <c r="BE2370" s="97"/>
      <c r="BF2370" s="4"/>
      <c r="BG2370" s="4"/>
      <c r="BH2370" s="2"/>
      <c r="BI2370" s="1"/>
    </row>
    <row r="2371" spans="1:61" customFormat="1" ht="15">
      <c r="A2371" s="4"/>
      <c r="B2371" s="4"/>
      <c r="C2371" s="2"/>
      <c r="D2371" s="1"/>
      <c r="E2371" s="90"/>
      <c r="F2371" s="90"/>
      <c r="G2371" s="97"/>
      <c r="H2371" s="97"/>
      <c r="I2371" s="97"/>
      <c r="J2371" s="6"/>
      <c r="K2371" s="103"/>
      <c r="L2371" s="4"/>
      <c r="M2371" s="4"/>
      <c r="N2371" s="2"/>
      <c r="O2371" s="1"/>
      <c r="P2371" s="90"/>
      <c r="Q2371" s="99"/>
      <c r="R2371" s="97"/>
      <c r="S2371" s="97"/>
      <c r="T2371" s="4"/>
      <c r="U2371" s="4"/>
      <c r="V2371" s="2"/>
      <c r="W2371" s="1"/>
      <c r="X2371" s="90"/>
      <c r="Y2371" s="90"/>
      <c r="Z2371" s="97"/>
      <c r="AA2371" s="97"/>
      <c r="AB2371" s="97"/>
      <c r="AC2371" s="6"/>
      <c r="AD2371" s="103"/>
      <c r="AE2371" s="4"/>
      <c r="AF2371" s="4"/>
      <c r="AG2371" s="2"/>
      <c r="AH2371" s="1"/>
      <c r="AI2371" s="90"/>
      <c r="AJ2371" s="99"/>
      <c r="AK2371" s="97"/>
      <c r="AL2371" s="97"/>
      <c r="AM2371" s="4"/>
      <c r="AN2371" s="4"/>
      <c r="AO2371" s="2"/>
      <c r="AP2371" s="1"/>
      <c r="AQ2371" s="90"/>
      <c r="AR2371" s="90"/>
      <c r="AS2371" s="97"/>
      <c r="AT2371" s="97"/>
      <c r="AU2371" s="97"/>
      <c r="AV2371" s="6"/>
      <c r="AW2371" s="103"/>
      <c r="AX2371" s="4"/>
      <c r="AY2371" s="4"/>
      <c r="AZ2371" s="2"/>
      <c r="BA2371" s="1"/>
      <c r="BB2371" s="90"/>
      <c r="BC2371" s="99"/>
      <c r="BD2371" s="97"/>
      <c r="BE2371" s="97"/>
      <c r="BF2371" s="4"/>
      <c r="BG2371" s="4"/>
      <c r="BH2371" s="2"/>
      <c r="BI2371" s="1"/>
    </row>
    <row r="2372" spans="1:61" customFormat="1" ht="15">
      <c r="A2372" s="4"/>
      <c r="B2372" s="4"/>
      <c r="C2372" s="2"/>
      <c r="D2372" s="1"/>
      <c r="E2372" s="90"/>
      <c r="F2372" s="90"/>
      <c r="G2372" s="97"/>
      <c r="H2372" s="97"/>
      <c r="I2372" s="97"/>
      <c r="J2372" s="6"/>
      <c r="K2372" s="103"/>
      <c r="L2372" s="4"/>
      <c r="M2372" s="4"/>
      <c r="N2372" s="2"/>
      <c r="O2372" s="1"/>
      <c r="P2372" s="90"/>
      <c r="Q2372" s="99"/>
      <c r="R2372" s="97"/>
      <c r="S2372" s="97"/>
      <c r="T2372" s="4"/>
      <c r="U2372" s="4"/>
      <c r="V2372" s="2"/>
      <c r="W2372" s="1"/>
      <c r="X2372" s="90"/>
      <c r="Y2372" s="90"/>
      <c r="Z2372" s="97"/>
      <c r="AA2372" s="97"/>
      <c r="AB2372" s="97"/>
      <c r="AC2372" s="6"/>
      <c r="AD2372" s="103"/>
      <c r="AE2372" s="4"/>
      <c r="AF2372" s="4"/>
      <c r="AG2372" s="2"/>
      <c r="AH2372" s="1"/>
      <c r="AI2372" s="90"/>
      <c r="AJ2372" s="99"/>
      <c r="AK2372" s="97"/>
      <c r="AL2372" s="97"/>
      <c r="AM2372" s="4"/>
      <c r="AN2372" s="4"/>
      <c r="AO2372" s="2"/>
      <c r="AP2372" s="1"/>
      <c r="AQ2372" s="90"/>
      <c r="AR2372" s="90"/>
      <c r="AS2372" s="97"/>
      <c r="AT2372" s="97"/>
      <c r="AU2372" s="97"/>
      <c r="AV2372" s="6"/>
      <c r="AW2372" s="103"/>
      <c r="AX2372" s="4"/>
      <c r="AY2372" s="4"/>
      <c r="AZ2372" s="2"/>
      <c r="BA2372" s="1"/>
      <c r="BB2372" s="90"/>
      <c r="BC2372" s="99"/>
      <c r="BD2372" s="97"/>
      <c r="BE2372" s="97"/>
      <c r="BF2372" s="4"/>
      <c r="BG2372" s="4"/>
      <c r="BH2372" s="2"/>
      <c r="BI2372" s="1"/>
    </row>
    <row r="2373" spans="1:61" customFormat="1" ht="15">
      <c r="A2373" s="4"/>
      <c r="B2373" s="4"/>
      <c r="C2373" s="2"/>
      <c r="D2373" s="1"/>
      <c r="E2373" s="90"/>
      <c r="F2373" s="90"/>
      <c r="G2373" s="97"/>
      <c r="H2373" s="97"/>
      <c r="I2373" s="97"/>
      <c r="J2373" s="6"/>
      <c r="K2373" s="103"/>
      <c r="L2373" s="4"/>
      <c r="M2373" s="4"/>
      <c r="N2373" s="2"/>
      <c r="O2373" s="1"/>
      <c r="P2373" s="90"/>
      <c r="Q2373" s="99"/>
      <c r="R2373" s="97"/>
      <c r="S2373" s="97"/>
      <c r="T2373" s="4"/>
      <c r="U2373" s="4"/>
      <c r="V2373" s="2"/>
      <c r="W2373" s="1"/>
      <c r="X2373" s="90"/>
      <c r="Y2373" s="90"/>
      <c r="Z2373" s="97"/>
      <c r="AA2373" s="97"/>
      <c r="AB2373" s="97"/>
      <c r="AC2373" s="6"/>
      <c r="AD2373" s="103"/>
      <c r="AE2373" s="4"/>
      <c r="AF2373" s="4"/>
      <c r="AG2373" s="2"/>
      <c r="AH2373" s="1"/>
      <c r="AI2373" s="90"/>
      <c r="AJ2373" s="99"/>
      <c r="AK2373" s="97"/>
      <c r="AL2373" s="97"/>
      <c r="AM2373" s="4"/>
      <c r="AN2373" s="4"/>
      <c r="AO2373" s="2"/>
      <c r="AP2373" s="1"/>
      <c r="AQ2373" s="90"/>
      <c r="AR2373" s="90"/>
      <c r="AS2373" s="97"/>
      <c r="AT2373" s="97"/>
      <c r="AU2373" s="97"/>
      <c r="AV2373" s="6"/>
      <c r="AW2373" s="103"/>
      <c r="AX2373" s="4"/>
      <c r="AY2373" s="4"/>
      <c r="AZ2373" s="2"/>
      <c r="BA2373" s="1"/>
      <c r="BB2373" s="90"/>
      <c r="BC2373" s="99"/>
      <c r="BD2373" s="97"/>
      <c r="BE2373" s="97"/>
      <c r="BF2373" s="4"/>
      <c r="BG2373" s="4"/>
      <c r="BH2373" s="2"/>
      <c r="BI2373" s="1"/>
    </row>
    <row r="2374" spans="1:61" customFormat="1" ht="15">
      <c r="A2374" s="4"/>
      <c r="B2374" s="4"/>
      <c r="C2374" s="2"/>
      <c r="D2374" s="1"/>
      <c r="E2374" s="90"/>
      <c r="F2374" s="90"/>
      <c r="G2374" s="97"/>
      <c r="H2374" s="97"/>
      <c r="I2374" s="97"/>
      <c r="J2374" s="6"/>
      <c r="K2374" s="103"/>
      <c r="L2374" s="4"/>
      <c r="M2374" s="4"/>
      <c r="N2374" s="2"/>
      <c r="O2374" s="1"/>
      <c r="P2374" s="90"/>
      <c r="Q2374" s="99"/>
      <c r="R2374" s="97"/>
      <c r="S2374" s="97"/>
      <c r="T2374" s="4"/>
      <c r="U2374" s="4"/>
      <c r="V2374" s="2"/>
      <c r="W2374" s="1"/>
      <c r="X2374" s="90"/>
      <c r="Y2374" s="90"/>
      <c r="Z2374" s="97"/>
      <c r="AA2374" s="97"/>
      <c r="AB2374" s="97"/>
      <c r="AC2374" s="6"/>
      <c r="AD2374" s="103"/>
      <c r="AE2374" s="4"/>
      <c r="AF2374" s="4"/>
      <c r="AG2374" s="2"/>
      <c r="AH2374" s="1"/>
      <c r="AI2374" s="90"/>
      <c r="AJ2374" s="99"/>
      <c r="AK2374" s="97"/>
      <c r="AL2374" s="97"/>
      <c r="AM2374" s="4"/>
      <c r="AN2374" s="4"/>
      <c r="AO2374" s="2"/>
      <c r="AP2374" s="1"/>
      <c r="AQ2374" s="90"/>
      <c r="AR2374" s="90"/>
      <c r="AS2374" s="97"/>
      <c r="AT2374" s="97"/>
      <c r="AU2374" s="97"/>
      <c r="AV2374" s="6"/>
      <c r="AW2374" s="103"/>
      <c r="AX2374" s="4"/>
      <c r="AY2374" s="4"/>
      <c r="AZ2374" s="2"/>
      <c r="BA2374" s="1"/>
      <c r="BB2374" s="90"/>
      <c r="BC2374" s="99"/>
      <c r="BD2374" s="97"/>
      <c r="BE2374" s="97"/>
      <c r="BF2374" s="4"/>
      <c r="BG2374" s="4"/>
      <c r="BH2374" s="2"/>
      <c r="BI2374" s="1"/>
    </row>
    <row r="2375" spans="1:61" customFormat="1" ht="15">
      <c r="A2375" s="4"/>
      <c r="B2375" s="4"/>
      <c r="C2375" s="2"/>
      <c r="D2375" s="1"/>
      <c r="E2375" s="90"/>
      <c r="F2375" s="90"/>
      <c r="G2375" s="97"/>
      <c r="H2375" s="97"/>
      <c r="I2375" s="97"/>
      <c r="J2375" s="6"/>
      <c r="K2375" s="103"/>
      <c r="L2375" s="4"/>
      <c r="M2375" s="4"/>
      <c r="N2375" s="2"/>
      <c r="O2375" s="1"/>
      <c r="P2375" s="90"/>
      <c r="Q2375" s="99"/>
      <c r="R2375" s="97"/>
      <c r="S2375" s="97"/>
      <c r="T2375" s="4"/>
      <c r="U2375" s="4"/>
      <c r="V2375" s="2"/>
      <c r="W2375" s="1"/>
      <c r="X2375" s="90"/>
      <c r="Y2375" s="90"/>
      <c r="Z2375" s="97"/>
      <c r="AA2375" s="97"/>
      <c r="AB2375" s="97"/>
      <c r="AC2375" s="6"/>
      <c r="AD2375" s="103"/>
      <c r="AE2375" s="4"/>
      <c r="AF2375" s="4"/>
      <c r="AG2375" s="2"/>
      <c r="AH2375" s="1"/>
      <c r="AI2375" s="90"/>
      <c r="AJ2375" s="99"/>
      <c r="AK2375" s="97"/>
      <c r="AL2375" s="97"/>
      <c r="AM2375" s="4"/>
      <c r="AN2375" s="4"/>
      <c r="AO2375" s="2"/>
      <c r="AP2375" s="1"/>
      <c r="AQ2375" s="90"/>
      <c r="AR2375" s="90"/>
      <c r="AS2375" s="97"/>
      <c r="AT2375" s="97"/>
      <c r="AU2375" s="97"/>
      <c r="AV2375" s="6"/>
      <c r="AW2375" s="103"/>
      <c r="AX2375" s="4"/>
      <c r="AY2375" s="4"/>
      <c r="AZ2375" s="2"/>
      <c r="BA2375" s="1"/>
      <c r="BB2375" s="90"/>
      <c r="BC2375" s="99"/>
      <c r="BD2375" s="97"/>
      <c r="BE2375" s="97"/>
      <c r="BF2375" s="4"/>
      <c r="BG2375" s="4"/>
      <c r="BH2375" s="2"/>
      <c r="BI2375" s="1"/>
    </row>
    <row r="2376" spans="1:61" customFormat="1" ht="15">
      <c r="A2376" s="4"/>
      <c r="B2376" s="4"/>
      <c r="C2376" s="2"/>
      <c r="D2376" s="1"/>
      <c r="E2376" s="90"/>
      <c r="F2376" s="90"/>
      <c r="G2376" s="97"/>
      <c r="H2376" s="97"/>
      <c r="I2376" s="97"/>
      <c r="J2376" s="6"/>
      <c r="K2376" s="103"/>
      <c r="L2376" s="4"/>
      <c r="M2376" s="4"/>
      <c r="N2376" s="2"/>
      <c r="O2376" s="1"/>
      <c r="P2376" s="90"/>
      <c r="Q2376" s="99"/>
      <c r="R2376" s="97"/>
      <c r="S2376" s="97"/>
      <c r="T2376" s="4"/>
      <c r="U2376" s="4"/>
      <c r="V2376" s="2"/>
      <c r="W2376" s="1"/>
      <c r="X2376" s="90"/>
      <c r="Y2376" s="90"/>
      <c r="Z2376" s="97"/>
      <c r="AA2376" s="97"/>
      <c r="AB2376" s="97"/>
      <c r="AC2376" s="6"/>
      <c r="AD2376" s="103"/>
      <c r="AE2376" s="4"/>
      <c r="AF2376" s="4"/>
      <c r="AG2376" s="2"/>
      <c r="AH2376" s="1"/>
      <c r="AI2376" s="90"/>
      <c r="AJ2376" s="99"/>
      <c r="AK2376" s="97"/>
      <c r="AL2376" s="97"/>
      <c r="AM2376" s="4"/>
      <c r="AN2376" s="4"/>
      <c r="AO2376" s="2"/>
      <c r="AP2376" s="1"/>
      <c r="AQ2376" s="90"/>
      <c r="AR2376" s="90"/>
      <c r="AS2376" s="97"/>
      <c r="AT2376" s="97"/>
      <c r="AU2376" s="97"/>
      <c r="AV2376" s="6"/>
      <c r="AW2376" s="103"/>
      <c r="AX2376" s="4"/>
      <c r="AY2376" s="4"/>
      <c r="AZ2376" s="2"/>
      <c r="BA2376" s="1"/>
      <c r="BB2376" s="90"/>
      <c r="BC2376" s="99"/>
      <c r="BD2376" s="97"/>
      <c r="BE2376" s="97"/>
      <c r="BF2376" s="4"/>
      <c r="BG2376" s="4"/>
      <c r="BH2376" s="2"/>
      <c r="BI2376" s="1"/>
    </row>
    <row r="2377" spans="1:61" customFormat="1" ht="15">
      <c r="A2377" s="4"/>
      <c r="B2377" s="4"/>
      <c r="C2377" s="2"/>
      <c r="D2377" s="1"/>
      <c r="E2377" s="90"/>
      <c r="F2377" s="90"/>
      <c r="G2377" s="97"/>
      <c r="H2377" s="97"/>
      <c r="I2377" s="97"/>
      <c r="J2377" s="6"/>
      <c r="K2377" s="103"/>
      <c r="L2377" s="4"/>
      <c r="M2377" s="4"/>
      <c r="N2377" s="2"/>
      <c r="O2377" s="1"/>
      <c r="P2377" s="90"/>
      <c r="Q2377" s="99"/>
      <c r="R2377" s="97"/>
      <c r="S2377" s="97"/>
      <c r="T2377" s="4"/>
      <c r="U2377" s="4"/>
      <c r="V2377" s="2"/>
      <c r="W2377" s="1"/>
      <c r="X2377" s="90"/>
      <c r="Y2377" s="90"/>
      <c r="Z2377" s="97"/>
      <c r="AA2377" s="97"/>
      <c r="AB2377" s="97"/>
      <c r="AC2377" s="6"/>
      <c r="AD2377" s="103"/>
      <c r="AE2377" s="4"/>
      <c r="AF2377" s="4"/>
      <c r="AG2377" s="2"/>
      <c r="AH2377" s="1"/>
      <c r="AI2377" s="90"/>
      <c r="AJ2377" s="99"/>
      <c r="AK2377" s="97"/>
      <c r="AL2377" s="97"/>
      <c r="AM2377" s="4"/>
      <c r="AN2377" s="4"/>
      <c r="AO2377" s="2"/>
      <c r="AP2377" s="1"/>
      <c r="AQ2377" s="90"/>
      <c r="AR2377" s="90"/>
      <c r="AS2377" s="97"/>
      <c r="AT2377" s="97"/>
      <c r="AU2377" s="97"/>
      <c r="AV2377" s="6"/>
      <c r="AW2377" s="103"/>
      <c r="AX2377" s="4"/>
      <c r="AY2377" s="4"/>
      <c r="AZ2377" s="2"/>
      <c r="BA2377" s="1"/>
      <c r="BB2377" s="90"/>
      <c r="BC2377" s="99"/>
      <c r="BD2377" s="97"/>
      <c r="BE2377" s="97"/>
      <c r="BF2377" s="4"/>
      <c r="BG2377" s="4"/>
      <c r="BH2377" s="2"/>
      <c r="BI2377" s="1"/>
    </row>
    <row r="2378" spans="1:61" customFormat="1" ht="15">
      <c r="A2378" s="4"/>
      <c r="B2378" s="4"/>
      <c r="C2378" s="2"/>
      <c r="D2378" s="1"/>
      <c r="E2378" s="90"/>
      <c r="F2378" s="90"/>
      <c r="G2378" s="97"/>
      <c r="H2378" s="97"/>
      <c r="I2378" s="97"/>
      <c r="J2378" s="6"/>
      <c r="K2378" s="103"/>
      <c r="L2378" s="4"/>
      <c r="M2378" s="4"/>
      <c r="N2378" s="2"/>
      <c r="O2378" s="1"/>
      <c r="P2378" s="90"/>
      <c r="Q2378" s="99"/>
      <c r="R2378" s="97"/>
      <c r="S2378" s="97"/>
      <c r="T2378" s="4"/>
      <c r="U2378" s="4"/>
      <c r="V2378" s="2"/>
      <c r="W2378" s="1"/>
      <c r="X2378" s="90"/>
      <c r="Y2378" s="90"/>
      <c r="Z2378" s="97"/>
      <c r="AA2378" s="97"/>
      <c r="AB2378" s="97"/>
      <c r="AC2378" s="6"/>
      <c r="AD2378" s="103"/>
      <c r="AE2378" s="4"/>
      <c r="AF2378" s="4"/>
      <c r="AG2378" s="2"/>
      <c r="AH2378" s="1"/>
      <c r="AI2378" s="90"/>
      <c r="AJ2378" s="99"/>
      <c r="AK2378" s="97"/>
      <c r="AL2378" s="97"/>
      <c r="AM2378" s="4"/>
      <c r="AN2378" s="4"/>
      <c r="AO2378" s="2"/>
      <c r="AP2378" s="1"/>
      <c r="AQ2378" s="90"/>
      <c r="AR2378" s="90"/>
      <c r="AS2378" s="97"/>
      <c r="AT2378" s="97"/>
      <c r="AU2378" s="97"/>
      <c r="AV2378" s="6"/>
      <c r="AW2378" s="103"/>
      <c r="AX2378" s="4"/>
      <c r="AY2378" s="4"/>
      <c r="AZ2378" s="2"/>
      <c r="BA2378" s="1"/>
      <c r="BB2378" s="90"/>
      <c r="BC2378" s="99"/>
      <c r="BD2378" s="97"/>
      <c r="BE2378" s="97"/>
      <c r="BF2378" s="4"/>
      <c r="BG2378" s="4"/>
      <c r="BH2378" s="2"/>
      <c r="BI2378" s="1"/>
    </row>
    <row r="2379" spans="1:61" customFormat="1" ht="15">
      <c r="A2379" s="4"/>
      <c r="B2379" s="4"/>
      <c r="C2379" s="2"/>
      <c r="D2379" s="1"/>
      <c r="E2379" s="90"/>
      <c r="F2379" s="90"/>
      <c r="G2379" s="97"/>
      <c r="H2379" s="97"/>
      <c r="I2379" s="97"/>
      <c r="J2379" s="6"/>
      <c r="K2379" s="103"/>
      <c r="L2379" s="4"/>
      <c r="M2379" s="4"/>
      <c r="N2379" s="2"/>
      <c r="O2379" s="1"/>
      <c r="P2379" s="90"/>
      <c r="Q2379" s="99"/>
      <c r="R2379" s="97"/>
      <c r="S2379" s="97"/>
      <c r="T2379" s="4"/>
      <c r="U2379" s="4"/>
      <c r="V2379" s="2"/>
      <c r="W2379" s="1"/>
      <c r="X2379" s="90"/>
      <c r="Y2379" s="90"/>
      <c r="Z2379" s="97"/>
      <c r="AA2379" s="97"/>
      <c r="AB2379" s="97"/>
      <c r="AC2379" s="6"/>
      <c r="AD2379" s="103"/>
      <c r="AE2379" s="4"/>
      <c r="AF2379" s="4"/>
      <c r="AG2379" s="2"/>
      <c r="AH2379" s="1"/>
      <c r="AI2379" s="90"/>
      <c r="AJ2379" s="99"/>
      <c r="AK2379" s="97"/>
      <c r="AL2379" s="97"/>
      <c r="AM2379" s="4"/>
      <c r="AN2379" s="4"/>
      <c r="AO2379" s="2"/>
      <c r="AP2379" s="1"/>
      <c r="AQ2379" s="90"/>
      <c r="AR2379" s="90"/>
      <c r="AS2379" s="97"/>
      <c r="AT2379" s="97"/>
      <c r="AU2379" s="97"/>
      <c r="AV2379" s="6"/>
      <c r="AW2379" s="103"/>
      <c r="AX2379" s="4"/>
      <c r="AY2379" s="4"/>
      <c r="AZ2379" s="2"/>
      <c r="BA2379" s="1"/>
      <c r="BB2379" s="90"/>
      <c r="BC2379" s="99"/>
      <c r="BD2379" s="97"/>
      <c r="BE2379" s="97"/>
      <c r="BF2379" s="4"/>
      <c r="BG2379" s="4"/>
      <c r="BH2379" s="2"/>
      <c r="BI2379" s="1"/>
    </row>
    <row r="2380" spans="1:61" customFormat="1" ht="15">
      <c r="A2380" s="4"/>
      <c r="B2380" s="4"/>
      <c r="C2380" s="2"/>
      <c r="D2380" s="1"/>
      <c r="E2380" s="90"/>
      <c r="F2380" s="90"/>
      <c r="G2380" s="97"/>
      <c r="H2380" s="97"/>
      <c r="I2380" s="97"/>
      <c r="J2380" s="6"/>
      <c r="K2380" s="103"/>
      <c r="L2380" s="4"/>
      <c r="M2380" s="4"/>
      <c r="N2380" s="2"/>
      <c r="O2380" s="1"/>
      <c r="P2380" s="90"/>
      <c r="Q2380" s="99"/>
      <c r="R2380" s="97"/>
      <c r="S2380" s="97"/>
      <c r="T2380" s="4"/>
      <c r="U2380" s="4"/>
      <c r="V2380" s="2"/>
      <c r="W2380" s="1"/>
      <c r="X2380" s="90"/>
      <c r="Y2380" s="90"/>
      <c r="Z2380" s="97"/>
      <c r="AA2380" s="97"/>
      <c r="AB2380" s="97"/>
      <c r="AC2380" s="6"/>
      <c r="AD2380" s="103"/>
      <c r="AE2380" s="4"/>
      <c r="AF2380" s="4"/>
      <c r="AG2380" s="2"/>
      <c r="AH2380" s="1"/>
      <c r="AI2380" s="90"/>
      <c r="AJ2380" s="99"/>
      <c r="AK2380" s="97"/>
      <c r="AL2380" s="97"/>
      <c r="AM2380" s="4"/>
      <c r="AN2380" s="4"/>
      <c r="AO2380" s="2"/>
      <c r="AP2380" s="1"/>
      <c r="AQ2380" s="90"/>
      <c r="AR2380" s="90"/>
      <c r="AS2380" s="97"/>
      <c r="AT2380" s="97"/>
      <c r="AU2380" s="97"/>
      <c r="AV2380" s="6"/>
      <c r="AW2380" s="103"/>
      <c r="AX2380" s="4"/>
      <c r="AY2380" s="4"/>
      <c r="AZ2380" s="2"/>
      <c r="BA2380" s="1"/>
      <c r="BB2380" s="90"/>
      <c r="BC2380" s="99"/>
      <c r="BD2380" s="97"/>
      <c r="BE2380" s="97"/>
      <c r="BF2380" s="4"/>
      <c r="BG2380" s="4"/>
      <c r="BH2380" s="2"/>
      <c r="BI2380" s="1"/>
    </row>
    <row r="2381" spans="1:61" customFormat="1" ht="15">
      <c r="A2381" s="4"/>
      <c r="B2381" s="4"/>
      <c r="C2381" s="2"/>
      <c r="D2381" s="1"/>
      <c r="E2381" s="90"/>
      <c r="F2381" s="90"/>
      <c r="G2381" s="97"/>
      <c r="H2381" s="97"/>
      <c r="I2381" s="97"/>
      <c r="J2381" s="6"/>
      <c r="K2381" s="103"/>
      <c r="L2381" s="4"/>
      <c r="M2381" s="4"/>
      <c r="N2381" s="2"/>
      <c r="O2381" s="1"/>
      <c r="P2381" s="90"/>
      <c r="Q2381" s="99"/>
      <c r="R2381" s="97"/>
      <c r="S2381" s="97"/>
      <c r="T2381" s="4"/>
      <c r="U2381" s="4"/>
      <c r="V2381" s="2"/>
      <c r="W2381" s="1"/>
      <c r="X2381" s="90"/>
      <c r="Y2381" s="90"/>
      <c r="Z2381" s="97"/>
      <c r="AA2381" s="97"/>
      <c r="AB2381" s="97"/>
      <c r="AC2381" s="6"/>
      <c r="AD2381" s="103"/>
      <c r="AE2381" s="4"/>
      <c r="AF2381" s="4"/>
      <c r="AG2381" s="2"/>
      <c r="AH2381" s="1"/>
      <c r="AI2381" s="90"/>
      <c r="AJ2381" s="99"/>
      <c r="AK2381" s="97"/>
      <c r="AL2381" s="97"/>
      <c r="AM2381" s="4"/>
      <c r="AN2381" s="4"/>
      <c r="AO2381" s="2"/>
      <c r="AP2381" s="1"/>
      <c r="AQ2381" s="90"/>
      <c r="AR2381" s="90"/>
      <c r="AS2381" s="97"/>
      <c r="AT2381" s="97"/>
      <c r="AU2381" s="97"/>
      <c r="AV2381" s="6"/>
      <c r="AW2381" s="103"/>
      <c r="AX2381" s="4"/>
      <c r="AY2381" s="4"/>
      <c r="AZ2381" s="2"/>
      <c r="BA2381" s="1"/>
      <c r="BB2381" s="90"/>
      <c r="BC2381" s="99"/>
      <c r="BD2381" s="97"/>
      <c r="BE2381" s="97"/>
      <c r="BF2381" s="4"/>
      <c r="BG2381" s="4"/>
      <c r="BH2381" s="2"/>
      <c r="BI2381" s="1"/>
    </row>
    <row r="2382" spans="1:61" customFormat="1" ht="15">
      <c r="A2382" s="4"/>
      <c r="B2382" s="4"/>
      <c r="C2382" s="2"/>
      <c r="D2382" s="1"/>
      <c r="E2382" s="90"/>
      <c r="F2382" s="90"/>
      <c r="G2382" s="97"/>
      <c r="H2382" s="97"/>
      <c r="I2382" s="97"/>
      <c r="J2382" s="6"/>
      <c r="K2382" s="103"/>
      <c r="L2382" s="4"/>
      <c r="M2382" s="4"/>
      <c r="N2382" s="2"/>
      <c r="O2382" s="1"/>
      <c r="P2382" s="90"/>
      <c r="Q2382" s="99"/>
      <c r="R2382" s="97"/>
      <c r="S2382" s="97"/>
      <c r="T2382" s="4"/>
      <c r="U2382" s="4"/>
      <c r="V2382" s="2"/>
      <c r="W2382" s="1"/>
      <c r="X2382" s="90"/>
      <c r="Y2382" s="90"/>
      <c r="Z2382" s="97"/>
      <c r="AA2382" s="97"/>
      <c r="AB2382" s="97"/>
      <c r="AC2382" s="6"/>
      <c r="AD2382" s="103"/>
      <c r="AE2382" s="4"/>
      <c r="AF2382" s="4"/>
      <c r="AG2382" s="2"/>
      <c r="AH2382" s="1"/>
      <c r="AI2382" s="90"/>
      <c r="AJ2382" s="99"/>
      <c r="AK2382" s="97"/>
      <c r="AL2382" s="97"/>
      <c r="AM2382" s="4"/>
      <c r="AN2382" s="4"/>
      <c r="AO2382" s="2"/>
      <c r="AP2382" s="1"/>
      <c r="AQ2382" s="90"/>
      <c r="AR2382" s="90"/>
      <c r="AS2382" s="97"/>
      <c r="AT2382" s="97"/>
      <c r="AU2382" s="97"/>
      <c r="AV2382" s="6"/>
      <c r="AW2382" s="103"/>
      <c r="AX2382" s="4"/>
      <c r="AY2382" s="4"/>
      <c r="AZ2382" s="2"/>
      <c r="BA2382" s="1"/>
      <c r="BB2382" s="90"/>
      <c r="BC2382" s="99"/>
      <c r="BD2382" s="97"/>
      <c r="BE2382" s="97"/>
      <c r="BF2382" s="4"/>
      <c r="BG2382" s="4"/>
      <c r="BH2382" s="2"/>
      <c r="BI2382" s="1"/>
    </row>
    <row r="2383" spans="1:61" customFormat="1" ht="15">
      <c r="A2383" s="4"/>
      <c r="B2383" s="4"/>
      <c r="C2383" s="2"/>
      <c r="D2383" s="1"/>
      <c r="E2383" s="90"/>
      <c r="F2383" s="90"/>
      <c r="G2383" s="97"/>
      <c r="H2383" s="97"/>
      <c r="I2383" s="97"/>
      <c r="J2383" s="6"/>
      <c r="K2383" s="103"/>
      <c r="L2383" s="4"/>
      <c r="M2383" s="4"/>
      <c r="N2383" s="2"/>
      <c r="O2383" s="1"/>
      <c r="P2383" s="90"/>
      <c r="Q2383" s="99"/>
      <c r="R2383" s="97"/>
      <c r="S2383" s="97"/>
      <c r="T2383" s="4"/>
      <c r="U2383" s="4"/>
      <c r="V2383" s="2"/>
      <c r="W2383" s="1"/>
      <c r="X2383" s="90"/>
      <c r="Y2383" s="90"/>
      <c r="Z2383" s="97"/>
      <c r="AA2383" s="97"/>
      <c r="AB2383" s="97"/>
      <c r="AC2383" s="6"/>
      <c r="AD2383" s="103"/>
      <c r="AE2383" s="4"/>
      <c r="AF2383" s="4"/>
      <c r="AG2383" s="2"/>
      <c r="AH2383" s="1"/>
      <c r="AI2383" s="90"/>
      <c r="AJ2383" s="99"/>
      <c r="AK2383" s="97"/>
      <c r="AL2383" s="97"/>
      <c r="AM2383" s="4"/>
      <c r="AN2383" s="4"/>
      <c r="AO2383" s="2"/>
      <c r="AP2383" s="1"/>
      <c r="AQ2383" s="90"/>
      <c r="AR2383" s="90"/>
      <c r="AS2383" s="97"/>
      <c r="AT2383" s="97"/>
      <c r="AU2383" s="97"/>
      <c r="AV2383" s="6"/>
      <c r="AW2383" s="103"/>
      <c r="AX2383" s="4"/>
      <c r="AY2383" s="4"/>
      <c r="AZ2383" s="2"/>
      <c r="BA2383" s="1"/>
      <c r="BB2383" s="90"/>
      <c r="BC2383" s="99"/>
      <c r="BD2383" s="97"/>
      <c r="BE2383" s="97"/>
      <c r="BF2383" s="4"/>
      <c r="BG2383" s="4"/>
      <c r="BH2383" s="2"/>
      <c r="BI2383" s="1"/>
    </row>
    <row r="2384" spans="1:61" customFormat="1" ht="15">
      <c r="A2384" s="4"/>
      <c r="B2384" s="4"/>
      <c r="C2384" s="2"/>
      <c r="D2384" s="1"/>
      <c r="E2384" s="90"/>
      <c r="F2384" s="90"/>
      <c r="G2384" s="97"/>
      <c r="H2384" s="97"/>
      <c r="I2384" s="97"/>
      <c r="J2384" s="6"/>
      <c r="K2384" s="103"/>
      <c r="L2384" s="4"/>
      <c r="M2384" s="4"/>
      <c r="N2384" s="2"/>
      <c r="O2384" s="1"/>
      <c r="P2384" s="90"/>
      <c r="Q2384" s="99"/>
      <c r="R2384" s="97"/>
      <c r="S2384" s="97"/>
      <c r="T2384" s="4"/>
      <c r="U2384" s="4"/>
      <c r="V2384" s="2"/>
      <c r="W2384" s="1"/>
      <c r="X2384" s="90"/>
      <c r="Y2384" s="90"/>
      <c r="Z2384" s="97"/>
      <c r="AA2384" s="97"/>
      <c r="AB2384" s="97"/>
      <c r="AC2384" s="6"/>
      <c r="AD2384" s="103"/>
      <c r="AE2384" s="4"/>
      <c r="AF2384" s="4"/>
      <c r="AG2384" s="2"/>
      <c r="AH2384" s="1"/>
      <c r="AI2384" s="90"/>
      <c r="AJ2384" s="99"/>
      <c r="AK2384" s="97"/>
      <c r="AL2384" s="97"/>
      <c r="AM2384" s="4"/>
      <c r="AN2384" s="4"/>
      <c r="AO2384" s="2"/>
      <c r="AP2384" s="1"/>
      <c r="AQ2384" s="90"/>
      <c r="AR2384" s="90"/>
      <c r="AS2384" s="97"/>
      <c r="AT2384" s="97"/>
      <c r="AU2384" s="97"/>
      <c r="AV2384" s="6"/>
      <c r="AW2384" s="103"/>
      <c r="AX2384" s="4"/>
      <c r="AY2384" s="4"/>
      <c r="AZ2384" s="2"/>
      <c r="BA2384" s="1"/>
      <c r="BB2384" s="90"/>
      <c r="BC2384" s="99"/>
      <c r="BD2384" s="97"/>
      <c r="BE2384" s="97"/>
      <c r="BF2384" s="4"/>
      <c r="BG2384" s="4"/>
      <c r="BH2384" s="2"/>
      <c r="BI2384" s="1"/>
    </row>
    <row r="2385" spans="1:61" customFormat="1" ht="15">
      <c r="A2385" s="4"/>
      <c r="B2385" s="4"/>
      <c r="C2385" s="2"/>
      <c r="D2385" s="1"/>
      <c r="E2385" s="90"/>
      <c r="F2385" s="90"/>
      <c r="G2385" s="97"/>
      <c r="H2385" s="97"/>
      <c r="I2385" s="97"/>
      <c r="J2385" s="6"/>
      <c r="K2385" s="103"/>
      <c r="L2385" s="4"/>
      <c r="M2385" s="4"/>
      <c r="N2385" s="2"/>
      <c r="O2385" s="1"/>
      <c r="P2385" s="90"/>
      <c r="Q2385" s="99"/>
      <c r="R2385" s="97"/>
      <c r="S2385" s="97"/>
      <c r="T2385" s="4"/>
      <c r="U2385" s="4"/>
      <c r="V2385" s="2"/>
      <c r="W2385" s="1"/>
      <c r="X2385" s="90"/>
      <c r="Y2385" s="90"/>
      <c r="Z2385" s="97"/>
      <c r="AA2385" s="97"/>
      <c r="AB2385" s="97"/>
      <c r="AC2385" s="6"/>
      <c r="AD2385" s="103"/>
      <c r="AE2385" s="4"/>
      <c r="AF2385" s="4"/>
      <c r="AG2385" s="2"/>
      <c r="AH2385" s="1"/>
      <c r="AI2385" s="90"/>
      <c r="AJ2385" s="99"/>
      <c r="AK2385" s="97"/>
      <c r="AL2385" s="97"/>
      <c r="AM2385" s="4"/>
      <c r="AN2385" s="4"/>
      <c r="AO2385" s="2"/>
      <c r="AP2385" s="1"/>
      <c r="AQ2385" s="90"/>
      <c r="AR2385" s="90"/>
      <c r="AS2385" s="97"/>
      <c r="AT2385" s="97"/>
      <c r="AU2385" s="97"/>
      <c r="AV2385" s="6"/>
      <c r="AW2385" s="103"/>
      <c r="AX2385" s="4"/>
      <c r="AY2385" s="4"/>
      <c r="AZ2385" s="2"/>
      <c r="BA2385" s="1"/>
      <c r="BB2385" s="90"/>
      <c r="BC2385" s="99"/>
      <c r="BD2385" s="97"/>
      <c r="BE2385" s="97"/>
      <c r="BF2385" s="4"/>
      <c r="BG2385" s="4"/>
      <c r="BH2385" s="2"/>
      <c r="BI2385" s="1"/>
    </row>
    <row r="2386" spans="1:61" customFormat="1" ht="15">
      <c r="A2386" s="4"/>
      <c r="B2386" s="4"/>
      <c r="C2386" s="2"/>
      <c r="D2386" s="1"/>
      <c r="E2386" s="90"/>
      <c r="F2386" s="90"/>
      <c r="G2386" s="97"/>
      <c r="H2386" s="97"/>
      <c r="I2386" s="97"/>
      <c r="J2386" s="6"/>
      <c r="K2386" s="103"/>
      <c r="L2386" s="4"/>
      <c r="M2386" s="4"/>
      <c r="N2386" s="2"/>
      <c r="O2386" s="1"/>
      <c r="P2386" s="90"/>
      <c r="Q2386" s="99"/>
      <c r="R2386" s="97"/>
      <c r="S2386" s="97"/>
      <c r="T2386" s="4"/>
      <c r="U2386" s="4"/>
      <c r="V2386" s="2"/>
      <c r="W2386" s="1"/>
      <c r="X2386" s="90"/>
      <c r="Y2386" s="90"/>
      <c r="Z2386" s="97"/>
      <c r="AA2386" s="97"/>
      <c r="AB2386" s="97"/>
      <c r="AC2386" s="6"/>
      <c r="AD2386" s="103"/>
      <c r="AE2386" s="4"/>
      <c r="AF2386" s="4"/>
      <c r="AG2386" s="2"/>
      <c r="AH2386" s="1"/>
      <c r="AI2386" s="90"/>
      <c r="AJ2386" s="99"/>
      <c r="AK2386" s="97"/>
      <c r="AL2386" s="97"/>
      <c r="AM2386" s="4"/>
      <c r="AN2386" s="4"/>
      <c r="AO2386" s="2"/>
      <c r="AP2386" s="1"/>
      <c r="AQ2386" s="90"/>
      <c r="AR2386" s="90"/>
      <c r="AS2386" s="97"/>
      <c r="AT2386" s="97"/>
      <c r="AU2386" s="97"/>
      <c r="AV2386" s="6"/>
      <c r="AW2386" s="103"/>
      <c r="AX2386" s="4"/>
      <c r="AY2386" s="4"/>
      <c r="AZ2386" s="2"/>
      <c r="BA2386" s="1"/>
      <c r="BB2386" s="90"/>
      <c r="BC2386" s="99"/>
      <c r="BD2386" s="97"/>
      <c r="BE2386" s="97"/>
      <c r="BF2386" s="4"/>
      <c r="BG2386" s="4"/>
      <c r="BH2386" s="2"/>
      <c r="BI2386" s="1"/>
    </row>
    <row r="2387" spans="1:61" customFormat="1" ht="15">
      <c r="A2387" s="4"/>
      <c r="B2387" s="4"/>
      <c r="C2387" s="2"/>
      <c r="D2387" s="1"/>
      <c r="E2387" s="90"/>
      <c r="F2387" s="90"/>
      <c r="G2387" s="97"/>
      <c r="H2387" s="97"/>
      <c r="I2387" s="97"/>
      <c r="J2387" s="6"/>
      <c r="K2387" s="103"/>
      <c r="L2387" s="4"/>
      <c r="M2387" s="4"/>
      <c r="N2387" s="2"/>
      <c r="O2387" s="1"/>
      <c r="P2387" s="90"/>
      <c r="Q2387" s="99"/>
      <c r="R2387" s="97"/>
      <c r="S2387" s="97"/>
      <c r="T2387" s="4"/>
      <c r="U2387" s="4"/>
      <c r="V2387" s="2"/>
      <c r="W2387" s="1"/>
      <c r="X2387" s="90"/>
      <c r="Y2387" s="90"/>
      <c r="Z2387" s="97"/>
      <c r="AA2387" s="97"/>
      <c r="AB2387" s="97"/>
      <c r="AC2387" s="6"/>
      <c r="AD2387" s="103"/>
      <c r="AE2387" s="4"/>
      <c r="AF2387" s="4"/>
      <c r="AG2387" s="2"/>
      <c r="AH2387" s="1"/>
      <c r="AI2387" s="90"/>
      <c r="AJ2387" s="99"/>
      <c r="AK2387" s="97"/>
      <c r="AL2387" s="97"/>
      <c r="AM2387" s="4"/>
      <c r="AN2387" s="4"/>
      <c r="AO2387" s="2"/>
      <c r="AP2387" s="1"/>
      <c r="AQ2387" s="90"/>
      <c r="AR2387" s="90"/>
      <c r="AS2387" s="97"/>
      <c r="AT2387" s="97"/>
      <c r="AU2387" s="97"/>
      <c r="AV2387" s="6"/>
      <c r="AW2387" s="103"/>
      <c r="AX2387" s="4"/>
      <c r="AY2387" s="4"/>
      <c r="AZ2387" s="2"/>
      <c r="BA2387" s="1"/>
      <c r="BB2387" s="90"/>
      <c r="BC2387" s="99"/>
      <c r="BD2387" s="97"/>
      <c r="BE2387" s="97"/>
      <c r="BF2387" s="4"/>
      <c r="BG2387" s="4"/>
      <c r="BH2387" s="2"/>
      <c r="BI2387" s="1"/>
    </row>
    <row r="2388" spans="1:61" customFormat="1" ht="15">
      <c r="A2388" s="4"/>
      <c r="B2388" s="4"/>
      <c r="C2388" s="2"/>
      <c r="D2388" s="1"/>
      <c r="E2388" s="90"/>
      <c r="F2388" s="90"/>
      <c r="G2388" s="97"/>
      <c r="H2388" s="97"/>
      <c r="I2388" s="97"/>
      <c r="J2388" s="6"/>
      <c r="K2388" s="103"/>
      <c r="L2388" s="4"/>
      <c r="M2388" s="4"/>
      <c r="N2388" s="2"/>
      <c r="O2388" s="1"/>
      <c r="P2388" s="90"/>
      <c r="Q2388" s="99"/>
      <c r="R2388" s="97"/>
      <c r="S2388" s="97"/>
      <c r="T2388" s="4"/>
      <c r="U2388" s="4"/>
      <c r="V2388" s="2"/>
      <c r="W2388" s="1"/>
      <c r="X2388" s="90"/>
      <c r="Y2388" s="90"/>
      <c r="Z2388" s="97"/>
      <c r="AA2388" s="97"/>
      <c r="AB2388" s="97"/>
      <c r="AC2388" s="6"/>
      <c r="AD2388" s="103"/>
      <c r="AE2388" s="4"/>
      <c r="AF2388" s="4"/>
      <c r="AG2388" s="2"/>
      <c r="AH2388" s="1"/>
      <c r="AI2388" s="90"/>
      <c r="AJ2388" s="99"/>
      <c r="AK2388" s="97"/>
      <c r="AL2388" s="97"/>
      <c r="AM2388" s="4"/>
      <c r="AN2388" s="4"/>
      <c r="AO2388" s="2"/>
      <c r="AP2388" s="1"/>
      <c r="AQ2388" s="90"/>
      <c r="AR2388" s="90"/>
      <c r="AS2388" s="97"/>
      <c r="AT2388" s="97"/>
      <c r="AU2388" s="97"/>
      <c r="AV2388" s="6"/>
      <c r="AW2388" s="103"/>
      <c r="AX2388" s="4"/>
      <c r="AY2388" s="4"/>
      <c r="AZ2388" s="2"/>
      <c r="BA2388" s="1"/>
      <c r="BB2388" s="90"/>
      <c r="BC2388" s="99"/>
      <c r="BD2388" s="97"/>
      <c r="BE2388" s="97"/>
      <c r="BF2388" s="4"/>
      <c r="BG2388" s="4"/>
      <c r="BH2388" s="2"/>
      <c r="BI2388" s="1"/>
    </row>
    <row r="2389" spans="1:61" customFormat="1" ht="15">
      <c r="A2389" s="4"/>
      <c r="B2389" s="4"/>
      <c r="C2389" s="2"/>
      <c r="D2389" s="1"/>
      <c r="E2389" s="90"/>
      <c r="F2389" s="90"/>
      <c r="G2389" s="97"/>
      <c r="H2389" s="97"/>
      <c r="I2389" s="97"/>
      <c r="J2389" s="6"/>
      <c r="K2389" s="103"/>
      <c r="L2389" s="4"/>
      <c r="M2389" s="4"/>
      <c r="N2389" s="2"/>
      <c r="O2389" s="1"/>
      <c r="P2389" s="90"/>
      <c r="Q2389" s="99"/>
      <c r="R2389" s="97"/>
      <c r="S2389" s="97"/>
      <c r="T2389" s="4"/>
      <c r="U2389" s="4"/>
      <c r="V2389" s="2"/>
      <c r="W2389" s="1"/>
      <c r="X2389" s="90"/>
      <c r="Y2389" s="90"/>
      <c r="Z2389" s="97"/>
      <c r="AA2389" s="97"/>
      <c r="AB2389" s="97"/>
      <c r="AC2389" s="6"/>
      <c r="AD2389" s="103"/>
      <c r="AE2389" s="4"/>
      <c r="AF2389" s="4"/>
      <c r="AG2389" s="2"/>
      <c r="AH2389" s="1"/>
      <c r="AI2389" s="90"/>
      <c r="AJ2389" s="99"/>
      <c r="AK2389" s="97"/>
      <c r="AL2389" s="97"/>
      <c r="AM2389" s="4"/>
      <c r="AN2389" s="4"/>
      <c r="AO2389" s="2"/>
      <c r="AP2389" s="1"/>
      <c r="AQ2389" s="90"/>
      <c r="AR2389" s="90"/>
      <c r="AS2389" s="97"/>
      <c r="AT2389" s="97"/>
      <c r="AU2389" s="97"/>
      <c r="AV2389" s="6"/>
      <c r="AW2389" s="103"/>
      <c r="AX2389" s="4"/>
      <c r="AY2389" s="4"/>
      <c r="AZ2389" s="2"/>
      <c r="BA2389" s="1"/>
      <c r="BB2389" s="90"/>
      <c r="BC2389" s="99"/>
      <c r="BD2389" s="97"/>
      <c r="BE2389" s="97"/>
      <c r="BF2389" s="4"/>
      <c r="BG2389" s="4"/>
      <c r="BH2389" s="2"/>
      <c r="BI2389" s="1"/>
    </row>
    <row r="2390" spans="1:61" customFormat="1" ht="15">
      <c r="A2390" s="4"/>
      <c r="B2390" s="4"/>
      <c r="C2390" s="2"/>
      <c r="D2390" s="1"/>
      <c r="E2390" s="90"/>
      <c r="F2390" s="90"/>
      <c r="G2390" s="97"/>
      <c r="H2390" s="97"/>
      <c r="I2390" s="97"/>
      <c r="J2390" s="6"/>
      <c r="K2390" s="103"/>
      <c r="L2390" s="4"/>
      <c r="M2390" s="4"/>
      <c r="N2390" s="2"/>
      <c r="O2390" s="1"/>
      <c r="P2390" s="90"/>
      <c r="Q2390" s="99"/>
      <c r="R2390" s="97"/>
      <c r="S2390" s="97"/>
      <c r="T2390" s="4"/>
      <c r="U2390" s="4"/>
      <c r="V2390" s="2"/>
      <c r="W2390" s="1"/>
      <c r="X2390" s="90"/>
      <c r="Y2390" s="90"/>
      <c r="Z2390" s="97"/>
      <c r="AA2390" s="97"/>
      <c r="AB2390" s="97"/>
      <c r="AC2390" s="6"/>
      <c r="AD2390" s="103"/>
      <c r="AE2390" s="4"/>
      <c r="AF2390" s="4"/>
      <c r="AG2390" s="2"/>
      <c r="AH2390" s="1"/>
      <c r="AI2390" s="90"/>
      <c r="AJ2390" s="99"/>
      <c r="AK2390" s="97"/>
      <c r="AL2390" s="97"/>
      <c r="AM2390" s="4"/>
      <c r="AN2390" s="4"/>
      <c r="AO2390" s="2"/>
      <c r="AP2390" s="1"/>
      <c r="AQ2390" s="90"/>
      <c r="AR2390" s="90"/>
      <c r="AS2390" s="97"/>
      <c r="AT2390" s="97"/>
      <c r="AU2390" s="97"/>
      <c r="AV2390" s="6"/>
      <c r="AW2390" s="103"/>
      <c r="AX2390" s="4"/>
      <c r="AY2390" s="4"/>
      <c r="AZ2390" s="2"/>
      <c r="BA2390" s="1"/>
      <c r="BB2390" s="90"/>
      <c r="BC2390" s="99"/>
      <c r="BD2390" s="97"/>
      <c r="BE2390" s="97"/>
      <c r="BF2390" s="4"/>
      <c r="BG2390" s="4"/>
      <c r="BH2390" s="2"/>
      <c r="BI2390" s="1"/>
    </row>
    <row r="2391" spans="1:61" customFormat="1" ht="15">
      <c r="A2391" s="4"/>
      <c r="B2391" s="4"/>
      <c r="C2391" s="2"/>
      <c r="D2391" s="1"/>
      <c r="E2391" s="90"/>
      <c r="F2391" s="90"/>
      <c r="G2391" s="97"/>
      <c r="H2391" s="97"/>
      <c r="I2391" s="97"/>
      <c r="J2391" s="6"/>
      <c r="K2391" s="103"/>
      <c r="L2391" s="4"/>
      <c r="M2391" s="4"/>
      <c r="N2391" s="2"/>
      <c r="O2391" s="1"/>
      <c r="P2391" s="90"/>
      <c r="Q2391" s="99"/>
      <c r="R2391" s="97"/>
      <c r="S2391" s="97"/>
      <c r="T2391" s="4"/>
      <c r="U2391" s="4"/>
      <c r="V2391" s="2"/>
      <c r="W2391" s="1"/>
      <c r="X2391" s="90"/>
      <c r="Y2391" s="90"/>
      <c r="Z2391" s="97"/>
      <c r="AA2391" s="97"/>
      <c r="AB2391" s="97"/>
      <c r="AC2391" s="6"/>
      <c r="AD2391" s="103"/>
      <c r="AE2391" s="4"/>
      <c r="AF2391" s="4"/>
      <c r="AG2391" s="2"/>
      <c r="AH2391" s="1"/>
      <c r="AI2391" s="90"/>
      <c r="AJ2391" s="99"/>
      <c r="AK2391" s="97"/>
      <c r="AL2391" s="97"/>
      <c r="AM2391" s="4"/>
      <c r="AN2391" s="4"/>
      <c r="AO2391" s="2"/>
      <c r="AP2391" s="1"/>
      <c r="AQ2391" s="90"/>
      <c r="AR2391" s="90"/>
      <c r="AS2391" s="97"/>
      <c r="AT2391" s="97"/>
      <c r="AU2391" s="97"/>
      <c r="AV2391" s="6"/>
      <c r="AW2391" s="103"/>
      <c r="AX2391" s="4"/>
      <c r="AY2391" s="4"/>
      <c r="AZ2391" s="2"/>
      <c r="BA2391" s="1"/>
      <c r="BB2391" s="90"/>
      <c r="BC2391" s="99"/>
      <c r="BD2391" s="97"/>
      <c r="BE2391" s="97"/>
      <c r="BF2391" s="4"/>
      <c r="BG2391" s="4"/>
      <c r="BH2391" s="2"/>
      <c r="BI2391" s="1"/>
    </row>
    <row r="2392" spans="1:61" customFormat="1" ht="15">
      <c r="A2392" s="4"/>
      <c r="B2392" s="4"/>
      <c r="C2392" s="2"/>
      <c r="D2392" s="1"/>
      <c r="E2392" s="90"/>
      <c r="F2392" s="90"/>
      <c r="G2392" s="97"/>
      <c r="H2392" s="97"/>
      <c r="I2392" s="97"/>
      <c r="J2392" s="6"/>
      <c r="K2392" s="103"/>
      <c r="L2392" s="4"/>
      <c r="M2392" s="4"/>
      <c r="N2392" s="2"/>
      <c r="O2392" s="1"/>
      <c r="P2392" s="90"/>
      <c r="Q2392" s="99"/>
      <c r="R2392" s="97"/>
      <c r="S2392" s="97"/>
      <c r="T2392" s="4"/>
      <c r="U2392" s="4"/>
      <c r="V2392" s="2"/>
      <c r="W2392" s="1"/>
      <c r="X2392" s="90"/>
      <c r="Y2392" s="90"/>
      <c r="Z2392" s="97"/>
      <c r="AA2392" s="97"/>
      <c r="AB2392" s="97"/>
      <c r="AC2392" s="6"/>
      <c r="AD2392" s="103"/>
      <c r="AE2392" s="4"/>
      <c r="AF2392" s="4"/>
      <c r="AG2392" s="2"/>
      <c r="AH2392" s="1"/>
      <c r="AI2392" s="90"/>
      <c r="AJ2392" s="99"/>
      <c r="AK2392" s="97"/>
      <c r="AL2392" s="97"/>
      <c r="AM2392" s="4"/>
      <c r="AN2392" s="4"/>
      <c r="AO2392" s="2"/>
      <c r="AP2392" s="1"/>
      <c r="AQ2392" s="90"/>
      <c r="AR2392" s="90"/>
      <c r="AS2392" s="97"/>
      <c r="AT2392" s="97"/>
      <c r="AU2392" s="97"/>
      <c r="AV2392" s="6"/>
      <c r="AW2392" s="103"/>
      <c r="AX2392" s="4"/>
      <c r="AY2392" s="4"/>
      <c r="AZ2392" s="2"/>
      <c r="BA2392" s="1"/>
      <c r="BB2392" s="90"/>
      <c r="BC2392" s="99"/>
      <c r="BD2392" s="97"/>
      <c r="BE2392" s="97"/>
      <c r="BF2392" s="4"/>
      <c r="BG2392" s="4"/>
      <c r="BH2392" s="2"/>
      <c r="BI2392" s="1"/>
    </row>
    <row r="2393" spans="1:61" customFormat="1" ht="15">
      <c r="A2393" s="4"/>
      <c r="B2393" s="4"/>
      <c r="C2393" s="2"/>
      <c r="D2393" s="1"/>
      <c r="E2393" s="90"/>
      <c r="F2393" s="90"/>
      <c r="G2393" s="97"/>
      <c r="H2393" s="97"/>
      <c r="I2393" s="97"/>
      <c r="J2393" s="6"/>
      <c r="K2393" s="103"/>
      <c r="L2393" s="4"/>
      <c r="M2393" s="4"/>
      <c r="N2393" s="2"/>
      <c r="O2393" s="1"/>
      <c r="P2393" s="90"/>
      <c r="Q2393" s="99"/>
      <c r="R2393" s="97"/>
      <c r="S2393" s="97"/>
      <c r="T2393" s="4"/>
      <c r="U2393" s="4"/>
      <c r="V2393" s="2"/>
      <c r="W2393" s="1"/>
      <c r="X2393" s="90"/>
      <c r="Y2393" s="90"/>
      <c r="Z2393" s="97"/>
      <c r="AA2393" s="97"/>
      <c r="AB2393" s="97"/>
      <c r="AC2393" s="6"/>
      <c r="AD2393" s="103"/>
      <c r="AE2393" s="4"/>
      <c r="AF2393" s="4"/>
      <c r="AG2393" s="2"/>
      <c r="AH2393" s="1"/>
      <c r="AI2393" s="90"/>
      <c r="AJ2393" s="99"/>
      <c r="AK2393" s="97"/>
      <c r="AL2393" s="97"/>
      <c r="AM2393" s="4"/>
      <c r="AN2393" s="4"/>
      <c r="AO2393" s="2"/>
      <c r="AP2393" s="1"/>
      <c r="AQ2393" s="90"/>
      <c r="AR2393" s="90"/>
      <c r="AS2393" s="97"/>
      <c r="AT2393" s="97"/>
      <c r="AU2393" s="97"/>
      <c r="AV2393" s="6"/>
      <c r="AW2393" s="103"/>
      <c r="AX2393" s="4"/>
      <c r="AY2393" s="4"/>
      <c r="AZ2393" s="2"/>
      <c r="BA2393" s="1"/>
      <c r="BB2393" s="90"/>
      <c r="BC2393" s="99"/>
      <c r="BD2393" s="97"/>
      <c r="BE2393" s="97"/>
      <c r="BF2393" s="4"/>
      <c r="BG2393" s="4"/>
      <c r="BH2393" s="2"/>
      <c r="BI2393" s="1"/>
    </row>
    <row r="2394" spans="1:61" customFormat="1" ht="15">
      <c r="A2394" s="4"/>
      <c r="B2394" s="4"/>
      <c r="C2394" s="2"/>
      <c r="D2394" s="1"/>
      <c r="E2394" s="90"/>
      <c r="F2394" s="90"/>
      <c r="G2394" s="97"/>
      <c r="H2394" s="97"/>
      <c r="I2394" s="97"/>
      <c r="J2394" s="6"/>
      <c r="K2394" s="103"/>
      <c r="L2394" s="4"/>
      <c r="M2394" s="4"/>
      <c r="N2394" s="2"/>
      <c r="O2394" s="1"/>
      <c r="P2394" s="90"/>
      <c r="Q2394" s="99"/>
      <c r="R2394" s="97"/>
      <c r="S2394" s="97"/>
      <c r="T2394" s="4"/>
      <c r="U2394" s="4"/>
      <c r="V2394" s="2"/>
      <c r="W2394" s="1"/>
      <c r="X2394" s="90"/>
      <c r="Y2394" s="90"/>
      <c r="Z2394" s="97"/>
      <c r="AA2394" s="97"/>
      <c r="AB2394" s="97"/>
      <c r="AC2394" s="6"/>
      <c r="AD2394" s="103"/>
      <c r="AE2394" s="4"/>
      <c r="AF2394" s="4"/>
      <c r="AG2394" s="2"/>
      <c r="AH2394" s="1"/>
      <c r="AI2394" s="90"/>
      <c r="AJ2394" s="99"/>
      <c r="AK2394" s="97"/>
      <c r="AL2394" s="97"/>
      <c r="AM2394" s="4"/>
      <c r="AN2394" s="4"/>
      <c r="AO2394" s="2"/>
      <c r="AP2394" s="1"/>
      <c r="AQ2394" s="90"/>
      <c r="AR2394" s="90"/>
      <c r="AS2394" s="97"/>
      <c r="AT2394" s="97"/>
      <c r="AU2394" s="97"/>
      <c r="AV2394" s="6"/>
      <c r="AW2394" s="103"/>
      <c r="AX2394" s="4"/>
      <c r="AY2394" s="4"/>
      <c r="AZ2394" s="2"/>
      <c r="BA2394" s="1"/>
      <c r="BB2394" s="90"/>
      <c r="BC2394" s="99"/>
      <c r="BD2394" s="97"/>
      <c r="BE2394" s="97"/>
      <c r="BF2394" s="4"/>
      <c r="BG2394" s="4"/>
      <c r="BH2394" s="2"/>
      <c r="BI2394" s="1"/>
    </row>
    <row r="2395" spans="1:61" customFormat="1" ht="15">
      <c r="A2395" s="4"/>
      <c r="B2395" s="4"/>
      <c r="C2395" s="2"/>
      <c r="D2395" s="1"/>
      <c r="E2395" s="90"/>
      <c r="F2395" s="90"/>
      <c r="G2395" s="97"/>
      <c r="H2395" s="97"/>
      <c r="I2395" s="97"/>
      <c r="J2395" s="6"/>
      <c r="K2395" s="103"/>
      <c r="L2395" s="4"/>
      <c r="M2395" s="4"/>
      <c r="N2395" s="2"/>
      <c r="O2395" s="1"/>
      <c r="P2395" s="90"/>
      <c r="Q2395" s="99"/>
      <c r="R2395" s="97"/>
      <c r="S2395" s="97"/>
      <c r="T2395" s="4"/>
      <c r="U2395" s="4"/>
      <c r="V2395" s="2"/>
      <c r="W2395" s="1"/>
      <c r="X2395" s="90"/>
      <c r="Y2395" s="90"/>
      <c r="Z2395" s="97"/>
      <c r="AA2395" s="97"/>
      <c r="AB2395" s="97"/>
      <c r="AC2395" s="6"/>
      <c r="AD2395" s="103"/>
      <c r="AE2395" s="4"/>
      <c r="AF2395" s="4"/>
      <c r="AG2395" s="2"/>
      <c r="AH2395" s="1"/>
      <c r="AI2395" s="90"/>
      <c r="AJ2395" s="99"/>
      <c r="AK2395" s="97"/>
      <c r="AL2395" s="97"/>
      <c r="AM2395" s="4"/>
      <c r="AN2395" s="4"/>
      <c r="AO2395" s="2"/>
      <c r="AP2395" s="1"/>
      <c r="AQ2395" s="90"/>
      <c r="AR2395" s="90"/>
      <c r="AS2395" s="97"/>
      <c r="AT2395" s="97"/>
      <c r="AU2395" s="97"/>
      <c r="AV2395" s="6"/>
      <c r="AW2395" s="103"/>
      <c r="AX2395" s="4"/>
      <c r="AY2395" s="4"/>
      <c r="AZ2395" s="2"/>
      <c r="BA2395" s="1"/>
      <c r="BB2395" s="90"/>
      <c r="BC2395" s="99"/>
      <c r="BD2395" s="97"/>
      <c r="BE2395" s="97"/>
      <c r="BF2395" s="4"/>
      <c r="BG2395" s="4"/>
      <c r="BH2395" s="2"/>
      <c r="BI2395" s="1"/>
    </row>
    <row r="2396" spans="1:61" customFormat="1" ht="15">
      <c r="A2396" s="4"/>
      <c r="B2396" s="4"/>
      <c r="C2396" s="2"/>
      <c r="D2396" s="1"/>
      <c r="E2396" s="90"/>
      <c r="F2396" s="90"/>
      <c r="G2396" s="97"/>
      <c r="H2396" s="97"/>
      <c r="I2396" s="97"/>
      <c r="J2396" s="6"/>
      <c r="K2396" s="103"/>
      <c r="L2396" s="4"/>
      <c r="M2396" s="4"/>
      <c r="N2396" s="2"/>
      <c r="O2396" s="1"/>
      <c r="P2396" s="90"/>
      <c r="Q2396" s="99"/>
      <c r="R2396" s="97"/>
      <c r="S2396" s="97"/>
      <c r="T2396" s="4"/>
      <c r="U2396" s="4"/>
      <c r="V2396" s="2"/>
      <c r="W2396" s="1"/>
      <c r="X2396" s="90"/>
      <c r="Y2396" s="90"/>
      <c r="Z2396" s="97"/>
      <c r="AA2396" s="97"/>
      <c r="AB2396" s="97"/>
      <c r="AC2396" s="6"/>
      <c r="AD2396" s="103"/>
      <c r="AE2396" s="4"/>
      <c r="AF2396" s="4"/>
      <c r="AG2396" s="2"/>
      <c r="AH2396" s="1"/>
      <c r="AI2396" s="90"/>
      <c r="AJ2396" s="99"/>
      <c r="AK2396" s="97"/>
      <c r="AL2396" s="97"/>
      <c r="AM2396" s="4"/>
      <c r="AN2396" s="4"/>
      <c r="AO2396" s="2"/>
      <c r="AP2396" s="1"/>
      <c r="AQ2396" s="90"/>
      <c r="AR2396" s="90"/>
      <c r="AS2396" s="97"/>
      <c r="AT2396" s="97"/>
      <c r="AU2396" s="97"/>
      <c r="AV2396" s="6"/>
      <c r="AW2396" s="103"/>
      <c r="AX2396" s="4"/>
      <c r="AY2396" s="4"/>
      <c r="AZ2396" s="2"/>
      <c r="BA2396" s="1"/>
      <c r="BB2396" s="90"/>
      <c r="BC2396" s="99"/>
      <c r="BD2396" s="97"/>
      <c r="BE2396" s="97"/>
      <c r="BF2396" s="4"/>
      <c r="BG2396" s="4"/>
      <c r="BH2396" s="2"/>
      <c r="BI2396" s="1"/>
    </row>
    <row r="2397" spans="1:61" customFormat="1" ht="15">
      <c r="A2397" s="4"/>
      <c r="B2397" s="4"/>
      <c r="C2397" s="2"/>
      <c r="D2397" s="1"/>
      <c r="E2397" s="90"/>
      <c r="F2397" s="90"/>
      <c r="G2397" s="97"/>
      <c r="H2397" s="97"/>
      <c r="I2397" s="97"/>
      <c r="J2397" s="6"/>
      <c r="K2397" s="103"/>
      <c r="L2397" s="4"/>
      <c r="M2397" s="4"/>
      <c r="N2397" s="2"/>
      <c r="O2397" s="1"/>
      <c r="P2397" s="90"/>
      <c r="Q2397" s="99"/>
      <c r="R2397" s="97"/>
      <c r="S2397" s="97"/>
      <c r="T2397" s="4"/>
      <c r="U2397" s="4"/>
      <c r="V2397" s="2"/>
      <c r="W2397" s="1"/>
      <c r="X2397" s="90"/>
      <c r="Y2397" s="90"/>
      <c r="Z2397" s="97"/>
      <c r="AA2397" s="97"/>
      <c r="AB2397" s="97"/>
      <c r="AC2397" s="6"/>
      <c r="AD2397" s="103"/>
      <c r="AE2397" s="4"/>
      <c r="AF2397" s="4"/>
      <c r="AG2397" s="2"/>
      <c r="AH2397" s="1"/>
      <c r="AI2397" s="90"/>
      <c r="AJ2397" s="99"/>
      <c r="AK2397" s="97"/>
      <c r="AL2397" s="97"/>
      <c r="AM2397" s="4"/>
      <c r="AN2397" s="4"/>
      <c r="AO2397" s="2"/>
      <c r="AP2397" s="1"/>
      <c r="AQ2397" s="90"/>
      <c r="AR2397" s="90"/>
      <c r="AS2397" s="97"/>
      <c r="AT2397" s="97"/>
      <c r="AU2397" s="97"/>
      <c r="AV2397" s="6"/>
      <c r="AW2397" s="103"/>
      <c r="AX2397" s="4"/>
      <c r="AY2397" s="4"/>
      <c r="AZ2397" s="2"/>
      <c r="BA2397" s="1"/>
      <c r="BB2397" s="90"/>
      <c r="BC2397" s="99"/>
      <c r="BD2397" s="97"/>
      <c r="BE2397" s="97"/>
      <c r="BF2397" s="4"/>
      <c r="BG2397" s="4"/>
      <c r="BH2397" s="2"/>
      <c r="BI2397" s="1"/>
    </row>
    <row r="2398" spans="1:61" customFormat="1" ht="15">
      <c r="A2398" s="4"/>
      <c r="B2398" s="4"/>
      <c r="C2398" s="2"/>
      <c r="D2398" s="1"/>
      <c r="E2398" s="90"/>
      <c r="F2398" s="90"/>
      <c r="G2398" s="97"/>
      <c r="H2398" s="97"/>
      <c r="I2398" s="97"/>
      <c r="J2398" s="6"/>
      <c r="K2398" s="103"/>
      <c r="L2398" s="4"/>
      <c r="M2398" s="4"/>
      <c r="N2398" s="2"/>
      <c r="O2398" s="1"/>
      <c r="P2398" s="90"/>
      <c r="Q2398" s="99"/>
      <c r="R2398" s="97"/>
      <c r="S2398" s="97"/>
      <c r="T2398" s="4"/>
      <c r="U2398" s="4"/>
      <c r="V2398" s="2"/>
      <c r="W2398" s="1"/>
      <c r="X2398" s="90"/>
      <c r="Y2398" s="90"/>
      <c r="Z2398" s="97"/>
      <c r="AA2398" s="97"/>
      <c r="AB2398" s="97"/>
      <c r="AC2398" s="6"/>
      <c r="AD2398" s="103"/>
      <c r="AE2398" s="4"/>
      <c r="AF2398" s="4"/>
      <c r="AG2398" s="2"/>
      <c r="AH2398" s="1"/>
      <c r="AI2398" s="90"/>
      <c r="AJ2398" s="99"/>
      <c r="AK2398" s="97"/>
      <c r="AL2398" s="97"/>
      <c r="AM2398" s="4"/>
      <c r="AN2398" s="4"/>
      <c r="AO2398" s="2"/>
      <c r="AP2398" s="1"/>
      <c r="AQ2398" s="90"/>
      <c r="AR2398" s="90"/>
      <c r="AS2398" s="97"/>
      <c r="AT2398" s="97"/>
      <c r="AU2398" s="97"/>
      <c r="AV2398" s="6"/>
      <c r="AW2398" s="103"/>
      <c r="AX2398" s="4"/>
      <c r="AY2398" s="4"/>
      <c r="AZ2398" s="2"/>
      <c r="BA2398" s="1"/>
      <c r="BB2398" s="90"/>
      <c r="BC2398" s="99"/>
      <c r="BD2398" s="97"/>
      <c r="BE2398" s="97"/>
      <c r="BF2398" s="4"/>
      <c r="BG2398" s="4"/>
      <c r="BH2398" s="2"/>
      <c r="BI2398" s="1"/>
    </row>
    <row r="2399" spans="1:61" customFormat="1" ht="15">
      <c r="A2399" s="4"/>
      <c r="B2399" s="4"/>
      <c r="C2399" s="2"/>
      <c r="D2399" s="1"/>
      <c r="E2399" s="90"/>
      <c r="F2399" s="90"/>
      <c r="G2399" s="97"/>
      <c r="H2399" s="97"/>
      <c r="I2399" s="97"/>
      <c r="J2399" s="6"/>
      <c r="K2399" s="103"/>
      <c r="L2399" s="4"/>
      <c r="M2399" s="4"/>
      <c r="N2399" s="2"/>
      <c r="O2399" s="1"/>
      <c r="P2399" s="90"/>
      <c r="Q2399" s="99"/>
      <c r="R2399" s="97"/>
      <c r="S2399" s="97"/>
      <c r="T2399" s="4"/>
      <c r="U2399" s="4"/>
      <c r="V2399" s="2"/>
      <c r="W2399" s="1"/>
      <c r="X2399" s="90"/>
      <c r="Y2399" s="90"/>
      <c r="Z2399" s="97"/>
      <c r="AA2399" s="97"/>
      <c r="AB2399" s="97"/>
      <c r="AC2399" s="6"/>
      <c r="AD2399" s="103"/>
      <c r="AE2399" s="4"/>
      <c r="AF2399" s="4"/>
      <c r="AG2399" s="2"/>
      <c r="AH2399" s="1"/>
      <c r="AI2399" s="90"/>
      <c r="AJ2399" s="99"/>
      <c r="AK2399" s="97"/>
      <c r="AL2399" s="97"/>
      <c r="AM2399" s="4"/>
      <c r="AN2399" s="4"/>
      <c r="AO2399" s="2"/>
      <c r="AP2399" s="1"/>
      <c r="AQ2399" s="90"/>
      <c r="AR2399" s="90"/>
      <c r="AS2399" s="97"/>
      <c r="AT2399" s="97"/>
      <c r="AU2399" s="97"/>
      <c r="AV2399" s="6"/>
      <c r="AW2399" s="103"/>
      <c r="AX2399" s="4"/>
      <c r="AY2399" s="4"/>
      <c r="AZ2399" s="2"/>
      <c r="BA2399" s="1"/>
      <c r="BB2399" s="90"/>
      <c r="BC2399" s="99"/>
      <c r="BD2399" s="97"/>
      <c r="BE2399" s="97"/>
      <c r="BF2399" s="4"/>
      <c r="BG2399" s="4"/>
      <c r="BH2399" s="2"/>
      <c r="BI2399" s="1"/>
    </row>
    <row r="2400" spans="1:61" customFormat="1" ht="15">
      <c r="A2400" s="4"/>
      <c r="B2400" s="4"/>
      <c r="C2400" s="2"/>
      <c r="D2400" s="1"/>
      <c r="E2400" s="90"/>
      <c r="F2400" s="90"/>
      <c r="G2400" s="97"/>
      <c r="H2400" s="97"/>
      <c r="I2400" s="97"/>
      <c r="J2400" s="6"/>
      <c r="K2400" s="103"/>
      <c r="L2400" s="4"/>
      <c r="M2400" s="4"/>
      <c r="N2400" s="2"/>
      <c r="O2400" s="1"/>
      <c r="P2400" s="90"/>
      <c r="Q2400" s="99"/>
      <c r="R2400" s="97"/>
      <c r="S2400" s="97"/>
      <c r="T2400" s="4"/>
      <c r="U2400" s="4"/>
      <c r="V2400" s="2"/>
      <c r="W2400" s="1"/>
      <c r="X2400" s="90"/>
      <c r="Y2400" s="90"/>
      <c r="Z2400" s="97"/>
      <c r="AA2400" s="97"/>
      <c r="AB2400" s="97"/>
      <c r="AC2400" s="6"/>
      <c r="AD2400" s="103"/>
      <c r="AE2400" s="4"/>
      <c r="AF2400" s="4"/>
      <c r="AG2400" s="2"/>
      <c r="AH2400" s="1"/>
      <c r="AI2400" s="90"/>
      <c r="AJ2400" s="99"/>
      <c r="AK2400" s="97"/>
      <c r="AL2400" s="97"/>
      <c r="AM2400" s="4"/>
      <c r="AN2400" s="4"/>
      <c r="AO2400" s="2"/>
      <c r="AP2400" s="1"/>
      <c r="AQ2400" s="90"/>
      <c r="AR2400" s="90"/>
      <c r="AS2400" s="97"/>
      <c r="AT2400" s="97"/>
      <c r="AU2400" s="97"/>
      <c r="AV2400" s="6"/>
      <c r="AW2400" s="103"/>
      <c r="AX2400" s="4"/>
      <c r="AY2400" s="4"/>
      <c r="AZ2400" s="2"/>
      <c r="BA2400" s="1"/>
      <c r="BB2400" s="90"/>
      <c r="BC2400" s="99"/>
      <c r="BD2400" s="97"/>
      <c r="BE2400" s="97"/>
      <c r="BF2400" s="4"/>
      <c r="BG2400" s="4"/>
      <c r="BH2400" s="2"/>
      <c r="BI2400" s="1"/>
    </row>
    <row r="2401" spans="70:74">
      <c r="BR2401" s="109"/>
      <c r="BS2401" s="109"/>
      <c r="BT2401" s="109"/>
      <c r="BU2401" s="110"/>
      <c r="BV2401" s="109"/>
    </row>
  </sheetData>
  <autoFilter ref="A2:BV3" xr:uid="{01C8E309-B5C2-4F4B-B0A6-C79858BE8E9C}"/>
  <mergeCells count="6">
    <mergeCell ref="BM2:BM3"/>
    <mergeCell ref="BH2:BH3"/>
    <mergeCell ref="BI2:BI3"/>
    <mergeCell ref="BJ2:BJ3"/>
    <mergeCell ref="BK2:BK3"/>
    <mergeCell ref="BL2:BL3"/>
  </mergeCells>
  <conditionalFormatting sqref="F3">
    <cfRule type="expression" dxfId="1" priority="3">
      <formula>LEN(INT(F3))&lt;6</formula>
    </cfRule>
    <cfRule type="expression" dxfId="0" priority="4">
      <formula>LEN(INT(F3))&gt;6</formula>
    </cfRule>
  </conditionalFormatting>
  <dataValidations disablePrompts="1" count="2">
    <dataValidation type="list" allowBlank="1" showInputMessage="1" showErrorMessage="1" sqref="F1972:F1987 E1944:E1965 G1919:I1953 G1954:G1959 G1960:H1965 H1954:I1955 H1958:I1959 I1956:I1957 I1960:I1962" xr:uid="{9137715C-CCD1-4F13-8FCC-7FEAA043B664}"/>
    <dataValidation allowBlank="1" showInputMessage="1" showErrorMessage="1" sqref="M4:M2229" xr:uid="{D828D5F4-65B3-4B13-8D48-1B6931AC548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2026-03-05T03:45:54Z</dcterms:created>
  <dcterms:modified xsi:type="dcterms:W3CDTF">2026-03-05T06:03:56Z</dcterms:modified>
</cp:coreProperties>
</file>