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Asif\Desktop\Issuer profiles\issuer profile\"/>
    </mc:Choice>
  </mc:AlternateContent>
  <xr:revisionPtr revIDLastSave="0" documentId="13_ncr:1_{94FC4622-812A-4A9E-9686-5BADBB0C9097}" xr6:coauthVersionLast="47" xr6:coauthVersionMax="47" xr10:uidLastSave="{00000000-0000-0000-0000-000000000000}"/>
  <bookViews>
    <workbookView xWindow="-108" yWindow="-108" windowWidth="23256" windowHeight="12576" tabRatio="830" activeTab="5" xr2:uid="{0567935D-CF89-4EDC-BB39-840DAB52E753}"/>
  </bookViews>
  <sheets>
    <sheet name="Key financials" sheetId="6" r:id="rId1"/>
    <sheet name="Peer Comparison" sheetId="3" r:id="rId2"/>
    <sheet name="Segments" sheetId="1" r:id="rId3"/>
    <sheet name="Loan Book" sheetId="2" r:id="rId4"/>
    <sheet name="Funding Profile" sheetId="5" r:id="rId5"/>
    <sheet name="Liquidity Profile" sheetId="4" r:id="rId6"/>
  </sheets>
  <externalReferences>
    <externalReference r:id="rId7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9" i="2"/>
  <c r="I8" i="2"/>
  <c r="I6" i="2"/>
  <c r="I5" i="2"/>
  <c r="I4" i="2"/>
  <c r="I3" i="2"/>
  <c r="C21" i="2"/>
  <c r="C20" i="2"/>
  <c r="C19" i="2"/>
  <c r="C18" i="2"/>
  <c r="C17" i="2"/>
  <c r="J3" i="2"/>
  <c r="J11" i="2"/>
  <c r="D22" i="2"/>
  <c r="C7" i="1"/>
  <c r="B7" i="1"/>
  <c r="C6" i="1"/>
  <c r="C5" i="1"/>
  <c r="C3" i="1"/>
</calcChain>
</file>

<file path=xl/sharedStrings.xml><?xml version="1.0" encoding="utf-8"?>
<sst xmlns="http://schemas.openxmlformats.org/spreadsheetml/2006/main" count="63" uniqueCount="59">
  <si>
    <t>Segment</t>
  </si>
  <si>
    <t>% Share</t>
  </si>
  <si>
    <t>Corporate Banking</t>
  </si>
  <si>
    <t>International Banking</t>
  </si>
  <si>
    <t>Consumer Banking</t>
  </si>
  <si>
    <t>Asset and Wealth Management</t>
  </si>
  <si>
    <t>Total</t>
  </si>
  <si>
    <t>Note: Excluding “Unallocated and Intra-group Transactions”.</t>
  </si>
  <si>
    <t xml:space="preserve">Asset and Wealth Management </t>
  </si>
  <si>
    <t>Qatar</t>
  </si>
  <si>
    <t>Other GCC countries</t>
  </si>
  <si>
    <t>Europe</t>
  </si>
  <si>
    <t>North America</t>
  </si>
  <si>
    <t>Others</t>
  </si>
  <si>
    <t>Government and Government Institutions</t>
  </si>
  <si>
    <t>Industry</t>
  </si>
  <si>
    <t>Commercial</t>
  </si>
  <si>
    <t>Services</t>
  </si>
  <si>
    <t>Contractors</t>
  </si>
  <si>
    <t>Real Estate</t>
  </si>
  <si>
    <t>Consumption</t>
  </si>
  <si>
    <t>Other</t>
  </si>
  <si>
    <t>Due to banks</t>
  </si>
  <si>
    <t>Customer deposits</t>
  </si>
  <si>
    <t>Debt securities</t>
  </si>
  <si>
    <t>Other borrowings</t>
  </si>
  <si>
    <t>Other liabilities</t>
  </si>
  <si>
    <t>The Commercial Bank</t>
  </si>
  <si>
    <t>Masraf Al Rayan</t>
  </si>
  <si>
    <t>Qatar Islamic Bank</t>
  </si>
  <si>
    <t>Problem Loans / Gross Loans</t>
  </si>
  <si>
    <t>Net Interest Margin</t>
  </si>
  <si>
    <t>Net Income / Tangible Assets</t>
  </si>
  <si>
    <t>Cost / Income Ratio</t>
  </si>
  <si>
    <t>Qatar National Bank</t>
  </si>
  <si>
    <t>LCR</t>
  </si>
  <si>
    <t>NSFR</t>
  </si>
  <si>
    <t>Liquid Assets / Total Assets</t>
  </si>
  <si>
    <t>(in QAR million)</t>
  </si>
  <si>
    <t xml:space="preserve">INCOME STATEMENT </t>
  </si>
  <si>
    <t>Interest income</t>
  </si>
  <si>
    <t>Interest expense</t>
  </si>
  <si>
    <t>Net interest income (expense)</t>
  </si>
  <si>
    <t>Loan loss provisions</t>
  </si>
  <si>
    <t>Pre-tax income (loss)</t>
  </si>
  <si>
    <t>Net Income</t>
  </si>
  <si>
    <t>BALANCE SHEET</t>
  </si>
  <si>
    <t>Total Assets</t>
  </si>
  <si>
    <t>Loans to customers</t>
  </si>
  <si>
    <t>Deposit from customers</t>
  </si>
  <si>
    <t>Borrowings</t>
  </si>
  <si>
    <t>CET 1 Ratio (%)</t>
  </si>
  <si>
    <t>Total Shareholders' Equity</t>
  </si>
  <si>
    <t>Revenue by segment</t>
  </si>
  <si>
    <t>By sector</t>
  </si>
  <si>
    <t>by Geography</t>
  </si>
  <si>
    <t>Regulatory Ratios</t>
  </si>
  <si>
    <t>Profit/loss by segment (QAR Billion)</t>
  </si>
  <si>
    <t>Peer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</si>
</sst>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191919"/>
      <name val="Arial"/>
      <family val="2"/>
    </font>
    <font>
      <sz val="9"/>
      <color rgb="FF191919"/>
      <name val="Arial"/>
      <family val="2"/>
    </font>
    <font>
      <b/>
      <sz val="9"/>
      <color theme="3" tint="-0.499984740745262"/>
      <name val="Arial"/>
      <family val="2"/>
    </font>
    <font>
      <b/>
      <sz val="11"/>
      <color theme="3" tint="-0.499984740745262"/>
      <name val="Calibri"/>
      <family val="2"/>
      <scheme val="minor"/>
    </font>
    <font>
      <b/>
      <sz val="8"/>
      <color theme="3" tint="-0.499984740745262"/>
      <name val="Arial"/>
      <family val="2"/>
    </font>
    <font>
      <b/>
      <sz val="7"/>
      <color rgb="FF203864"/>
      <name val="BlissPro-ExtraLight"/>
    </font>
    <font>
      <b/>
      <sz val="7"/>
      <color rgb="FF000000"/>
      <name val="BlissPro-ExtraLight"/>
    </font>
    <font>
      <sz val="7"/>
      <color rgb="FF000000"/>
      <name val="BlissPro-ExtraLight"/>
    </font>
    <font>
      <sz val="11"/>
      <color theme="1"/>
      <name val="Calibri"/>
      <family val="2"/>
      <scheme val="minor"/>
    </font>
    <font>
      <b/>
      <sz val="9"/>
      <color rgb="FF19191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6" fillId="0" borderId="0" xfId="0" applyFont="1"/>
    <xf numFmtId="9" fontId="0" fillId="0" borderId="0" xfId="0" applyNumberFormat="1"/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/>
    <xf numFmtId="0" fontId="2" fillId="0" borderId="1" xfId="0" applyFont="1" applyFill="1" applyBorder="1"/>
    <xf numFmtId="0" fontId="3" fillId="0" borderId="1" xfId="0" applyFont="1" applyFill="1" applyBorder="1"/>
    <xf numFmtId="3" fontId="0" fillId="0" borderId="1" xfId="0" applyNumberFormat="1" applyFill="1" applyBorder="1"/>
    <xf numFmtId="164" fontId="0" fillId="0" borderId="1" xfId="0" applyNumberFormat="1" applyFill="1" applyBorder="1"/>
    <xf numFmtId="3" fontId="1" fillId="0" borderId="1" xfId="0" applyNumberFormat="1" applyFont="1" applyFill="1" applyBorder="1"/>
    <xf numFmtId="0" fontId="2" fillId="2" borderId="1" xfId="0" applyFont="1" applyFill="1" applyBorder="1"/>
    <xf numFmtId="1" fontId="8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65" fontId="0" fillId="0" borderId="1" xfId="0" applyNumberFormat="1" applyBorder="1"/>
    <xf numFmtId="0" fontId="9" fillId="2" borderId="1" xfId="0" applyFont="1" applyFill="1" applyBorder="1"/>
    <xf numFmtId="1" fontId="10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Fill="1" applyBorder="1"/>
    <xf numFmtId="3" fontId="0" fillId="0" borderId="0" xfId="0" applyNumberFormat="1" applyFill="1" applyBorder="1"/>
    <xf numFmtId="0" fontId="7" fillId="0" borderId="1" xfId="0" applyFont="1" applyBorder="1"/>
    <xf numFmtId="17" fontId="0" fillId="0" borderId="1" xfId="0" applyNumberFormat="1" applyBorder="1"/>
    <xf numFmtId="0" fontId="11" fillId="0" borderId="2" xfId="0" applyFont="1" applyBorder="1" applyAlignment="1">
      <alignment horizontal="left" vertical="center" readingOrder="1"/>
    </xf>
    <xf numFmtId="15" fontId="11" fillId="0" borderId="2" xfId="0" applyNumberFormat="1" applyFont="1" applyBorder="1" applyAlignment="1">
      <alignment horizontal="right" vertical="center" readingOrder="1"/>
    </xf>
    <xf numFmtId="0" fontId="12" fillId="3" borderId="2" xfId="0" applyFont="1" applyFill="1" applyBorder="1" applyAlignment="1">
      <alignment horizontal="left" vertical="center" readingOrder="1"/>
    </xf>
    <xf numFmtId="0" fontId="12" fillId="3" borderId="2" xfId="0" applyFont="1" applyFill="1" applyBorder="1" applyAlignment="1">
      <alignment horizontal="right" vertical="center" readingOrder="1"/>
    </xf>
    <xf numFmtId="0" fontId="13" fillId="0" borderId="3" xfId="0" applyFont="1" applyBorder="1" applyAlignment="1">
      <alignment horizontal="left" vertical="center" readingOrder="1"/>
    </xf>
    <xf numFmtId="3" fontId="13" fillId="0" borderId="3" xfId="0" applyNumberFormat="1" applyFont="1" applyBorder="1" applyAlignment="1">
      <alignment horizontal="right" vertical="center" readingOrder="1"/>
    </xf>
    <xf numFmtId="0" fontId="13" fillId="0" borderId="0" xfId="0" applyFont="1" applyAlignment="1">
      <alignment horizontal="left" vertical="center" readingOrder="1"/>
    </xf>
    <xf numFmtId="3" fontId="13" fillId="0" borderId="0" xfId="0" applyNumberFormat="1" applyFont="1" applyAlignment="1">
      <alignment horizontal="right" vertical="center" readingOrder="1"/>
    </xf>
    <xf numFmtId="0" fontId="13" fillId="0" borderId="4" xfId="0" applyFont="1" applyBorder="1" applyAlignment="1">
      <alignment horizontal="left" vertical="center" readingOrder="1"/>
    </xf>
    <xf numFmtId="3" fontId="13" fillId="0" borderId="4" xfId="0" applyNumberFormat="1" applyFont="1" applyBorder="1" applyAlignment="1">
      <alignment horizontal="right" vertical="center" readingOrder="1"/>
    </xf>
    <xf numFmtId="0" fontId="13" fillId="0" borderId="0" xfId="0" applyFont="1" applyAlignment="1">
      <alignment horizontal="right" vertical="center" readingOrder="1"/>
    </xf>
    <xf numFmtId="0" fontId="1" fillId="0" borderId="0" xfId="0" applyFont="1"/>
    <xf numFmtId="0" fontId="1" fillId="0" borderId="1" xfId="0" applyFont="1" applyBorder="1"/>
    <xf numFmtId="0" fontId="4" fillId="0" borderId="1" xfId="0" applyFont="1" applyFill="1" applyBorder="1" applyAlignment="1">
      <alignment horizontal="left"/>
    </xf>
    <xf numFmtId="9" fontId="0" fillId="0" borderId="0" xfId="1" applyFont="1"/>
    <xf numFmtId="0" fontId="15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2" defaultTableStyle="TableStyleMedium2" defaultPivotStyle="PivotStyleLight16">
    <tableStyle name="Invisible" pivot="0" table="0" count="0" xr9:uid="{45D5AF9A-611E-4D99-B2F2-CC284B657A7F}"/>
    <tableStyle name="Moody's Table Style" count="0" xr9:uid="{B52C0E39-7549-4A10-B33A-37317BFEB8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7.6628352490421452E-3"/>
          <c:y val="8.0246913580246909E-2"/>
          <c:w val="0.98084291187739459"/>
          <c:h val="0.913580246913580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'Peer Comparison'!$B$3</c:f>
              <c:strCache>
                <c:ptCount val="1"/>
                <c:pt idx="0">
                  <c:v>The Commercial Bank</c:v>
                </c:pt>
              </c:strCache>
            </c:strRef>
          </c:tx>
          <c:spPr>
            <a:solidFill>
              <a:srgbClr val="009775"/>
            </a:solidFill>
            <a:ln w="25400">
              <a:noFill/>
            </a:ln>
          </c:spPr>
          <c:invertIfNegative val="0"/>
          <c:cat>
            <c:strRef>
              <c:f>'Peer Comparison'!$C$2:$F$2</c:f>
              <c:strCache>
                <c:ptCount val="4"/>
                <c:pt idx="0">
                  <c:v>Problem Loans / Gross Loans</c:v>
                </c:pt>
                <c:pt idx="1">
                  <c:v>Net Interest Margin</c:v>
                </c:pt>
                <c:pt idx="2">
                  <c:v>Net Income / Tangible Assets</c:v>
                </c:pt>
                <c:pt idx="3">
                  <c:v>Cost / Income Ratio</c:v>
                </c:pt>
              </c:strCache>
            </c:strRef>
          </c:cat>
          <c:val>
            <c:numRef>
              <c:f>'Peer Comparison'!$C$3:$F$3</c:f>
              <c:numCache>
                <c:formatCode>General</c:formatCode>
                <c:ptCount val="4"/>
                <c:pt idx="0">
                  <c:v>5.42</c:v>
                </c:pt>
                <c:pt idx="1">
                  <c:v>2.46</c:v>
                </c:pt>
                <c:pt idx="2">
                  <c:v>1.93</c:v>
                </c:pt>
                <c:pt idx="3">
                  <c:v>27.07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5-4B79-B126-732D6500FEAD}"/>
            </c:ext>
          </c:extLst>
        </c:ser>
        <c:ser>
          <c:idx val="1"/>
          <c:order val="1"/>
          <c:tx>
            <c:strRef>
              <c:f>'Peer Comparison'!$B$4</c:f>
              <c:strCache>
                <c:ptCount val="1"/>
                <c:pt idx="0">
                  <c:v>Masraf Al Rayan</c:v>
                </c:pt>
              </c:strCache>
            </c:strRef>
          </c:tx>
          <c:spPr>
            <a:solidFill>
              <a:srgbClr val="41B6E6"/>
            </a:solidFill>
            <a:ln w="25400">
              <a:noFill/>
            </a:ln>
          </c:spPr>
          <c:invertIfNegative val="0"/>
          <c:cat>
            <c:strRef>
              <c:f>'Peer Comparison'!$C$2:$F$2</c:f>
              <c:strCache>
                <c:ptCount val="4"/>
                <c:pt idx="0">
                  <c:v>Problem Loans / Gross Loans</c:v>
                </c:pt>
                <c:pt idx="1">
                  <c:v>Net Interest Margin</c:v>
                </c:pt>
                <c:pt idx="2">
                  <c:v>Net Income / Tangible Assets</c:v>
                </c:pt>
                <c:pt idx="3">
                  <c:v>Cost / Income Ratio</c:v>
                </c:pt>
              </c:strCache>
            </c:strRef>
          </c:cat>
          <c:val>
            <c:numRef>
              <c:f>'Peer Comparison'!$C$4:$F$4</c:f>
              <c:numCache>
                <c:formatCode>General</c:formatCode>
                <c:ptCount val="4"/>
                <c:pt idx="0">
                  <c:v>6.41</c:v>
                </c:pt>
                <c:pt idx="1">
                  <c:v>0.85</c:v>
                </c:pt>
                <c:pt idx="2">
                  <c:v>0.98</c:v>
                </c:pt>
                <c:pt idx="3">
                  <c:v>26.34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5-4B79-B126-732D6500FEAD}"/>
            </c:ext>
          </c:extLst>
        </c:ser>
        <c:ser>
          <c:idx val="2"/>
          <c:order val="2"/>
          <c:tx>
            <c:strRef>
              <c:f>'Peer Comparison'!$B$5</c:f>
              <c:strCache>
                <c:ptCount val="1"/>
                <c:pt idx="0">
                  <c:v>Qatar Islamic Bank</c:v>
                </c:pt>
              </c:strCache>
            </c:strRef>
          </c:tx>
          <c:spPr>
            <a:solidFill>
              <a:srgbClr val="0028A0"/>
            </a:solidFill>
            <a:ln w="25400">
              <a:noFill/>
            </a:ln>
          </c:spPr>
          <c:invertIfNegative val="0"/>
          <c:cat>
            <c:strRef>
              <c:f>'Peer Comparison'!$C$2:$F$2</c:f>
              <c:strCache>
                <c:ptCount val="4"/>
                <c:pt idx="0">
                  <c:v>Problem Loans / Gross Loans</c:v>
                </c:pt>
                <c:pt idx="1">
                  <c:v>Net Interest Margin</c:v>
                </c:pt>
                <c:pt idx="2">
                  <c:v>Net Income / Tangible Assets</c:v>
                </c:pt>
                <c:pt idx="3">
                  <c:v>Cost / Income Ratio</c:v>
                </c:pt>
              </c:strCache>
            </c:strRef>
          </c:cat>
          <c:val>
            <c:numRef>
              <c:f>'Peer Comparison'!$C$5:$F$5</c:f>
              <c:numCache>
                <c:formatCode>General</c:formatCode>
                <c:ptCount val="4"/>
                <c:pt idx="0">
                  <c:v>1.53</c:v>
                </c:pt>
                <c:pt idx="1">
                  <c:v>2.11</c:v>
                </c:pt>
                <c:pt idx="2">
                  <c:v>2.02</c:v>
                </c:pt>
                <c:pt idx="3">
                  <c:v>18.920000000000002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5-4B79-B126-732D6500FEAD}"/>
            </c:ext>
          </c:extLst>
        </c:ser>
        <c:ser>
          <c:idx val="3"/>
          <c:order val="3"/>
          <c:tx>
            <c:strRef>
              <c:f>'Peer Comparison'!$B$6</c:f>
              <c:strCache>
                <c:ptCount val="1"/>
                <c:pt idx="0">
                  <c:v>Qatar National Bank</c:v>
                </c:pt>
              </c:strCache>
            </c:strRef>
          </c:tx>
          <c:spPr>
            <a:solidFill>
              <a:srgbClr val="78BE20"/>
            </a:solidFill>
            <a:ln w="25400">
              <a:noFill/>
            </a:ln>
          </c:spPr>
          <c:invertIfNegative val="0"/>
          <c:cat>
            <c:strRef>
              <c:f>'Peer Comparison'!$C$2:$F$2</c:f>
              <c:strCache>
                <c:ptCount val="4"/>
                <c:pt idx="0">
                  <c:v>Problem Loans / Gross Loans</c:v>
                </c:pt>
                <c:pt idx="1">
                  <c:v>Net Interest Margin</c:v>
                </c:pt>
                <c:pt idx="2">
                  <c:v>Net Income / Tangible Assets</c:v>
                </c:pt>
                <c:pt idx="3">
                  <c:v>Cost / Income Ratio</c:v>
                </c:pt>
              </c:strCache>
            </c:strRef>
          </c:cat>
          <c:val>
            <c:numRef>
              <c:f>'Peer Comparison'!$C$6:$F$6</c:f>
              <c:numCache>
                <c:formatCode>General</c:formatCode>
                <c:ptCount val="4"/>
                <c:pt idx="0">
                  <c:v>2.97</c:v>
                </c:pt>
                <c:pt idx="1">
                  <c:v>2.5299999999999998</c:v>
                </c:pt>
                <c:pt idx="2">
                  <c:v>1.28</c:v>
                </c:pt>
                <c:pt idx="3">
                  <c:v>20.65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5-4B79-B126-732D6500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005383384"/>
        <c:axId val="1005383744"/>
      </c:barChart>
      <c:catAx>
        <c:axId val="1005383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45484B"/>
            </a:solidFill>
            <a:prstDash val="solid"/>
          </a:ln>
          <a:effectLst/>
        </c:spPr>
        <c:txPr>
          <a:bodyPr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383744"/>
        <c:crosses val="autoZero"/>
        <c:auto val="1"/>
        <c:lblAlgn val="ctr"/>
        <c:lblOffset val="100"/>
        <c:noMultiLvlLbl val="0"/>
      </c:catAx>
      <c:valAx>
        <c:axId val="1005383744"/>
        <c:scaling>
          <c:orientation val="minMax"/>
        </c:scaling>
        <c:delete val="0"/>
        <c:axPos val="b"/>
        <c:majorGridlines>
          <c:spPr>
            <a:ln w="3175">
              <a:solidFill>
                <a:srgbClr val="D7DAD6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6350">
            <a:noFill/>
          </a:ln>
          <a:effectLst/>
        </c:spPr>
        <c:txPr>
          <a:bodyPr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383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t"/>
      <c:layout>
        <c:manualLayout>
          <c:xMode val="edge"/>
          <c:yMode val="edge"/>
          <c:x val="0.16284626059673579"/>
          <c:y val="2.4691358024691357E-2"/>
          <c:w val="0.54403143572570667"/>
          <c:h val="5.5555555555555552E-2"/>
        </c:manualLayout>
      </c:layout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  <a:effectLst/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53968253968256"/>
          <c:y val="0.20061728395061729"/>
          <c:w val="0.38095238095238093"/>
          <c:h val="0.592592592592592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9775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4B-4763-A622-48D028B2D823}"/>
              </c:ext>
            </c:extLst>
          </c:dPt>
          <c:dPt>
            <c:idx val="1"/>
            <c:bubble3D val="0"/>
            <c:spPr>
              <a:solidFill>
                <a:srgbClr val="41B6E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04B-4763-A622-48D028B2D823}"/>
              </c:ext>
            </c:extLst>
          </c:dPt>
          <c:dPt>
            <c:idx val="2"/>
            <c:bubble3D val="0"/>
            <c:spPr>
              <a:solidFill>
                <a:srgbClr val="0028A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4B-4763-A622-48D028B2D823}"/>
              </c:ext>
            </c:extLst>
          </c:dPt>
          <c:dPt>
            <c:idx val="3"/>
            <c:bubble3D val="0"/>
            <c:spPr>
              <a:solidFill>
                <a:srgbClr val="78BE2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04B-4763-A622-48D028B2D823}"/>
              </c:ext>
            </c:extLst>
          </c:dPt>
          <c:dLbls>
            <c:dLbl>
              <c:idx val="0"/>
              <c:layout>
                <c:manualLayout>
                  <c:x val="1.984126984126984E-2"/>
                  <c:y val="-3.08641975308642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4B-4763-A622-48D028B2D823}"/>
                </c:ext>
              </c:extLst>
            </c:dLbl>
            <c:dLbl>
              <c:idx val="1"/>
              <c:layout>
                <c:manualLayout>
                  <c:x val="-1.9841269841269823E-2"/>
                  <c:y val="3.08641975308641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4B-4763-A622-48D028B2D823}"/>
                </c:ext>
              </c:extLst>
            </c:dLbl>
            <c:dLbl>
              <c:idx val="2"/>
              <c:layout>
                <c:manualLayout>
                  <c:x val="-0.23809539432570936"/>
                  <c:y val="7.547169811320754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 algn="l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63110861142355"/>
                      <c:h val="0.21185559352250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04B-4763-A622-48D028B2D823}"/>
                </c:ext>
              </c:extLst>
            </c:dLbl>
            <c:dLbl>
              <c:idx val="3"/>
              <c:layout>
                <c:manualLayout>
                  <c:x val="-1.984126984126984E-2"/>
                  <c:y val="-1.49023038786818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4B-4763-A622-48D028B2D823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Segments!$A$3:$A$6</c:f>
              <c:strCache>
                <c:ptCount val="4"/>
                <c:pt idx="0">
                  <c:v>Corporate Banking</c:v>
                </c:pt>
                <c:pt idx="1">
                  <c:v>International Banking</c:v>
                </c:pt>
                <c:pt idx="2">
                  <c:v>Consumer Banking</c:v>
                </c:pt>
                <c:pt idx="3">
                  <c:v>Asset and Wealth Management</c:v>
                </c:pt>
              </c:strCache>
            </c:strRef>
          </c:cat>
          <c:val>
            <c:numRef>
              <c:f>Segments!$C$3:$C$6</c:f>
              <c:numCache>
                <c:formatCode>0.0</c:formatCode>
                <c:ptCount val="4"/>
                <c:pt idx="0">
                  <c:v>49.337233761384496</c:v>
                </c:pt>
                <c:pt idx="1">
                  <c:v>44</c:v>
                </c:pt>
                <c:pt idx="2">
                  <c:v>3.6027096367294327</c:v>
                </c:pt>
                <c:pt idx="3">
                  <c:v>3.1344827919809672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B-4763-A622-48D028B2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60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5873015873015872E-2"/>
          <c:y val="8.0123266563944529E-2"/>
          <c:w val="0.95634920634920639"/>
          <c:h val="0.90755007704160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Segments!$B$19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009775"/>
            </a:solidFill>
            <a:ln w="25400">
              <a:noFill/>
            </a:ln>
          </c:spPr>
          <c:invertIfNegative val="0"/>
          <c:cat>
            <c:strRef>
              <c:f>Segments!$A$20:$A$23</c:f>
              <c:strCache>
                <c:ptCount val="4"/>
                <c:pt idx="0">
                  <c:v>Corporate Banking</c:v>
                </c:pt>
                <c:pt idx="1">
                  <c:v>Consumer Banking</c:v>
                </c:pt>
                <c:pt idx="2">
                  <c:v>Asset and Wealth Management </c:v>
                </c:pt>
                <c:pt idx="3">
                  <c:v>International Banking</c:v>
                </c:pt>
              </c:strCache>
            </c:strRef>
          </c:cat>
          <c:val>
            <c:numRef>
              <c:f>Segments!$B$20:$B$23</c:f>
              <c:numCache>
                <c:formatCode>#,##0.0</c:formatCode>
                <c:ptCount val="4"/>
                <c:pt idx="0">
                  <c:v>9.6191969999999998</c:v>
                </c:pt>
                <c:pt idx="1">
                  <c:v>0.246193</c:v>
                </c:pt>
                <c:pt idx="2">
                  <c:v>0.76791699999999996</c:v>
                </c:pt>
                <c:pt idx="3">
                  <c:v>2.8454160000000002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1E2-A15B-E66508CF21FB}"/>
            </c:ext>
          </c:extLst>
        </c:ser>
        <c:ser>
          <c:idx val="1"/>
          <c:order val="1"/>
          <c:tx>
            <c:strRef>
              <c:f>Segments!$C$19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41B6E6"/>
            </a:solidFill>
            <a:ln w="25400">
              <a:noFill/>
            </a:ln>
          </c:spPr>
          <c:invertIfNegative val="0"/>
          <c:cat>
            <c:strRef>
              <c:f>Segments!$A$20:$A$23</c:f>
              <c:strCache>
                <c:ptCount val="4"/>
                <c:pt idx="0">
                  <c:v>Corporate Banking</c:v>
                </c:pt>
                <c:pt idx="1">
                  <c:v>Consumer Banking</c:v>
                </c:pt>
                <c:pt idx="2">
                  <c:v>Asset and Wealth Management </c:v>
                </c:pt>
                <c:pt idx="3">
                  <c:v>International Banking</c:v>
                </c:pt>
              </c:strCache>
            </c:strRef>
          </c:cat>
          <c:val>
            <c:numRef>
              <c:f>Segments!$C$20:$C$23</c:f>
              <c:numCache>
                <c:formatCode>#,##0.0</c:formatCode>
                <c:ptCount val="4"/>
                <c:pt idx="0">
                  <c:v>9.4860340000000001</c:v>
                </c:pt>
                <c:pt idx="1">
                  <c:v>0.58546399999999998</c:v>
                </c:pt>
                <c:pt idx="2">
                  <c:v>0.98029299999999997</c:v>
                </c:pt>
                <c:pt idx="3">
                  <c:v>3.6135820000000001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1E2-A15B-E66508CF21FB}"/>
            </c:ext>
          </c:extLst>
        </c:ser>
        <c:ser>
          <c:idx val="2"/>
          <c:order val="2"/>
          <c:tx>
            <c:strRef>
              <c:f>Segments!$D$19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28A0"/>
            </a:solidFill>
            <a:ln w="25400">
              <a:noFill/>
            </a:ln>
          </c:spPr>
          <c:invertIfNegative val="0"/>
          <c:cat>
            <c:strRef>
              <c:f>Segments!$A$20:$A$23</c:f>
              <c:strCache>
                <c:ptCount val="4"/>
                <c:pt idx="0">
                  <c:v>Corporate Banking</c:v>
                </c:pt>
                <c:pt idx="1">
                  <c:v>Consumer Banking</c:v>
                </c:pt>
                <c:pt idx="2">
                  <c:v>Asset and Wealth Management </c:v>
                </c:pt>
                <c:pt idx="3">
                  <c:v>International Banking</c:v>
                </c:pt>
              </c:strCache>
            </c:strRef>
          </c:cat>
          <c:val>
            <c:numRef>
              <c:f>Segments!$D$20:$D$23</c:f>
              <c:numCache>
                <c:formatCode>#,##0.0</c:formatCode>
                <c:ptCount val="4"/>
                <c:pt idx="0">
                  <c:v>10.156942000000001</c:v>
                </c:pt>
                <c:pt idx="1">
                  <c:v>0.744363</c:v>
                </c:pt>
                <c:pt idx="2">
                  <c:v>1.011026</c:v>
                </c:pt>
                <c:pt idx="3">
                  <c:v>3.714893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1-41E2-A15B-E66508CF2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022555544"/>
        <c:axId val="1022555904"/>
      </c:barChart>
      <c:catAx>
        <c:axId val="102255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45484B"/>
            </a:solidFill>
            <a:prstDash val="solid"/>
          </a:ln>
          <a:effectLst/>
        </c:spPr>
        <c:txPr>
          <a:bodyPr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555904"/>
        <c:crosses val="autoZero"/>
        <c:auto val="1"/>
        <c:lblAlgn val="ctr"/>
        <c:lblOffset val="100"/>
        <c:noMultiLvlLbl val="0"/>
      </c:catAx>
      <c:valAx>
        <c:axId val="1022555904"/>
        <c:scaling>
          <c:orientation val="minMax"/>
        </c:scaling>
        <c:delete val="0"/>
        <c:axPos val="l"/>
        <c:majorGridlines>
          <c:spPr>
            <a:ln w="3175">
              <a:solidFill>
                <a:srgbClr val="D7DAD6"/>
              </a:solidFill>
              <a:prstDash val="solid"/>
            </a:ln>
          </c:spPr>
        </c:majorGridlines>
        <c:numFmt formatCode="#,##0.0" sourceLinked="1"/>
        <c:majorTickMark val="none"/>
        <c:minorTickMark val="none"/>
        <c:tickLblPos val="nextTo"/>
        <c:spPr>
          <a:ln w="25400">
            <a:noFill/>
          </a:ln>
          <a:effectLst/>
        </c:spPr>
        <c:txPr>
          <a:bodyPr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5555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t"/>
      <c:layout>
        <c:manualLayout>
          <c:xMode val="edge"/>
          <c:yMode val="edge"/>
          <c:x val="0.3505164979377578"/>
          <c:y val="2.4653446097015651E-2"/>
          <c:w val="0.29655761779777523"/>
          <c:h val="5.5469953775038522E-2"/>
        </c:manualLayout>
      </c:layout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25400">
      <a:noFill/>
    </a:ln>
    <a:effectLst/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53968253968256"/>
          <c:y val="0.20061728395061729"/>
          <c:w val="0.38095238095238093"/>
          <c:h val="0.592592592592592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9775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66-4D44-9517-186B2A84A6D3}"/>
              </c:ext>
            </c:extLst>
          </c:dPt>
          <c:dPt>
            <c:idx val="1"/>
            <c:bubble3D val="0"/>
            <c:spPr>
              <a:solidFill>
                <a:srgbClr val="41B6E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866-4D44-9517-186B2A84A6D3}"/>
              </c:ext>
            </c:extLst>
          </c:dPt>
          <c:dPt>
            <c:idx val="2"/>
            <c:bubble3D val="0"/>
            <c:spPr>
              <a:solidFill>
                <a:srgbClr val="0028A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66-4D44-9517-186B2A84A6D3}"/>
              </c:ext>
            </c:extLst>
          </c:dPt>
          <c:dPt>
            <c:idx val="3"/>
            <c:bubble3D val="0"/>
            <c:spPr>
              <a:solidFill>
                <a:srgbClr val="78BE2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866-4D44-9517-186B2A84A6D3}"/>
              </c:ext>
            </c:extLst>
          </c:dPt>
          <c:dPt>
            <c:idx val="4"/>
            <c:bubble3D val="0"/>
            <c:spPr>
              <a:solidFill>
                <a:srgbClr val="75787B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866-4D44-9517-186B2A84A6D3}"/>
              </c:ext>
            </c:extLst>
          </c:dPt>
          <c:dLbls>
            <c:dLbl>
              <c:idx val="0"/>
              <c:layout>
                <c:manualLayout>
                  <c:x val="1.984126984126984E-2"/>
                  <c:y val="3.08641975308641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66-4D44-9517-186B2A84A6D3}"/>
                </c:ext>
              </c:extLst>
            </c:dLbl>
            <c:dLbl>
              <c:idx val="1"/>
              <c:layout>
                <c:manualLayout>
                  <c:x val="-5.5702160462356078E-2"/>
                  <c:y val="0.1517676958932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66-4D44-9517-186B2A84A6D3}"/>
                </c:ext>
              </c:extLst>
            </c:dLbl>
            <c:dLbl>
              <c:idx val="2"/>
              <c:layout>
                <c:manualLayout>
                  <c:x val="-0.11547011022088416"/>
                  <c:y val="6.04516811254350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66-4D44-9517-186B2A84A6D3}"/>
                </c:ext>
              </c:extLst>
            </c:dLbl>
            <c:dLbl>
              <c:idx val="3"/>
              <c:layout>
                <c:manualLayout>
                  <c:x val="-1.9841269841269878E-2"/>
                  <c:y val="-3.08641975308641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66-4D44-9517-186B2A84A6D3}"/>
                </c:ext>
              </c:extLst>
            </c:dLbl>
            <c:dLbl>
              <c:idx val="4"/>
              <c:layout>
                <c:manualLayout>
                  <c:x val="7.5787329006405682E-2"/>
                  <c:y val="-7.34784738673219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66-4D44-9517-186B2A84A6D3}"/>
                </c:ext>
              </c:extLst>
            </c:dLbl>
            <c:numFmt formatCode="0.0%" sourceLinked="0"/>
            <c:spPr>
              <a:noFill/>
              <a:ln w="25400"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'Loan Book'!$B$17:$B$21</c:f>
              <c:strCache>
                <c:ptCount val="5"/>
                <c:pt idx="0">
                  <c:v>Qatar</c:v>
                </c:pt>
                <c:pt idx="1">
                  <c:v>Other GCC countries</c:v>
                </c:pt>
                <c:pt idx="2">
                  <c:v>Europe</c:v>
                </c:pt>
                <c:pt idx="3">
                  <c:v>North America</c:v>
                </c:pt>
                <c:pt idx="4">
                  <c:v>Others</c:v>
                </c:pt>
              </c:strCache>
            </c:strRef>
          </c:cat>
          <c:val>
            <c:numRef>
              <c:f>'Loan Book'!$C$17:$C$21</c:f>
              <c:numCache>
                <c:formatCode>0%</c:formatCode>
                <c:ptCount val="5"/>
                <c:pt idx="0">
                  <c:v>0.79392647897140312</c:v>
                </c:pt>
                <c:pt idx="1">
                  <c:v>1.7368464768963428E-2</c:v>
                </c:pt>
                <c:pt idx="2">
                  <c:v>0.11724046637273887</c:v>
                </c:pt>
                <c:pt idx="3">
                  <c:v>9.4513827727202258E-3</c:v>
                </c:pt>
                <c:pt idx="4">
                  <c:v>6.201320711417433E-2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6-4D44-9517-186B2A84A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60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185133481820753"/>
          <c:y val="0.19760366951570224"/>
          <c:w val="0.39231326661856514"/>
          <c:h val="0.59871254806042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9775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C9-4045-8AA2-FAB69B2FB697}"/>
              </c:ext>
            </c:extLst>
          </c:dPt>
          <c:dPt>
            <c:idx val="1"/>
            <c:bubble3D val="0"/>
            <c:spPr>
              <a:solidFill>
                <a:srgbClr val="41B6E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CC9-4045-8AA2-FAB69B2FB697}"/>
              </c:ext>
            </c:extLst>
          </c:dPt>
          <c:dPt>
            <c:idx val="2"/>
            <c:bubble3D val="0"/>
            <c:spPr>
              <a:solidFill>
                <a:srgbClr val="0028A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CC9-4045-8AA2-FAB69B2FB697}"/>
              </c:ext>
            </c:extLst>
          </c:dPt>
          <c:dPt>
            <c:idx val="3"/>
            <c:bubble3D val="0"/>
            <c:spPr>
              <a:solidFill>
                <a:srgbClr val="78BE2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CC9-4045-8AA2-FAB69B2FB697}"/>
              </c:ext>
            </c:extLst>
          </c:dPt>
          <c:dPt>
            <c:idx val="4"/>
            <c:bubble3D val="0"/>
            <c:spPr>
              <a:solidFill>
                <a:srgbClr val="75787B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CC9-4045-8AA2-FAB69B2FB697}"/>
              </c:ext>
            </c:extLst>
          </c:dPt>
          <c:dPt>
            <c:idx val="5"/>
            <c:bubble3D val="0"/>
            <c:spPr>
              <a:solidFill>
                <a:srgbClr val="002E5D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CC9-4045-8AA2-FAB69B2FB697}"/>
              </c:ext>
            </c:extLst>
          </c:dPt>
          <c:dPt>
            <c:idx val="6"/>
            <c:bubble3D val="0"/>
            <c:spPr>
              <a:solidFill>
                <a:srgbClr val="5C068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CC9-4045-8AA2-FAB69B2FB697}"/>
              </c:ext>
            </c:extLst>
          </c:dPt>
          <c:dLbls>
            <c:dLbl>
              <c:idx val="0"/>
              <c:layout>
                <c:manualLayout>
                  <c:x val="1.9920318725099601E-2"/>
                  <c:y val="-3.04005645408772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C9-4045-8AA2-FAB69B2FB697}"/>
                </c:ext>
              </c:extLst>
            </c:dLbl>
            <c:dLbl>
              <c:idx val="1"/>
              <c:layout>
                <c:manualLayout>
                  <c:x val="1.9920318725099601E-2"/>
                  <c:y val="3.04005645408771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C9-4045-8AA2-FAB69B2FB697}"/>
                </c:ext>
              </c:extLst>
            </c:dLbl>
            <c:dLbl>
              <c:idx val="2"/>
              <c:layout>
                <c:manualLayout>
                  <c:x val="-1.9920318725099601E-2"/>
                  <c:y val="3.04005645408771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C9-4045-8AA2-FAB69B2FB697}"/>
                </c:ext>
              </c:extLst>
            </c:dLbl>
            <c:dLbl>
              <c:idx val="3"/>
              <c:layout>
                <c:manualLayout>
                  <c:x val="-1.9920318725099601E-2"/>
                  <c:y val="3.04005645408772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C9-4045-8AA2-FAB69B2FB697}"/>
                </c:ext>
              </c:extLst>
            </c:dLbl>
            <c:dLbl>
              <c:idx val="4"/>
              <c:layout>
                <c:manualLayout>
                  <c:x val="-4.6553646656884148E-2"/>
                  <c:y val="4.40845415987714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C9-4045-8AA2-FAB69B2FB697}"/>
                </c:ext>
              </c:extLst>
            </c:dLbl>
            <c:dLbl>
              <c:idx val="5"/>
              <c:layout>
                <c:manualLayout>
                  <c:x val="-7.3186887457930561E-2"/>
                  <c:y val="1.92561653061563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C9-4045-8AA2-FAB69B2FB697}"/>
                </c:ext>
              </c:extLst>
            </c:dLbl>
            <c:dLbl>
              <c:idx val="6"/>
              <c:layout>
                <c:manualLayout>
                  <c:x val="-1.9920318725099639E-2"/>
                  <c:y val="-3.04005645408772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C9-4045-8AA2-FAB69B2FB697}"/>
                </c:ext>
              </c:extLst>
            </c:dLbl>
            <c:numFmt formatCode="0.0%" sourceLinked="0"/>
            <c:spPr>
              <a:noFill/>
              <a:ln w="25400"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'Loan Book'!$H$3:$H$9</c:f>
              <c:strCache>
                <c:ptCount val="7"/>
                <c:pt idx="0">
                  <c:v>Government and Government Institutions</c:v>
                </c:pt>
                <c:pt idx="1">
                  <c:v>Industry</c:v>
                </c:pt>
                <c:pt idx="2">
                  <c:v>Commercial</c:v>
                </c:pt>
                <c:pt idx="3">
                  <c:v>Services</c:v>
                </c:pt>
                <c:pt idx="4">
                  <c:v>Contractors</c:v>
                </c:pt>
                <c:pt idx="5">
                  <c:v>Real Estate</c:v>
                </c:pt>
                <c:pt idx="6">
                  <c:v>Consumption</c:v>
                </c:pt>
              </c:strCache>
            </c:strRef>
          </c:cat>
          <c:val>
            <c:numRef>
              <c:f>'Loan Book'!$I$3:$I$9</c:f>
              <c:numCache>
                <c:formatCode>0%</c:formatCode>
                <c:ptCount val="7"/>
                <c:pt idx="0">
                  <c:v>0.36312371257600856</c:v>
                </c:pt>
                <c:pt idx="1">
                  <c:v>4.5313510840871297E-2</c:v>
                </c:pt>
                <c:pt idx="2">
                  <c:v>0.15421909999240904</c:v>
                </c:pt>
                <c:pt idx="3">
                  <c:v>0.26819296888669791</c:v>
                </c:pt>
                <c:pt idx="4">
                  <c:v>0.01</c:v>
                </c:pt>
                <c:pt idx="5">
                  <c:v>7.2813251311786897E-2</c:v>
                </c:pt>
                <c:pt idx="6">
                  <c:v>8.7194264627050405E-2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9-4045-8AA2-FAB69B2F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60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5873015873015872E-2"/>
          <c:y val="8.0370942812983001E-2"/>
          <c:w val="0.95634920634920639"/>
          <c:h val="0.9072642967542504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'Funding Profile'!$B$6</c:f>
              <c:strCache>
                <c:ptCount val="1"/>
                <c:pt idx="0">
                  <c:v>Due to banks</c:v>
                </c:pt>
              </c:strCache>
            </c:strRef>
          </c:tx>
          <c:spPr>
            <a:solidFill>
              <a:srgbClr val="009775"/>
            </a:solidFill>
            <a:ln w="25400">
              <a:noFill/>
            </a:ln>
          </c:spPr>
          <c:invertIfNegative val="0"/>
          <c:cat>
            <c:numRef>
              <c:f>'Funding Profile'!$C$5:$E$5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'Funding Profile'!$C$6:$E$6</c:f>
              <c:numCache>
                <c:formatCode>0.0</c:formatCode>
                <c:ptCount val="3"/>
                <c:pt idx="0">
                  <c:v>111.44157199999999</c:v>
                </c:pt>
                <c:pt idx="1">
                  <c:v>142.81469899999999</c:v>
                </c:pt>
                <c:pt idx="2">
                  <c:v>156.991401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0-4E86-BB13-D56CFEDC469E}"/>
            </c:ext>
          </c:extLst>
        </c:ser>
        <c:ser>
          <c:idx val="1"/>
          <c:order val="1"/>
          <c:tx>
            <c:strRef>
              <c:f>'Funding Profile'!$B$7</c:f>
              <c:strCache>
                <c:ptCount val="1"/>
                <c:pt idx="0">
                  <c:v>Customer deposits</c:v>
                </c:pt>
              </c:strCache>
            </c:strRef>
          </c:tx>
          <c:spPr>
            <a:solidFill>
              <a:srgbClr val="41B6E6"/>
            </a:solidFill>
            <a:ln w="25400">
              <a:noFill/>
            </a:ln>
          </c:spPr>
          <c:invertIfNegative val="0"/>
          <c:cat>
            <c:numRef>
              <c:f>'Funding Profile'!$C$5:$E$5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'Funding Profile'!$C$7:$E$7</c:f>
              <c:numCache>
                <c:formatCode>0.0</c:formatCode>
                <c:ptCount val="3"/>
                <c:pt idx="0">
                  <c:v>785.51152400000001</c:v>
                </c:pt>
                <c:pt idx="1">
                  <c:v>842.27865499999996</c:v>
                </c:pt>
                <c:pt idx="2">
                  <c:v>857.10627699999998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0-4E86-BB13-D56CFEDC469E}"/>
            </c:ext>
          </c:extLst>
        </c:ser>
        <c:ser>
          <c:idx val="2"/>
          <c:order val="2"/>
          <c:tx>
            <c:strRef>
              <c:f>'Funding Profile'!$B$8</c:f>
              <c:strCache>
                <c:ptCount val="1"/>
                <c:pt idx="0">
                  <c:v>Debt securities</c:v>
                </c:pt>
              </c:strCache>
            </c:strRef>
          </c:tx>
          <c:spPr>
            <a:solidFill>
              <a:srgbClr val="0028A0"/>
            </a:solidFill>
            <a:ln w="25400">
              <a:noFill/>
            </a:ln>
          </c:spPr>
          <c:invertIfNegative val="0"/>
          <c:cat>
            <c:numRef>
              <c:f>'Funding Profile'!$C$5:$E$5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'Funding Profile'!$C$8:$E$8</c:f>
              <c:numCache>
                <c:formatCode>0.0</c:formatCode>
                <c:ptCount val="3"/>
                <c:pt idx="0">
                  <c:v>40.088926999999998</c:v>
                </c:pt>
                <c:pt idx="1">
                  <c:v>35.152720000000002</c:v>
                </c:pt>
                <c:pt idx="2">
                  <c:v>36.288867000000003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0-4E86-BB13-D56CFEDC469E}"/>
            </c:ext>
          </c:extLst>
        </c:ser>
        <c:ser>
          <c:idx val="3"/>
          <c:order val="3"/>
          <c:tx>
            <c:strRef>
              <c:f>'Funding Profile'!$B$9</c:f>
              <c:strCache>
                <c:ptCount val="1"/>
                <c:pt idx="0">
                  <c:v>Other borrowings</c:v>
                </c:pt>
              </c:strCache>
            </c:strRef>
          </c:tx>
          <c:invertIfNegative val="0"/>
          <c:cat>
            <c:numRef>
              <c:f>'Funding Profile'!$C$5:$E$5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'Funding Profile'!$C$9:$E$9</c:f>
              <c:numCache>
                <c:formatCode>0.0</c:formatCode>
                <c:ptCount val="3"/>
                <c:pt idx="0">
                  <c:v>26.138238999999999</c:v>
                </c:pt>
                <c:pt idx="1">
                  <c:v>25.593253000000001</c:v>
                </c:pt>
                <c:pt idx="2">
                  <c:v>29.400072999999999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0-4E86-BB13-D56CFEDC469E}"/>
            </c:ext>
          </c:extLst>
        </c:ser>
        <c:ser>
          <c:idx val="4"/>
          <c:order val="4"/>
          <c:tx>
            <c:strRef>
              <c:f>'Funding Profile'!$B$10</c:f>
              <c:strCache>
                <c:ptCount val="1"/>
                <c:pt idx="0">
                  <c:v>Other liabilities</c:v>
                </c:pt>
              </c:strCache>
            </c:strRef>
          </c:tx>
          <c:invertIfNegative val="0"/>
          <c:cat>
            <c:numRef>
              <c:f>'Funding Profile'!$C$5:$E$5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'Funding Profile'!$C$10:$E$10</c:f>
              <c:numCache>
                <c:formatCode>0.0</c:formatCode>
                <c:ptCount val="3"/>
                <c:pt idx="0">
                  <c:v>29.800702000000001</c:v>
                </c:pt>
                <c:pt idx="1">
                  <c:v>37.322899999999997</c:v>
                </c:pt>
                <c:pt idx="2">
                  <c:v>40.991301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50-4E86-BB13-D56CFEDC4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07308192"/>
        <c:axId val="1007312512"/>
      </c:barChart>
      <c:catAx>
        <c:axId val="10073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45484B"/>
            </a:solidFill>
            <a:prstDash val="solid"/>
          </a:ln>
          <a:effectLst/>
        </c:spPr>
        <c:txPr>
          <a:bodyPr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312512"/>
        <c:crosses val="autoZero"/>
        <c:auto val="1"/>
        <c:lblAlgn val="ctr"/>
        <c:lblOffset val="100"/>
        <c:noMultiLvlLbl val="0"/>
      </c:catAx>
      <c:valAx>
        <c:axId val="1007312512"/>
        <c:scaling>
          <c:orientation val="minMax"/>
        </c:scaling>
        <c:delete val="0"/>
        <c:axPos val="l"/>
        <c:majorGridlines>
          <c:spPr>
            <a:ln w="3175">
              <a:solidFill>
                <a:srgbClr val="D7DAD6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low"/>
        <c:spPr>
          <a:ln w="6350">
            <a:noFill/>
          </a:ln>
          <a:effectLst/>
        </c:spPr>
        <c:txPr>
          <a:bodyPr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3081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9842207224096988E-2"/>
          <c:y val="2.472952086553323E-2"/>
          <c:w val="0.97116079240094977"/>
          <c:h val="5.5641421947449768E-2"/>
        </c:manualLayout>
      </c:layout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  <a:effectLst/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5873015873015872E-2"/>
          <c:y val="8.0370942812983001E-2"/>
          <c:w val="0.95634920634920639"/>
          <c:h val="0.90726429675425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'Liquidity Profile'!$B$4</c:f>
              <c:strCache>
                <c:ptCount val="1"/>
                <c:pt idx="0">
                  <c:v>LCR</c:v>
                </c:pt>
              </c:strCache>
            </c:strRef>
          </c:tx>
          <c:spPr>
            <a:solidFill>
              <a:srgbClr val="009775"/>
            </a:solidFill>
            <a:ln w="25400">
              <a:noFill/>
            </a:ln>
          </c:spPr>
          <c:invertIfNegative val="0"/>
          <c:cat>
            <c:numRef>
              <c:f>'Liquidity Profile'!$C$3:$E$3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'Liquidity Profile'!$C$4:$E$4</c:f>
              <c:numCache>
                <c:formatCode>0.0</c:formatCode>
                <c:ptCount val="3"/>
                <c:pt idx="0" formatCode="General">
                  <c:v>147</c:v>
                </c:pt>
                <c:pt idx="1">
                  <c:v>104</c:v>
                </c:pt>
                <c:pt idx="2" formatCode="General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F-416E-9999-A327F3F39808}"/>
            </c:ext>
          </c:extLst>
        </c:ser>
        <c:ser>
          <c:idx val="1"/>
          <c:order val="1"/>
          <c:tx>
            <c:strRef>
              <c:f>'Liquidity Profile'!$B$5</c:f>
              <c:strCache>
                <c:ptCount val="1"/>
                <c:pt idx="0">
                  <c:v>NSFR</c:v>
                </c:pt>
              </c:strCache>
            </c:strRef>
          </c:tx>
          <c:spPr>
            <a:solidFill>
              <a:srgbClr val="41B6E6"/>
            </a:solidFill>
            <a:ln w="25400">
              <a:noFill/>
            </a:ln>
          </c:spPr>
          <c:invertIfNegative val="0"/>
          <c:cat>
            <c:numRef>
              <c:f>'Liquidity Profile'!$C$3:$E$3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'Liquidity Profile'!$C$5:$E$5</c:f>
              <c:numCache>
                <c:formatCode>General</c:formatCode>
                <c:ptCount val="3"/>
                <c:pt idx="0">
                  <c:v>95.9</c:v>
                </c:pt>
                <c:pt idx="1">
                  <c:v>105.7</c:v>
                </c:pt>
                <c:pt idx="2">
                  <c:v>105.4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F-416E-9999-A327F3F3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999219056"/>
        <c:axId val="999219416"/>
      </c:barChart>
      <c:catAx>
        <c:axId val="99921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45484B"/>
            </a:solidFill>
            <a:prstDash val="solid"/>
          </a:ln>
          <a:effectLst/>
        </c:spPr>
        <c:txPr>
          <a:bodyPr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219416"/>
        <c:crosses val="autoZero"/>
        <c:auto val="1"/>
        <c:lblAlgn val="ctr"/>
        <c:lblOffset val="100"/>
        <c:noMultiLvlLbl val="0"/>
      </c:catAx>
      <c:valAx>
        <c:axId val="999219416"/>
        <c:scaling>
          <c:orientation val="minMax"/>
        </c:scaling>
        <c:delete val="0"/>
        <c:axPos val="l"/>
        <c:majorGridlines>
          <c:spPr>
            <a:ln w="3175">
              <a:solidFill>
                <a:srgbClr val="D7DAD6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  <a:effectLst/>
        </c:spPr>
        <c:txPr>
          <a:bodyPr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2190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t"/>
      <c:layout>
        <c:manualLayout>
          <c:xMode val="edge"/>
          <c:yMode val="edge"/>
          <c:x val="0.38755999250093737"/>
          <c:y val="2.4729505113863848E-2"/>
          <c:w val="0.21222315960504937"/>
          <c:h val="5.5641421947449768E-2"/>
        </c:manualLayout>
      </c:layout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  <a:effectLst/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5873015873015872E-2"/>
          <c:y val="2.472952086553323E-2"/>
          <c:w val="0.95634920634920639"/>
          <c:h val="0.96290571870170028"/>
        </c:manualLayout>
      </c:layout>
      <c:lineChart>
        <c:grouping val="standard"/>
        <c:varyColors val="0"/>
        <c:ser>
          <c:idx val="0"/>
          <c:order val="0"/>
          <c:tx>
            <c:strRef>
              <c:f>'Liquidity Profile'!$B$18</c:f>
              <c:strCache>
                <c:ptCount val="1"/>
                <c:pt idx="0">
                  <c:v>Liquid Assets / Total Assets</c:v>
                </c:pt>
              </c:strCache>
            </c:strRef>
          </c:tx>
          <c:spPr>
            <a:ln w="25400" cmpd="sng">
              <a:solidFill>
                <a:srgbClr val="009775"/>
              </a:solidFill>
              <a:prstDash val="solid"/>
            </a:ln>
          </c:spPr>
          <c:marker>
            <c:symbol val="none"/>
          </c:marker>
          <c:cat>
            <c:numRef>
              <c:f>'Liquidity Profile'!$C$17:$E$17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'Liquidity Profile'!$C$18:$E$18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21.15</c:v>
                </c:pt>
                <c:pt idx="2">
                  <c:v>20.71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C-4665-BB16-42167A499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83520"/>
        <c:axId val="814683880"/>
      </c:lineChart>
      <c:catAx>
        <c:axId val="8146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45484B"/>
            </a:solidFill>
            <a:prstDash val="solid"/>
          </a:ln>
          <a:effectLst/>
        </c:spPr>
        <c:txPr>
          <a:bodyPr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683880"/>
        <c:crosses val="autoZero"/>
        <c:auto val="1"/>
        <c:lblAlgn val="ctr"/>
        <c:lblOffset val="100"/>
        <c:noMultiLvlLbl val="0"/>
      </c:catAx>
      <c:valAx>
        <c:axId val="814683880"/>
        <c:scaling>
          <c:orientation val="minMax"/>
        </c:scaling>
        <c:delete val="0"/>
        <c:axPos val="l"/>
        <c:majorGridlines>
          <c:spPr>
            <a:ln w="3175">
              <a:solidFill>
                <a:srgbClr val="D7DAD6"/>
              </a:solidFill>
              <a:prstDash val="solid"/>
            </a:ln>
          </c:spPr>
        </c:majorGridlines>
        <c:numFmt formatCode="#,##0.0" sourceLinked="0"/>
        <c:majorTickMark val="none"/>
        <c:minorTickMark val="none"/>
        <c:tickLblPos val="low"/>
        <c:spPr>
          <a:ln w="6350">
            <a:noFill/>
          </a:ln>
          <a:effectLst/>
        </c:spPr>
        <c:txPr>
          <a:bodyPr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683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6350">
      <a:noFill/>
    </a:ln>
    <a:effectLst/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10</xdr:row>
      <xdr:rowOff>144462</xdr:rowOff>
    </xdr:from>
    <xdr:to>
      <xdr:col>5</xdr:col>
      <xdr:colOff>1066800</xdr:colOff>
      <xdr:row>21</xdr:row>
      <xdr:rowOff>106362</xdr:rowOff>
    </xdr:to>
    <xdr:graphicFrame macro="[1]!ThisWorkbook.ChartUpdateRibbon">
      <xdr:nvGraphicFramePr>
        <xdr:cNvPr id="2" name="Chart 1">
          <a:extLst>
            <a:ext uri="{FF2B5EF4-FFF2-40B4-BE49-F238E27FC236}">
              <a16:creationId xmlns:a16="http://schemas.microsoft.com/office/drawing/2014/main" id="{F36C5473-666D-EEA8-F679-20D52DFAB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142875</xdr:rowOff>
    </xdr:from>
    <xdr:to>
      <xdr:col>10</xdr:col>
      <xdr:colOff>447675</xdr:colOff>
      <xdr:row>12</xdr:row>
      <xdr:rowOff>168275</xdr:rowOff>
    </xdr:to>
    <xdr:graphicFrame macro="[1]!ThisWorkbook.ChartUpdateRibbon">
      <xdr:nvGraphicFramePr>
        <xdr:cNvPr id="2" name="Chart 1">
          <a:extLst>
            <a:ext uri="{FF2B5EF4-FFF2-40B4-BE49-F238E27FC236}">
              <a16:creationId xmlns:a16="http://schemas.microsoft.com/office/drawing/2014/main" id="{AB6CFD0F-88AC-7817-C299-FC94BCB98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17</xdr:row>
      <xdr:rowOff>38099</xdr:rowOff>
    </xdr:from>
    <xdr:to>
      <xdr:col>10</xdr:col>
      <xdr:colOff>447675</xdr:colOff>
      <xdr:row>28</xdr:row>
      <xdr:rowOff>107949</xdr:rowOff>
    </xdr:to>
    <xdr:graphicFrame macro="[1]!ThisWorkbook.ChartUpdateRibbon">
      <xdr:nvGraphicFramePr>
        <xdr:cNvPr id="7" name="Chart 6a">
          <a:extLst>
            <a:ext uri="{FF2B5EF4-FFF2-40B4-BE49-F238E27FC236}">
              <a16:creationId xmlns:a16="http://schemas.microsoft.com/office/drawing/2014/main" id="{A61AA89A-CBCD-49DB-90FC-641AE9713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364378</xdr:colOff>
      <xdr:row>25</xdr:row>
      <xdr:rowOff>77880</xdr:rowOff>
    </xdr:from>
    <xdr:to>
      <xdr:col>4</xdr:col>
      <xdr:colOff>571500</xdr:colOff>
      <xdr:row>36</xdr:row>
      <xdr:rowOff>103281</xdr:rowOff>
    </xdr:to>
    <xdr:graphicFrame macro="[1]!ThisWorkbook.ChartUpdateRibbon">
      <xdr:nvGraphicFramePr>
        <xdr:cNvPr id="4" name="Chart 3">
          <a:extLst>
            <a:ext uri="{FF2B5EF4-FFF2-40B4-BE49-F238E27FC236}">
              <a16:creationId xmlns:a16="http://schemas.microsoft.com/office/drawing/2014/main" id="{1793ECBE-116E-EE99-C02B-C1896BFE6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385295</xdr:colOff>
      <xdr:row>1</xdr:row>
      <xdr:rowOff>3174</xdr:rowOff>
    </xdr:from>
    <xdr:to>
      <xdr:col>15</xdr:col>
      <xdr:colOff>538069</xdr:colOff>
      <xdr:row>12</xdr:row>
      <xdr:rowOff>37540</xdr:rowOff>
    </xdr:to>
    <xdr:graphicFrame macro="[1]!ThisWorkbook.ChartUpdateRibbon">
      <xdr:nvGraphicFramePr>
        <xdr:cNvPr id="5" name="Chart 4">
          <a:extLst>
            <a:ext uri="{FF2B5EF4-FFF2-40B4-BE49-F238E27FC236}">
              <a16:creationId xmlns:a16="http://schemas.microsoft.com/office/drawing/2014/main" id="{3290C953-2F25-1B03-F7C9-66159598D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249237</xdr:colOff>
      <xdr:row>3</xdr:row>
      <xdr:rowOff>58737</xdr:rowOff>
    </xdr:from>
    <xdr:to>
      <xdr:col>11</xdr:col>
      <xdr:colOff>401637</xdr:colOff>
      <xdr:row>14</xdr:row>
      <xdr:rowOff>122237</xdr:rowOff>
    </xdr:to>
    <xdr:graphicFrame macro="[1]!ThisWorkbook.ChartUpdateRibbon">
      <xdr:nvGraphicFramePr>
        <xdr:cNvPr id="2" name="Chart 1">
          <a:extLst>
            <a:ext uri="{FF2B5EF4-FFF2-40B4-BE49-F238E27FC236}">
              <a16:creationId xmlns:a16="http://schemas.microsoft.com/office/drawing/2014/main" id="{52F3B2FC-7F74-F5E9-5D0C-43851CB9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</xdr:row>
      <xdr:rowOff>163512</xdr:rowOff>
    </xdr:from>
    <xdr:to>
      <xdr:col>12</xdr:col>
      <xdr:colOff>139700</xdr:colOff>
      <xdr:row>13</xdr:row>
      <xdr:rowOff>46037</xdr:rowOff>
    </xdr:to>
    <xdr:graphicFrame macro="[1]!ThisWorkbook.ChartUpdateRibbon">
      <xdr:nvGraphicFramePr>
        <xdr:cNvPr id="2" name="Chart 1">
          <a:extLst>
            <a:ext uri="{FF2B5EF4-FFF2-40B4-BE49-F238E27FC236}">
              <a16:creationId xmlns:a16="http://schemas.microsoft.com/office/drawing/2014/main" id="{46624E69-87E1-3198-A14E-49915D50D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16</xdr:row>
      <xdr:rowOff>163512</xdr:rowOff>
    </xdr:from>
    <xdr:to>
      <xdr:col>12</xdr:col>
      <xdr:colOff>180975</xdr:colOff>
      <xdr:row>28</xdr:row>
      <xdr:rowOff>46037</xdr:rowOff>
    </xdr:to>
    <xdr:graphicFrame macro="[1]!ThisWorkbook.ChartUpdateRibbon">
      <xdr:nvGraphicFramePr>
        <xdr:cNvPr id="3" name="Chart 2">
          <a:extLst>
            <a:ext uri="{FF2B5EF4-FFF2-40B4-BE49-F238E27FC236}">
              <a16:creationId xmlns:a16="http://schemas.microsoft.com/office/drawing/2014/main" id="{49D2722B-6F63-84D0-8EDB-9A02126EF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hmeAsif\AppData\Roaming\Microsoft\Excel\XLSTART\MoodysChartingToolbar.xlam" TargetMode="External"/><Relationship Id="rId1" Type="http://schemas.microsoft.com/office/2006/relationships/xlExternalLinkPath/xlStartup" Target="MoodysChartingToolba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4"/>
      <sheetName val="Sheet3"/>
      <sheetName val="Sheet2"/>
      <sheetName val="Sheet1"/>
    </sheetNames>
    <definedNames>
      <definedName name="ThisWorkbook.ChartUpdateRibbon"/>
    </defined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9BB2-7F2E-48BE-B0AD-76B4FB5F7FCC}">
  <dimension ref="A1:D15"/>
  <sheetViews>
    <sheetView workbookViewId="0"/>
  </sheetViews>
  <sheetFormatPr defaultRowHeight="14.4" x14ac:dyDescent="0.3"/>
  <cols>
    <col min="1" max="1" width="18.88671875" bestFit="1" customWidth="1"/>
    <col min="2" max="3" width="8.44140625" bestFit="1" customWidth="1"/>
    <col min="4" max="4" width="8.109375" bestFit="1" customWidth="1"/>
  </cols>
  <sheetData>
    <row r="1" spans="1:4" ht="15" thickBot="1" x14ac:dyDescent="0.35">
      <c r="A1" s="23" t="s">
        <v>38</v>
      </c>
      <c r="B1" s="24">
        <v>45291</v>
      </c>
      <c r="C1" s="24">
        <v>44926</v>
      </c>
      <c r="D1" s="24">
        <v>44561</v>
      </c>
    </row>
    <row r="2" spans="1:4" ht="15" thickBot="1" x14ac:dyDescent="0.35">
      <c r="A2" s="25" t="s">
        <v>39</v>
      </c>
      <c r="B2" s="26"/>
      <c r="C2" s="26"/>
      <c r="D2" s="26"/>
    </row>
    <row r="3" spans="1:4" x14ac:dyDescent="0.3">
      <c r="A3" s="27" t="s">
        <v>40</v>
      </c>
      <c r="B3" s="28">
        <v>97133</v>
      </c>
      <c r="C3" s="28">
        <v>59672</v>
      </c>
      <c r="D3" s="28">
        <v>44736</v>
      </c>
    </row>
    <row r="4" spans="1:4" x14ac:dyDescent="0.3">
      <c r="A4" s="29" t="s">
        <v>41</v>
      </c>
      <c r="B4" s="30">
        <v>66716</v>
      </c>
      <c r="C4" s="30">
        <v>30807</v>
      </c>
      <c r="D4" s="30">
        <v>21700</v>
      </c>
    </row>
    <row r="5" spans="1:4" x14ac:dyDescent="0.3">
      <c r="A5" s="29" t="s">
        <v>42</v>
      </c>
      <c r="B5" s="30">
        <v>30417</v>
      </c>
      <c r="C5" s="30">
        <v>28865</v>
      </c>
      <c r="D5" s="30">
        <v>23036</v>
      </c>
    </row>
    <row r="6" spans="1:4" x14ac:dyDescent="0.3">
      <c r="A6" s="29" t="s">
        <v>43</v>
      </c>
      <c r="B6" s="30">
        <v>8692</v>
      </c>
      <c r="C6" s="30">
        <v>8785</v>
      </c>
      <c r="D6" s="30">
        <v>7066</v>
      </c>
    </row>
    <row r="7" spans="1:4" x14ac:dyDescent="0.3">
      <c r="A7" s="29" t="s">
        <v>44</v>
      </c>
      <c r="B7" s="30">
        <v>21465</v>
      </c>
      <c r="C7" s="30">
        <v>18914</v>
      </c>
      <c r="D7" s="30">
        <v>14666</v>
      </c>
    </row>
    <row r="8" spans="1:4" ht="15" thickBot="1" x14ac:dyDescent="0.35">
      <c r="A8" s="31" t="s">
        <v>45</v>
      </c>
      <c r="B8" s="32">
        <v>15665</v>
      </c>
      <c r="C8" s="32">
        <v>14449</v>
      </c>
      <c r="D8" s="32">
        <v>13276</v>
      </c>
    </row>
    <row r="9" spans="1:4" ht="15" thickBot="1" x14ac:dyDescent="0.35">
      <c r="A9" s="25" t="s">
        <v>46</v>
      </c>
      <c r="B9" s="26"/>
      <c r="C9" s="26"/>
      <c r="D9" s="26"/>
    </row>
    <row r="10" spans="1:4" x14ac:dyDescent="0.3">
      <c r="A10" s="27" t="s">
        <v>47</v>
      </c>
      <c r="B10" s="28">
        <v>1230985</v>
      </c>
      <c r="C10" s="28">
        <v>1189219</v>
      </c>
      <c r="D10" s="28">
        <v>1093038</v>
      </c>
    </row>
    <row r="11" spans="1:4" x14ac:dyDescent="0.3">
      <c r="A11" s="29" t="s">
        <v>48</v>
      </c>
      <c r="B11" s="30">
        <v>852987</v>
      </c>
      <c r="C11" s="30">
        <v>807601</v>
      </c>
      <c r="D11" s="30">
        <v>763652</v>
      </c>
    </row>
    <row r="12" spans="1:4" x14ac:dyDescent="0.3">
      <c r="A12" s="29" t="s">
        <v>49</v>
      </c>
      <c r="B12" s="30">
        <v>847402</v>
      </c>
      <c r="C12" s="30">
        <v>837652</v>
      </c>
      <c r="D12" s="30">
        <v>782697</v>
      </c>
    </row>
    <row r="13" spans="1:4" x14ac:dyDescent="0.3">
      <c r="A13" s="29" t="s">
        <v>50</v>
      </c>
      <c r="B13" s="30">
        <v>44000</v>
      </c>
      <c r="C13" s="30">
        <v>45417</v>
      </c>
      <c r="D13" s="30">
        <v>54516</v>
      </c>
    </row>
    <row r="14" spans="1:4" x14ac:dyDescent="0.3">
      <c r="A14" s="29" t="s">
        <v>51</v>
      </c>
      <c r="B14" s="33">
        <v>14.8</v>
      </c>
      <c r="C14" s="33">
        <v>14.6</v>
      </c>
      <c r="D14" s="33">
        <v>14.2</v>
      </c>
    </row>
    <row r="15" spans="1:4" ht="15" thickBot="1" x14ac:dyDescent="0.35">
      <c r="A15" s="31" t="s">
        <v>52</v>
      </c>
      <c r="B15" s="32">
        <v>110207</v>
      </c>
      <c r="C15" s="32">
        <v>106057</v>
      </c>
      <c r="D15" s="32">
        <v>100057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520F-3600-4616-8BAA-76FFC113BBBE}">
  <dimension ref="A2:F8"/>
  <sheetViews>
    <sheetView showGridLines="0" workbookViewId="0">
      <selection activeCell="B8" sqref="B8"/>
    </sheetView>
  </sheetViews>
  <sheetFormatPr defaultRowHeight="14.4" x14ac:dyDescent="0.3"/>
  <cols>
    <col min="2" max="2" width="18.88671875" bestFit="1" customWidth="1"/>
    <col min="3" max="3" width="25.109375" bestFit="1" customWidth="1"/>
    <col min="4" max="4" width="15.88671875" bestFit="1" customWidth="1"/>
    <col min="5" max="5" width="24.44140625" bestFit="1" customWidth="1"/>
    <col min="6" max="6" width="16.5546875" bestFit="1" customWidth="1"/>
  </cols>
  <sheetData>
    <row r="2" spans="1:6" x14ac:dyDescent="0.3">
      <c r="A2" s="4"/>
      <c r="B2" s="4"/>
      <c r="C2" s="21" t="s">
        <v>30</v>
      </c>
      <c r="D2" s="21" t="s">
        <v>31</v>
      </c>
      <c r="E2" s="21" t="s">
        <v>32</v>
      </c>
      <c r="F2" s="21" t="s">
        <v>33</v>
      </c>
    </row>
    <row r="3" spans="1:6" x14ac:dyDescent="0.3">
      <c r="A3" s="22">
        <v>45078</v>
      </c>
      <c r="B3" s="21" t="s">
        <v>27</v>
      </c>
      <c r="C3" s="4">
        <v>5.42</v>
      </c>
      <c r="D3" s="4">
        <v>2.46</v>
      </c>
      <c r="E3" s="4">
        <v>1.93</v>
      </c>
      <c r="F3" s="4">
        <v>27.07</v>
      </c>
    </row>
    <row r="4" spans="1:6" x14ac:dyDescent="0.3">
      <c r="A4" s="22">
        <v>45078</v>
      </c>
      <c r="B4" s="21" t="s">
        <v>28</v>
      </c>
      <c r="C4" s="4">
        <v>6.41</v>
      </c>
      <c r="D4" s="4">
        <v>0.85</v>
      </c>
      <c r="E4" s="4">
        <v>0.98</v>
      </c>
      <c r="F4" s="4">
        <v>26.34</v>
      </c>
    </row>
    <row r="5" spans="1:6" x14ac:dyDescent="0.3">
      <c r="A5" s="22">
        <v>44986</v>
      </c>
      <c r="B5" s="21" t="s">
        <v>29</v>
      </c>
      <c r="C5" s="4">
        <v>1.53</v>
      </c>
      <c r="D5" s="4">
        <v>2.11</v>
      </c>
      <c r="E5" s="4">
        <v>2.02</v>
      </c>
      <c r="F5" s="4">
        <v>18.920000000000002</v>
      </c>
    </row>
    <row r="6" spans="1:6" x14ac:dyDescent="0.3">
      <c r="A6" s="22">
        <v>45261</v>
      </c>
      <c r="B6" s="4" t="s">
        <v>34</v>
      </c>
      <c r="C6" s="4">
        <v>2.97</v>
      </c>
      <c r="D6" s="4">
        <v>2.5299999999999998</v>
      </c>
      <c r="E6" s="4">
        <v>1.28</v>
      </c>
      <c r="F6" s="4">
        <v>20.65</v>
      </c>
    </row>
    <row r="8" spans="1:6" x14ac:dyDescent="0.3">
      <c r="B8" s="3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69D9-206B-49C9-8010-8FDD80564032}">
  <dimension ref="A1:K29"/>
  <sheetViews>
    <sheetView showGridLines="0" topLeftCell="A7" workbookViewId="0">
      <selection activeCell="B3" sqref="B3"/>
    </sheetView>
  </sheetViews>
  <sheetFormatPr defaultRowHeight="14.4" x14ac:dyDescent="0.3"/>
  <cols>
    <col min="1" max="1" width="27" bestFit="1" customWidth="1"/>
    <col min="2" max="2" width="9.88671875" bestFit="1" customWidth="1"/>
    <col min="3" max="3" width="7.44140625" bestFit="1" customWidth="1"/>
  </cols>
  <sheetData>
    <row r="1" spans="1:11" x14ac:dyDescent="0.3">
      <c r="A1" s="34" t="s">
        <v>53</v>
      </c>
    </row>
    <row r="2" spans="1:11" x14ac:dyDescent="0.3">
      <c r="A2" s="12" t="s">
        <v>0</v>
      </c>
      <c r="B2" s="13">
        <v>2023</v>
      </c>
      <c r="C2" s="13" t="s">
        <v>1</v>
      </c>
      <c r="F2" s="18"/>
      <c r="G2" s="18"/>
      <c r="H2" s="18"/>
      <c r="I2" s="18"/>
      <c r="J2" s="18"/>
      <c r="K2" s="18"/>
    </row>
    <row r="3" spans="1:11" x14ac:dyDescent="0.3">
      <c r="A3" s="8" t="s">
        <v>2</v>
      </c>
      <c r="B3" s="9">
        <v>19174983</v>
      </c>
      <c r="C3" s="10">
        <f>(B3/$B$7)*100</f>
        <v>49.337233761384496</v>
      </c>
      <c r="F3" s="18"/>
      <c r="G3" s="18"/>
      <c r="H3" s="18"/>
      <c r="I3" s="18"/>
      <c r="J3" s="18"/>
      <c r="K3" s="18"/>
    </row>
    <row r="4" spans="1:11" x14ac:dyDescent="0.3">
      <c r="A4" s="8" t="s">
        <v>3</v>
      </c>
      <c r="B4" s="9">
        <v>17071734</v>
      </c>
      <c r="C4" s="10">
        <v>44</v>
      </c>
      <c r="F4" s="18"/>
      <c r="G4" s="18"/>
      <c r="H4" s="18"/>
      <c r="I4" s="18"/>
      <c r="J4" s="18"/>
      <c r="K4" s="18"/>
    </row>
    <row r="5" spans="1:11" x14ac:dyDescent="0.3">
      <c r="A5" s="8" t="s">
        <v>4</v>
      </c>
      <c r="B5" s="9">
        <v>1400198</v>
      </c>
      <c r="C5" s="10">
        <f t="shared" ref="C5" si="0">(B5/$B$7)*100</f>
        <v>3.6027096367294327</v>
      </c>
      <c r="F5" s="18"/>
      <c r="G5" s="18"/>
      <c r="H5" s="18"/>
      <c r="I5" s="18"/>
      <c r="J5" s="18"/>
      <c r="K5" s="18"/>
    </row>
    <row r="6" spans="1:11" x14ac:dyDescent="0.3">
      <c r="A6" s="8" t="s">
        <v>5</v>
      </c>
      <c r="B6" s="9">
        <v>1218221</v>
      </c>
      <c r="C6" s="10">
        <f>(B6/$B$7)*100</f>
        <v>3.1344827919809672</v>
      </c>
      <c r="F6" s="18"/>
      <c r="G6" s="18"/>
      <c r="H6" s="18"/>
      <c r="I6" s="18"/>
      <c r="J6" s="18"/>
      <c r="K6" s="18"/>
    </row>
    <row r="7" spans="1:11" x14ac:dyDescent="0.3">
      <c r="A7" s="7" t="s">
        <v>6</v>
      </c>
      <c r="B7" s="11">
        <f>SUM(B3:B6)</f>
        <v>38865136</v>
      </c>
      <c r="C7" s="10">
        <f>49.3+44+3.6+3.1</f>
        <v>99.999999999999986</v>
      </c>
      <c r="F7" s="18"/>
      <c r="G7" s="18"/>
      <c r="H7" s="18"/>
      <c r="I7" s="18"/>
      <c r="J7" s="18"/>
      <c r="K7" s="18"/>
    </row>
    <row r="8" spans="1:11" x14ac:dyDescent="0.3">
      <c r="A8" s="7"/>
      <c r="B8" s="9">
        <v>258352</v>
      </c>
      <c r="C8" s="10"/>
      <c r="F8" s="18"/>
      <c r="G8" s="18"/>
      <c r="H8" s="18"/>
      <c r="I8" s="18"/>
      <c r="J8" s="18"/>
      <c r="K8" s="18"/>
    </row>
    <row r="9" spans="1:11" x14ac:dyDescent="0.3">
      <c r="A9" s="36" t="s">
        <v>7</v>
      </c>
      <c r="B9" s="36"/>
      <c r="C9" s="36"/>
      <c r="F9" s="18"/>
      <c r="G9" s="18"/>
      <c r="H9" s="18"/>
      <c r="I9" s="18"/>
      <c r="J9" s="18"/>
      <c r="K9" s="18"/>
    </row>
    <row r="10" spans="1:11" x14ac:dyDescent="0.3">
      <c r="F10" s="18"/>
      <c r="G10" s="18"/>
      <c r="H10" s="18"/>
      <c r="I10" s="18"/>
      <c r="J10" s="18"/>
      <c r="K10" s="18"/>
    </row>
    <row r="11" spans="1:11" x14ac:dyDescent="0.3">
      <c r="F11" s="18"/>
      <c r="G11" s="18"/>
      <c r="H11" s="18"/>
      <c r="I11" s="18"/>
      <c r="J11" s="18"/>
      <c r="K11" s="18"/>
    </row>
    <row r="12" spans="1:11" x14ac:dyDescent="0.3">
      <c r="F12" s="18"/>
      <c r="G12" s="18"/>
      <c r="H12" s="18"/>
      <c r="I12" s="18"/>
      <c r="J12" s="18"/>
      <c r="K12" s="18"/>
    </row>
    <row r="13" spans="1:11" x14ac:dyDescent="0.3">
      <c r="F13" s="18"/>
      <c r="G13" s="18"/>
      <c r="H13" s="18"/>
      <c r="I13" s="18"/>
      <c r="J13" s="18"/>
      <c r="K13" s="18"/>
    </row>
    <row r="14" spans="1:11" x14ac:dyDescent="0.3">
      <c r="F14" s="18"/>
      <c r="G14" s="18"/>
      <c r="H14" s="18"/>
      <c r="I14" s="18"/>
      <c r="J14" s="18"/>
      <c r="K14" s="18"/>
    </row>
    <row r="17" spans="1:11" x14ac:dyDescent="0.3">
      <c r="A17" s="34" t="s">
        <v>57</v>
      </c>
      <c r="F17" s="18"/>
      <c r="G17" s="18"/>
      <c r="H17" s="18"/>
      <c r="I17" s="18"/>
      <c r="J17" s="18"/>
      <c r="K17" s="18"/>
    </row>
    <row r="18" spans="1:11" x14ac:dyDescent="0.3">
      <c r="F18" s="18"/>
      <c r="G18" s="18"/>
      <c r="H18" s="18"/>
      <c r="I18" s="18"/>
      <c r="J18" s="18"/>
      <c r="K18" s="18"/>
    </row>
    <row r="19" spans="1:11" x14ac:dyDescent="0.3">
      <c r="A19" s="16"/>
      <c r="B19" s="17">
        <v>2021</v>
      </c>
      <c r="C19" s="17">
        <v>2022</v>
      </c>
      <c r="D19" s="17">
        <v>2023</v>
      </c>
      <c r="F19" s="18"/>
      <c r="G19" s="18"/>
      <c r="H19" s="18"/>
      <c r="I19" s="18"/>
      <c r="J19" s="18"/>
      <c r="K19" s="18"/>
    </row>
    <row r="20" spans="1:11" x14ac:dyDescent="0.3">
      <c r="A20" s="14" t="s">
        <v>2</v>
      </c>
      <c r="B20" s="15">
        <v>9.6191969999999998</v>
      </c>
      <c r="C20" s="15">
        <v>9.4860340000000001</v>
      </c>
      <c r="D20" s="15">
        <v>10.156942000000001</v>
      </c>
      <c r="F20" s="18"/>
      <c r="G20" s="18"/>
      <c r="H20" s="18"/>
      <c r="I20" s="18"/>
      <c r="J20" s="18"/>
      <c r="K20" s="18"/>
    </row>
    <row r="21" spans="1:11" x14ac:dyDescent="0.3">
      <c r="A21" s="14" t="s">
        <v>4</v>
      </c>
      <c r="B21" s="15">
        <v>0.246193</v>
      </c>
      <c r="C21" s="15">
        <v>0.58546399999999998</v>
      </c>
      <c r="D21" s="15">
        <v>0.744363</v>
      </c>
      <c r="F21" s="18"/>
      <c r="G21" s="18"/>
      <c r="H21" s="18"/>
      <c r="I21" s="18"/>
      <c r="J21" s="18"/>
      <c r="K21" s="18"/>
    </row>
    <row r="22" spans="1:11" x14ac:dyDescent="0.3">
      <c r="A22" s="14" t="s">
        <v>8</v>
      </c>
      <c r="B22" s="15">
        <v>0.76791699999999996</v>
      </c>
      <c r="C22" s="15">
        <v>0.98029299999999997</v>
      </c>
      <c r="D22" s="15">
        <v>1.011026</v>
      </c>
      <c r="F22" s="18"/>
      <c r="G22" s="18"/>
      <c r="H22" s="18"/>
      <c r="I22" s="18"/>
      <c r="J22" s="18"/>
      <c r="K22" s="18"/>
    </row>
    <row r="23" spans="1:11" x14ac:dyDescent="0.3">
      <c r="A23" s="14" t="s">
        <v>3</v>
      </c>
      <c r="B23" s="15">
        <v>2.8454160000000002</v>
      </c>
      <c r="C23" s="15">
        <v>3.6135820000000001</v>
      </c>
      <c r="D23" s="15">
        <v>3.714893</v>
      </c>
      <c r="F23" s="18"/>
      <c r="G23" s="18"/>
      <c r="H23" s="18"/>
      <c r="I23" s="18"/>
      <c r="J23" s="18"/>
      <c r="K23" s="18"/>
    </row>
    <row r="24" spans="1:11" x14ac:dyDescent="0.3">
      <c r="F24" s="18"/>
      <c r="G24" s="18"/>
      <c r="H24" s="18"/>
      <c r="I24" s="18"/>
      <c r="J24" s="18"/>
      <c r="K24" s="18"/>
    </row>
    <row r="25" spans="1:11" x14ac:dyDescent="0.3">
      <c r="F25" s="18"/>
      <c r="G25" s="18"/>
      <c r="H25" s="18"/>
      <c r="I25" s="18"/>
      <c r="J25" s="18"/>
      <c r="K25" s="18"/>
    </row>
    <row r="26" spans="1:11" x14ac:dyDescent="0.3">
      <c r="F26" s="18"/>
      <c r="G26" s="18"/>
      <c r="H26" s="18"/>
      <c r="I26" s="18"/>
      <c r="J26" s="18"/>
      <c r="K26" s="18"/>
    </row>
    <row r="27" spans="1:11" x14ac:dyDescent="0.3">
      <c r="F27" s="18"/>
      <c r="G27" s="18"/>
      <c r="H27" s="18"/>
      <c r="I27" s="18"/>
      <c r="J27" s="18"/>
      <c r="K27" s="18"/>
    </row>
    <row r="28" spans="1:11" x14ac:dyDescent="0.3">
      <c r="F28" s="18"/>
      <c r="G28" s="18"/>
      <c r="H28" s="18"/>
      <c r="I28" s="18"/>
      <c r="J28" s="18"/>
      <c r="K28" s="18"/>
    </row>
    <row r="29" spans="1:11" x14ac:dyDescent="0.3">
      <c r="F29" s="18"/>
      <c r="G29" s="18"/>
      <c r="H29" s="18"/>
      <c r="I29" s="18"/>
      <c r="J29" s="18"/>
      <c r="K29" s="18"/>
    </row>
  </sheetData>
  <mergeCells count="1">
    <mergeCell ref="A9:C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75A5-7172-442B-8508-3B5ED3795FBC}">
  <dimension ref="A1:S45"/>
  <sheetViews>
    <sheetView showGridLines="0" zoomScaleNormal="100" workbookViewId="0">
      <selection activeCell="I7" sqref="I7"/>
    </sheetView>
  </sheetViews>
  <sheetFormatPr defaultRowHeight="14.4" x14ac:dyDescent="0.3"/>
  <cols>
    <col min="3" max="3" width="8.88671875" bestFit="1" customWidth="1"/>
    <col min="4" max="4" width="12.44140625" bestFit="1" customWidth="1"/>
    <col min="9" max="9" width="11.88671875" bestFit="1" customWidth="1"/>
    <col min="10" max="10" width="14.109375" bestFit="1" customWidth="1"/>
    <col min="11" max="11" width="10.88671875" bestFit="1" customWidth="1"/>
  </cols>
  <sheetData>
    <row r="1" spans="2:19" x14ac:dyDescent="0.3">
      <c r="H1" s="34" t="s">
        <v>54</v>
      </c>
      <c r="K1" s="18"/>
      <c r="L1" s="18"/>
      <c r="M1" s="18"/>
      <c r="N1" s="18"/>
      <c r="O1" s="18"/>
      <c r="P1" s="18"/>
      <c r="Q1" s="18"/>
    </row>
    <row r="2" spans="2:19" x14ac:dyDescent="0.3">
      <c r="B2" s="2"/>
      <c r="C2" s="3"/>
      <c r="K2" s="18"/>
      <c r="L2" s="18"/>
      <c r="M2" s="18"/>
      <c r="N2" s="18"/>
      <c r="O2" s="18"/>
      <c r="P2" s="18"/>
      <c r="Q2" s="18"/>
    </row>
    <row r="3" spans="2:19" x14ac:dyDescent="0.3">
      <c r="C3" s="3"/>
      <c r="H3" s="4" t="s">
        <v>14</v>
      </c>
      <c r="I3" s="37">
        <f>((J3/$J$11)*100)/100</f>
        <v>0.36312371257600856</v>
      </c>
      <c r="J3" s="4">
        <f>92654092+217085805</f>
        <v>309739897</v>
      </c>
      <c r="K3" s="18"/>
      <c r="L3" s="18"/>
      <c r="M3" s="18"/>
      <c r="N3" s="18"/>
      <c r="O3" s="18"/>
      <c r="P3" s="18"/>
      <c r="Q3" s="18"/>
    </row>
    <row r="4" spans="2:19" x14ac:dyDescent="0.3">
      <c r="H4" s="4" t="s">
        <v>15</v>
      </c>
      <c r="I4" s="37">
        <f>((J4/$J$11)*100)/100</f>
        <v>4.5313510840871297E-2</v>
      </c>
      <c r="J4" s="6">
        <v>38651847</v>
      </c>
      <c r="K4" s="18"/>
      <c r="L4" s="18"/>
      <c r="M4" s="18"/>
      <c r="N4" s="18"/>
      <c r="O4" s="18"/>
      <c r="P4" s="18"/>
      <c r="Q4" s="18"/>
    </row>
    <row r="5" spans="2:19" x14ac:dyDescent="0.3">
      <c r="H5" s="4" t="s">
        <v>16</v>
      </c>
      <c r="I5" s="37">
        <f>((J5/$J$11)*100)/100</f>
        <v>0.15421909999240904</v>
      </c>
      <c r="J5" s="6">
        <v>131546926</v>
      </c>
      <c r="K5" s="18"/>
      <c r="L5" s="18"/>
      <c r="M5" s="18"/>
      <c r="N5" s="18"/>
      <c r="O5" s="18"/>
      <c r="P5" s="18"/>
      <c r="Q5" s="18"/>
    </row>
    <row r="6" spans="2:19" x14ac:dyDescent="0.3">
      <c r="H6" s="4" t="s">
        <v>17</v>
      </c>
      <c r="I6" s="37">
        <f>((J6/$J$11)*100)/100</f>
        <v>0.26819296888669791</v>
      </c>
      <c r="J6" s="6">
        <v>228765183</v>
      </c>
      <c r="K6" s="18"/>
      <c r="L6" s="18"/>
      <c r="M6" s="18"/>
      <c r="N6" s="18"/>
      <c r="O6" s="18"/>
      <c r="P6" s="18"/>
      <c r="Q6" s="18"/>
    </row>
    <row r="7" spans="2:19" x14ac:dyDescent="0.3">
      <c r="H7" s="4" t="s">
        <v>18</v>
      </c>
      <c r="I7" s="37">
        <v>0.01</v>
      </c>
      <c r="J7" s="6">
        <v>7522404</v>
      </c>
      <c r="K7" s="18"/>
      <c r="L7" s="18"/>
      <c r="M7" s="18"/>
      <c r="N7" s="18"/>
      <c r="O7" s="18"/>
      <c r="P7" s="18"/>
      <c r="Q7" s="18"/>
    </row>
    <row r="8" spans="2:19" x14ac:dyDescent="0.3">
      <c r="H8" s="4" t="s">
        <v>19</v>
      </c>
      <c r="I8" s="37">
        <f>((J8/$J$11)*100)/100</f>
        <v>7.2813251311786897E-2</v>
      </c>
      <c r="J8" s="6">
        <v>62108775</v>
      </c>
      <c r="K8" s="18"/>
      <c r="L8" s="18"/>
      <c r="M8" s="18"/>
      <c r="N8" s="18"/>
      <c r="O8" s="18"/>
      <c r="P8" s="18"/>
      <c r="Q8" s="18"/>
    </row>
    <row r="9" spans="2:19" x14ac:dyDescent="0.3">
      <c r="B9">
        <v>100</v>
      </c>
      <c r="H9" s="4" t="s">
        <v>20</v>
      </c>
      <c r="I9" s="37">
        <f>((J9/$J$11)*100)/100</f>
        <v>8.7194264627050405E-2</v>
      </c>
      <c r="J9" s="6">
        <v>74375596</v>
      </c>
      <c r="K9" s="18"/>
      <c r="L9" s="18"/>
      <c r="M9" s="18"/>
      <c r="N9" s="18"/>
      <c r="O9" s="18"/>
      <c r="P9" s="18"/>
      <c r="Q9" s="18"/>
    </row>
    <row r="10" spans="2:19" x14ac:dyDescent="0.3">
      <c r="H10" s="4" t="s">
        <v>21</v>
      </c>
      <c r="I10" s="37">
        <f>((J10/$J$11)*100)/100</f>
        <v>3.2429793059626631E-4</v>
      </c>
      <c r="J10" s="6">
        <v>276622</v>
      </c>
      <c r="K10" s="18"/>
      <c r="L10" s="18"/>
      <c r="M10" s="18"/>
      <c r="N10" s="18"/>
      <c r="O10" s="18"/>
      <c r="P10" s="18"/>
      <c r="Q10" s="18"/>
    </row>
    <row r="11" spans="2:19" x14ac:dyDescent="0.3">
      <c r="H11" s="4"/>
      <c r="I11" s="4"/>
      <c r="J11" s="4">
        <f>SUM(J3:J10)</f>
        <v>852987250</v>
      </c>
      <c r="K11" s="18"/>
      <c r="L11" s="18"/>
      <c r="M11" s="18"/>
      <c r="N11" s="18"/>
      <c r="O11" s="18"/>
      <c r="P11" s="18"/>
      <c r="Q11" s="18"/>
    </row>
    <row r="12" spans="2:19" x14ac:dyDescent="0.3">
      <c r="K12" s="18"/>
      <c r="L12" s="18"/>
      <c r="M12" s="18"/>
      <c r="N12" s="18"/>
      <c r="O12" s="18"/>
      <c r="P12" s="18"/>
      <c r="Q12" s="18"/>
    </row>
    <row r="13" spans="2:19" x14ac:dyDescent="0.3">
      <c r="K13" s="18"/>
      <c r="L13" s="18"/>
      <c r="M13" s="18"/>
      <c r="N13" s="18"/>
      <c r="O13" s="18"/>
      <c r="P13" s="18"/>
      <c r="Q13" s="18"/>
    </row>
    <row r="14" spans="2:19" x14ac:dyDescent="0.3">
      <c r="K14" s="18"/>
      <c r="L14" s="18"/>
      <c r="M14" s="18"/>
      <c r="N14" s="18"/>
      <c r="O14" s="18"/>
      <c r="P14" s="18"/>
      <c r="Q14" s="18"/>
    </row>
    <row r="15" spans="2:19" x14ac:dyDescent="0.3">
      <c r="B15" s="34" t="s">
        <v>55</v>
      </c>
      <c r="K15" s="18"/>
      <c r="L15" s="18"/>
      <c r="M15" s="18"/>
      <c r="N15" s="18"/>
      <c r="O15" s="18"/>
      <c r="P15" s="18"/>
      <c r="Q15" s="18"/>
    </row>
    <row r="16" spans="2:19" x14ac:dyDescent="0.3"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 x14ac:dyDescent="0.3">
      <c r="B17" s="4" t="s">
        <v>9</v>
      </c>
      <c r="C17" s="37">
        <f>((D17/$D$22)*100)/100</f>
        <v>0.79392647897140312</v>
      </c>
      <c r="D17" s="6">
        <v>677209164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19" x14ac:dyDescent="0.3">
      <c r="B18" s="4" t="s">
        <v>10</v>
      </c>
      <c r="C18" s="37">
        <f>((D18/$D$22)*100)/100</f>
        <v>1.7368464768963428E-2</v>
      </c>
      <c r="D18" s="6">
        <v>14815079</v>
      </c>
      <c r="H18" s="19"/>
      <c r="I18" s="19"/>
      <c r="J18" s="20"/>
      <c r="K18" s="19"/>
      <c r="L18" s="19"/>
      <c r="M18" s="19"/>
      <c r="N18" s="19"/>
      <c r="O18" s="19"/>
      <c r="P18" s="19"/>
      <c r="Q18" s="19"/>
      <c r="R18" s="19"/>
      <c r="S18" s="19"/>
    </row>
    <row r="19" spans="1:19" x14ac:dyDescent="0.3">
      <c r="B19" s="4" t="s">
        <v>11</v>
      </c>
      <c r="C19" s="37">
        <f>((D19/$D$22)*100)/100</f>
        <v>0.11724046637273887</v>
      </c>
      <c r="D19" s="6">
        <v>100004623</v>
      </c>
      <c r="H19" s="19"/>
      <c r="I19" s="19"/>
      <c r="J19" s="20"/>
      <c r="K19" s="19"/>
      <c r="L19" s="19"/>
      <c r="M19" s="19"/>
      <c r="N19" s="19"/>
      <c r="O19" s="19"/>
      <c r="P19" s="19"/>
      <c r="Q19" s="19"/>
      <c r="R19" s="19"/>
      <c r="S19" s="19"/>
    </row>
    <row r="20" spans="1:19" x14ac:dyDescent="0.3">
      <c r="B20" s="4" t="s">
        <v>12</v>
      </c>
      <c r="C20" s="37">
        <f>((D20/$D$22)*100)/100</f>
        <v>9.4513827727202258E-3</v>
      </c>
      <c r="D20" s="6">
        <v>8061909</v>
      </c>
      <c r="H20" s="19"/>
      <c r="I20" s="19"/>
      <c r="J20" s="20"/>
      <c r="K20" s="19"/>
      <c r="L20" s="19"/>
      <c r="M20" s="19"/>
      <c r="N20" s="19"/>
      <c r="O20" s="19"/>
      <c r="P20" s="19"/>
      <c r="Q20" s="19"/>
      <c r="R20" s="19"/>
      <c r="S20" s="19"/>
    </row>
    <row r="21" spans="1:19" x14ac:dyDescent="0.3">
      <c r="B21" s="4" t="s">
        <v>13</v>
      </c>
      <c r="C21" s="37">
        <f>((D21/$D$22)*100)/100</f>
        <v>6.201320711417433E-2</v>
      </c>
      <c r="D21" s="6">
        <v>52896475</v>
      </c>
      <c r="H21" s="19"/>
      <c r="I21" s="19"/>
      <c r="J21" s="20"/>
      <c r="K21" s="19"/>
      <c r="L21" s="19"/>
      <c r="M21" s="19"/>
      <c r="N21" s="19"/>
      <c r="O21" s="19"/>
      <c r="P21" s="19"/>
      <c r="Q21" s="19"/>
      <c r="R21" s="19"/>
      <c r="S21" s="19"/>
    </row>
    <row r="22" spans="1:19" x14ac:dyDescent="0.3">
      <c r="B22" s="4"/>
      <c r="C22" s="4"/>
      <c r="D22" s="6">
        <f>SUM(D17:D21)</f>
        <v>852987250</v>
      </c>
      <c r="H22" s="19"/>
      <c r="I22" s="19"/>
      <c r="J22" s="20"/>
      <c r="K22" s="19"/>
      <c r="L22" s="19"/>
      <c r="M22" s="19"/>
      <c r="N22" s="19"/>
      <c r="O22" s="19"/>
      <c r="P22" s="19"/>
      <c r="Q22" s="19"/>
      <c r="R22" s="19"/>
      <c r="S22" s="19"/>
    </row>
    <row r="23" spans="1:19" x14ac:dyDescent="0.3">
      <c r="H23" s="19"/>
      <c r="I23" s="19"/>
      <c r="J23" s="20"/>
      <c r="K23" s="19"/>
      <c r="L23" s="19"/>
      <c r="M23" s="19"/>
      <c r="N23" s="19"/>
      <c r="O23" s="19"/>
      <c r="P23" s="19"/>
      <c r="Q23" s="19"/>
      <c r="R23" s="19"/>
      <c r="S23" s="19"/>
    </row>
    <row r="24" spans="1:19" x14ac:dyDescent="0.3"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19" x14ac:dyDescent="0.3">
      <c r="A25" s="18"/>
      <c r="B25" s="18"/>
      <c r="C25" s="18"/>
      <c r="D25" s="18"/>
      <c r="E25" s="18"/>
      <c r="F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  <row r="26" spans="1:19" x14ac:dyDescent="0.3">
      <c r="A26" s="18"/>
      <c r="B26" s="18"/>
      <c r="C26" s="18"/>
      <c r="D26" s="18"/>
      <c r="E26" s="18"/>
      <c r="F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 spans="1:19" x14ac:dyDescent="0.3">
      <c r="A27" s="18"/>
      <c r="B27" s="18"/>
      <c r="C27" s="18"/>
      <c r="D27" s="18"/>
      <c r="E27" s="18"/>
      <c r="F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 spans="1:19" x14ac:dyDescent="0.3">
      <c r="A28" s="18"/>
      <c r="B28" s="18"/>
      <c r="C28" s="18"/>
      <c r="D28" s="18"/>
      <c r="E28" s="18"/>
      <c r="F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x14ac:dyDescent="0.3">
      <c r="A29" s="18"/>
      <c r="B29" s="18"/>
      <c r="C29" s="18"/>
      <c r="D29" s="18"/>
      <c r="E29" s="18"/>
      <c r="F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 spans="1:19" x14ac:dyDescent="0.3">
      <c r="A30" s="18"/>
      <c r="B30" s="18"/>
      <c r="C30" s="18"/>
      <c r="D30" s="18"/>
      <c r="E30" s="18"/>
      <c r="F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1:19" x14ac:dyDescent="0.3">
      <c r="A31" s="18"/>
      <c r="B31" s="18"/>
      <c r="C31" s="18"/>
      <c r="D31" s="18"/>
      <c r="E31" s="18"/>
      <c r="F31" s="1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x14ac:dyDescent="0.3">
      <c r="A32" s="18"/>
      <c r="B32" s="18"/>
      <c r="C32" s="18"/>
      <c r="D32" s="18"/>
      <c r="E32" s="18"/>
      <c r="F32" s="18"/>
      <c r="I32" s="1"/>
      <c r="J32" s="1"/>
      <c r="K32" s="1"/>
    </row>
    <row r="33" spans="1:11" x14ac:dyDescent="0.3">
      <c r="A33" s="18"/>
      <c r="B33" s="18"/>
      <c r="C33" s="18"/>
      <c r="D33" s="18"/>
      <c r="E33" s="18"/>
      <c r="F33" s="18"/>
      <c r="I33" s="1"/>
      <c r="J33" s="1"/>
      <c r="K33" s="1"/>
    </row>
    <row r="34" spans="1:11" x14ac:dyDescent="0.3">
      <c r="A34" s="18"/>
      <c r="B34" s="18"/>
      <c r="C34" s="18"/>
      <c r="D34" s="18"/>
      <c r="E34" s="18"/>
      <c r="F34" s="18"/>
      <c r="I34" s="1"/>
      <c r="J34" s="1"/>
      <c r="K34" s="1"/>
    </row>
    <row r="35" spans="1:11" x14ac:dyDescent="0.3">
      <c r="A35" s="18"/>
      <c r="B35" s="18"/>
      <c r="C35" s="18"/>
      <c r="D35" s="18"/>
      <c r="E35" s="18"/>
      <c r="F35" s="18"/>
      <c r="I35" s="1"/>
      <c r="J35" s="1"/>
      <c r="K35" s="1"/>
    </row>
    <row r="36" spans="1:11" x14ac:dyDescent="0.3">
      <c r="A36" s="18"/>
      <c r="B36" s="18"/>
      <c r="C36" s="18"/>
      <c r="D36" s="18"/>
      <c r="E36" s="18"/>
      <c r="F36" s="18"/>
      <c r="I36" s="1"/>
      <c r="J36" s="1"/>
      <c r="K36" s="1"/>
    </row>
    <row r="37" spans="1:11" x14ac:dyDescent="0.3">
      <c r="A37" s="18"/>
      <c r="B37" s="18"/>
      <c r="C37" s="18"/>
      <c r="D37" s="18"/>
      <c r="E37" s="18"/>
      <c r="F37" s="18"/>
    </row>
    <row r="38" spans="1:11" x14ac:dyDescent="0.3">
      <c r="A38" s="18"/>
      <c r="B38" s="18"/>
      <c r="C38" s="18"/>
      <c r="D38" s="18"/>
      <c r="E38" s="18"/>
      <c r="F38" s="18"/>
    </row>
    <row r="41" spans="1:11" x14ac:dyDescent="0.3">
      <c r="I41" s="1"/>
      <c r="J41" s="1"/>
      <c r="K41" s="1"/>
    </row>
    <row r="42" spans="1:11" x14ac:dyDescent="0.3">
      <c r="I42" s="1"/>
      <c r="J42" s="1"/>
      <c r="K42" s="1"/>
    </row>
    <row r="43" spans="1:11" x14ac:dyDescent="0.3">
      <c r="I43" s="1"/>
      <c r="J43" s="1"/>
      <c r="K43" s="1"/>
    </row>
    <row r="44" spans="1:11" x14ac:dyDescent="0.3">
      <c r="I44" s="1"/>
      <c r="J44" s="1"/>
      <c r="K44" s="1"/>
    </row>
    <row r="45" spans="1:11" x14ac:dyDescent="0.3">
      <c r="I45" s="1"/>
      <c r="J45" s="1"/>
      <c r="K45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881-0401-48BA-A364-3618EB74F5D9}">
  <dimension ref="B3:L35"/>
  <sheetViews>
    <sheetView showGridLines="0" workbookViewId="0">
      <selection activeCell="E16" sqref="E16"/>
    </sheetView>
  </sheetViews>
  <sheetFormatPr defaultRowHeight="14.4" x14ac:dyDescent="0.3"/>
  <cols>
    <col min="2" max="2" width="17" bestFit="1" customWidth="1"/>
    <col min="4" max="4" width="10.88671875" bestFit="1" customWidth="1"/>
  </cols>
  <sheetData>
    <row r="3" spans="2:12" x14ac:dyDescent="0.3">
      <c r="G3" s="18"/>
      <c r="H3" s="18"/>
      <c r="I3" s="18"/>
      <c r="J3" s="18"/>
      <c r="K3" s="18"/>
      <c r="L3" s="18"/>
    </row>
    <row r="4" spans="2:12" x14ac:dyDescent="0.3">
      <c r="G4" s="18"/>
      <c r="H4" s="18"/>
      <c r="I4" s="18"/>
      <c r="J4" s="18"/>
      <c r="K4" s="18"/>
      <c r="L4" s="18"/>
    </row>
    <row r="5" spans="2:12" x14ac:dyDescent="0.3">
      <c r="B5" s="4"/>
      <c r="C5" s="4">
        <v>2021</v>
      </c>
      <c r="D5" s="4">
        <v>2022</v>
      </c>
      <c r="E5" s="4">
        <v>2023</v>
      </c>
      <c r="G5" s="18"/>
      <c r="H5" s="18"/>
      <c r="I5" s="18"/>
      <c r="J5" s="18"/>
      <c r="K5" s="18"/>
      <c r="L5" s="18"/>
    </row>
    <row r="6" spans="2:12" x14ac:dyDescent="0.3">
      <c r="B6" s="4" t="s">
        <v>22</v>
      </c>
      <c r="C6" s="5">
        <v>111.44157199999999</v>
      </c>
      <c r="D6" s="5">
        <v>142.81469899999999</v>
      </c>
      <c r="E6" s="5">
        <v>156.991401</v>
      </c>
      <c r="G6" s="18"/>
      <c r="H6" s="18"/>
      <c r="I6" s="18"/>
      <c r="J6" s="18"/>
      <c r="K6" s="18"/>
      <c r="L6" s="18"/>
    </row>
    <row r="7" spans="2:12" x14ac:dyDescent="0.3">
      <c r="B7" s="4" t="s">
        <v>23</v>
      </c>
      <c r="C7" s="5">
        <v>785.51152400000001</v>
      </c>
      <c r="D7" s="5">
        <v>842.27865499999996</v>
      </c>
      <c r="E7" s="5">
        <v>857.10627699999998</v>
      </c>
      <c r="G7" s="18"/>
      <c r="H7" s="18"/>
      <c r="I7" s="18"/>
      <c r="J7" s="18"/>
      <c r="K7" s="18"/>
      <c r="L7" s="18"/>
    </row>
    <row r="8" spans="2:12" x14ac:dyDescent="0.3">
      <c r="B8" s="4" t="s">
        <v>24</v>
      </c>
      <c r="C8" s="5">
        <v>40.088926999999998</v>
      </c>
      <c r="D8" s="5">
        <v>35.152720000000002</v>
      </c>
      <c r="E8" s="5">
        <v>36.288867000000003</v>
      </c>
      <c r="G8" s="18"/>
      <c r="H8" s="18"/>
      <c r="I8" s="18"/>
      <c r="J8" s="18"/>
      <c r="K8" s="18"/>
      <c r="L8" s="18"/>
    </row>
    <row r="9" spans="2:12" x14ac:dyDescent="0.3">
      <c r="B9" s="4" t="s">
        <v>25</v>
      </c>
      <c r="C9" s="5">
        <v>26.138238999999999</v>
      </c>
      <c r="D9" s="5">
        <v>25.593253000000001</v>
      </c>
      <c r="E9" s="5">
        <v>29.400072999999999</v>
      </c>
      <c r="G9" s="18"/>
      <c r="H9" s="18"/>
      <c r="I9" s="18"/>
      <c r="J9" s="18"/>
      <c r="K9" s="18"/>
      <c r="L9" s="18"/>
    </row>
    <row r="10" spans="2:12" x14ac:dyDescent="0.3">
      <c r="B10" s="4" t="s">
        <v>26</v>
      </c>
      <c r="C10" s="5">
        <v>29.800702000000001</v>
      </c>
      <c r="D10" s="5">
        <v>37.322899999999997</v>
      </c>
      <c r="E10" s="5">
        <v>40.991301</v>
      </c>
      <c r="G10" s="18"/>
      <c r="H10" s="18"/>
      <c r="I10" s="18"/>
      <c r="J10" s="18"/>
      <c r="K10" s="18"/>
      <c r="L10" s="18"/>
    </row>
    <row r="11" spans="2:12" x14ac:dyDescent="0.3">
      <c r="G11" s="18"/>
      <c r="H11" s="18"/>
      <c r="I11" s="18"/>
      <c r="J11" s="18"/>
      <c r="K11" s="18"/>
      <c r="L11" s="18"/>
    </row>
    <row r="12" spans="2:12" x14ac:dyDescent="0.3">
      <c r="G12" s="18"/>
      <c r="H12" s="18"/>
      <c r="I12" s="18"/>
      <c r="J12" s="18"/>
      <c r="K12" s="18"/>
      <c r="L12" s="18"/>
    </row>
    <row r="13" spans="2:12" x14ac:dyDescent="0.3">
      <c r="G13" s="18"/>
      <c r="H13" s="18"/>
      <c r="I13" s="18"/>
      <c r="J13" s="18"/>
      <c r="K13" s="18"/>
      <c r="L13" s="18"/>
    </row>
    <row r="14" spans="2:12" x14ac:dyDescent="0.3">
      <c r="G14" s="18"/>
      <c r="H14" s="18"/>
      <c r="I14" s="18"/>
      <c r="J14" s="18"/>
      <c r="K14" s="18"/>
      <c r="L14" s="18"/>
    </row>
    <row r="15" spans="2:12" x14ac:dyDescent="0.3">
      <c r="G15" s="18"/>
      <c r="H15" s="18"/>
      <c r="I15" s="18"/>
      <c r="J15" s="18"/>
      <c r="K15" s="18"/>
      <c r="L15" s="18"/>
    </row>
    <row r="16" spans="2:12" x14ac:dyDescent="0.3">
      <c r="G16" s="18"/>
      <c r="H16" s="18"/>
      <c r="I16" s="18"/>
      <c r="J16" s="18"/>
      <c r="K16" s="18"/>
      <c r="L16" s="18"/>
    </row>
    <row r="21" spans="7:12" x14ac:dyDescent="0.3">
      <c r="G21" s="18"/>
      <c r="H21" s="18"/>
      <c r="I21" s="18"/>
      <c r="J21" s="18"/>
      <c r="K21" s="18"/>
      <c r="L21" s="18"/>
    </row>
    <row r="22" spans="7:12" x14ac:dyDescent="0.3">
      <c r="G22" s="18"/>
      <c r="H22" s="18"/>
      <c r="I22" s="18"/>
      <c r="J22" s="18"/>
      <c r="K22" s="18"/>
      <c r="L22" s="18"/>
    </row>
    <row r="23" spans="7:12" x14ac:dyDescent="0.3">
      <c r="G23" s="18"/>
      <c r="H23" s="18"/>
      <c r="I23" s="18"/>
      <c r="J23" s="18"/>
      <c r="K23" s="18"/>
      <c r="L23" s="18"/>
    </row>
    <row r="24" spans="7:12" x14ac:dyDescent="0.3">
      <c r="G24" s="18"/>
      <c r="H24" s="18"/>
      <c r="I24" s="18"/>
      <c r="J24" s="18"/>
      <c r="K24" s="18"/>
      <c r="L24" s="18"/>
    </row>
    <row r="25" spans="7:12" x14ac:dyDescent="0.3">
      <c r="G25" s="18"/>
      <c r="H25" s="18"/>
      <c r="I25" s="18"/>
      <c r="J25" s="18"/>
      <c r="K25" s="18"/>
      <c r="L25" s="18"/>
    </row>
    <row r="26" spans="7:12" x14ac:dyDescent="0.3">
      <c r="G26" s="18"/>
      <c r="H26" s="18"/>
      <c r="I26" s="18"/>
      <c r="J26" s="18"/>
      <c r="K26" s="18"/>
      <c r="L26" s="18"/>
    </row>
    <row r="27" spans="7:12" x14ac:dyDescent="0.3">
      <c r="G27" s="18"/>
      <c r="H27" s="18"/>
      <c r="I27" s="18"/>
      <c r="J27" s="18"/>
      <c r="K27" s="18"/>
      <c r="L27" s="18"/>
    </row>
    <row r="28" spans="7:12" x14ac:dyDescent="0.3">
      <c r="G28" s="18"/>
      <c r="H28" s="18"/>
      <c r="I28" s="18"/>
      <c r="J28" s="18"/>
      <c r="K28" s="18"/>
      <c r="L28" s="18"/>
    </row>
    <row r="29" spans="7:12" x14ac:dyDescent="0.3">
      <c r="G29" s="18"/>
      <c r="H29" s="18"/>
      <c r="I29" s="18"/>
      <c r="J29" s="18"/>
      <c r="K29" s="18"/>
      <c r="L29" s="18"/>
    </row>
    <row r="30" spans="7:12" x14ac:dyDescent="0.3">
      <c r="G30" s="18"/>
      <c r="H30" s="18"/>
      <c r="I30" s="18"/>
      <c r="J30" s="18"/>
      <c r="K30" s="18"/>
      <c r="L30" s="18"/>
    </row>
    <row r="31" spans="7:12" x14ac:dyDescent="0.3">
      <c r="G31" s="18"/>
      <c r="H31" s="18"/>
      <c r="I31" s="18"/>
      <c r="J31" s="18"/>
      <c r="K31" s="18"/>
      <c r="L31" s="18"/>
    </row>
    <row r="32" spans="7:12" x14ac:dyDescent="0.3">
      <c r="G32" s="18"/>
      <c r="H32" s="18"/>
      <c r="I32" s="18"/>
      <c r="J32" s="18"/>
      <c r="K32" s="18"/>
      <c r="L32" s="18"/>
    </row>
    <row r="33" spans="7:12" x14ac:dyDescent="0.3">
      <c r="G33" s="18"/>
      <c r="H33" s="18"/>
      <c r="I33" s="18"/>
      <c r="J33" s="18"/>
      <c r="K33" s="18"/>
      <c r="L33" s="18"/>
    </row>
    <row r="34" spans="7:12" x14ac:dyDescent="0.3">
      <c r="G34" s="18"/>
      <c r="H34" s="18"/>
      <c r="I34" s="18"/>
      <c r="J34" s="18"/>
      <c r="K34" s="18"/>
      <c r="L34" s="18"/>
    </row>
    <row r="35" spans="7:12" x14ac:dyDescent="0.3">
      <c r="G35" s="18"/>
      <c r="H35" s="18"/>
      <c r="I35" s="18"/>
      <c r="J35" s="18"/>
      <c r="K35" s="18"/>
      <c r="L35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DF8F-D58F-4590-B88A-90260687344D}">
  <dimension ref="B1:M29"/>
  <sheetViews>
    <sheetView showGridLines="0" tabSelected="1" topLeftCell="A7" workbookViewId="0">
      <selection activeCell="U23" sqref="U23"/>
    </sheetView>
  </sheetViews>
  <sheetFormatPr defaultRowHeight="14.4" x14ac:dyDescent="0.3"/>
  <sheetData>
    <row r="1" spans="2:13" x14ac:dyDescent="0.3">
      <c r="B1" s="34" t="s">
        <v>56</v>
      </c>
    </row>
    <row r="2" spans="2:13" x14ac:dyDescent="0.3">
      <c r="G2" s="18"/>
      <c r="H2" s="18"/>
      <c r="I2" s="18"/>
      <c r="J2" s="18"/>
      <c r="K2" s="18"/>
      <c r="L2" s="18"/>
      <c r="M2" s="18"/>
    </row>
    <row r="3" spans="2:13" x14ac:dyDescent="0.3">
      <c r="B3" s="4"/>
      <c r="C3" s="4">
        <v>2021</v>
      </c>
      <c r="D3" s="4">
        <v>2022</v>
      </c>
      <c r="E3" s="4">
        <v>2023</v>
      </c>
      <c r="G3" s="18"/>
      <c r="H3" s="18"/>
      <c r="I3" s="18"/>
      <c r="J3" s="18"/>
      <c r="K3" s="18"/>
      <c r="L3" s="18"/>
      <c r="M3" s="18"/>
    </row>
    <row r="4" spans="2:13" x14ac:dyDescent="0.3">
      <c r="B4" s="4" t="s">
        <v>35</v>
      </c>
      <c r="C4" s="4">
        <v>147</v>
      </c>
      <c r="D4" s="5">
        <v>104</v>
      </c>
      <c r="E4" s="4">
        <v>206</v>
      </c>
      <c r="G4" s="18"/>
      <c r="H4" s="18"/>
      <c r="I4" s="18"/>
      <c r="J4" s="18"/>
      <c r="K4" s="18"/>
      <c r="L4" s="18"/>
      <c r="M4" s="18"/>
    </row>
    <row r="5" spans="2:13" x14ac:dyDescent="0.3">
      <c r="B5" s="4" t="s">
        <v>36</v>
      </c>
      <c r="C5" s="4">
        <v>95.9</v>
      </c>
      <c r="D5" s="4">
        <v>105.7</v>
      </c>
      <c r="E5" s="4">
        <v>105.4</v>
      </c>
      <c r="G5" s="18"/>
      <c r="H5" s="18"/>
      <c r="I5" s="18"/>
      <c r="J5" s="18"/>
      <c r="K5" s="18"/>
      <c r="L5" s="18"/>
      <c r="M5" s="18"/>
    </row>
    <row r="6" spans="2:13" x14ac:dyDescent="0.3">
      <c r="G6" s="18"/>
      <c r="H6" s="18"/>
      <c r="I6" s="18"/>
      <c r="J6" s="18"/>
      <c r="K6" s="18"/>
      <c r="L6" s="18"/>
      <c r="M6" s="18"/>
    </row>
    <row r="7" spans="2:13" x14ac:dyDescent="0.3">
      <c r="G7" s="18"/>
      <c r="H7" s="18"/>
      <c r="I7" s="18"/>
      <c r="J7" s="18"/>
      <c r="K7" s="18"/>
      <c r="L7" s="18"/>
      <c r="M7" s="18"/>
    </row>
    <row r="8" spans="2:13" x14ac:dyDescent="0.3">
      <c r="G8" s="18"/>
      <c r="H8" s="18"/>
      <c r="I8" s="18"/>
      <c r="J8" s="18"/>
      <c r="K8" s="18"/>
      <c r="L8" s="18"/>
      <c r="M8" s="18"/>
    </row>
    <row r="9" spans="2:13" x14ac:dyDescent="0.3">
      <c r="G9" s="18"/>
      <c r="H9" s="18"/>
      <c r="I9" s="18"/>
      <c r="J9" s="18"/>
      <c r="K9" s="18"/>
      <c r="L9" s="18"/>
      <c r="M9" s="18"/>
    </row>
    <row r="10" spans="2:13" x14ac:dyDescent="0.3">
      <c r="G10" s="18"/>
      <c r="H10" s="18"/>
      <c r="I10" s="18"/>
      <c r="J10" s="18"/>
      <c r="K10" s="18"/>
      <c r="L10" s="18"/>
      <c r="M10" s="18"/>
    </row>
    <row r="11" spans="2:13" x14ac:dyDescent="0.3">
      <c r="G11" s="18"/>
      <c r="H11" s="18"/>
      <c r="I11" s="18"/>
      <c r="J11" s="18"/>
      <c r="K11" s="18"/>
      <c r="L11" s="18"/>
      <c r="M11" s="18"/>
    </row>
    <row r="12" spans="2:13" x14ac:dyDescent="0.3">
      <c r="G12" s="18"/>
      <c r="H12" s="18"/>
      <c r="I12" s="18"/>
      <c r="J12" s="18"/>
      <c r="K12" s="18"/>
      <c r="L12" s="18"/>
      <c r="M12" s="18"/>
    </row>
    <row r="13" spans="2:13" x14ac:dyDescent="0.3">
      <c r="G13" s="18"/>
      <c r="H13" s="18"/>
      <c r="I13" s="18"/>
      <c r="J13" s="18"/>
      <c r="K13" s="18"/>
      <c r="L13" s="18"/>
      <c r="M13" s="18"/>
    </row>
    <row r="14" spans="2:13" x14ac:dyDescent="0.3">
      <c r="G14" s="18"/>
      <c r="H14" s="18"/>
      <c r="I14" s="18"/>
      <c r="J14" s="18"/>
      <c r="K14" s="18"/>
      <c r="L14" s="18"/>
      <c r="M14" s="18"/>
    </row>
    <row r="15" spans="2:13" x14ac:dyDescent="0.3">
      <c r="B15" s="35" t="s">
        <v>37</v>
      </c>
    </row>
    <row r="17" spans="2:13" x14ac:dyDescent="0.3">
      <c r="B17" s="4"/>
      <c r="C17" s="4">
        <v>2021</v>
      </c>
      <c r="D17" s="4">
        <v>2022</v>
      </c>
      <c r="E17" s="4">
        <v>2023</v>
      </c>
      <c r="G17" s="18"/>
      <c r="H17" s="18"/>
      <c r="I17" s="18"/>
      <c r="J17" s="18"/>
      <c r="K17" s="18"/>
      <c r="L17" s="18"/>
      <c r="M17" s="18"/>
    </row>
    <row r="18" spans="2:13" x14ac:dyDescent="0.3">
      <c r="B18" s="4" t="s">
        <v>37</v>
      </c>
      <c r="C18" s="4">
        <v>19.059999999999999</v>
      </c>
      <c r="D18" s="4">
        <v>21.15</v>
      </c>
      <c r="E18" s="4">
        <v>20.71</v>
      </c>
      <c r="G18" s="18"/>
      <c r="H18" s="18"/>
      <c r="I18" s="18"/>
      <c r="J18" s="18"/>
      <c r="K18" s="18"/>
      <c r="L18" s="18"/>
      <c r="M18" s="18"/>
    </row>
    <row r="19" spans="2:13" x14ac:dyDescent="0.3">
      <c r="G19" s="18"/>
      <c r="H19" s="18"/>
      <c r="I19" s="18"/>
      <c r="J19" s="18"/>
      <c r="K19" s="18"/>
      <c r="L19" s="18"/>
      <c r="M19" s="18"/>
    </row>
    <row r="20" spans="2:13" x14ac:dyDescent="0.3">
      <c r="G20" s="18"/>
      <c r="H20" s="18"/>
      <c r="I20" s="18"/>
      <c r="J20" s="18"/>
      <c r="K20" s="18"/>
      <c r="L20" s="18"/>
      <c r="M20" s="18"/>
    </row>
    <row r="21" spans="2:13" x14ac:dyDescent="0.3">
      <c r="G21" s="18"/>
      <c r="H21" s="18"/>
      <c r="I21" s="18"/>
      <c r="J21" s="18"/>
      <c r="K21" s="18"/>
      <c r="L21" s="18"/>
      <c r="M21" s="18"/>
    </row>
    <row r="22" spans="2:13" x14ac:dyDescent="0.3">
      <c r="G22" s="18"/>
      <c r="H22" s="18"/>
      <c r="I22" s="18"/>
      <c r="J22" s="18"/>
      <c r="K22" s="18"/>
      <c r="L22" s="18"/>
      <c r="M22" s="18"/>
    </row>
    <row r="23" spans="2:13" x14ac:dyDescent="0.3">
      <c r="G23" s="18"/>
      <c r="H23" s="18"/>
      <c r="I23" s="18"/>
      <c r="J23" s="18"/>
      <c r="K23" s="18"/>
      <c r="L23" s="18"/>
      <c r="M23" s="18"/>
    </row>
    <row r="24" spans="2:13" x14ac:dyDescent="0.3">
      <c r="G24" s="18"/>
      <c r="H24" s="18"/>
      <c r="I24" s="18"/>
      <c r="J24" s="18"/>
      <c r="K24" s="18"/>
      <c r="L24" s="18"/>
      <c r="M24" s="18"/>
    </row>
    <row r="25" spans="2:13" x14ac:dyDescent="0.3">
      <c r="G25" s="18"/>
      <c r="H25" s="18"/>
      <c r="I25" s="18"/>
      <c r="J25" s="18"/>
      <c r="K25" s="18"/>
      <c r="L25" s="18"/>
      <c r="M25" s="18"/>
    </row>
    <row r="26" spans="2:13" x14ac:dyDescent="0.3">
      <c r="G26" s="18"/>
      <c r="H26" s="18"/>
      <c r="I26" s="18"/>
      <c r="J26" s="18"/>
      <c r="K26" s="18"/>
      <c r="L26" s="18"/>
      <c r="M26" s="18"/>
    </row>
    <row r="27" spans="2:13" x14ac:dyDescent="0.3">
      <c r="G27" s="18"/>
      <c r="H27" s="18"/>
      <c r="I27" s="18"/>
      <c r="J27" s="18"/>
      <c r="K27" s="18"/>
      <c r="L27" s="18"/>
      <c r="M27" s="18"/>
    </row>
    <row r="28" spans="2:13" x14ac:dyDescent="0.3">
      <c r="G28" s="18"/>
      <c r="H28" s="18"/>
      <c r="I28" s="18"/>
      <c r="J28" s="18"/>
      <c r="K28" s="18"/>
      <c r="L28" s="18"/>
      <c r="M28" s="18"/>
    </row>
    <row r="29" spans="2:13" x14ac:dyDescent="0.3">
      <c r="G29" s="18"/>
      <c r="H29" s="18"/>
      <c r="I29" s="18"/>
      <c r="J29" s="18"/>
      <c r="K29" s="18"/>
      <c r="L29" s="18"/>
      <c r="M29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 financials</vt:lpstr>
      <vt:lpstr>Peer Comparison</vt:lpstr>
      <vt:lpstr>Segments</vt:lpstr>
      <vt:lpstr>Loan Book</vt:lpstr>
      <vt:lpstr>Funding Profile</vt:lpstr>
      <vt:lpstr>Liquidity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Mitra (MIS)</dc:creator>
  <cp:lastModifiedBy>Asif Ahmed (MIS)</cp:lastModifiedBy>
  <dcterms:created xsi:type="dcterms:W3CDTF">2024-02-02T17:17:37Z</dcterms:created>
  <dcterms:modified xsi:type="dcterms:W3CDTF">2024-02-07T04:13:11Z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1!Chart 1">
    <vt:lpwstr>0000</vt:lpwstr>
  </property>
  <property fmtid="{D5CDD505-2E9C-101B-9397-08002B2CF9AE}" pid="3" name="Sheet1!Chart 2">
    <vt:lpwstr>0000</vt:lpwstr>
  </property>
  <property fmtid="{D5CDD505-2E9C-101B-9397-08002B2CF9AE}" pid="4" name="Sheet2!Chart 1">
    <vt:lpwstr>0000</vt:lpwstr>
  </property>
  <property fmtid="{D5CDD505-2E9C-101B-9397-08002B2CF9AE}" pid="5" name="Sheet2!Chart 3">
    <vt:lpwstr>0000</vt:lpwstr>
  </property>
  <property fmtid="{D5CDD505-2E9C-101B-9397-08002B2CF9AE}" pid="6" name="Sheet2!Chart 4">
    <vt:lpwstr>0000</vt:lpwstr>
  </property>
  <property fmtid="{D5CDD505-2E9C-101B-9397-08002B2CF9AE}" pid="7" name="Sheet2!Chart 5">
    <vt:lpwstr>0000</vt:lpwstr>
  </property>
  <property fmtid="{D5CDD505-2E9C-101B-9397-08002B2CF9AE}" pid="8" name="Sheet3!Chart 1">
    <vt:lpwstr>0000</vt:lpwstr>
  </property>
  <property fmtid="{D5CDD505-2E9C-101B-9397-08002B2CF9AE}" pid="9" name="Sheet1!Chart 3">
    <vt:lpwstr>0000</vt:lpwstr>
  </property>
  <property fmtid="{D5CDD505-2E9C-101B-9397-08002B2CF9AE}" pid="10" name="Sheet1!Chart 4a">
    <vt:lpwstr>0000</vt:lpwstr>
  </property>
  <property fmtid="{D5CDD505-2E9C-101B-9397-08002B2CF9AE}" pid="11" name="Sheet1!Chart 4aa">
    <vt:lpwstr>0000</vt:lpwstr>
  </property>
  <property fmtid="{D5CDD505-2E9C-101B-9397-08002B2CF9AE}" pid="12" name="Sheet2!Chart 2">
    <vt:lpwstr>0000</vt:lpwstr>
  </property>
  <property fmtid="{D5CDD505-2E9C-101B-9397-08002B2CF9AE}" pid="13" name="Sheet2!Chart 6">
    <vt:lpwstr>0000</vt:lpwstr>
  </property>
  <property fmtid="{D5CDD505-2E9C-101B-9397-08002B2CF9AE}" pid="14" name="Liquidity Profile!Chart 1">
    <vt:lpwstr>0000</vt:lpwstr>
  </property>
  <property fmtid="{D5CDD505-2E9C-101B-9397-08002B2CF9AE}" pid="15" name="Segment!Chart 6a">
    <vt:lpwstr>0000</vt:lpwstr>
  </property>
  <property fmtid="{D5CDD505-2E9C-101B-9397-08002B2CF9AE}" pid="16" name="Liquidity Profile!Chart 2">
    <vt:lpwstr>0000</vt:lpwstr>
  </property>
  <property fmtid="{D5CDD505-2E9C-101B-9397-08002B2CF9AE}" pid="17" name="Funding Profile!Chart 1">
    <vt:lpwstr>0000</vt:lpwstr>
  </property>
  <property fmtid="{D5CDD505-2E9C-101B-9397-08002B2CF9AE}" pid="18" name="Funding Profile!Chart 2">
    <vt:lpwstr>0000</vt:lpwstr>
  </property>
</Properties>
</file>