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0DE75629-F40C-45EF-AA75-DDB57E5B20BC}" xr6:coauthVersionLast="47" xr6:coauthVersionMax="47" xr10:uidLastSave="{00000000-0000-0000-0000-000000000000}"/>
  <bookViews>
    <workbookView xWindow="-120" yWindow="-120" windowWidth="20730" windowHeight="11160" firstSheet="7" activeTab="9" xr2:uid="{00000000-000D-0000-FFFF-FFFF00000000}"/>
  </bookViews>
  <sheets>
    <sheet name="Gender" sheetId="10" r:id="rId1"/>
    <sheet name="Education by Attrition" sheetId="11" r:id="rId2"/>
    <sheet name="Attrition by Job" sheetId="13" r:id="rId3"/>
    <sheet name="Deparment wise Attrition" sheetId="14" r:id="rId4"/>
    <sheet name="Rating" sheetId="9" r:id="rId5"/>
    <sheet name="KPI" sheetId="8" r:id="rId6"/>
    <sheet name="Attrition by Age Group" sheetId="15" r:id="rId7"/>
    <sheet name="Marital Status" sheetId="16" r:id="rId8"/>
    <sheet name="Data" sheetId="1" r:id="rId9"/>
    <sheet name="HR_Analytics_Dashboard" sheetId="4" r:id="rId10"/>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_Field1">#N/A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6" l="1"/>
  <c r="D6" i="16"/>
  <c r="D4" i="16"/>
  <c r="D5" i="13"/>
  <c r="D6" i="13"/>
  <c r="D7" i="13"/>
  <c r="D8" i="13"/>
  <c r="D9" i="13"/>
  <c r="D10" i="13"/>
  <c r="D11" i="13"/>
  <c r="D12" i="13"/>
  <c r="D4" i="13"/>
  <c r="E5" i="16"/>
  <c r="E6" i="16"/>
  <c r="E4" i="16"/>
  <c r="E5" i="13"/>
  <c r="E9" i="13"/>
  <c r="E10" i="13"/>
  <c r="E11" i="13"/>
  <c r="E8" i="13"/>
  <c r="E12" i="13"/>
  <c r="E6" i="13"/>
  <c r="E7" i="13"/>
  <c r="E4" i="13"/>
  <c r="B9" i="10"/>
  <c r="B8" i="10"/>
  <c r="B7" i="8"/>
  <c r="A7" i="8"/>
  <c r="C7" i="8"/>
  <c r="B6" i="9"/>
  <c r="C8" i="10" l="1"/>
  <c r="C9" i="10"/>
  <c r="C6" i="9"/>
  <c r="B7" i="9"/>
  <c r="C7" i="9" s="1"/>
  <c r="D7" i="8"/>
  <c r="E7" i="8"/>
</calcChain>
</file>

<file path=xl/sharedStrings.xml><?xml version="1.0" encoding="utf-8"?>
<sst xmlns="http://schemas.openxmlformats.org/spreadsheetml/2006/main" count="19217" uniqueCount="1571">
  <si>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</si>
  <si>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</si>
  <si>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</si>
  <si>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</si>
  <si>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</si>
  <si>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</si>
  <si>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</si>
  <si>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</si>
  <si>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</si>
  <si>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</si>
  <si>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</si>
  <si>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</si>
  <si>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</si>
  <si>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</si>
  <si>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</si>
  <si>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</si>
  <si>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</si>
  <si>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</si>
  <si>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</si>
  <si>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</si>
  <si>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</si>
  <si>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</si>
  <si>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</si>
  <si>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</si>
  <si>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</si>
  <si>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</si>
  <si>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</si>
  <si>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</si>
  <si>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</si>
  <si>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</si>
  <si>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</si>
  <si>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</si>
  <si>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</si>
  <si>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</si>
  <si>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</si>
  <si>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</si>
  <si>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</si>
  <si>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</si>
  <si>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</si>
  <si>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</si>
  <si>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</si>
  <si>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</si>
  <si>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</si>
  <si>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</si>
  <si>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</si>
  <si>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</si>
  <si>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</si>
  <si>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</si>
  <si>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</si>
  <si>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</si>
  <si>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</si>
  <si>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</si>
  <si>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</si>
  <si>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</si>
  <si>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</si>
  <si>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</si>
  <si>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</si>
  <si>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</si>
  <si>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</si>
  <si>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</si>
  <si>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</si>
  <si>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</si>
  <si>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</si>
  <si>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</si>
  <si>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</si>
  <si>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</si>
  <si>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</si>
  <si>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</si>
  <si>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</si>
  <si>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</si>
  <si>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</si>
  <si>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</si>
  <si>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</si>
  <si>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</si>
  <si>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</si>
  <si>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</si>
  <si>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</si>
  <si>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</si>
  <si>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</si>
  <si>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</si>
  <si>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</si>
  <si>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</si>
  <si>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</si>
  <si>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</si>
  <si>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</si>
  <si>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</si>
  <si>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</si>
  <si>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</si>
  <si>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</si>
  <si>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</si>
  <si>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</si>
  <si>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</si>
  <si>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</si>
  <si>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</si>
  <si>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</si>
  <si>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</si>
  <si>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</si>
  <si>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</si>
  <si>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</si>
  <si>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</si>
  <si>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</si>
  <si>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</si>
  <si>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</si>
  <si>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</si>
  <si>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</si>
  <si>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</si>
  <si>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</si>
  <si>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</si>
  <si>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</si>
  <si>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</si>
  <si>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</si>
  <si>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</si>
  <si>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</si>
  <si>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</si>
  <si>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</si>
  <si>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</si>
  <si>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</si>
  <si>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</si>
  <si>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</si>
  <si>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</si>
  <si>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</si>
  <si>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</si>
  <si>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</si>
  <si>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</si>
  <si>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</si>
  <si>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</si>
  <si>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</si>
  <si>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</si>
  <si>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</si>
  <si>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</si>
  <si>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</si>
  <si>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</si>
  <si>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</si>
  <si>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</si>
  <si>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</si>
  <si>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</si>
  <si>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</si>
  <si>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</si>
  <si>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</si>
  <si>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</si>
  <si>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</si>
  <si>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</si>
  <si>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</si>
  <si>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</si>
  <si>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</si>
  <si>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</si>
  <si>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</si>
  <si>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</si>
  <si>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</si>
  <si>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</si>
  <si>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</si>
  <si>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</si>
  <si>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</si>
  <si>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</si>
  <si>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</si>
  <si>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</si>
  <si>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</si>
  <si>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</si>
  <si>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</si>
  <si>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</si>
  <si>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</si>
  <si>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</si>
  <si>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</si>
  <si>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</si>
  <si>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</si>
  <si>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</si>
  <si>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</si>
  <si>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</si>
  <si>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</si>
  <si>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</si>
  <si>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</si>
  <si>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</si>
  <si>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</si>
  <si>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</si>
  <si>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</si>
  <si>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</si>
  <si>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</si>
  <si>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</si>
  <si>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</si>
  <si>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</si>
  <si>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</si>
  <si>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</si>
  <si>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</si>
  <si>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</si>
  <si>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</si>
  <si>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</si>
  <si>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</si>
  <si>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</si>
  <si>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</si>
  <si>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</si>
  <si>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</si>
  <si>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</si>
  <si>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</si>
  <si>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</si>
  <si>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</si>
  <si>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</si>
  <si>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</si>
  <si>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</si>
  <si>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</si>
  <si>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</si>
  <si>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</si>
  <si>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</si>
  <si>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</si>
  <si>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</si>
  <si>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</si>
  <si>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</si>
  <si>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</si>
  <si>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</si>
  <si>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</si>
  <si>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</si>
  <si>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</si>
  <si>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</si>
  <si>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</si>
  <si>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</si>
  <si>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</si>
  <si>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</si>
  <si>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</si>
  <si>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</si>
  <si>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</si>
  <si>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</si>
  <si>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</si>
  <si>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</si>
  <si>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</si>
  <si>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</si>
  <si>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</si>
  <si>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</si>
  <si>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</si>
  <si>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</si>
  <si>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</si>
  <si>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</si>
  <si>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</si>
  <si>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</si>
  <si>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</si>
  <si>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</si>
  <si>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</si>
  <si>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</si>
  <si>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</si>
  <si>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</si>
  <si>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</si>
  <si>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</si>
  <si>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</si>
  <si>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</si>
  <si>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</si>
  <si>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</si>
  <si>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</si>
  <si>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</si>
  <si>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</si>
  <si>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</si>
  <si>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</si>
  <si>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</si>
  <si>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</si>
  <si>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</si>
  <si>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</si>
  <si>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</si>
  <si>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</si>
  <si>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</si>
  <si>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</si>
  <si>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</si>
  <si>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</si>
  <si>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</si>
  <si>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</si>
  <si>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</si>
  <si>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</si>
  <si>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</si>
  <si>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</si>
  <si>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</si>
  <si>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</si>
  <si>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</si>
  <si>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</si>
  <si>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</si>
  <si>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</si>
  <si>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</si>
  <si>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</si>
  <si>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</si>
  <si>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</si>
  <si>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</si>
  <si>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</si>
  <si>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</si>
  <si>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</si>
  <si>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</si>
  <si>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</si>
  <si>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</si>
  <si>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</si>
  <si>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</si>
  <si>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</si>
  <si>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</si>
  <si>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</si>
  <si>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</si>
  <si>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</si>
  <si>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</si>
  <si>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</si>
  <si>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</si>
  <si>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</si>
  <si>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</si>
  <si>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</si>
  <si>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</si>
  <si>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</si>
  <si>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</si>
  <si>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</si>
  <si>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</si>
  <si>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</si>
  <si>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</si>
  <si>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</si>
  <si>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</si>
  <si>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</si>
  <si>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</si>
  <si>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</si>
  <si>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</si>
  <si>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</si>
  <si>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</si>
  <si>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</si>
  <si>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</si>
  <si>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</si>
  <si>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</si>
  <si>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</si>
  <si>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</si>
  <si>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</si>
  <si>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</si>
  <si>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</si>
  <si>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</si>
  <si>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</si>
  <si>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</si>
  <si>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</si>
  <si>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</si>
  <si>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</si>
  <si>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</si>
  <si>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</si>
  <si>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</si>
  <si>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</si>
  <si>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</si>
  <si>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</si>
  <si>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</si>
  <si>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</si>
  <si>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</si>
  <si>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</si>
  <si>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</si>
  <si>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</si>
  <si>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</si>
  <si>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</si>
  <si>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</si>
  <si>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</si>
  <si>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</si>
  <si>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</si>
  <si>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</si>
  <si>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</si>
  <si>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</si>
  <si>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</si>
  <si>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</si>
  <si>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</si>
  <si>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</si>
  <si>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</si>
  <si>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</si>
  <si>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</si>
  <si>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</si>
  <si>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</si>
  <si>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</si>
  <si>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</si>
  <si>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</si>
  <si>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</si>
  <si>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</si>
  <si>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</si>
  <si>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</si>
  <si>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</si>
  <si>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</si>
  <si>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</si>
  <si>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</si>
  <si>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</si>
  <si>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</si>
  <si>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</si>
  <si>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</si>
  <si>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</si>
  <si>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</si>
  <si>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</si>
  <si>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</si>
  <si>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</si>
  <si>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</si>
  <si>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</si>
  <si>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</si>
  <si>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</si>
  <si>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</si>
  <si>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</si>
  <si>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</si>
  <si>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</si>
  <si>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</si>
  <si>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</si>
  <si>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</si>
  <si>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</si>
  <si>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</si>
  <si>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</si>
  <si>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</si>
  <si>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</si>
  <si>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</si>
  <si>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</si>
  <si>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</si>
  <si>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</si>
  <si>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</si>
  <si>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</si>
  <si>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</si>
  <si>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</si>
  <si>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</si>
  <si>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</si>
  <si>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</si>
  <si>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</si>
  <si>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</si>
  <si>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</si>
  <si>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</si>
  <si>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</si>
  <si>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</si>
  <si>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</si>
  <si>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</si>
  <si>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</si>
  <si>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</si>
  <si>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</si>
  <si>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</si>
  <si>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</si>
  <si>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</si>
  <si>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</si>
  <si>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</si>
  <si>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</si>
  <si>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</si>
  <si>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</si>
  <si>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</si>
  <si>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</si>
  <si>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</si>
  <si>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</si>
  <si>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</si>
  <si>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</si>
  <si>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</si>
  <si>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</si>
  <si>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</si>
  <si>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</si>
  <si>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</si>
  <si>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</si>
  <si>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</si>
  <si>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</si>
  <si>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</si>
  <si>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</si>
  <si>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</si>
  <si>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</si>
  <si>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</si>
  <si>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</si>
  <si>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</si>
  <si>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</si>
  <si>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</si>
  <si>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</si>
  <si>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</si>
  <si>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</si>
  <si>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</si>
  <si>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</si>
  <si>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</si>
  <si>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</si>
  <si>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</si>
  <si>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</si>
  <si>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</si>
  <si>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</si>
  <si>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</si>
  <si>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</si>
  <si>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</si>
  <si>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</si>
  <si>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</si>
  <si>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</si>
  <si>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</si>
  <si>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</si>
  <si>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</si>
  <si>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</si>
  <si>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</si>
  <si>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</si>
  <si>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</si>
  <si>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</si>
  <si>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</si>
  <si>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</si>
  <si>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</si>
  <si>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</si>
  <si>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</si>
  <si>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</si>
  <si>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</si>
  <si>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</si>
  <si>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</si>
  <si>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</si>
  <si>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</si>
  <si>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</si>
  <si>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</si>
  <si>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</si>
  <si>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</si>
  <si>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</si>
  <si>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</si>
  <si>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</si>
  <si>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</si>
  <si>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</si>
  <si>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</si>
  <si>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</si>
  <si>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</si>
  <si>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</si>
  <si>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</si>
  <si>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</si>
  <si>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</si>
  <si>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</si>
  <si>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</si>
  <si>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</si>
  <si>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</si>
  <si>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</si>
  <si>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</si>
  <si>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</si>
  <si>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</si>
  <si>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</si>
  <si>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</si>
  <si>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</si>
  <si>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</si>
  <si>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</si>
  <si>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</si>
  <si>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</si>
  <si>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</si>
  <si>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</si>
  <si>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</si>
  <si>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</si>
  <si>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</si>
  <si>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</si>
  <si>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</si>
  <si>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</si>
  <si>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</si>
  <si>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</si>
  <si>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</si>
  <si>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</si>
  <si>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</si>
  <si>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</si>
  <si>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</si>
  <si>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</si>
  <si>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</si>
  <si>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</si>
  <si>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</si>
  <si>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</si>
  <si>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</si>
  <si>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</si>
  <si>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</si>
  <si>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</si>
  <si>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</si>
  <si>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</si>
  <si>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</si>
  <si>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</si>
  <si>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</si>
  <si>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</si>
  <si>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</si>
  <si>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</si>
  <si>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</si>
  <si>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</si>
  <si>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</si>
  <si>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</si>
  <si>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</si>
  <si>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</si>
  <si>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</si>
  <si>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</si>
  <si>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</si>
  <si>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</si>
  <si>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</si>
  <si>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</si>
  <si>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</si>
  <si>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</si>
  <si>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</si>
  <si>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</si>
  <si>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</si>
  <si>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</si>
  <si>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</si>
  <si>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</si>
  <si>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</si>
  <si>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</si>
  <si>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</si>
  <si>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</si>
  <si>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</si>
  <si>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</si>
  <si>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</si>
  <si>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</si>
  <si>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</si>
  <si>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</si>
  <si>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</si>
  <si>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</si>
  <si>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</si>
  <si>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</si>
  <si>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</si>
  <si>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</si>
  <si>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</si>
  <si>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</si>
  <si>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</si>
  <si>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</si>
  <si>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</si>
  <si>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</si>
  <si>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</si>
  <si>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</si>
  <si>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</si>
  <si>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</si>
  <si>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</si>
  <si>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</si>
  <si>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</si>
  <si>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</si>
  <si>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</si>
  <si>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</si>
  <si>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</si>
  <si>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</si>
  <si>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</si>
  <si>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</si>
  <si>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</si>
  <si>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</si>
  <si>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</si>
  <si>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</si>
  <si>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</si>
  <si>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</si>
  <si>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</si>
  <si>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</si>
  <si>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</si>
  <si>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</si>
  <si>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</si>
  <si>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</si>
  <si>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</si>
  <si>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</si>
  <si>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</si>
  <si>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</si>
  <si>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</si>
  <si>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</si>
  <si>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</si>
  <si>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</si>
  <si>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</si>
  <si>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</si>
  <si>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</si>
  <si>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</si>
  <si>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</si>
  <si>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</si>
  <si>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</si>
  <si>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</si>
  <si>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</si>
  <si>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</si>
  <si>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</si>
  <si>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</si>
  <si>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</si>
  <si>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</si>
  <si>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</si>
  <si>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</si>
  <si>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</si>
  <si>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</si>
  <si>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</si>
  <si>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</si>
  <si>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</si>
  <si>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</si>
  <si>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</si>
  <si>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</si>
  <si>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</si>
  <si>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</si>
  <si>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</si>
  <si>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</si>
  <si>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</si>
  <si>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</si>
  <si>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</si>
  <si>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</si>
  <si>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</si>
  <si>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</si>
  <si>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</si>
  <si>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</si>
  <si>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</si>
  <si>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</si>
  <si>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</si>
  <si>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</si>
  <si>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</si>
  <si>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</si>
  <si>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</si>
  <si>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</si>
  <si>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</si>
  <si>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</si>
  <si>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</si>
  <si>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</si>
  <si>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</si>
  <si>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</si>
  <si>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</si>
  <si>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</si>
  <si>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</si>
  <si>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</si>
  <si>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</si>
  <si>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</si>
  <si>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</si>
  <si>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</si>
  <si>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</si>
  <si>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</si>
  <si>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</si>
  <si>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</si>
  <si>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</si>
  <si>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</si>
  <si>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</si>
  <si>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</si>
  <si>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</si>
  <si>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</si>
  <si>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</si>
  <si>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</si>
  <si>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</si>
  <si>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</si>
  <si>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</si>
  <si>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</si>
  <si>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</si>
  <si>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</si>
  <si>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</si>
  <si>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</si>
  <si>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</si>
  <si>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</si>
  <si>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</si>
  <si>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</si>
  <si>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</si>
  <si>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</si>
  <si>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</si>
  <si>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</si>
  <si>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</si>
  <si>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</si>
  <si>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</si>
  <si>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</si>
  <si>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</si>
  <si>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</si>
  <si>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</si>
  <si>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</si>
  <si>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</si>
  <si>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</si>
  <si>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</si>
  <si>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</si>
  <si>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</si>
  <si>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</si>
  <si>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</si>
  <si>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</si>
  <si>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</si>
  <si>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</si>
  <si>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</si>
  <si>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</si>
  <si>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</si>
  <si>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</si>
  <si>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</si>
  <si>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</si>
  <si>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</si>
  <si>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</si>
  <si>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</si>
  <si>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</si>
  <si>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</si>
  <si>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</si>
  <si>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</si>
  <si>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</si>
  <si>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</si>
  <si>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</si>
  <si>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</si>
  <si>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</si>
  <si>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</si>
  <si>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</si>
  <si>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</si>
  <si>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</si>
  <si>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</si>
  <si>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</si>
  <si>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</si>
  <si>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</si>
  <si>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</si>
  <si>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</si>
  <si>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</si>
  <si>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</si>
  <si>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</si>
  <si>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</si>
  <si>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</si>
  <si>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</si>
  <si>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</si>
  <si>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</si>
  <si>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</si>
  <si>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</si>
  <si>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</si>
  <si>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</si>
  <si>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</si>
  <si>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</si>
  <si>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</si>
  <si>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</si>
  <si>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</si>
  <si>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</si>
  <si>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</si>
  <si>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</si>
  <si>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</si>
  <si>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</si>
  <si>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</si>
  <si>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</si>
  <si>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</si>
  <si>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</si>
  <si>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</si>
  <si>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</si>
  <si>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</si>
  <si>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</si>
  <si>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</si>
  <si>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</si>
  <si>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</si>
  <si>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</si>
  <si>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</si>
  <si>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</si>
  <si>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</si>
  <si>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</si>
  <si>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</si>
  <si>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</si>
  <si>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</si>
  <si>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</si>
  <si>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</si>
  <si>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</si>
  <si>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</si>
  <si>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</si>
  <si>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</si>
  <si>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</si>
  <si>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</si>
  <si>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</si>
  <si>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</si>
  <si>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</si>
  <si>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</si>
  <si>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</si>
  <si>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</si>
  <si>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</si>
  <si>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</si>
  <si>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</si>
  <si>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</si>
  <si>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</si>
  <si>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</si>
  <si>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</si>
  <si>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</si>
  <si>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</si>
  <si>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</si>
  <si>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</si>
  <si>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</si>
  <si>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</si>
  <si>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</si>
  <si>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</si>
  <si>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</si>
  <si>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</si>
  <si>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</si>
  <si>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</si>
  <si>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</si>
  <si>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</si>
  <si>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</si>
  <si>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</si>
  <si>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</si>
  <si>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</si>
  <si>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</si>
  <si>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</si>
  <si>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</si>
  <si>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</si>
  <si>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</si>
  <si>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</si>
  <si>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</si>
  <si>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</si>
  <si>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</si>
  <si>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</si>
  <si>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</si>
  <si>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</si>
  <si>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</si>
  <si>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</si>
  <si>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</si>
  <si>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</si>
  <si>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</si>
  <si>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</si>
  <si>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</si>
  <si>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</si>
  <si>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</si>
  <si>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</si>
  <si>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</si>
  <si>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</si>
  <si>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</si>
  <si>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</si>
  <si>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</si>
  <si>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</si>
  <si>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</si>
  <si>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</si>
  <si>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</si>
  <si>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</si>
  <si>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</si>
  <si>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</si>
  <si>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</si>
  <si>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</si>
  <si>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</si>
  <si>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</si>
  <si>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</si>
  <si>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</si>
  <si>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</si>
  <si>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</si>
  <si>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</si>
  <si>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</si>
  <si>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</si>
  <si>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</si>
  <si>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</si>
  <si>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</si>
  <si>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</si>
  <si>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</si>
  <si>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</si>
  <si>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</si>
  <si>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</si>
  <si>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</si>
  <si>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</si>
  <si>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</si>
  <si>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</si>
  <si>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</si>
  <si>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</si>
  <si>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</si>
  <si>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</si>
  <si>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</si>
  <si>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</si>
  <si>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</si>
  <si>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</si>
  <si>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</si>
  <si>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</si>
  <si>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</si>
  <si>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</si>
  <si>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</si>
  <si>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</si>
  <si>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</si>
  <si>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</si>
  <si>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</si>
  <si>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</si>
  <si>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</si>
  <si>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</si>
  <si>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</si>
  <si>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</si>
  <si>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</si>
  <si>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</si>
  <si>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</si>
  <si>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</si>
  <si>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</si>
  <si>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</si>
  <si>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</si>
  <si>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</si>
  <si>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</si>
  <si>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</si>
  <si>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</si>
  <si>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</si>
  <si>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</si>
  <si>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</si>
  <si>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</si>
  <si>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</si>
  <si>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</si>
  <si>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</si>
  <si>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</si>
  <si>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</si>
  <si>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</si>
  <si>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</si>
  <si>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</si>
  <si>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</si>
  <si>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</si>
  <si>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</si>
  <si>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</si>
  <si>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</si>
  <si>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</si>
  <si>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</si>
  <si>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</si>
  <si>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</si>
  <si>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</si>
  <si>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</si>
  <si>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</si>
  <si>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</si>
  <si>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</si>
  <si>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</si>
  <si>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</si>
  <si>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</si>
  <si>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</si>
  <si>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</si>
  <si>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</si>
  <si>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</si>
  <si>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</si>
  <si>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</si>
  <si>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</si>
  <si>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</si>
  <si>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</si>
  <si>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</si>
  <si>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</si>
  <si>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</si>
  <si>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</si>
  <si>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</si>
  <si>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</si>
  <si>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</si>
  <si>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</si>
  <si>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</si>
  <si>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</si>
  <si>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</si>
  <si>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</si>
  <si>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</si>
  <si>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</si>
  <si>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</si>
  <si>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</si>
  <si>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</si>
  <si>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</si>
  <si>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</si>
  <si>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</si>
  <si>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</si>
  <si>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</si>
  <si>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</si>
  <si>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</si>
  <si>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</si>
  <si>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</si>
  <si>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</si>
  <si>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</si>
  <si>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</si>
  <si>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</si>
  <si>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</si>
  <si>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</si>
  <si>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</si>
  <si>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</si>
  <si>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</si>
  <si>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</si>
  <si>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</si>
  <si>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</si>
  <si>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</si>
  <si>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</si>
  <si>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</si>
  <si>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</si>
  <si>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</si>
  <si>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</si>
  <si>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</si>
  <si>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</si>
  <si>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</si>
  <si>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</si>
  <si>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</si>
  <si>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</si>
  <si>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</si>
  <si>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</si>
  <si>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</si>
  <si>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</si>
  <si>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</si>
  <si>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</si>
  <si>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</si>
  <si>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</si>
  <si>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</si>
  <si>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</si>
  <si>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</si>
  <si>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</si>
  <si>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</si>
  <si>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</si>
  <si>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</si>
  <si>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</si>
  <si>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</si>
  <si>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</si>
  <si>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</si>
  <si>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</si>
  <si>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</si>
  <si>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</si>
  <si>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</si>
  <si>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</si>
  <si>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</si>
  <si>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</si>
  <si>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</si>
  <si>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</si>
  <si>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</si>
  <si>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</si>
  <si>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</si>
  <si>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</si>
  <si>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</si>
  <si>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</si>
  <si>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</si>
  <si>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</si>
  <si>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</si>
  <si>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</si>
  <si>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</si>
  <si>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</si>
  <si>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</si>
  <si>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</si>
  <si>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</si>
  <si>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</si>
  <si>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</si>
  <si>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</si>
  <si>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</si>
  <si>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</si>
  <si>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</si>
  <si>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</si>
  <si>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</si>
  <si>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</si>
  <si>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</si>
  <si>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</si>
  <si>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</si>
  <si>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</si>
  <si>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</si>
  <si>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</si>
  <si>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</si>
  <si>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</si>
  <si>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</si>
  <si>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</si>
  <si>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</si>
  <si>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</si>
  <si>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</si>
  <si>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</si>
  <si>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</si>
  <si>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</si>
  <si>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</si>
  <si>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</si>
  <si>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</si>
  <si>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</si>
  <si>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</si>
  <si>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</si>
  <si>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</si>
  <si>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</si>
  <si>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</si>
  <si>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</si>
  <si>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</si>
  <si>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</si>
  <si>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</si>
  <si>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</si>
  <si>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</si>
  <si>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</si>
  <si>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</si>
  <si>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</si>
  <si>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</si>
  <si>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</si>
  <si>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</si>
  <si>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</si>
  <si>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</si>
  <si>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</si>
  <si>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</si>
  <si>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</si>
  <si>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</si>
  <si>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</si>
  <si>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</si>
  <si>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</si>
  <si>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</si>
  <si>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</si>
  <si>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</si>
  <si>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</si>
  <si>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</si>
  <si>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</si>
  <si>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</si>
  <si>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</si>
  <si>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</si>
  <si>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</si>
  <si>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</si>
  <si>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</si>
  <si>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</si>
  <si>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</si>
  <si>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</si>
  <si>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</si>
  <si>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</si>
  <si>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</si>
  <si>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</si>
  <si>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</si>
  <si>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</si>
  <si>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</si>
  <si>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</si>
  <si>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</si>
  <si>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</si>
  <si>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</si>
  <si>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</si>
  <si>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</si>
  <si>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</si>
  <si>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</si>
  <si>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</si>
  <si>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</si>
  <si>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</si>
  <si>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</si>
  <si>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</si>
  <si>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</si>
  <si>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</si>
  <si>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</si>
  <si>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</si>
  <si>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</si>
  <si>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</si>
  <si>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</si>
  <si>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</si>
  <si>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</si>
  <si>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</si>
  <si>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</si>
  <si>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</si>
  <si>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</si>
  <si>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</si>
  <si>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</si>
  <si>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</si>
  <si>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</si>
  <si>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</si>
  <si>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</si>
  <si>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</si>
  <si>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</si>
  <si>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</si>
  <si>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</si>
  <si>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</si>
  <si>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</si>
  <si>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</si>
  <si>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</si>
  <si>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</si>
  <si>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</si>
  <si>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</si>
  <si>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</si>
  <si>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</si>
  <si>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</si>
  <si>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</si>
  <si>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</si>
  <si>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</si>
  <si>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</si>
  <si>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</si>
  <si>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</si>
  <si>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</si>
  <si>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</si>
  <si>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</si>
  <si>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</si>
  <si>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</si>
  <si>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</si>
  <si>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</si>
  <si>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</si>
  <si>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</si>
  <si>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</si>
  <si>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</si>
  <si>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</si>
  <si>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</si>
  <si>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</si>
  <si>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</si>
  <si>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</si>
  <si>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</si>
  <si>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</si>
  <si>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</si>
  <si>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</si>
  <si>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</si>
  <si>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</si>
  <si>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</si>
  <si>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</si>
  <si>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</si>
  <si>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</si>
  <si>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</si>
  <si>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</si>
  <si>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</si>
  <si>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</si>
  <si>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</si>
  <si>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</si>
  <si>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</si>
  <si>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</si>
  <si>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</si>
  <si>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</si>
  <si>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</si>
  <si>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</si>
  <si>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</si>
  <si>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</si>
  <si>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</si>
  <si>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</si>
  <si>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</si>
  <si>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</si>
  <si>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</si>
  <si>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</si>
  <si>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</si>
  <si>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</si>
  <si>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</si>
  <si>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</si>
  <si>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</si>
  <si>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</si>
  <si>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</si>
  <si>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</si>
  <si>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</si>
  <si>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</si>
  <si>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</si>
  <si>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</si>
  <si>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</si>
  <si>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</si>
  <si>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</si>
  <si>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</si>
  <si>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</si>
  <si>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</si>
  <si>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</si>
  <si>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</si>
  <si>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</si>
  <si>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</si>
  <si>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</si>
  <si>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</si>
  <si>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</si>
  <si>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</si>
  <si>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</si>
  <si>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</si>
  <si>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</si>
  <si>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</si>
  <si>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</si>
  <si>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</si>
  <si>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</si>
  <si>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</si>
  <si>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</si>
  <si>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</si>
  <si>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</si>
  <si>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</si>
  <si>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</si>
  <si>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</si>
  <si>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</si>
  <si>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</si>
  <si>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</si>
  <si>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</si>
  <si>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</si>
  <si>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</si>
  <si>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</si>
  <si>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</si>
  <si>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</si>
  <si>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</si>
  <si>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</si>
  <si>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</si>
  <si>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</si>
  <si>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</si>
  <si>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</si>
  <si>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</si>
  <si>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</si>
  <si>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</si>
  <si>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</si>
  <si>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</si>
  <si>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</si>
  <si>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</si>
  <si>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</si>
  <si>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</si>
  <si>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</si>
  <si>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</si>
  <si>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</si>
  <si>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</si>
  <si>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</si>
  <si>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</si>
  <si>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</si>
  <si>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</si>
  <si>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</si>
  <si>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</si>
  <si>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</si>
  <si>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</si>
  <si>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</si>
  <si>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</si>
  <si>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</si>
  <si>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</si>
  <si>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</si>
  <si>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</si>
  <si>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</si>
  <si>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</si>
  <si>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</si>
  <si>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</si>
  <si>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</si>
  <si>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</si>
  <si>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</si>
  <si>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</si>
  <si>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</si>
  <si>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</si>
  <si>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</si>
  <si>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</si>
  <si>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</si>
  <si>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</si>
  <si>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</si>
  <si>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</si>
  <si>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</si>
  <si>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</si>
  <si>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</si>
  <si>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</si>
  <si>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</si>
  <si>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</si>
  <si>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</si>
  <si>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</si>
  <si>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</si>
  <si>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</si>
  <si>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</si>
  <si>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</si>
  <si>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</si>
  <si>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</si>
  <si>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</si>
  <si>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</si>
  <si>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</si>
  <si>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</si>
  <si>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</si>
  <si>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</si>
  <si>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</si>
  <si>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</si>
  <si>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</si>
  <si>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</si>
  <si>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</si>
  <si>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</si>
  <si>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</si>
  <si>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</si>
  <si>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</si>
  <si>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</si>
  <si>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</si>
  <si>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</si>
  <si>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</si>
  <si>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</si>
  <si>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</si>
  <si>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</si>
  <si>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</si>
  <si>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</si>
  <si>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</si>
  <si>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</si>
  <si>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</si>
  <si>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</si>
  <si>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</si>
  <si>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</si>
  <si>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</si>
  <si>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</si>
  <si>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</si>
  <si>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</si>
  <si>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</si>
  <si>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</si>
  <si>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</si>
  <si>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</si>
  <si>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</si>
  <si>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</si>
  <si>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</si>
  <si>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</si>
  <si>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</si>
  <si>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</si>
  <si>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</si>
  <si>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</si>
  <si>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</si>
  <si>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</si>
  <si>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</si>
  <si>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</si>
  <si>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</si>
  <si>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</si>
  <si>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</si>
  <si>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</si>
  <si>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</si>
  <si>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</si>
  <si>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</si>
  <si>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</si>
  <si>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</si>
  <si>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</si>
  <si>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</si>
  <si>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</si>
  <si>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</si>
  <si>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</si>
  <si>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</si>
  <si>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</si>
  <si>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</si>
  <si>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</si>
  <si>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</si>
  <si>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</si>
  <si>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</si>
  <si>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</si>
  <si>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</si>
  <si>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</si>
  <si>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</si>
  <si>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</si>
  <si>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</si>
  <si>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</si>
  <si>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</si>
  <si>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</si>
  <si>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</si>
  <si>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</si>
  <si>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</si>
  <si>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</si>
  <si>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</si>
  <si>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</si>
  <si>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</si>
  <si>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</si>
  <si>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</si>
  <si>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</si>
  <si>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</si>
  <si>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</si>
  <si>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</si>
  <si>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</si>
  <si>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</si>
  <si>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</si>
  <si>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</si>
  <si>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</si>
  <si>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</si>
  <si>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</si>
  <si>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</si>
  <si>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</si>
  <si>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</si>
  <si>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</si>
  <si>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</si>
  <si>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</si>
  <si>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</si>
  <si>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</si>
  <si>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</si>
  <si>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</si>
  <si>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</si>
  <si>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</si>
  <si>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</si>
  <si>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</si>
  <si>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</si>
  <si>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</si>
  <si>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</si>
  <si>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</si>
  <si>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</si>
  <si>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</si>
  <si>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</si>
  <si>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</si>
  <si>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</si>
  <si>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</si>
  <si>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</si>
  <si>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</si>
  <si>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</si>
  <si>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</si>
  <si>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</si>
  <si>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</si>
  <si>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</si>
  <si>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</si>
  <si>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</si>
  <si>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</si>
  <si>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</si>
  <si>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</si>
  <si>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</si>
  <si>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</si>
  <si>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</si>
  <si>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</si>
  <si>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</si>
  <si>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</si>
  <si>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</si>
  <si>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</si>
  <si>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</si>
  <si>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</si>
  <si>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</si>
  <si>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</si>
  <si>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</si>
  <si>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</si>
  <si>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</si>
  <si>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</si>
  <si>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</si>
  <si>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</si>
  <si>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</si>
  <si>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</si>
  <si>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</si>
  <si>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</si>
  <si>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</si>
  <si>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</si>
  <si>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</si>
  <si>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</si>
  <si>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</si>
  <si>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</si>
  <si>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</si>
  <si>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</si>
  <si>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</si>
  <si>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</si>
  <si>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</si>
  <si>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</si>
  <si>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</si>
  <si>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</si>
  <si>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</si>
  <si>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</si>
  <si>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</si>
  <si>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</si>
  <si>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</si>
  <si>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</si>
  <si>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</si>
  <si>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</si>
  <si>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</si>
  <si>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</si>
  <si>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</si>
  <si>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</si>
  <si>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</si>
  <si>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</si>
  <si>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</si>
  <si>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</si>
  <si>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</si>
  <si>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</si>
  <si>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</si>
  <si>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</si>
  <si>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</si>
  <si>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</si>
  <si>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</si>
  <si>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</si>
  <si>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</si>
  <si>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</si>
  <si>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</si>
  <si>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</si>
  <si>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</si>
  <si>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</si>
  <si>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</si>
  <si>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</si>
  <si>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</si>
  <si>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</si>
  <si>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</si>
  <si>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</si>
  <si>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</si>
  <si>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</si>
  <si>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</si>
  <si>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</si>
  <si>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</si>
  <si>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</si>
  <si>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</si>
  <si>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</si>
  <si>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</si>
  <si>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</si>
  <si>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</si>
  <si>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Attrition Count</t>
  </si>
  <si>
    <t>Average Age</t>
  </si>
  <si>
    <t>Active Employees</t>
  </si>
  <si>
    <t>Attritiin Rate</t>
  </si>
  <si>
    <t>Average of Job Satisfaction</t>
  </si>
  <si>
    <t>Rating</t>
  </si>
  <si>
    <t>Balance Rating</t>
  </si>
  <si>
    <t xml:space="preserve"> </t>
  </si>
  <si>
    <t>Row Labels</t>
  </si>
  <si>
    <t>Grand Total</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</si>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</sst>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Lato Black"/>
      <family val="2"/>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10" fontId="0" fillId="0" borderId="0" xfId="1" applyNumberFormat="1" applyFont="1" applyAlignment="1"/>
    <xf numFmtId="1" fontId="0" fillId="0" borderId="0" xfId="0" applyNumberFormat="1" applyFont="1" applyAlignment="1"/>
    <xf numFmtId="0" fontId="0" fillId="0" borderId="8" xfId="0" applyFont="1" applyBorder="1" applyAlignment="1"/>
    <xf numFmtId="0" fontId="0" fillId="0" borderId="9" xfId="0" applyNumberFormat="1" applyFont="1" applyBorder="1" applyAlignment="1"/>
    <xf numFmtId="164" fontId="0" fillId="0" borderId="9" xfId="0" applyNumberFormat="1" applyFont="1" applyBorder="1" applyAlignment="1"/>
    <xf numFmtId="164" fontId="0"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8" xfId="0" applyNumberFormat="1" applyFont="1" applyBorder="1" applyAlignment="1"/>
    <xf numFmtId="0" fontId="0" fillId="0" borderId="7" xfId="0" applyFont="1" applyBorder="1" applyAlignment="1">
      <alignment horizontal="left"/>
    </xf>
    <xf numFmtId="0" fontId="0" fillId="0" borderId="10" xfId="0" applyNumberFormat="1" applyFont="1" applyBorder="1" applyAlignment="1"/>
    <xf numFmtId="0" fontId="0" fillId="0" borderId="3" xfId="0" applyFont="1" applyBorder="1" applyAlignment="1">
      <alignment horizontal="left"/>
    </xf>
    <xf numFmtId="0" fontId="0" fillId="0" borderId="0" xfId="0" applyFont="1" applyFill="1" applyBorder="1" applyAlignment="1">
      <alignment horizontal="left"/>
    </xf>
    <xf numFmtId="9" fontId="0" fillId="0" borderId="0" xfId="1" applyFont="1" applyAlignment="1"/>
    <xf numFmtId="10" fontId="0" fillId="0" borderId="8" xfId="0" applyNumberFormat="1" applyFont="1" applyBorder="1" applyAlignment="1"/>
    <xf numFmtId="10" fontId="0" fillId="0" borderId="10" xfId="0" applyNumberFormat="1" applyFont="1" applyBorder="1" applyAlignment="1"/>
    <xf numFmtId="10" fontId="0" fillId="0" borderId="9" xfId="0" applyNumberFormat="1" applyFont="1" applyBorder="1" applyAlignment="1"/>
    <xf numFmtId="0" fontId="0" fillId="2" borderId="0" xfId="0" applyFont="1" applyFill="1" applyAlignment="1"/>
    <xf numFmtId="0" fontId="2" fillId="2" borderId="0" xfId="0" applyFont="1" applyFill="1" applyAlignment="1"/>
  </cellXfs>
  <cellStyles count="2">
    <cellStyle name="Normal" xfId="0" builtinId="0"/>
    <cellStyle name="Percent" xfId="1" builtinId="5"/>
  </cellStyles>
  <dxfs count="4">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3"/>
      <tableStyleElement type="firstRowStripe" dxfId="2"/>
      <tableStyleElement type="secondRowStripe" dxfId="1"/>
    </tableStyle>
    <tableStyle name="Slicer" pivot="0" table="0" count="0" xr9:uid="{7C7B5A3D-0108-41E4-99B8-1017D20DE079}"/>
    <tableStyle name="Slicer Style 1" pivot="0" table="0" count="0" xr9:uid="{1A659824-A68F-46EE-A28F-FD38302A5469}"/>
  </tableStyles>
  <colors>
    <mruColors>
      <color rgb="FFCE32C3"/>
      <color rgb="FF451359"/>
      <color rgb="FF602928"/>
    </mruColors>
  </colors>
  <extLst>
    <ext xmlns:x14="http://schemas.microsoft.com/office/spreadsheetml/2009/9/main" uri="{EB79DEF2-80B8-43e5-95BD-54CBDDF9020C}">
      <x14:slicerStyles defaultSlicerStyle="SlicerStyleLight1">
        <x14:slicerStyle name="Slicer"/>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EF3-4FB8-B06E-E29B4E789F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EF3-4FB8-B06E-E29B4E789F3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4B9D-47A1-823E-9BBD6BF40DA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A07-4400-9BAE-0B03429716CF}"/>
            </c:ext>
          </c:extLst>
        </c:ser>
        <c:dLbls>
          <c:dLblPos val="outEnd"/>
          <c:showLegendKey val="0"/>
          <c:showVal val="1"/>
          <c:showCatName val="0"/>
          <c:showSerName val="0"/>
          <c:showPercent val="0"/>
          <c:showBubbleSize val="0"/>
        </c:dLbls>
        <c:gapWidth val="182"/>
        <c:axId val="1101346511"/>
        <c:axId val="1101342767"/>
      </c:barChart>
      <c:catAx>
        <c:axId val="11013465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342767"/>
        <c:crosses val="autoZero"/>
        <c:auto val="1"/>
        <c:lblAlgn val="ctr"/>
        <c:lblOffset val="100"/>
        <c:noMultiLvlLbl val="0"/>
      </c:catAx>
      <c:valAx>
        <c:axId val="1101342767"/>
        <c:scaling>
          <c:orientation val="minMax"/>
        </c:scaling>
        <c:delete val="1"/>
        <c:axPos val="b"/>
        <c:numFmt formatCode="General" sourceLinked="1"/>
        <c:majorTickMark val="out"/>
        <c:minorTickMark val="none"/>
        <c:tickLblPos val="nextTo"/>
        <c:crossAx val="1101346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7F-40BA-9CCA-A70894E137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7F-40BA-9CCA-A70894E137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7F-40BA-9CCA-A70894E13772}"/>
              </c:ext>
            </c:extLst>
          </c:dPt>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E67-458E-8175-5E1C9E99C9F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D6-4588-BA9C-700E541FB0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D6-4588-BA9C-700E541FB09B}"/>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D270-4901-9C54-7F6018BC1D8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802-4C07-8F24-A414526700F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3-1802-4C07-8F24-A414526700FA}"/>
            </c:ext>
          </c:extLst>
        </c:ser>
        <c:dLbls>
          <c:showLegendKey val="0"/>
          <c:showVal val="0"/>
          <c:showCatName val="0"/>
          <c:showSerName val="0"/>
          <c:showPercent val="0"/>
          <c:showBubbleSize val="0"/>
        </c:dLbls>
        <c:gapWidth val="0"/>
        <c:overlap val="100"/>
        <c:axId val="965726319"/>
        <c:axId val="965731727"/>
      </c:barChart>
      <c:catAx>
        <c:axId val="965726319"/>
        <c:scaling>
          <c:orientation val="minMax"/>
        </c:scaling>
        <c:delete val="1"/>
        <c:axPos val="l"/>
        <c:majorTickMark val="none"/>
        <c:minorTickMark val="none"/>
        <c:tickLblPos val="nextTo"/>
        <c:crossAx val="965731727"/>
        <c:crosses val="autoZero"/>
        <c:auto val="1"/>
        <c:lblAlgn val="ctr"/>
        <c:lblOffset val="100"/>
        <c:noMultiLvlLbl val="0"/>
      </c:catAx>
      <c:valAx>
        <c:axId val="965731727"/>
        <c:scaling>
          <c:orientation val="minMax"/>
          <c:max val="4"/>
        </c:scaling>
        <c:delete val="1"/>
        <c:axPos val="b"/>
        <c:numFmt formatCode="0.0" sourceLinked="1"/>
        <c:majorTickMark val="none"/>
        <c:minorTickMark val="none"/>
        <c:tickLblPos val="nextTo"/>
        <c:crossAx val="96572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1EB-4D29-9862-6933ECFE5FA4}"/>
            </c:ext>
          </c:extLst>
        </c:ser>
        <c:dLbls>
          <c:showLegendKey val="0"/>
          <c:showVal val="0"/>
          <c:showCatName val="0"/>
          <c:showSerName val="0"/>
          <c:showPercent val="0"/>
          <c:showBubbleSize val="0"/>
        </c:dLbls>
        <c:gapWidth val="219"/>
        <c:overlap val="-27"/>
        <c:axId val="1098176991"/>
        <c:axId val="1098166591"/>
      </c:barChart>
      <c:catAx>
        <c:axId val="109817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166591"/>
        <c:crosses val="autoZero"/>
        <c:auto val="1"/>
        <c:lblAlgn val="ctr"/>
        <c:lblOffset val="100"/>
        <c:noMultiLvlLbl val="0"/>
      </c:catAx>
      <c:valAx>
        <c:axId val="1098166591"/>
        <c:scaling>
          <c:orientation val="minMax"/>
        </c:scaling>
        <c:delete val="1"/>
        <c:axPos val="l"/>
        <c:numFmt formatCode="General" sourceLinked="1"/>
        <c:majorTickMark val="none"/>
        <c:minorTickMark val="none"/>
        <c:tickLblPos val="nextTo"/>
        <c:crossAx val="109817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864445663273411"/>
          <c:y val="9.0868545888615676E-2"/>
          <c:w val="0.54885933092809291"/>
          <c:h val="0.80311815057466596"/>
        </c:manualLayout>
      </c:layout>
      <c:doughnutChart>
        <c:varyColors val="1"/>
        <c:ser>
          <c:idx val="0"/>
          <c:order val="0"/>
          <c:dPt>
            <c:idx val="0"/>
            <c:bubble3D val="0"/>
            <c:spPr>
              <a:gradFill>
                <a:gsLst>
                  <a:gs pos="82718">
                    <a:srgbClr val="ABC0E4"/>
                  </a:gs>
                  <a:gs pos="82437">
                    <a:srgbClr val="ABC0E4"/>
                  </a:gs>
                  <a:gs pos="81875">
                    <a:srgbClr val="ABC0E4"/>
                  </a:gs>
                  <a:gs pos="80750">
                    <a:srgbClr val="ABC0E4"/>
                  </a:gs>
                  <a:gs pos="78500">
                    <a:srgbClr val="ABC0E4"/>
                  </a:gs>
                  <a:gs pos="41000">
                    <a:schemeClr val="accent6">
                      <a:lumMod val="75000"/>
                    </a:schemeClr>
                  </a:gs>
                  <a:gs pos="0">
                    <a:srgbClr val="668F59"/>
                  </a:gs>
                  <a:gs pos="6000">
                    <a:schemeClr val="accent6">
                      <a:lumMod val="75000"/>
                    </a:schemeClr>
                  </a:gs>
                  <a:gs pos="83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A38A-4E2C-A423-CC01786484D2}"/>
              </c:ext>
            </c:extLst>
          </c:dPt>
          <c:dPt>
            <c:idx val="1"/>
            <c:bubble3D val="0"/>
            <c:spPr>
              <a:solidFill>
                <a:schemeClr val="bg2">
                  <a:lumMod val="95000"/>
                  <a:alpha val="95000"/>
                </a:schemeClr>
              </a:solidFill>
              <a:ln w="19050">
                <a:solidFill>
                  <a:schemeClr val="bg2">
                    <a:lumMod val="85000"/>
                    <a:alpha val="95000"/>
                  </a:schemeClr>
                </a:solidFill>
              </a:ln>
              <a:effectLst/>
            </c:spPr>
            <c:extLst>
              <c:ext xmlns:c16="http://schemas.microsoft.com/office/drawing/2014/chart" uri="{C3380CC4-5D6E-409C-BE32-E72D297353CC}">
                <c16:uniqueId val="{00000003-A38A-4E2C-A423-CC01786484D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38A-4E2C-A423-CC01786484D2}"/>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59F-4BEB-835D-9E6F3B3F4AD0}"/>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959F-4BEB-835D-9E6F3B3F4AD0}"/>
            </c:ext>
          </c:extLst>
        </c:ser>
        <c:dLbls>
          <c:showLegendKey val="0"/>
          <c:showVal val="0"/>
          <c:showCatName val="0"/>
          <c:showSerName val="0"/>
          <c:showPercent val="0"/>
          <c:showBubbleSize val="0"/>
        </c:dLbls>
        <c:gapWidth val="0"/>
        <c:overlap val="100"/>
        <c:axId val="965726319"/>
        <c:axId val="965731727"/>
      </c:barChart>
      <c:catAx>
        <c:axId val="965726319"/>
        <c:scaling>
          <c:orientation val="minMax"/>
        </c:scaling>
        <c:delete val="1"/>
        <c:axPos val="l"/>
        <c:majorTickMark val="none"/>
        <c:minorTickMark val="none"/>
        <c:tickLblPos val="nextTo"/>
        <c:crossAx val="965731727"/>
        <c:crosses val="autoZero"/>
        <c:auto val="1"/>
        <c:lblAlgn val="ctr"/>
        <c:lblOffset val="100"/>
        <c:noMultiLvlLbl val="0"/>
      </c:catAx>
      <c:valAx>
        <c:axId val="965731727"/>
        <c:scaling>
          <c:orientation val="minMax"/>
          <c:max val="4"/>
        </c:scaling>
        <c:delete val="1"/>
        <c:axPos val="b"/>
        <c:numFmt formatCode="0.0" sourceLinked="1"/>
        <c:majorTickMark val="none"/>
        <c:minorTickMark val="none"/>
        <c:tickLblPos val="nextTo"/>
        <c:crossAx val="96572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59F-4BEB-835D-9E6F3B3F4AD0}"/>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959F-4BEB-835D-9E6F3B3F4AD0}"/>
            </c:ext>
          </c:extLst>
        </c:ser>
        <c:dLbls>
          <c:showLegendKey val="0"/>
          <c:showVal val="0"/>
          <c:showCatName val="0"/>
          <c:showSerName val="0"/>
          <c:showPercent val="0"/>
          <c:showBubbleSize val="0"/>
        </c:dLbls>
        <c:gapWidth val="0"/>
        <c:overlap val="100"/>
        <c:axId val="965726319"/>
        <c:axId val="965731727"/>
      </c:barChart>
      <c:catAx>
        <c:axId val="965726319"/>
        <c:scaling>
          <c:orientation val="minMax"/>
        </c:scaling>
        <c:delete val="1"/>
        <c:axPos val="l"/>
        <c:majorTickMark val="none"/>
        <c:minorTickMark val="none"/>
        <c:tickLblPos val="nextTo"/>
        <c:crossAx val="965731727"/>
        <c:crosses val="autoZero"/>
        <c:auto val="1"/>
        <c:lblAlgn val="ctr"/>
        <c:lblOffset val="100"/>
        <c:noMultiLvlLbl val="0"/>
      </c:catAx>
      <c:valAx>
        <c:axId val="965731727"/>
        <c:scaling>
          <c:orientation val="minMax"/>
          <c:max val="4"/>
        </c:scaling>
        <c:delete val="1"/>
        <c:axPos val="b"/>
        <c:numFmt formatCode="0.0" sourceLinked="1"/>
        <c:majorTickMark val="none"/>
        <c:minorTickMark val="none"/>
        <c:tickLblPos val="nextTo"/>
        <c:crossAx val="96572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451359"/>
                  </a:gs>
                  <a:gs pos="100000">
                    <a:srgbClr val="2883C8"/>
                  </a:gs>
                  <a:gs pos="100000">
                    <a:schemeClr val="accent6">
                      <a:lumMod val="75000"/>
                    </a:schemeClr>
                  </a:gs>
                  <a:gs pos="88000">
                    <a:srgbClr val="CE32C3"/>
                  </a:gs>
                </a:gsLst>
                <a:lin ang="5400000" scaled="1"/>
              </a:gradFill>
              <a:ln w="19050">
                <a:noFill/>
              </a:ln>
              <a:effectLst/>
            </c:spPr>
            <c:extLst>
              <c:ext xmlns:c16="http://schemas.microsoft.com/office/drawing/2014/chart" uri="{C3380CC4-5D6E-409C-BE32-E72D297353CC}">
                <c16:uniqueId val="{00000001-6AAD-44CC-B455-1B621F3F65B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6AAD-44CC-B455-1B621F3F65B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6AAD-44CC-B455-1B621F3F65B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6AAD-44CC-B455-1B621F3F65B3}"/>
              </c:ext>
            </c:extLst>
          </c:dPt>
          <c:dPt>
            <c:idx val="1"/>
            <c:bubble3D val="0"/>
            <c:spPr>
              <a:gradFill>
                <a:gsLst>
                  <a:gs pos="89400">
                    <a:srgbClr val="2479BD"/>
                  </a:gs>
                  <a:gs pos="0">
                    <a:srgbClr val="002060"/>
                  </a:gs>
                  <a:gs pos="100000">
                    <a:srgbClr val="2883C8"/>
                  </a:gs>
                  <a:gs pos="100000">
                    <a:schemeClr val="accent6">
                      <a:lumMod val="75000"/>
                    </a:schemeClr>
                  </a:gs>
                  <a:gs pos="31844">
                    <a:srgbClr val="0D4081"/>
                  </a:gs>
                  <a:gs pos="46899">
                    <a:srgbClr val="134F91"/>
                  </a:gs>
                  <a:gs pos="66335">
                    <a:srgbClr val="1B62A5"/>
                  </a:gs>
                  <a:gs pos="100000">
                    <a:srgbClr val="CE32C3"/>
                  </a:gs>
                </a:gsLst>
                <a:lin ang="5400000" scaled="1"/>
              </a:gradFill>
              <a:ln w="19050">
                <a:noFill/>
              </a:ln>
              <a:effectLst/>
            </c:spPr>
            <c:extLst>
              <c:ext xmlns:c16="http://schemas.microsoft.com/office/drawing/2014/chart" uri="{C3380CC4-5D6E-409C-BE32-E72D297353CC}">
                <c16:uniqueId val="{00000003-6AAD-44CC-B455-1B621F3F65B3}"/>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6AAD-44CC-B455-1B621F3F65B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50000"/>
                </a:schemeClr>
              </a:gs>
              <a:gs pos="95000">
                <a:srgbClr val="49712E"/>
              </a:gs>
              <a:gs pos="0">
                <a:schemeClr val="accent6">
                  <a:lumMod val="75000"/>
                </a:schemeClr>
              </a:gs>
              <a:gs pos="100000">
                <a:srgbClr val="2883C8"/>
              </a:gs>
              <a:gs pos="100000">
                <a:schemeClr val="accent6">
                  <a:lumMod val="75000"/>
                </a:schemeClr>
              </a:gs>
              <a:gs pos="100000">
                <a:srgbClr val="0D4081"/>
              </a:gs>
              <a:gs pos="100000">
                <a:srgbClr val="134F91"/>
              </a:gs>
              <a:gs pos="100000">
                <a:srgbClr val="1B62A5"/>
              </a:gs>
              <a:gs pos="100000">
                <a:srgbClr val="CE32C3"/>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chemeClr val="accent6">
                    <a:lumMod val="50000"/>
                  </a:schemeClr>
                </a:gs>
                <a:gs pos="95000">
                  <a:srgbClr val="49712E"/>
                </a:gs>
                <a:gs pos="0">
                  <a:schemeClr val="accent6">
                    <a:lumMod val="75000"/>
                  </a:schemeClr>
                </a:gs>
                <a:gs pos="100000">
                  <a:srgbClr val="2883C8"/>
                </a:gs>
                <a:gs pos="100000">
                  <a:schemeClr val="accent6">
                    <a:lumMod val="75000"/>
                  </a:schemeClr>
                </a:gs>
                <a:gs pos="100000">
                  <a:srgbClr val="0D4081"/>
                </a:gs>
                <a:gs pos="100000">
                  <a:srgbClr val="134F91"/>
                </a:gs>
                <a:gs pos="100000">
                  <a:srgbClr val="1B62A5"/>
                </a:gs>
                <a:gs pos="100000">
                  <a:srgbClr val="CE32C3"/>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E2A-447A-91E3-DA14744BEDA3}"/>
            </c:ext>
          </c:extLst>
        </c:ser>
        <c:dLbls>
          <c:dLblPos val="outEnd"/>
          <c:showLegendKey val="0"/>
          <c:showVal val="1"/>
          <c:showCatName val="0"/>
          <c:showSerName val="0"/>
          <c:showPercent val="0"/>
          <c:showBubbleSize val="0"/>
        </c:dLbls>
        <c:gapWidth val="75"/>
        <c:axId val="1101346511"/>
        <c:axId val="1101342767"/>
      </c:barChart>
      <c:catAx>
        <c:axId val="11013465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342767"/>
        <c:crosses val="autoZero"/>
        <c:auto val="1"/>
        <c:lblAlgn val="ctr"/>
        <c:lblOffset val="100"/>
        <c:noMultiLvlLbl val="0"/>
      </c:catAx>
      <c:valAx>
        <c:axId val="1101342767"/>
        <c:scaling>
          <c:orientation val="minMax"/>
        </c:scaling>
        <c:delete val="1"/>
        <c:axPos val="b"/>
        <c:numFmt formatCode="General" sourceLinked="1"/>
        <c:majorTickMark val="out"/>
        <c:minorTickMark val="none"/>
        <c:tickLblPos val="nextTo"/>
        <c:crossAx val="1101346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DATA_Excel.xlsx]Deparment wise Attrition!Deparment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100000">
                <a:schemeClr val="accent6">
                  <a:lumMod val="50000"/>
                </a:schemeClr>
              </a:gs>
              <a:gs pos="95000">
                <a:srgbClr val="49712E"/>
              </a:gs>
              <a:gs pos="0">
                <a:schemeClr val="accent6">
                  <a:lumMod val="75000"/>
                </a:schemeClr>
              </a:gs>
              <a:gs pos="100000">
                <a:srgbClr val="2883C8"/>
              </a:gs>
              <a:gs pos="100000">
                <a:schemeClr val="accent6">
                  <a:lumMod val="75000"/>
                </a:schemeClr>
              </a:gs>
              <a:gs pos="100000">
                <a:srgbClr val="0D4081"/>
              </a:gs>
              <a:gs pos="100000">
                <a:srgbClr val="134F91"/>
              </a:gs>
              <a:gs pos="100000">
                <a:srgbClr val="1B62A5"/>
              </a:gs>
              <a:gs pos="100000">
                <a:srgbClr val="CE32C3"/>
              </a:gs>
            </a:gsLst>
            <a:lin ang="5400000" scaled="1"/>
          </a:gra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5">
                  <a:lumMod val="20000"/>
                  <a:lumOff val="80000"/>
                </a:schemeClr>
              </a:gs>
              <a:gs pos="0">
                <a:schemeClr val="accent5">
                  <a:lumMod val="20000"/>
                  <a:lumOff val="80000"/>
                </a:schemeClr>
              </a:gs>
              <a:gs pos="94000">
                <a:schemeClr val="accent5">
                  <a:lumMod val="50000"/>
                </a:schemeClr>
              </a:gs>
              <a:gs pos="100000">
                <a:srgbClr val="2883C8"/>
              </a:gs>
              <a:gs pos="100000">
                <a:schemeClr val="accent6">
                  <a:lumMod val="75000"/>
                </a:schemeClr>
              </a:gs>
              <a:gs pos="100000">
                <a:srgbClr val="0D4081"/>
              </a:gs>
              <a:gs pos="100000">
                <a:srgbClr val="134F91"/>
              </a:gs>
              <a:gs pos="46000">
                <a:srgbClr val="1B62A5"/>
              </a:gs>
            </a:gsLst>
            <a:lin ang="10800000" scaled="0"/>
          </a:gradFill>
          <a:ln w="9525">
            <a:solidFill>
              <a:schemeClr val="bg1">
                <a:lumMod val="85000"/>
              </a:schemeClr>
            </a:solidFill>
          </a:ln>
          <a:effectLst/>
        </c:spPr>
      </c:pivotFmt>
      <c:pivotFmt>
        <c:idx val="7"/>
        <c:spPr>
          <a:gradFill>
            <a:gsLst>
              <a:gs pos="100000">
                <a:schemeClr val="bg2">
                  <a:lumMod val="50000"/>
                </a:schemeClr>
              </a:gs>
              <a:gs pos="25000">
                <a:schemeClr val="bg2">
                  <a:lumMod val="65000"/>
                </a:schemeClr>
              </a:gs>
            </a:gsLst>
            <a:lin ang="5400000" scaled="1"/>
          </a:gradFill>
          <a:ln w="9525">
            <a:solidFill>
              <a:schemeClr val="bg1">
                <a:lumMod val="85000"/>
                <a:alpha val="83000"/>
              </a:schemeClr>
            </a:solidFill>
          </a:ln>
          <a:effectLst/>
        </c:spPr>
      </c:pivotFmt>
      <c:pivotFmt>
        <c:idx val="8"/>
        <c:spPr>
          <a:gradFill>
            <a:gsLst>
              <a:gs pos="100000">
                <a:srgbClr val="BFA966"/>
              </a:gs>
              <a:gs pos="10000">
                <a:schemeClr val="accent4">
                  <a:lumMod val="50000"/>
                </a:schemeClr>
              </a:gs>
              <a:gs pos="0">
                <a:schemeClr val="accent4">
                  <a:lumMod val="20000"/>
                  <a:lumOff val="80000"/>
                </a:schemeClr>
              </a:gs>
            </a:gsLst>
            <a:lin ang="10800000" scaled="0"/>
          </a:gradFill>
          <a:ln w="9525">
            <a:solidFill>
              <a:schemeClr val="bg1">
                <a:lumMod val="85000"/>
              </a:schemeClr>
            </a:solidFill>
          </a:ln>
          <a:effectLst/>
        </c:spPr>
      </c:pivotFmt>
    </c:pivotFmts>
    <c:plotArea>
      <c:layout/>
      <c:pieChart>
        <c:varyColors val="1"/>
        <c:ser>
          <c:idx val="0"/>
          <c:order val="0"/>
          <c:tx>
            <c:strRef>
              <c:f>'Deparment wise Attrition'!$B$3</c:f>
              <c:strCache>
                <c:ptCount val="1"/>
                <c:pt idx="0">
                  <c:v>Total</c:v>
                </c:pt>
              </c:strCache>
            </c:strRef>
          </c:tx>
          <c:spPr>
            <a:gradFill>
              <a:gsLst>
                <a:gs pos="100000">
                  <a:schemeClr val="accent6">
                    <a:lumMod val="50000"/>
                  </a:schemeClr>
                </a:gs>
                <a:gs pos="95000">
                  <a:srgbClr val="49712E"/>
                </a:gs>
                <a:gs pos="0">
                  <a:schemeClr val="accent6">
                    <a:lumMod val="75000"/>
                  </a:schemeClr>
                </a:gs>
                <a:gs pos="100000">
                  <a:srgbClr val="2883C8"/>
                </a:gs>
                <a:gs pos="100000">
                  <a:schemeClr val="accent6">
                    <a:lumMod val="75000"/>
                  </a:schemeClr>
                </a:gs>
                <a:gs pos="100000">
                  <a:srgbClr val="0D4081"/>
                </a:gs>
                <a:gs pos="100000">
                  <a:srgbClr val="134F91"/>
                </a:gs>
                <a:gs pos="100000">
                  <a:srgbClr val="1B62A5"/>
                </a:gs>
                <a:gs pos="100000">
                  <a:srgbClr val="CE32C3"/>
                </a:gs>
              </a:gsLst>
              <a:lin ang="5400000" scaled="1"/>
            </a:gradFill>
            <a:ln w="9525">
              <a:solidFill>
                <a:schemeClr val="bg1">
                  <a:lumMod val="85000"/>
                </a:schemeClr>
              </a:solidFill>
            </a:ln>
          </c:spPr>
          <c:dPt>
            <c:idx val="0"/>
            <c:bubble3D val="0"/>
            <c:spPr>
              <a:gradFill>
                <a:gsLst>
                  <a:gs pos="100000">
                    <a:schemeClr val="accent5">
                      <a:lumMod val="20000"/>
                      <a:lumOff val="80000"/>
                    </a:schemeClr>
                  </a:gs>
                  <a:gs pos="0">
                    <a:schemeClr val="accent5">
                      <a:lumMod val="20000"/>
                      <a:lumOff val="80000"/>
                    </a:schemeClr>
                  </a:gs>
                  <a:gs pos="94000">
                    <a:schemeClr val="accent5">
                      <a:lumMod val="50000"/>
                    </a:schemeClr>
                  </a:gs>
                  <a:gs pos="100000">
                    <a:srgbClr val="2883C8"/>
                  </a:gs>
                  <a:gs pos="100000">
                    <a:schemeClr val="accent6">
                      <a:lumMod val="75000"/>
                    </a:schemeClr>
                  </a:gs>
                  <a:gs pos="100000">
                    <a:srgbClr val="0D4081"/>
                  </a:gs>
                  <a:gs pos="100000">
                    <a:srgbClr val="134F91"/>
                  </a:gs>
                  <a:gs pos="46000">
                    <a:srgbClr val="1B62A5"/>
                  </a:gs>
                </a:gsLst>
                <a:lin ang="10800000" scaled="0"/>
              </a:gradFill>
              <a:ln w="9525">
                <a:solidFill>
                  <a:schemeClr val="bg1">
                    <a:lumMod val="85000"/>
                  </a:schemeClr>
                </a:solidFill>
              </a:ln>
              <a:effectLst/>
            </c:spPr>
            <c:extLst>
              <c:ext xmlns:c16="http://schemas.microsoft.com/office/drawing/2014/chart" uri="{C3380CC4-5D6E-409C-BE32-E72D297353CC}">
                <c16:uniqueId val="{00000001-FC4F-4CEA-8509-14E8B5AC3333}"/>
              </c:ext>
            </c:extLst>
          </c:dPt>
          <c:dPt>
            <c:idx val="1"/>
            <c:bubble3D val="0"/>
            <c:spPr>
              <a:gradFill>
                <a:gsLst>
                  <a:gs pos="100000">
                    <a:schemeClr val="bg2">
                      <a:lumMod val="50000"/>
                    </a:schemeClr>
                  </a:gs>
                  <a:gs pos="25000">
                    <a:schemeClr val="bg2">
                      <a:lumMod val="65000"/>
                    </a:schemeClr>
                  </a:gs>
                </a:gsLst>
                <a:lin ang="5400000" scaled="1"/>
              </a:gradFill>
              <a:ln w="9525">
                <a:solidFill>
                  <a:schemeClr val="bg1">
                    <a:lumMod val="85000"/>
                    <a:alpha val="83000"/>
                  </a:schemeClr>
                </a:solidFill>
              </a:ln>
              <a:effectLst/>
            </c:spPr>
            <c:extLst>
              <c:ext xmlns:c16="http://schemas.microsoft.com/office/drawing/2014/chart" uri="{C3380CC4-5D6E-409C-BE32-E72D297353CC}">
                <c16:uniqueId val="{00000003-FC4F-4CEA-8509-14E8B5AC3333}"/>
              </c:ext>
            </c:extLst>
          </c:dPt>
          <c:dPt>
            <c:idx val="2"/>
            <c:bubble3D val="0"/>
            <c:spPr>
              <a:gradFill>
                <a:gsLst>
                  <a:gs pos="100000">
                    <a:srgbClr val="BFA966"/>
                  </a:gs>
                  <a:gs pos="10000">
                    <a:schemeClr val="accent4">
                      <a:lumMod val="50000"/>
                    </a:schemeClr>
                  </a:gs>
                  <a:gs pos="0">
                    <a:schemeClr val="accent4">
                      <a:lumMod val="20000"/>
                      <a:lumOff val="8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FC4F-4CEA-8509-14E8B5AC3333}"/>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'Deparment wise Attrition'!$A$4:$A$7</c:f>
              <c:strCache>
                <c:ptCount val="3"/>
                <c:pt idx="0">
                  <c:v>HR</c:v>
                </c:pt>
                <c:pt idx="1">
                  <c:v>R&amp;D</c:v>
                </c:pt>
                <c:pt idx="2">
                  <c:v>Sales</c:v>
                </c:pt>
              </c:strCache>
            </c:strRef>
          </c:cat>
          <c:val>
            <c:numRef>
              <c:f>'Deparment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C4F-4CEA-8509-14E8B5AC333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709186926360688"/>
          <c:y val="0.35383762008902386"/>
          <c:w val="0.12900770327200378"/>
          <c:h val="0.4886501379915522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75000"/>
                </a:schemeClr>
              </a:gs>
              <a:gs pos="100000">
                <a:schemeClr val="accent2">
                  <a:lumMod val="50000"/>
                </a:schemeClr>
              </a:gs>
            </a:gsLst>
            <a:lin ang="0" scaled="0"/>
          </a:gradFill>
          <a:ln>
            <a:noFill/>
          </a:ln>
          <a:effectLst/>
        </c:spPr>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1"/>
            </a:gradFill>
            <a:ln>
              <a:noFill/>
            </a:ln>
            <a:effectLst/>
          </c:spPr>
          <c:invertIfNegative val="0"/>
          <c:dPt>
            <c:idx val="0"/>
            <c:invertIfNegative val="0"/>
            <c:bubble3D val="0"/>
            <c:spPr>
              <a:gradFill>
                <a:gsLst>
                  <a:gs pos="0">
                    <a:schemeClr val="accent2">
                      <a:lumMod val="75000"/>
                    </a:schemeClr>
                  </a:gs>
                  <a:gs pos="100000">
                    <a:schemeClr val="accent2">
                      <a:lumMod val="50000"/>
                    </a:schemeClr>
                  </a:gs>
                </a:gsLst>
                <a:lin ang="0" scaled="0"/>
              </a:gradFill>
              <a:ln>
                <a:noFill/>
              </a:ln>
              <a:effectLst/>
            </c:spPr>
            <c:extLst>
              <c:ext xmlns:c16="http://schemas.microsoft.com/office/drawing/2014/chart" uri="{C3380CC4-5D6E-409C-BE32-E72D297353CC}">
                <c16:uniqueId val="{00000003-7554-4445-8C80-4E4A630FA34C}"/>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554-4445-8C80-4E4A630FA34C}"/>
            </c:ext>
          </c:extLst>
        </c:ser>
        <c:dLbls>
          <c:dLblPos val="outEnd"/>
          <c:showLegendKey val="0"/>
          <c:showVal val="1"/>
          <c:showCatName val="0"/>
          <c:showSerName val="0"/>
          <c:showPercent val="0"/>
          <c:showBubbleSize val="0"/>
        </c:dLbls>
        <c:gapWidth val="107"/>
        <c:overlap val="-27"/>
        <c:axId val="1098176991"/>
        <c:axId val="1098166591"/>
      </c:barChart>
      <c:catAx>
        <c:axId val="109817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2"/>
                </a:solidFill>
                <a:latin typeface="+mn-lt"/>
                <a:ea typeface="+mn-ea"/>
                <a:cs typeface="+mn-cs"/>
              </a:defRPr>
            </a:pPr>
            <a:endParaRPr lang="en-US"/>
          </a:p>
        </c:txPr>
        <c:crossAx val="1098166591"/>
        <c:crosses val="autoZero"/>
        <c:auto val="1"/>
        <c:lblAlgn val="ctr"/>
        <c:lblOffset val="100"/>
        <c:noMultiLvlLbl val="0"/>
      </c:catAx>
      <c:valAx>
        <c:axId val="1098166591"/>
        <c:scaling>
          <c:orientation val="minMax"/>
        </c:scaling>
        <c:delete val="1"/>
        <c:axPos val="l"/>
        <c:numFmt formatCode="General" sourceLinked="1"/>
        <c:majorTickMark val="none"/>
        <c:minorTickMark val="none"/>
        <c:tickLblPos val="nextTo"/>
        <c:crossAx val="109817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B2FC98E-FE8D-4DC5-8D43-36CF9B5F7DEB}">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3F21DCD2-9EFD-42EC-8500-C741F653B3B6}">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CB2FC98E-FE8D-4DC5-8D43-36CF9B5F7DEB}">
          <cx:spPr>
            <a:ln>
              <a:noFill/>
            </a:ln>
          </cx:spPr>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3F21DCD2-9EFD-42EC-8500-C741F653B3B6}">
          <cx:spPr>
            <a:gradFill>
              <a:gsLst>
                <a:gs pos="100000">
                  <a:schemeClr val="accent5">
                    <a:lumMod val="75000"/>
                  </a:schemeClr>
                </a:gs>
                <a:gs pos="25000">
                  <a:srgbClr val="7030A0"/>
                </a:gs>
              </a:gsLst>
              <a:lin ang="10800000" scaled="0"/>
            </a:gradFill>
          </cx:spPr>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8.png"/><Relationship Id="rId18" Type="http://schemas.microsoft.com/office/2014/relationships/chartEx" Target="../charts/chartEx3.xml"/><Relationship Id="rId3" Type="http://schemas.openxmlformats.org/officeDocument/2006/relationships/image" Target="../media/image3.png"/><Relationship Id="rId21" Type="http://schemas.microsoft.com/office/2014/relationships/chartEx" Target="../charts/chartEx4.xml"/><Relationship Id="rId7" Type="http://schemas.openxmlformats.org/officeDocument/2006/relationships/image" Target="../media/image7.png"/><Relationship Id="rId12" Type="http://schemas.openxmlformats.org/officeDocument/2006/relationships/chart" Target="../charts/chart11.xml"/><Relationship Id="rId17" Type="http://schemas.openxmlformats.org/officeDocument/2006/relationships/chart" Target="../charts/chart12.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xdr:from>
      <xdr:col>3</xdr:col>
      <xdr:colOff>504825</xdr:colOff>
      <xdr:row>5</xdr:row>
      <xdr:rowOff>142875</xdr:rowOff>
    </xdr:from>
    <xdr:to>
      <xdr:col>7</xdr:col>
      <xdr:colOff>514350</xdr:colOff>
      <xdr:row>14</xdr:row>
      <xdr:rowOff>28575</xdr:rowOff>
    </xdr:to>
    <xdr:graphicFrame macro="">
      <xdr:nvGraphicFramePr>
        <xdr:cNvPr id="4" name="Chart 3">
          <a:extLst>
            <a:ext uri="{FF2B5EF4-FFF2-40B4-BE49-F238E27FC236}">
              <a16:creationId xmlns:a16="http://schemas.microsoft.com/office/drawing/2014/main" id="{8F9A28D1-E188-41F1-9D18-8310622A3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571500</xdr:colOff>
      <xdr:row>2</xdr:row>
      <xdr:rowOff>57150</xdr:rowOff>
    </xdr:from>
    <xdr:to>
      <xdr:col>9</xdr:col>
      <xdr:colOff>342900</xdr:colOff>
      <xdr:row>15</xdr:row>
      <xdr:rowOff>123825</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025059FA-305A-4E0F-8BF4-ABAFBC7A8F2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895975" y="4572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542925</xdr:colOff>
      <xdr:row>2</xdr:row>
      <xdr:rowOff>38100</xdr:rowOff>
    </xdr:from>
    <xdr:to>
      <xdr:col>12</xdr:col>
      <xdr:colOff>114300</xdr:colOff>
      <xdr:row>7</xdr:row>
      <xdr:rowOff>0</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A5D06DA7-6648-4DE2-99E2-C5FEDC170BB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924800" y="438150"/>
              <a:ext cx="1628775"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xdr:colOff>
      <xdr:row>3</xdr:row>
      <xdr:rowOff>161926</xdr:rowOff>
    </xdr:from>
    <xdr:to>
      <xdr:col>9</xdr:col>
      <xdr:colOff>390525</xdr:colOff>
      <xdr:row>17</xdr:row>
      <xdr:rowOff>85725</xdr:rowOff>
    </xdr:to>
    <xdr:graphicFrame macro="">
      <xdr:nvGraphicFramePr>
        <xdr:cNvPr id="2" name="Chart 1">
          <a:extLst>
            <a:ext uri="{FF2B5EF4-FFF2-40B4-BE49-F238E27FC236}">
              <a16:creationId xmlns:a16="http://schemas.microsoft.com/office/drawing/2014/main" id="{78A15913-F3D7-495D-85BD-9F7BCE8C7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133350</xdr:colOff>
      <xdr:row>8</xdr:row>
      <xdr:rowOff>152400</xdr:rowOff>
    </xdr:from>
    <xdr:to>
      <xdr:col>7</xdr:col>
      <xdr:colOff>219075</xdr:colOff>
      <xdr:row>22</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093BEE3-A9D9-4310-AB42-1BBF976A39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33775" y="17526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195262</xdr:colOff>
      <xdr:row>1</xdr:row>
      <xdr:rowOff>152400</xdr:rowOff>
    </xdr:from>
    <xdr:to>
      <xdr:col>8</xdr:col>
      <xdr:colOff>652462</xdr:colOff>
      <xdr:row>15</xdr:row>
      <xdr:rowOff>95250</xdr:rowOff>
    </xdr:to>
    <xdr:graphicFrame macro="">
      <xdr:nvGraphicFramePr>
        <xdr:cNvPr id="2" name="Chart 1">
          <a:extLst>
            <a:ext uri="{FF2B5EF4-FFF2-40B4-BE49-F238E27FC236}">
              <a16:creationId xmlns:a16="http://schemas.microsoft.com/office/drawing/2014/main" id="{144BA66C-C5B5-465C-B01D-A6655A48A3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19050</xdr:colOff>
      <xdr:row>4</xdr:row>
      <xdr:rowOff>152401</xdr:rowOff>
    </xdr:from>
    <xdr:to>
      <xdr:col>5</xdr:col>
      <xdr:colOff>409574</xdr:colOff>
      <xdr:row>7</xdr:row>
      <xdr:rowOff>200024</xdr:rowOff>
    </xdr:to>
    <xdr:graphicFrame macro="">
      <xdr:nvGraphicFramePr>
        <xdr:cNvPr id="2" name="Chart 1">
          <a:extLst>
            <a:ext uri="{FF2B5EF4-FFF2-40B4-BE49-F238E27FC236}">
              <a16:creationId xmlns:a16="http://schemas.microsoft.com/office/drawing/2014/main" id="{509E8DBC-A95F-4F01-AC94-AF17F344B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157162</xdr:colOff>
      <xdr:row>8</xdr:row>
      <xdr:rowOff>28575</xdr:rowOff>
    </xdr:from>
    <xdr:to>
      <xdr:col>10</xdr:col>
      <xdr:colOff>614362</xdr:colOff>
      <xdr:row>14</xdr:row>
      <xdr:rowOff>114300</xdr:rowOff>
    </xdr:to>
    <xdr:graphicFrame macro="">
      <xdr:nvGraphicFramePr>
        <xdr:cNvPr id="3" name="Chart 2">
          <a:extLst>
            <a:ext uri="{FF2B5EF4-FFF2-40B4-BE49-F238E27FC236}">
              <a16:creationId xmlns:a16="http://schemas.microsoft.com/office/drawing/2014/main" id="{5DA49315-A143-4608-8D35-CB7F32425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542925</xdr:colOff>
      <xdr:row>3</xdr:row>
      <xdr:rowOff>133350</xdr:rowOff>
    </xdr:from>
    <xdr:to>
      <xdr:col>8</xdr:col>
      <xdr:colOff>185737</xdr:colOff>
      <xdr:row>17</xdr:row>
      <xdr:rowOff>114300</xdr:rowOff>
    </xdr:to>
    <xdr:graphicFrame macro="">
      <xdr:nvGraphicFramePr>
        <xdr:cNvPr id="2" name="Chart 1">
          <a:extLst>
            <a:ext uri="{FF2B5EF4-FFF2-40B4-BE49-F238E27FC236}">
              <a16:creationId xmlns:a16="http://schemas.microsoft.com/office/drawing/2014/main" id="{505C7601-EB17-4EE1-98F6-03EBD32790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504825</xdr:colOff>
      <xdr:row>12</xdr:row>
      <xdr:rowOff>180975</xdr:rowOff>
    </xdr:from>
    <xdr:to>
      <xdr:col>11</xdr:col>
      <xdr:colOff>276225</xdr:colOff>
      <xdr:row>19</xdr:row>
      <xdr:rowOff>9525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9B3C7AB5-AC23-4685-89C6-0ACE52681F3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200900" y="2581275"/>
              <a:ext cx="1828800"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514350</xdr:colOff>
      <xdr:row>1</xdr:row>
      <xdr:rowOff>85725</xdr:rowOff>
    </xdr:from>
    <xdr:to>
      <xdr:col>11</xdr:col>
      <xdr:colOff>285750</xdr:colOff>
      <xdr:row>11</xdr:row>
      <xdr:rowOff>161925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1CD5DA80-0088-483F-A2F3-4983B0645EE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210425" y="285750"/>
              <a:ext cx="1828800"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242887</xdr:colOff>
      <xdr:row>1</xdr:row>
      <xdr:rowOff>95250</xdr:rowOff>
    </xdr:from>
    <xdr:to>
      <xdr:col>12</xdr:col>
      <xdr:colOff>14287</xdr:colOff>
      <xdr:row>15</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8D15204-F740-46EA-9C79-BDD342BBBF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14862" y="2952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67295"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300790</xdr:colOff>
      <xdr:row>6</xdr:row>
      <xdr:rowOff>167106</xdr:rowOff>
    </xdr:from>
    <xdr:to>
      <xdr:col>6</xdr:col>
      <xdr:colOff>133685</xdr:colOff>
      <xdr:row>9</xdr:row>
      <xdr:rowOff>50132</xdr:rowOff>
    </xdr:to>
    <xdr:sp macro="" textlink="">
      <xdr:nvSpPr>
        <xdr:cNvPr id="3" name="TextBox 2">
          <a:extLst>
            <a:ext uri="{FF2B5EF4-FFF2-40B4-BE49-F238E27FC236}">
              <a16:creationId xmlns:a16="http://schemas.microsoft.com/office/drawing/2014/main" id="{FF1ACDD6-60A4-45C5-9D65-251E6C9E194C}"/>
            </a:ext>
          </a:extLst>
        </xdr:cNvPr>
        <xdr:cNvSpPr txBox="1"/>
      </xdr:nvSpPr>
      <xdr:spPr>
        <a:xfrm>
          <a:off x="1604211" y="1270001"/>
          <a:ext cx="2439737" cy="434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7</xdr:col>
      <xdr:colOff>83552</xdr:colOff>
      <xdr:row>6</xdr:row>
      <xdr:rowOff>150394</xdr:rowOff>
    </xdr:from>
    <xdr:to>
      <xdr:col>10</xdr:col>
      <xdr:colOff>233948</xdr:colOff>
      <xdr:row>8</xdr:row>
      <xdr:rowOff>167106</xdr:rowOff>
    </xdr:to>
    <xdr:sp macro="" textlink="">
      <xdr:nvSpPr>
        <xdr:cNvPr id="54" name="TextBox 53">
          <a:extLst>
            <a:ext uri="{FF2B5EF4-FFF2-40B4-BE49-F238E27FC236}">
              <a16:creationId xmlns:a16="http://schemas.microsoft.com/office/drawing/2014/main" id="{400BBCB7-5A43-495D-A60C-A4DDBF69D1A5}"/>
            </a:ext>
          </a:extLst>
        </xdr:cNvPr>
        <xdr:cNvSpPr txBox="1"/>
      </xdr:nvSpPr>
      <xdr:spPr>
        <a:xfrm>
          <a:off x="4645526" y="1253289"/>
          <a:ext cx="2105527" cy="384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en-IN" sz="1600" b="0" i="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317500</xdr:colOff>
      <xdr:row>7</xdr:row>
      <xdr:rowOff>16711</xdr:rowOff>
    </xdr:from>
    <xdr:to>
      <xdr:col>15</xdr:col>
      <xdr:colOff>150395</xdr:colOff>
      <xdr:row>9</xdr:row>
      <xdr:rowOff>33422</xdr:rowOff>
    </xdr:to>
    <xdr:sp macro="" textlink="">
      <xdr:nvSpPr>
        <xdr:cNvPr id="55" name="TextBox 54">
          <a:extLst>
            <a:ext uri="{FF2B5EF4-FFF2-40B4-BE49-F238E27FC236}">
              <a16:creationId xmlns:a16="http://schemas.microsoft.com/office/drawing/2014/main" id="{6AFC207F-669D-4A50-9DF8-94A32930CB77}"/>
            </a:ext>
          </a:extLst>
        </xdr:cNvPr>
        <xdr:cNvSpPr txBox="1"/>
      </xdr:nvSpPr>
      <xdr:spPr>
        <a:xfrm>
          <a:off x="7486316" y="1303422"/>
          <a:ext cx="2439737" cy="384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16</xdr:col>
      <xdr:colOff>133684</xdr:colOff>
      <xdr:row>7</xdr:row>
      <xdr:rowOff>16711</xdr:rowOff>
    </xdr:from>
    <xdr:to>
      <xdr:col>19</xdr:col>
      <xdr:colOff>233947</xdr:colOff>
      <xdr:row>9</xdr:row>
      <xdr:rowOff>0</xdr:rowOff>
    </xdr:to>
    <xdr:sp macro="" textlink="">
      <xdr:nvSpPr>
        <xdr:cNvPr id="56" name="TextBox 55">
          <a:extLst>
            <a:ext uri="{FF2B5EF4-FFF2-40B4-BE49-F238E27FC236}">
              <a16:creationId xmlns:a16="http://schemas.microsoft.com/office/drawing/2014/main" id="{1D56D2CC-DD03-43E7-BAED-CD592323D109}"/>
            </a:ext>
          </a:extLst>
        </xdr:cNvPr>
        <xdr:cNvSpPr txBox="1"/>
      </xdr:nvSpPr>
      <xdr:spPr>
        <a:xfrm>
          <a:off x="10561052" y="1303422"/>
          <a:ext cx="2055395" cy="350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2000" b="0" i="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Rate</a:t>
          </a:r>
          <a:endParaRPr lang="en-IN" sz="2000" b="0" i="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484605</xdr:colOff>
      <xdr:row>7</xdr:row>
      <xdr:rowOff>33421</xdr:rowOff>
    </xdr:from>
    <xdr:to>
      <xdr:col>23</xdr:col>
      <xdr:colOff>350921</xdr:colOff>
      <xdr:row>9</xdr:row>
      <xdr:rowOff>66841</xdr:rowOff>
    </xdr:to>
    <xdr:sp macro="" textlink="">
      <xdr:nvSpPr>
        <xdr:cNvPr id="57" name="TextBox 56">
          <a:extLst>
            <a:ext uri="{FF2B5EF4-FFF2-40B4-BE49-F238E27FC236}">
              <a16:creationId xmlns:a16="http://schemas.microsoft.com/office/drawing/2014/main" id="{7D5974EA-C7E3-4350-A65D-46E9BCB48051}"/>
            </a:ext>
          </a:extLst>
        </xdr:cNvPr>
        <xdr:cNvSpPr txBox="1"/>
      </xdr:nvSpPr>
      <xdr:spPr>
        <a:xfrm>
          <a:off x="13518816" y="1320132"/>
          <a:ext cx="1821447" cy="401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2</xdr:col>
      <xdr:colOff>518026</xdr:colOff>
      <xdr:row>9</xdr:row>
      <xdr:rowOff>16712</xdr:rowOff>
    </xdr:from>
    <xdr:to>
      <xdr:col>6</xdr:col>
      <xdr:colOff>116974</xdr:colOff>
      <xdr:row>11</xdr:row>
      <xdr:rowOff>116974</xdr:rowOff>
    </xdr:to>
    <xdr:sp macro="" textlink="KPI!A7">
      <xdr:nvSpPr>
        <xdr:cNvPr id="5" name="TextBox 4">
          <a:extLst>
            <a:ext uri="{FF2B5EF4-FFF2-40B4-BE49-F238E27FC236}">
              <a16:creationId xmlns:a16="http://schemas.microsoft.com/office/drawing/2014/main" id="{7ECFCE3E-86F4-45ED-921F-09BFEFE626E3}"/>
            </a:ext>
          </a:extLst>
        </xdr:cNvPr>
        <xdr:cNvSpPr txBox="1"/>
      </xdr:nvSpPr>
      <xdr:spPr>
        <a:xfrm>
          <a:off x="1821447" y="1671054"/>
          <a:ext cx="2205790" cy="467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CA4260-7035-4CB7-8CBC-B5509DC5955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334210</xdr:colOff>
      <xdr:row>8</xdr:row>
      <xdr:rowOff>167107</xdr:rowOff>
    </xdr:from>
    <xdr:to>
      <xdr:col>10</xdr:col>
      <xdr:colOff>584869</xdr:colOff>
      <xdr:row>11</xdr:row>
      <xdr:rowOff>83553</xdr:rowOff>
    </xdr:to>
    <xdr:sp macro="" textlink="KPI!B7">
      <xdr:nvSpPr>
        <xdr:cNvPr id="58" name="TextBox 57">
          <a:extLst>
            <a:ext uri="{FF2B5EF4-FFF2-40B4-BE49-F238E27FC236}">
              <a16:creationId xmlns:a16="http://schemas.microsoft.com/office/drawing/2014/main" id="{EC9B449F-DFF4-46E4-9843-BD815AD6DD95}"/>
            </a:ext>
          </a:extLst>
        </xdr:cNvPr>
        <xdr:cNvSpPr txBox="1"/>
      </xdr:nvSpPr>
      <xdr:spPr>
        <a:xfrm>
          <a:off x="4896184" y="1637633"/>
          <a:ext cx="2205790" cy="467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EC7AD60-9783-4AEC-BD4C-469EDDBC9A3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16711</xdr:colOff>
      <xdr:row>9</xdr:row>
      <xdr:rowOff>16713</xdr:rowOff>
    </xdr:from>
    <xdr:to>
      <xdr:col>15</xdr:col>
      <xdr:colOff>267369</xdr:colOff>
      <xdr:row>11</xdr:row>
      <xdr:rowOff>116975</xdr:rowOff>
    </xdr:to>
    <xdr:sp macro="" textlink="KPI!D7">
      <xdr:nvSpPr>
        <xdr:cNvPr id="59" name="TextBox 58">
          <a:extLst>
            <a:ext uri="{FF2B5EF4-FFF2-40B4-BE49-F238E27FC236}">
              <a16:creationId xmlns:a16="http://schemas.microsoft.com/office/drawing/2014/main" id="{FFF0965C-42E2-4436-91C0-551C3ED4F61E}"/>
            </a:ext>
          </a:extLst>
        </xdr:cNvPr>
        <xdr:cNvSpPr txBox="1"/>
      </xdr:nvSpPr>
      <xdr:spPr>
        <a:xfrm>
          <a:off x="7837237" y="1671055"/>
          <a:ext cx="2205790" cy="467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8D0F334-DA43-4F5E-BECA-2748A5722B63}"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217237</xdr:colOff>
      <xdr:row>9</xdr:row>
      <xdr:rowOff>16713</xdr:rowOff>
    </xdr:from>
    <xdr:to>
      <xdr:col>19</xdr:col>
      <xdr:colOff>467895</xdr:colOff>
      <xdr:row>11</xdr:row>
      <xdr:rowOff>116975</xdr:rowOff>
    </xdr:to>
    <xdr:sp macro="" textlink="KPI!E7">
      <xdr:nvSpPr>
        <xdr:cNvPr id="60" name="TextBox 59">
          <a:extLst>
            <a:ext uri="{FF2B5EF4-FFF2-40B4-BE49-F238E27FC236}">
              <a16:creationId xmlns:a16="http://schemas.microsoft.com/office/drawing/2014/main" id="{44AFCF2B-7165-4090-80DC-F18893E36733}"/>
            </a:ext>
          </a:extLst>
        </xdr:cNvPr>
        <xdr:cNvSpPr txBox="1"/>
      </xdr:nvSpPr>
      <xdr:spPr>
        <a:xfrm>
          <a:off x="10644605" y="1671055"/>
          <a:ext cx="2205790" cy="467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C3936B-615E-4CF9-8340-5BDE5E41AD2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568157</xdr:colOff>
      <xdr:row>9</xdr:row>
      <xdr:rowOff>33423</xdr:rowOff>
    </xdr:from>
    <xdr:to>
      <xdr:col>24</xdr:col>
      <xdr:colOff>167105</xdr:colOff>
      <xdr:row>11</xdr:row>
      <xdr:rowOff>133685</xdr:rowOff>
    </xdr:to>
    <xdr:sp macro="" textlink="KPI!C7">
      <xdr:nvSpPr>
        <xdr:cNvPr id="61" name="TextBox 60">
          <a:extLst>
            <a:ext uri="{FF2B5EF4-FFF2-40B4-BE49-F238E27FC236}">
              <a16:creationId xmlns:a16="http://schemas.microsoft.com/office/drawing/2014/main" id="{8EB2C46A-4101-471D-8E4F-C8907AE982AD}"/>
            </a:ext>
          </a:extLst>
        </xdr:cNvPr>
        <xdr:cNvSpPr txBox="1"/>
      </xdr:nvSpPr>
      <xdr:spPr>
        <a:xfrm>
          <a:off x="13602368" y="1687765"/>
          <a:ext cx="2205790" cy="467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AE507D5-591A-4FBC-8EA8-746C2F5D7FE8}"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51803</xdr:colOff>
      <xdr:row>7</xdr:row>
      <xdr:rowOff>28407</xdr:rowOff>
    </xdr:from>
    <xdr:ext cx="449513" cy="372645"/>
    <xdr:pic>
      <xdr:nvPicPr>
        <xdr:cNvPr id="62" name="image4.png">
          <a:extLst>
            <a:ext uri="{FF2B5EF4-FFF2-40B4-BE49-F238E27FC236}">
              <a16:creationId xmlns:a16="http://schemas.microsoft.com/office/drawing/2014/main" id="{DCE38F46-4DB7-49AA-81B1-675D8BD8CAD8}"/>
            </a:ext>
          </a:extLst>
        </xdr:cNvPr>
        <xdr:cNvPicPr preferRelativeResize="0"/>
      </xdr:nvPicPr>
      <xdr:blipFill>
        <a:blip xmlns:r="http://schemas.openxmlformats.org/officeDocument/2006/relationships" r:embed="rId1" cstate="print"/>
        <a:stretch>
          <a:fillRect/>
        </a:stretch>
      </xdr:blipFill>
      <xdr:spPr>
        <a:xfrm>
          <a:off x="3962066" y="1315118"/>
          <a:ext cx="449513" cy="372645"/>
        </a:xfrm>
        <a:prstGeom prst="rect">
          <a:avLst/>
        </a:prstGeom>
        <a:noFill/>
      </xdr:spPr>
    </xdr:pic>
    <xdr:clientData fLocksWithSheet="0"/>
  </xdr:oneCellAnchor>
  <xdr:oneCellAnchor>
    <xdr:from>
      <xdr:col>15</xdr:col>
      <xdr:colOff>68512</xdr:colOff>
      <xdr:row>7</xdr:row>
      <xdr:rowOff>45118</xdr:rowOff>
    </xdr:from>
    <xdr:ext cx="449513" cy="355934"/>
    <xdr:pic>
      <xdr:nvPicPr>
        <xdr:cNvPr id="63" name="image5.png">
          <a:extLst>
            <a:ext uri="{FF2B5EF4-FFF2-40B4-BE49-F238E27FC236}">
              <a16:creationId xmlns:a16="http://schemas.microsoft.com/office/drawing/2014/main" id="{4BFBDF9D-7083-4EC5-9F35-8F446E2F5231}"/>
            </a:ext>
          </a:extLst>
        </xdr:cNvPr>
        <xdr:cNvPicPr preferRelativeResize="0"/>
      </xdr:nvPicPr>
      <xdr:blipFill>
        <a:blip xmlns:r="http://schemas.openxmlformats.org/officeDocument/2006/relationships" r:embed="rId2" cstate="print"/>
        <a:stretch>
          <a:fillRect/>
        </a:stretch>
      </xdr:blipFill>
      <xdr:spPr>
        <a:xfrm>
          <a:off x="9844170" y="1331829"/>
          <a:ext cx="449513" cy="355934"/>
        </a:xfrm>
        <a:prstGeom prst="rect">
          <a:avLst/>
        </a:prstGeom>
        <a:noFill/>
      </xdr:spPr>
    </xdr:pic>
    <xdr:clientData fLocksWithSheet="0"/>
  </xdr:oneCellAnchor>
  <xdr:oneCellAnchor>
    <xdr:from>
      <xdr:col>19</xdr:col>
      <xdr:colOff>285750</xdr:colOff>
      <xdr:row>7</xdr:row>
      <xdr:rowOff>78539</xdr:rowOff>
    </xdr:from>
    <xdr:ext cx="499645" cy="372645"/>
    <xdr:pic>
      <xdr:nvPicPr>
        <xdr:cNvPr id="65" name="image2.png">
          <a:extLst>
            <a:ext uri="{FF2B5EF4-FFF2-40B4-BE49-F238E27FC236}">
              <a16:creationId xmlns:a16="http://schemas.microsoft.com/office/drawing/2014/main" id="{618692CB-76D2-4DB8-AC5B-EE1B851D2A83}"/>
            </a:ext>
          </a:extLst>
        </xdr:cNvPr>
        <xdr:cNvPicPr preferRelativeResize="0"/>
      </xdr:nvPicPr>
      <xdr:blipFill>
        <a:blip xmlns:r="http://schemas.openxmlformats.org/officeDocument/2006/relationships" r:embed="rId3" cstate="print"/>
        <a:stretch>
          <a:fillRect/>
        </a:stretch>
      </xdr:blipFill>
      <xdr:spPr>
        <a:xfrm>
          <a:off x="12668250" y="1365250"/>
          <a:ext cx="499645" cy="372645"/>
        </a:xfrm>
        <a:prstGeom prst="rect">
          <a:avLst/>
        </a:prstGeom>
        <a:noFill/>
      </xdr:spPr>
    </xdr:pic>
    <xdr:clientData fLocksWithSheet="0"/>
  </xdr:oneCellAnchor>
  <xdr:oneCellAnchor>
    <xdr:from>
      <xdr:col>9</xdr:col>
      <xdr:colOff>619960</xdr:colOff>
      <xdr:row>6</xdr:row>
      <xdr:rowOff>178803</xdr:rowOff>
    </xdr:from>
    <xdr:ext cx="683460" cy="489618"/>
    <xdr:pic>
      <xdr:nvPicPr>
        <xdr:cNvPr id="66" name="image7.png">
          <a:extLst>
            <a:ext uri="{FF2B5EF4-FFF2-40B4-BE49-F238E27FC236}">
              <a16:creationId xmlns:a16="http://schemas.microsoft.com/office/drawing/2014/main" id="{2E52708E-0C29-499E-913C-1B888D80DFA4}"/>
            </a:ext>
          </a:extLst>
        </xdr:cNvPr>
        <xdr:cNvPicPr preferRelativeResize="0"/>
      </xdr:nvPicPr>
      <xdr:blipFill>
        <a:blip xmlns:r="http://schemas.openxmlformats.org/officeDocument/2006/relationships" r:embed="rId4" cstate="print"/>
        <a:stretch>
          <a:fillRect/>
        </a:stretch>
      </xdr:blipFill>
      <xdr:spPr>
        <a:xfrm>
          <a:off x="6485355" y="1281698"/>
          <a:ext cx="683460" cy="489618"/>
        </a:xfrm>
        <a:prstGeom prst="rect">
          <a:avLst/>
        </a:prstGeom>
        <a:noFill/>
      </xdr:spPr>
    </xdr:pic>
    <xdr:clientData fLocksWithSheet="0"/>
  </xdr:oneCellAnchor>
  <xdr:oneCellAnchor>
    <xdr:from>
      <xdr:col>23</xdr:col>
      <xdr:colOff>519698</xdr:colOff>
      <xdr:row>7</xdr:row>
      <xdr:rowOff>95250</xdr:rowOff>
    </xdr:from>
    <xdr:ext cx="466223" cy="355934"/>
    <xdr:pic>
      <xdr:nvPicPr>
        <xdr:cNvPr id="67" name="image6.png">
          <a:extLst>
            <a:ext uri="{FF2B5EF4-FFF2-40B4-BE49-F238E27FC236}">
              <a16:creationId xmlns:a16="http://schemas.microsoft.com/office/drawing/2014/main" id="{39783034-5393-498C-AFC7-74143D3498F1}"/>
            </a:ext>
          </a:extLst>
        </xdr:cNvPr>
        <xdr:cNvPicPr preferRelativeResize="0"/>
      </xdr:nvPicPr>
      <xdr:blipFill>
        <a:blip xmlns:r="http://schemas.openxmlformats.org/officeDocument/2006/relationships" r:embed="rId5" cstate="print"/>
        <a:stretch>
          <a:fillRect/>
        </a:stretch>
      </xdr:blipFill>
      <xdr:spPr>
        <a:xfrm>
          <a:off x="15509040" y="1381961"/>
          <a:ext cx="466223" cy="355934"/>
        </a:xfrm>
        <a:prstGeom prst="rect">
          <a:avLst/>
        </a:prstGeom>
        <a:noFill/>
      </xdr:spPr>
    </xdr:pic>
    <xdr:clientData fLocksWithSheet="0"/>
  </xdr:oneCellAnchor>
  <xdr:twoCellAnchor>
    <xdr:from>
      <xdr:col>4</xdr:col>
      <xdr:colOff>250658</xdr:colOff>
      <xdr:row>2</xdr:row>
      <xdr:rowOff>37353</xdr:rowOff>
    </xdr:from>
    <xdr:to>
      <xdr:col>15</xdr:col>
      <xdr:colOff>300789</xdr:colOff>
      <xdr:row>6</xdr:row>
      <xdr:rowOff>33421</xdr:rowOff>
    </xdr:to>
    <xdr:sp macro="" textlink="">
      <xdr:nvSpPr>
        <xdr:cNvPr id="6" name="TextBox 5">
          <a:extLst>
            <a:ext uri="{FF2B5EF4-FFF2-40B4-BE49-F238E27FC236}">
              <a16:creationId xmlns:a16="http://schemas.microsoft.com/office/drawing/2014/main" id="{07BA1669-3AD0-4152-97C6-016B2B46E3F6}"/>
            </a:ext>
          </a:extLst>
        </xdr:cNvPr>
        <xdr:cNvSpPr txBox="1"/>
      </xdr:nvSpPr>
      <xdr:spPr>
        <a:xfrm>
          <a:off x="2865364" y="410882"/>
          <a:ext cx="7240572" cy="743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8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ANALYITICS</a:t>
          </a:r>
          <a:r>
            <a:rPr lang="en-IN" sz="3800" baseline="0">
              <a:solidFill>
                <a:srgbClr val="002060"/>
              </a:solidFill>
              <a:latin typeface="Lato Black" panose="020F0502020204030203" pitchFamily="34" charset="0"/>
              <a:ea typeface="Lato Black" panose="020F0502020204030203" pitchFamily="34" charset="0"/>
              <a:cs typeface="Lato Black" panose="020F0502020204030203" pitchFamily="34" charset="0"/>
            </a:rPr>
            <a:t> DASHBOARD</a:t>
          </a:r>
          <a:endParaRPr lang="en-IN" sz="3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2</xdr:col>
      <xdr:colOff>586539</xdr:colOff>
      <xdr:row>2</xdr:row>
      <xdr:rowOff>45118</xdr:rowOff>
    </xdr:from>
    <xdr:ext cx="800434" cy="706856"/>
    <xdr:pic>
      <xdr:nvPicPr>
        <xdr:cNvPr id="68" name="image1.png">
          <a:extLst>
            <a:ext uri="{FF2B5EF4-FFF2-40B4-BE49-F238E27FC236}">
              <a16:creationId xmlns:a16="http://schemas.microsoft.com/office/drawing/2014/main" id="{537ABAB6-0115-453E-BE2F-DE2B333B630D}"/>
            </a:ext>
          </a:extLst>
        </xdr:cNvPr>
        <xdr:cNvPicPr preferRelativeResize="0"/>
      </xdr:nvPicPr>
      <xdr:blipFill>
        <a:blip xmlns:r="http://schemas.openxmlformats.org/officeDocument/2006/relationships" r:embed="rId6" cstate="print"/>
        <a:stretch>
          <a:fillRect/>
        </a:stretch>
      </xdr:blipFill>
      <xdr:spPr>
        <a:xfrm>
          <a:off x="1889960" y="412750"/>
          <a:ext cx="800434" cy="706856"/>
        </a:xfrm>
        <a:prstGeom prst="rect">
          <a:avLst/>
        </a:prstGeom>
        <a:noFill/>
      </xdr:spPr>
    </xdr:pic>
    <xdr:clientData fLocksWithSheet="0"/>
  </xdr:oneCellAnchor>
  <xdr:oneCellAnchor>
    <xdr:from>
      <xdr:col>15</xdr:col>
      <xdr:colOff>586540</xdr:colOff>
      <xdr:row>2</xdr:row>
      <xdr:rowOff>61829</xdr:rowOff>
    </xdr:from>
    <xdr:ext cx="723900" cy="628650"/>
    <xdr:pic>
      <xdr:nvPicPr>
        <xdr:cNvPr id="69" name="image3.png">
          <a:extLst>
            <a:ext uri="{FF2B5EF4-FFF2-40B4-BE49-F238E27FC236}">
              <a16:creationId xmlns:a16="http://schemas.microsoft.com/office/drawing/2014/main" id="{FF1CC276-4DD9-4C8D-88C2-E94DC92B534D}"/>
            </a:ext>
          </a:extLst>
        </xdr:cNvPr>
        <xdr:cNvPicPr preferRelativeResize="0"/>
      </xdr:nvPicPr>
      <xdr:blipFill>
        <a:blip xmlns:r="http://schemas.openxmlformats.org/officeDocument/2006/relationships" r:embed="rId7" cstate="print"/>
        <a:stretch>
          <a:fillRect/>
        </a:stretch>
      </xdr:blipFill>
      <xdr:spPr>
        <a:xfrm>
          <a:off x="10362198" y="429461"/>
          <a:ext cx="723900" cy="628650"/>
        </a:xfrm>
        <a:prstGeom prst="rect">
          <a:avLst/>
        </a:prstGeom>
        <a:noFill/>
      </xdr:spPr>
    </xdr:pic>
    <xdr:clientData fLocksWithSheet="0"/>
  </xdr:oneCellAnchor>
  <xdr:twoCellAnchor>
    <xdr:from>
      <xdr:col>17</xdr:col>
      <xdr:colOff>76672</xdr:colOff>
      <xdr:row>2</xdr:row>
      <xdr:rowOff>37353</xdr:rowOff>
    </xdr:from>
    <xdr:to>
      <xdr:col>19</xdr:col>
      <xdr:colOff>410883</xdr:colOff>
      <xdr:row>6</xdr:row>
      <xdr:rowOff>37353</xdr:rowOff>
    </xdr:to>
    <xdr:sp macro="" textlink="">
      <xdr:nvSpPr>
        <xdr:cNvPr id="7" name="TextBox 6">
          <a:extLst>
            <a:ext uri="{FF2B5EF4-FFF2-40B4-BE49-F238E27FC236}">
              <a16:creationId xmlns:a16="http://schemas.microsoft.com/office/drawing/2014/main" id="{ADD0D382-D154-4ADB-A55D-E4840698BED0}"/>
            </a:ext>
          </a:extLst>
        </xdr:cNvPr>
        <xdr:cNvSpPr txBox="1"/>
      </xdr:nvSpPr>
      <xdr:spPr>
        <a:xfrm>
          <a:off x="11189172" y="410882"/>
          <a:ext cx="1641564" cy="74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RATING</a:t>
          </a:r>
          <a:endPar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224117</xdr:colOff>
      <xdr:row>1</xdr:row>
      <xdr:rowOff>186763</xdr:rowOff>
    </xdr:from>
    <xdr:to>
      <xdr:col>21</xdr:col>
      <xdr:colOff>93381</xdr:colOff>
      <xdr:row>6</xdr:row>
      <xdr:rowOff>130735</xdr:rowOff>
    </xdr:to>
    <xdr:graphicFrame macro="">
      <xdr:nvGraphicFramePr>
        <xdr:cNvPr id="70" name="Chart 69">
          <a:extLst>
            <a:ext uri="{FF2B5EF4-FFF2-40B4-BE49-F238E27FC236}">
              <a16:creationId xmlns:a16="http://schemas.microsoft.com/office/drawing/2014/main" id="{A59B0101-464A-4C52-9E46-D1A7B66514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504264</xdr:colOff>
      <xdr:row>3</xdr:row>
      <xdr:rowOff>56030</xdr:rowOff>
    </xdr:from>
    <xdr:to>
      <xdr:col>20</xdr:col>
      <xdr:colOff>373530</xdr:colOff>
      <xdr:row>4</xdr:row>
      <xdr:rowOff>149412</xdr:rowOff>
    </xdr:to>
    <xdr:sp macro="" textlink="Rating!$B$6">
      <xdr:nvSpPr>
        <xdr:cNvPr id="8" name="TextBox 7">
          <a:extLst>
            <a:ext uri="{FF2B5EF4-FFF2-40B4-BE49-F238E27FC236}">
              <a16:creationId xmlns:a16="http://schemas.microsoft.com/office/drawing/2014/main" id="{7CD29614-8C82-4237-806D-4519CE34FE68}"/>
            </a:ext>
          </a:extLst>
        </xdr:cNvPr>
        <xdr:cNvSpPr txBox="1"/>
      </xdr:nvSpPr>
      <xdr:spPr>
        <a:xfrm>
          <a:off x="12924117" y="616324"/>
          <a:ext cx="522942" cy="280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98C9E9-C3AF-42E0-9375-381377EF41AD}"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149412</xdr:colOff>
      <xdr:row>2</xdr:row>
      <xdr:rowOff>1</xdr:rowOff>
    </xdr:from>
    <xdr:to>
      <xdr:col>23</xdr:col>
      <xdr:colOff>510267</xdr:colOff>
      <xdr:row>6</xdr:row>
      <xdr:rowOff>2</xdr:rowOff>
    </xdr:to>
    <xdr:graphicFrame macro="">
      <xdr:nvGraphicFramePr>
        <xdr:cNvPr id="73" name="Chart 72">
          <a:extLst>
            <a:ext uri="{FF2B5EF4-FFF2-40B4-BE49-F238E27FC236}">
              <a16:creationId xmlns:a16="http://schemas.microsoft.com/office/drawing/2014/main" id="{F6A01A6B-6DBC-48A7-BF26-741CFC6AE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211044</xdr:colOff>
      <xdr:row>2</xdr:row>
      <xdr:rowOff>76573</xdr:rowOff>
    </xdr:from>
    <xdr:to>
      <xdr:col>23</xdr:col>
      <xdr:colOff>578970</xdr:colOff>
      <xdr:row>5</xdr:row>
      <xdr:rowOff>56028</xdr:rowOff>
    </xdr:to>
    <xdr:sp macro="" textlink="">
      <xdr:nvSpPr>
        <xdr:cNvPr id="72" name="Freeform: Shape 71">
          <a:extLst>
            <a:ext uri="{FF2B5EF4-FFF2-40B4-BE49-F238E27FC236}">
              <a16:creationId xmlns:a16="http://schemas.microsoft.com/office/drawing/2014/main" id="{82208C58-198A-4FB9-B454-3D3750984F66}"/>
            </a:ext>
          </a:extLst>
        </xdr:cNvPr>
        <xdr:cNvSpPr/>
      </xdr:nvSpPr>
      <xdr:spPr>
        <a:xfrm>
          <a:off x="13938250" y="450102"/>
          <a:ext cx="1675279" cy="539750"/>
        </a:xfrm>
        <a:custGeom>
          <a:avLst/>
          <a:gdLst>
            <a:gd name="connsiteX0" fmla="*/ 271670 w 1934817"/>
            <a:gd name="connsiteY0" fmla="*/ 0 h 387626"/>
            <a:gd name="connsiteX1" fmla="*/ 708991 w 1934817"/>
            <a:gd name="connsiteY1" fmla="*/ 0 h 387626"/>
            <a:gd name="connsiteX2" fmla="*/ 657373 w 1934817"/>
            <a:gd name="connsiteY2" fmla="*/ 148061 h 387626"/>
            <a:gd name="connsiteX3" fmla="*/ 490330 w 1934817"/>
            <a:gd name="connsiteY3" fmla="*/ 148060 h 387626"/>
            <a:gd name="connsiteX4" fmla="*/ 323287 w 1934817"/>
            <a:gd name="connsiteY4" fmla="*/ 148061 h 387626"/>
            <a:gd name="connsiteX5" fmla="*/ 0 w 1934817"/>
            <a:gd name="connsiteY5" fmla="*/ 0 h 387626"/>
            <a:gd name="connsiteX6" fmla="*/ 271670 w 1934817"/>
            <a:gd name="connsiteY6" fmla="*/ 0 h 387626"/>
            <a:gd name="connsiteX7" fmla="*/ 220052 w 1934817"/>
            <a:gd name="connsiteY7" fmla="*/ 148061 h 387626"/>
            <a:gd name="connsiteX8" fmla="*/ 53009 w 1934817"/>
            <a:gd name="connsiteY8" fmla="*/ 148060 h 387626"/>
            <a:gd name="connsiteX9" fmla="*/ 188150 w 1934817"/>
            <a:gd name="connsiteY9" fmla="*/ 239565 h 387626"/>
            <a:gd name="connsiteX10" fmla="*/ 136530 w 1934817"/>
            <a:gd name="connsiteY10" fmla="*/ 387625 h 387626"/>
            <a:gd name="connsiteX11" fmla="*/ 271670 w 1934817"/>
            <a:gd name="connsiteY11" fmla="*/ 296118 h 387626"/>
            <a:gd name="connsiteX12" fmla="*/ 406809 w 1934817"/>
            <a:gd name="connsiteY12" fmla="*/ 387625 h 387626"/>
            <a:gd name="connsiteX13" fmla="*/ 355189 w 1934817"/>
            <a:gd name="connsiteY13" fmla="*/ 239565 h 387626"/>
            <a:gd name="connsiteX14" fmla="*/ 490330 w 1934817"/>
            <a:gd name="connsiteY14" fmla="*/ 148060 h 387626"/>
            <a:gd name="connsiteX15" fmla="*/ 625471 w 1934817"/>
            <a:gd name="connsiteY15" fmla="*/ 239565 h 387626"/>
            <a:gd name="connsiteX16" fmla="*/ 573851 w 1934817"/>
            <a:gd name="connsiteY16" fmla="*/ 387625 h 387626"/>
            <a:gd name="connsiteX17" fmla="*/ 708991 w 1934817"/>
            <a:gd name="connsiteY17" fmla="*/ 296118 h 387626"/>
            <a:gd name="connsiteX18" fmla="*/ 844130 w 1934817"/>
            <a:gd name="connsiteY18" fmla="*/ 387625 h 387626"/>
            <a:gd name="connsiteX19" fmla="*/ 792510 w 1934817"/>
            <a:gd name="connsiteY19" fmla="*/ 239565 h 387626"/>
            <a:gd name="connsiteX20" fmla="*/ 927651 w 1934817"/>
            <a:gd name="connsiteY20" fmla="*/ 148060 h 387626"/>
            <a:gd name="connsiteX21" fmla="*/ 760608 w 1934817"/>
            <a:gd name="connsiteY21" fmla="*/ 148061 h 387626"/>
            <a:gd name="connsiteX22" fmla="*/ 708991 w 1934817"/>
            <a:gd name="connsiteY22" fmla="*/ 0 h 387626"/>
            <a:gd name="connsiteX23" fmla="*/ 1199321 w 1934817"/>
            <a:gd name="connsiteY23" fmla="*/ 0 h 387626"/>
            <a:gd name="connsiteX24" fmla="*/ 1147703 w 1934817"/>
            <a:gd name="connsiteY24" fmla="*/ 148061 h 387626"/>
            <a:gd name="connsiteX25" fmla="*/ 980660 w 1934817"/>
            <a:gd name="connsiteY25" fmla="*/ 148060 h 387626"/>
            <a:gd name="connsiteX26" fmla="*/ 1115801 w 1934817"/>
            <a:gd name="connsiteY26" fmla="*/ 239565 h 387626"/>
            <a:gd name="connsiteX27" fmla="*/ 1064181 w 1934817"/>
            <a:gd name="connsiteY27" fmla="*/ 387625 h 387626"/>
            <a:gd name="connsiteX28" fmla="*/ 1199321 w 1934817"/>
            <a:gd name="connsiteY28" fmla="*/ 296118 h 387626"/>
            <a:gd name="connsiteX29" fmla="*/ 1334460 w 1934817"/>
            <a:gd name="connsiteY29" fmla="*/ 387625 h 387626"/>
            <a:gd name="connsiteX30" fmla="*/ 1282840 w 1934817"/>
            <a:gd name="connsiteY30" fmla="*/ 239565 h 387626"/>
            <a:gd name="connsiteX31" fmla="*/ 1417981 w 1934817"/>
            <a:gd name="connsiteY31" fmla="*/ 148060 h 387626"/>
            <a:gd name="connsiteX32" fmla="*/ 1250938 w 1934817"/>
            <a:gd name="connsiteY32" fmla="*/ 148061 h 387626"/>
            <a:gd name="connsiteX33" fmla="*/ 1199321 w 1934817"/>
            <a:gd name="connsiteY33" fmla="*/ 0 h 387626"/>
            <a:gd name="connsiteX34" fmla="*/ 1689651 w 1934817"/>
            <a:gd name="connsiteY34" fmla="*/ 0 h 387626"/>
            <a:gd name="connsiteX35" fmla="*/ 1638033 w 1934817"/>
            <a:gd name="connsiteY35" fmla="*/ 148061 h 387626"/>
            <a:gd name="connsiteX36" fmla="*/ 1470990 w 1934817"/>
            <a:gd name="connsiteY36" fmla="*/ 148060 h 387626"/>
            <a:gd name="connsiteX37" fmla="*/ 1606131 w 1934817"/>
            <a:gd name="connsiteY37" fmla="*/ 239565 h 387626"/>
            <a:gd name="connsiteX38" fmla="*/ 1554511 w 1934817"/>
            <a:gd name="connsiteY38" fmla="*/ 387625 h 387626"/>
            <a:gd name="connsiteX39" fmla="*/ 1689651 w 1934817"/>
            <a:gd name="connsiteY39" fmla="*/ 296118 h 387626"/>
            <a:gd name="connsiteX40" fmla="*/ 1824790 w 1934817"/>
            <a:gd name="connsiteY40" fmla="*/ 387625 h 387626"/>
            <a:gd name="connsiteX41" fmla="*/ 1773170 w 1934817"/>
            <a:gd name="connsiteY41" fmla="*/ 239565 h 387626"/>
            <a:gd name="connsiteX42" fmla="*/ 1908311 w 1934817"/>
            <a:gd name="connsiteY42" fmla="*/ 148060 h 387626"/>
            <a:gd name="connsiteX43" fmla="*/ 1741268 w 1934817"/>
            <a:gd name="connsiteY43" fmla="*/ 148061 h 387626"/>
            <a:gd name="connsiteX44" fmla="*/ 1689651 w 1934817"/>
            <a:gd name="connsiteY44" fmla="*/ 0 h 387626"/>
            <a:gd name="connsiteX45" fmla="*/ 1934817 w 1934817"/>
            <a:gd name="connsiteY45" fmla="*/ 0 h 387626"/>
            <a:gd name="connsiteX46" fmla="*/ 1934817 w 1934817"/>
            <a:gd name="connsiteY46" fmla="*/ 387626 h 387626"/>
            <a:gd name="connsiteX47" fmla="*/ 0 w 1934817"/>
            <a:gd name="connsiteY47" fmla="*/ 387626 h 3876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934817" h="387626">
              <a:moveTo>
                <a:pt x="271670" y="0"/>
              </a:moveTo>
              <a:lnTo>
                <a:pt x="708991" y="0"/>
              </a:lnTo>
              <a:lnTo>
                <a:pt x="657373" y="148061"/>
              </a:lnTo>
              <a:lnTo>
                <a:pt x="490330" y="148060"/>
              </a:lnTo>
              <a:lnTo>
                <a:pt x="323287" y="148061"/>
              </a:lnTo>
              <a:close/>
              <a:moveTo>
                <a:pt x="0" y="0"/>
              </a:moveTo>
              <a:lnTo>
                <a:pt x="271670" y="0"/>
              </a:lnTo>
              <a:lnTo>
                <a:pt x="220052" y="148061"/>
              </a:lnTo>
              <a:lnTo>
                <a:pt x="53009" y="148060"/>
              </a:lnTo>
              <a:lnTo>
                <a:pt x="188150" y="239565"/>
              </a:lnTo>
              <a:lnTo>
                <a:pt x="136530" y="387625"/>
              </a:lnTo>
              <a:lnTo>
                <a:pt x="271670" y="296118"/>
              </a:lnTo>
              <a:lnTo>
                <a:pt x="406809" y="387625"/>
              </a:lnTo>
              <a:lnTo>
                <a:pt x="355189" y="239565"/>
              </a:lnTo>
              <a:lnTo>
                <a:pt x="490330" y="148060"/>
              </a:lnTo>
              <a:lnTo>
                <a:pt x="625471" y="239565"/>
              </a:lnTo>
              <a:lnTo>
                <a:pt x="573851" y="387625"/>
              </a:lnTo>
              <a:lnTo>
                <a:pt x="708991" y="296118"/>
              </a:lnTo>
              <a:lnTo>
                <a:pt x="844130" y="387625"/>
              </a:lnTo>
              <a:lnTo>
                <a:pt x="792510" y="239565"/>
              </a:lnTo>
              <a:lnTo>
                <a:pt x="927651" y="148060"/>
              </a:lnTo>
              <a:lnTo>
                <a:pt x="760608" y="148061"/>
              </a:lnTo>
              <a:lnTo>
                <a:pt x="708991" y="0"/>
              </a:lnTo>
              <a:lnTo>
                <a:pt x="1199321" y="0"/>
              </a:lnTo>
              <a:lnTo>
                <a:pt x="1147703" y="148061"/>
              </a:lnTo>
              <a:lnTo>
                <a:pt x="980660" y="148060"/>
              </a:lnTo>
              <a:lnTo>
                <a:pt x="1115801" y="239565"/>
              </a:lnTo>
              <a:lnTo>
                <a:pt x="1064181" y="387625"/>
              </a:lnTo>
              <a:lnTo>
                <a:pt x="1199321" y="296118"/>
              </a:lnTo>
              <a:lnTo>
                <a:pt x="1334460" y="387625"/>
              </a:lnTo>
              <a:lnTo>
                <a:pt x="1282840" y="239565"/>
              </a:lnTo>
              <a:lnTo>
                <a:pt x="1417981" y="148060"/>
              </a:lnTo>
              <a:lnTo>
                <a:pt x="1250938" y="148061"/>
              </a:lnTo>
              <a:lnTo>
                <a:pt x="1199321" y="0"/>
              </a:lnTo>
              <a:lnTo>
                <a:pt x="1689651" y="0"/>
              </a:lnTo>
              <a:lnTo>
                <a:pt x="1638033" y="148061"/>
              </a:lnTo>
              <a:lnTo>
                <a:pt x="1470990" y="148060"/>
              </a:lnTo>
              <a:lnTo>
                <a:pt x="1606131" y="239565"/>
              </a:lnTo>
              <a:lnTo>
                <a:pt x="1554511" y="387625"/>
              </a:lnTo>
              <a:lnTo>
                <a:pt x="1689651" y="296118"/>
              </a:lnTo>
              <a:lnTo>
                <a:pt x="1824790" y="387625"/>
              </a:lnTo>
              <a:lnTo>
                <a:pt x="1773170" y="239565"/>
              </a:lnTo>
              <a:lnTo>
                <a:pt x="1908311" y="148060"/>
              </a:lnTo>
              <a:lnTo>
                <a:pt x="1741268" y="148061"/>
              </a:lnTo>
              <a:lnTo>
                <a:pt x="1689651" y="0"/>
              </a:lnTo>
              <a:lnTo>
                <a:pt x="1934817" y="0"/>
              </a:lnTo>
              <a:lnTo>
                <a:pt x="1934817" y="387626"/>
              </a:lnTo>
              <a:lnTo>
                <a:pt x="0" y="387626"/>
              </a:lnTo>
              <a:close/>
            </a:path>
          </a:pathLst>
        </a:cu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522941</xdr:colOff>
      <xdr:row>2</xdr:row>
      <xdr:rowOff>1</xdr:rowOff>
    </xdr:from>
    <xdr:to>
      <xdr:col>23</xdr:col>
      <xdr:colOff>527276</xdr:colOff>
      <xdr:row>6</xdr:row>
      <xdr:rowOff>2</xdr:rowOff>
    </xdr:to>
    <xdr:graphicFrame macro="">
      <xdr:nvGraphicFramePr>
        <xdr:cNvPr id="75" name="Chart 74">
          <a:extLst>
            <a:ext uri="{FF2B5EF4-FFF2-40B4-BE49-F238E27FC236}">
              <a16:creationId xmlns:a16="http://schemas.microsoft.com/office/drawing/2014/main" id="{F6F56E12-B448-4A35-8AD4-C3ACF91DF7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584574</xdr:colOff>
      <xdr:row>2</xdr:row>
      <xdr:rowOff>76573</xdr:rowOff>
    </xdr:from>
    <xdr:to>
      <xdr:col>23</xdr:col>
      <xdr:colOff>541618</xdr:colOff>
      <xdr:row>5</xdr:row>
      <xdr:rowOff>56028</xdr:rowOff>
    </xdr:to>
    <xdr:sp macro="" textlink="">
      <xdr:nvSpPr>
        <xdr:cNvPr id="76" name="Freeform: Shape 75">
          <a:extLst>
            <a:ext uri="{FF2B5EF4-FFF2-40B4-BE49-F238E27FC236}">
              <a16:creationId xmlns:a16="http://schemas.microsoft.com/office/drawing/2014/main" id="{82EB9AE4-FD35-4F88-9DDC-7C76D94B0E7A}"/>
            </a:ext>
          </a:extLst>
        </xdr:cNvPr>
        <xdr:cNvSpPr/>
      </xdr:nvSpPr>
      <xdr:spPr>
        <a:xfrm>
          <a:off x="13511360" y="450769"/>
          <a:ext cx="1896062" cy="540750"/>
        </a:xfrm>
        <a:custGeom>
          <a:avLst/>
          <a:gdLst>
            <a:gd name="connsiteX0" fmla="*/ 271670 w 1934817"/>
            <a:gd name="connsiteY0" fmla="*/ 0 h 387626"/>
            <a:gd name="connsiteX1" fmla="*/ 708991 w 1934817"/>
            <a:gd name="connsiteY1" fmla="*/ 0 h 387626"/>
            <a:gd name="connsiteX2" fmla="*/ 657373 w 1934817"/>
            <a:gd name="connsiteY2" fmla="*/ 148061 h 387626"/>
            <a:gd name="connsiteX3" fmla="*/ 490330 w 1934817"/>
            <a:gd name="connsiteY3" fmla="*/ 148060 h 387626"/>
            <a:gd name="connsiteX4" fmla="*/ 323287 w 1934817"/>
            <a:gd name="connsiteY4" fmla="*/ 148061 h 387626"/>
            <a:gd name="connsiteX5" fmla="*/ 0 w 1934817"/>
            <a:gd name="connsiteY5" fmla="*/ 0 h 387626"/>
            <a:gd name="connsiteX6" fmla="*/ 271670 w 1934817"/>
            <a:gd name="connsiteY6" fmla="*/ 0 h 387626"/>
            <a:gd name="connsiteX7" fmla="*/ 220052 w 1934817"/>
            <a:gd name="connsiteY7" fmla="*/ 148061 h 387626"/>
            <a:gd name="connsiteX8" fmla="*/ 53009 w 1934817"/>
            <a:gd name="connsiteY8" fmla="*/ 148060 h 387626"/>
            <a:gd name="connsiteX9" fmla="*/ 188150 w 1934817"/>
            <a:gd name="connsiteY9" fmla="*/ 239565 h 387626"/>
            <a:gd name="connsiteX10" fmla="*/ 136530 w 1934817"/>
            <a:gd name="connsiteY10" fmla="*/ 387625 h 387626"/>
            <a:gd name="connsiteX11" fmla="*/ 271670 w 1934817"/>
            <a:gd name="connsiteY11" fmla="*/ 296118 h 387626"/>
            <a:gd name="connsiteX12" fmla="*/ 406809 w 1934817"/>
            <a:gd name="connsiteY12" fmla="*/ 387625 h 387626"/>
            <a:gd name="connsiteX13" fmla="*/ 355189 w 1934817"/>
            <a:gd name="connsiteY13" fmla="*/ 239565 h 387626"/>
            <a:gd name="connsiteX14" fmla="*/ 490330 w 1934817"/>
            <a:gd name="connsiteY14" fmla="*/ 148060 h 387626"/>
            <a:gd name="connsiteX15" fmla="*/ 625471 w 1934817"/>
            <a:gd name="connsiteY15" fmla="*/ 239565 h 387626"/>
            <a:gd name="connsiteX16" fmla="*/ 573851 w 1934817"/>
            <a:gd name="connsiteY16" fmla="*/ 387625 h 387626"/>
            <a:gd name="connsiteX17" fmla="*/ 708991 w 1934817"/>
            <a:gd name="connsiteY17" fmla="*/ 296118 h 387626"/>
            <a:gd name="connsiteX18" fmla="*/ 844130 w 1934817"/>
            <a:gd name="connsiteY18" fmla="*/ 387625 h 387626"/>
            <a:gd name="connsiteX19" fmla="*/ 792510 w 1934817"/>
            <a:gd name="connsiteY19" fmla="*/ 239565 h 387626"/>
            <a:gd name="connsiteX20" fmla="*/ 927651 w 1934817"/>
            <a:gd name="connsiteY20" fmla="*/ 148060 h 387626"/>
            <a:gd name="connsiteX21" fmla="*/ 760608 w 1934817"/>
            <a:gd name="connsiteY21" fmla="*/ 148061 h 387626"/>
            <a:gd name="connsiteX22" fmla="*/ 708991 w 1934817"/>
            <a:gd name="connsiteY22" fmla="*/ 0 h 387626"/>
            <a:gd name="connsiteX23" fmla="*/ 1199321 w 1934817"/>
            <a:gd name="connsiteY23" fmla="*/ 0 h 387626"/>
            <a:gd name="connsiteX24" fmla="*/ 1147703 w 1934817"/>
            <a:gd name="connsiteY24" fmla="*/ 148061 h 387626"/>
            <a:gd name="connsiteX25" fmla="*/ 980660 w 1934817"/>
            <a:gd name="connsiteY25" fmla="*/ 148060 h 387626"/>
            <a:gd name="connsiteX26" fmla="*/ 1115801 w 1934817"/>
            <a:gd name="connsiteY26" fmla="*/ 239565 h 387626"/>
            <a:gd name="connsiteX27" fmla="*/ 1064181 w 1934817"/>
            <a:gd name="connsiteY27" fmla="*/ 387625 h 387626"/>
            <a:gd name="connsiteX28" fmla="*/ 1199321 w 1934817"/>
            <a:gd name="connsiteY28" fmla="*/ 296118 h 387626"/>
            <a:gd name="connsiteX29" fmla="*/ 1334460 w 1934817"/>
            <a:gd name="connsiteY29" fmla="*/ 387625 h 387626"/>
            <a:gd name="connsiteX30" fmla="*/ 1282840 w 1934817"/>
            <a:gd name="connsiteY30" fmla="*/ 239565 h 387626"/>
            <a:gd name="connsiteX31" fmla="*/ 1417981 w 1934817"/>
            <a:gd name="connsiteY31" fmla="*/ 148060 h 387626"/>
            <a:gd name="connsiteX32" fmla="*/ 1250938 w 1934817"/>
            <a:gd name="connsiteY32" fmla="*/ 148061 h 387626"/>
            <a:gd name="connsiteX33" fmla="*/ 1199321 w 1934817"/>
            <a:gd name="connsiteY33" fmla="*/ 0 h 387626"/>
            <a:gd name="connsiteX34" fmla="*/ 1689651 w 1934817"/>
            <a:gd name="connsiteY34" fmla="*/ 0 h 387626"/>
            <a:gd name="connsiteX35" fmla="*/ 1638033 w 1934817"/>
            <a:gd name="connsiteY35" fmla="*/ 148061 h 387626"/>
            <a:gd name="connsiteX36" fmla="*/ 1470990 w 1934817"/>
            <a:gd name="connsiteY36" fmla="*/ 148060 h 387626"/>
            <a:gd name="connsiteX37" fmla="*/ 1606131 w 1934817"/>
            <a:gd name="connsiteY37" fmla="*/ 239565 h 387626"/>
            <a:gd name="connsiteX38" fmla="*/ 1554511 w 1934817"/>
            <a:gd name="connsiteY38" fmla="*/ 387625 h 387626"/>
            <a:gd name="connsiteX39" fmla="*/ 1689651 w 1934817"/>
            <a:gd name="connsiteY39" fmla="*/ 296118 h 387626"/>
            <a:gd name="connsiteX40" fmla="*/ 1824790 w 1934817"/>
            <a:gd name="connsiteY40" fmla="*/ 387625 h 387626"/>
            <a:gd name="connsiteX41" fmla="*/ 1773170 w 1934817"/>
            <a:gd name="connsiteY41" fmla="*/ 239565 h 387626"/>
            <a:gd name="connsiteX42" fmla="*/ 1908311 w 1934817"/>
            <a:gd name="connsiteY42" fmla="*/ 148060 h 387626"/>
            <a:gd name="connsiteX43" fmla="*/ 1741268 w 1934817"/>
            <a:gd name="connsiteY43" fmla="*/ 148061 h 387626"/>
            <a:gd name="connsiteX44" fmla="*/ 1689651 w 1934817"/>
            <a:gd name="connsiteY44" fmla="*/ 0 h 387626"/>
            <a:gd name="connsiteX45" fmla="*/ 1934817 w 1934817"/>
            <a:gd name="connsiteY45" fmla="*/ 0 h 387626"/>
            <a:gd name="connsiteX46" fmla="*/ 1934817 w 1934817"/>
            <a:gd name="connsiteY46" fmla="*/ 387626 h 387626"/>
            <a:gd name="connsiteX47" fmla="*/ 0 w 1934817"/>
            <a:gd name="connsiteY47" fmla="*/ 387626 h 3876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934817" h="387626">
              <a:moveTo>
                <a:pt x="271670" y="0"/>
              </a:moveTo>
              <a:lnTo>
                <a:pt x="708991" y="0"/>
              </a:lnTo>
              <a:lnTo>
                <a:pt x="657373" y="148061"/>
              </a:lnTo>
              <a:lnTo>
                <a:pt x="490330" y="148060"/>
              </a:lnTo>
              <a:lnTo>
                <a:pt x="323287" y="148061"/>
              </a:lnTo>
              <a:close/>
              <a:moveTo>
                <a:pt x="0" y="0"/>
              </a:moveTo>
              <a:lnTo>
                <a:pt x="271670" y="0"/>
              </a:lnTo>
              <a:lnTo>
                <a:pt x="220052" y="148061"/>
              </a:lnTo>
              <a:lnTo>
                <a:pt x="53009" y="148060"/>
              </a:lnTo>
              <a:lnTo>
                <a:pt x="188150" y="239565"/>
              </a:lnTo>
              <a:lnTo>
                <a:pt x="136530" y="387625"/>
              </a:lnTo>
              <a:lnTo>
                <a:pt x="271670" y="296118"/>
              </a:lnTo>
              <a:lnTo>
                <a:pt x="406809" y="387625"/>
              </a:lnTo>
              <a:lnTo>
                <a:pt x="355189" y="239565"/>
              </a:lnTo>
              <a:lnTo>
                <a:pt x="490330" y="148060"/>
              </a:lnTo>
              <a:lnTo>
                <a:pt x="625471" y="239565"/>
              </a:lnTo>
              <a:lnTo>
                <a:pt x="573851" y="387625"/>
              </a:lnTo>
              <a:lnTo>
                <a:pt x="708991" y="296118"/>
              </a:lnTo>
              <a:lnTo>
                <a:pt x="844130" y="387625"/>
              </a:lnTo>
              <a:lnTo>
                <a:pt x="792510" y="239565"/>
              </a:lnTo>
              <a:lnTo>
                <a:pt x="927651" y="148060"/>
              </a:lnTo>
              <a:lnTo>
                <a:pt x="760608" y="148061"/>
              </a:lnTo>
              <a:lnTo>
                <a:pt x="708991" y="0"/>
              </a:lnTo>
              <a:lnTo>
                <a:pt x="1199321" y="0"/>
              </a:lnTo>
              <a:lnTo>
                <a:pt x="1147703" y="148061"/>
              </a:lnTo>
              <a:lnTo>
                <a:pt x="980660" y="148060"/>
              </a:lnTo>
              <a:lnTo>
                <a:pt x="1115801" y="239565"/>
              </a:lnTo>
              <a:lnTo>
                <a:pt x="1064181" y="387625"/>
              </a:lnTo>
              <a:lnTo>
                <a:pt x="1199321" y="296118"/>
              </a:lnTo>
              <a:lnTo>
                <a:pt x="1334460" y="387625"/>
              </a:lnTo>
              <a:lnTo>
                <a:pt x="1282840" y="239565"/>
              </a:lnTo>
              <a:lnTo>
                <a:pt x="1417981" y="148060"/>
              </a:lnTo>
              <a:lnTo>
                <a:pt x="1250938" y="148061"/>
              </a:lnTo>
              <a:lnTo>
                <a:pt x="1199321" y="0"/>
              </a:lnTo>
              <a:lnTo>
                <a:pt x="1689651" y="0"/>
              </a:lnTo>
              <a:lnTo>
                <a:pt x="1638033" y="148061"/>
              </a:lnTo>
              <a:lnTo>
                <a:pt x="1470990" y="148060"/>
              </a:lnTo>
              <a:lnTo>
                <a:pt x="1606131" y="239565"/>
              </a:lnTo>
              <a:lnTo>
                <a:pt x="1554511" y="387625"/>
              </a:lnTo>
              <a:lnTo>
                <a:pt x="1689651" y="296118"/>
              </a:lnTo>
              <a:lnTo>
                <a:pt x="1824790" y="387625"/>
              </a:lnTo>
              <a:lnTo>
                <a:pt x="1773170" y="239565"/>
              </a:lnTo>
              <a:lnTo>
                <a:pt x="1908311" y="148060"/>
              </a:lnTo>
              <a:lnTo>
                <a:pt x="1741268" y="148061"/>
              </a:lnTo>
              <a:lnTo>
                <a:pt x="1689651" y="0"/>
              </a:lnTo>
              <a:lnTo>
                <a:pt x="1934817" y="0"/>
              </a:lnTo>
              <a:lnTo>
                <a:pt x="1934817" y="387626"/>
              </a:lnTo>
              <a:lnTo>
                <a:pt x="0" y="387626"/>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115661</xdr:colOff>
      <xdr:row>17</xdr:row>
      <xdr:rowOff>69737</xdr:rowOff>
    </xdr:from>
    <xdr:to>
      <xdr:col>9</xdr:col>
      <xdr:colOff>408216</xdr:colOff>
      <xdr:row>26</xdr:row>
      <xdr:rowOff>59532</xdr:rowOff>
    </xdr:to>
    <xdr:grpSp>
      <xdr:nvGrpSpPr>
        <xdr:cNvPr id="14" name="Group 13">
          <a:extLst>
            <a:ext uri="{FF2B5EF4-FFF2-40B4-BE49-F238E27FC236}">
              <a16:creationId xmlns:a16="http://schemas.microsoft.com/office/drawing/2014/main" id="{2CD01416-2405-4AAE-9B61-A88C6E9BB7A4}"/>
            </a:ext>
          </a:extLst>
        </xdr:cNvPr>
        <xdr:cNvGrpSpPr/>
      </xdr:nvGrpSpPr>
      <xdr:grpSpPr>
        <a:xfrm>
          <a:off x="1397206" y="3308237"/>
          <a:ext cx="4777965" cy="1704295"/>
          <a:chOff x="1408340" y="3250407"/>
          <a:chExt cx="4816930" cy="1673679"/>
        </a:xfrm>
      </xdr:grpSpPr>
      <xdr:graphicFrame macro="">
        <xdr:nvGraphicFramePr>
          <xdr:cNvPr id="77" name="Chart 76">
            <a:extLst>
              <a:ext uri="{FF2B5EF4-FFF2-40B4-BE49-F238E27FC236}">
                <a16:creationId xmlns:a16="http://schemas.microsoft.com/office/drawing/2014/main" id="{A1C007A2-5B3B-43BE-B067-E979169078ED}"/>
              </a:ext>
            </a:extLst>
          </xdr:cNvPr>
          <xdr:cNvGraphicFramePr>
            <a:graphicFrameLocks/>
          </xdr:cNvGraphicFramePr>
        </xdr:nvGraphicFramePr>
        <xdr:xfrm>
          <a:off x="1408340" y="3250407"/>
          <a:ext cx="2078491" cy="1673679"/>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78" name="Chart 77">
            <a:extLst>
              <a:ext uri="{FF2B5EF4-FFF2-40B4-BE49-F238E27FC236}">
                <a16:creationId xmlns:a16="http://schemas.microsoft.com/office/drawing/2014/main" id="{03C9A83C-3D13-4894-ADED-E32B1B1E285D}"/>
              </a:ext>
            </a:extLst>
          </xdr:cNvPr>
          <xdr:cNvGraphicFramePr>
            <a:graphicFrameLocks/>
          </xdr:cNvGraphicFramePr>
        </xdr:nvGraphicFramePr>
        <xdr:xfrm>
          <a:off x="4146779" y="3250407"/>
          <a:ext cx="2078491" cy="1673679"/>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10" name="Graphic 9" descr="Male profile with solid fill">
            <a:extLst>
              <a:ext uri="{FF2B5EF4-FFF2-40B4-BE49-F238E27FC236}">
                <a16:creationId xmlns:a16="http://schemas.microsoft.com/office/drawing/2014/main" id="{C2D5B387-2E87-4D27-80F6-C224F21D3F5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741964" y="3588115"/>
            <a:ext cx="803062" cy="815190"/>
          </a:xfrm>
          <a:prstGeom prst="rect">
            <a:avLst/>
          </a:prstGeom>
        </xdr:spPr>
      </xdr:pic>
      <xdr:pic>
        <xdr:nvPicPr>
          <xdr:cNvPr id="12" name="Graphic 11" descr="Female Profile with solid fill">
            <a:extLst>
              <a:ext uri="{FF2B5EF4-FFF2-40B4-BE49-F238E27FC236}">
                <a16:creationId xmlns:a16="http://schemas.microsoft.com/office/drawing/2014/main" id="{8A3D3A24-DCF6-4AAC-8BAC-C49093C9E3E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126562" y="3636829"/>
            <a:ext cx="684000" cy="763393"/>
          </a:xfrm>
          <a:prstGeom prst="rect">
            <a:avLst/>
          </a:prstGeom>
        </xdr:spPr>
      </xdr:pic>
      <xdr:sp macro="" textlink="Gender!$B$8">
        <xdr:nvSpPr>
          <xdr:cNvPr id="79" name="TextBox 78">
            <a:extLst>
              <a:ext uri="{FF2B5EF4-FFF2-40B4-BE49-F238E27FC236}">
                <a16:creationId xmlns:a16="http://schemas.microsoft.com/office/drawing/2014/main" id="{5012E6D3-ECDF-4D37-898E-23B67B848D30}"/>
              </a:ext>
            </a:extLst>
          </xdr:cNvPr>
          <xdr:cNvSpPr txBox="1"/>
        </xdr:nvSpPr>
        <xdr:spPr>
          <a:xfrm>
            <a:off x="2109107" y="3916056"/>
            <a:ext cx="680357" cy="353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84A4317-42DA-4F88-A03C-5730AC98BB02}"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2800">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9">
        <xdr:nvSpPr>
          <xdr:cNvPr id="81" name="TextBox 80">
            <a:extLst>
              <a:ext uri="{FF2B5EF4-FFF2-40B4-BE49-F238E27FC236}">
                <a16:creationId xmlns:a16="http://schemas.microsoft.com/office/drawing/2014/main" id="{A8A8844A-44EB-4CCA-90A0-52FEA3B5A491}"/>
              </a:ext>
            </a:extLst>
          </xdr:cNvPr>
          <xdr:cNvSpPr txBox="1"/>
        </xdr:nvSpPr>
        <xdr:spPr>
          <a:xfrm>
            <a:off x="4830535" y="3882038"/>
            <a:ext cx="680357" cy="3531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320BF53-C981-4FA1-AE7F-D882997D12E9}"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3600">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2</xdr:col>
      <xdr:colOff>595312</xdr:colOff>
      <xdr:row>12</xdr:row>
      <xdr:rowOff>68034</xdr:rowOff>
    </xdr:from>
    <xdr:to>
      <xdr:col>7</xdr:col>
      <xdr:colOff>493259</xdr:colOff>
      <xdr:row>14</xdr:row>
      <xdr:rowOff>68036</xdr:rowOff>
    </xdr:to>
    <xdr:sp macro="" textlink="">
      <xdr:nvSpPr>
        <xdr:cNvPr id="15" name="TextBox 14">
          <a:extLst>
            <a:ext uri="{FF2B5EF4-FFF2-40B4-BE49-F238E27FC236}">
              <a16:creationId xmlns:a16="http://schemas.microsoft.com/office/drawing/2014/main" id="{4B43FD4F-FF9E-4EFF-9BE8-6CDE54AE8978}"/>
            </a:ext>
          </a:extLst>
        </xdr:cNvPr>
        <xdr:cNvSpPr txBox="1"/>
      </xdr:nvSpPr>
      <xdr:spPr>
        <a:xfrm>
          <a:off x="1887991" y="2313213"/>
          <a:ext cx="3129643" cy="374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Gender</a:t>
          </a:r>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289151</xdr:colOff>
      <xdr:row>14</xdr:row>
      <xdr:rowOff>153081</xdr:rowOff>
    </xdr:from>
    <xdr:to>
      <xdr:col>7</xdr:col>
      <xdr:colOff>238124</xdr:colOff>
      <xdr:row>18</xdr:row>
      <xdr:rowOff>119062</xdr:rowOff>
    </xdr:to>
    <mc:AlternateContent xmlns:mc="http://schemas.openxmlformats.org/markup-compatibility/2006" xmlns:a14="http://schemas.microsoft.com/office/drawing/2010/main">
      <mc:Choice Requires="a14">
        <xdr:graphicFrame macro="">
          <xdr:nvGraphicFramePr>
            <xdr:cNvPr id="82" name="Gender 1">
              <a:extLst>
                <a:ext uri="{FF2B5EF4-FFF2-40B4-BE49-F238E27FC236}">
                  <a16:creationId xmlns:a16="http://schemas.microsoft.com/office/drawing/2014/main" id="{A6C96516-AB91-489C-97FC-65934E2166F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852242" y="2820081"/>
              <a:ext cx="1871291" cy="7279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277093</xdr:colOff>
      <xdr:row>13</xdr:row>
      <xdr:rowOff>138546</xdr:rowOff>
    </xdr:from>
    <xdr:to>
      <xdr:col>17</xdr:col>
      <xdr:colOff>398320</xdr:colOff>
      <xdr:row>25</xdr:row>
      <xdr:rowOff>189573</xdr:rowOff>
    </xdr:to>
    <xdr:graphicFrame macro="">
      <xdr:nvGraphicFramePr>
        <xdr:cNvPr id="86" name="Chart 85">
          <a:extLst>
            <a:ext uri="{FF2B5EF4-FFF2-40B4-BE49-F238E27FC236}">
              <a16:creationId xmlns:a16="http://schemas.microsoft.com/office/drawing/2014/main" id="{34F17BD7-A2F2-4223-8F82-21447CFF4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474084</xdr:colOff>
      <xdr:row>11</xdr:row>
      <xdr:rowOff>189261</xdr:rowOff>
    </xdr:from>
    <xdr:to>
      <xdr:col>14</xdr:col>
      <xdr:colOff>372032</xdr:colOff>
      <xdr:row>13</xdr:row>
      <xdr:rowOff>189263</xdr:rowOff>
    </xdr:to>
    <xdr:sp macro="" textlink="">
      <xdr:nvSpPr>
        <xdr:cNvPr id="87" name="TextBox 86">
          <a:extLst>
            <a:ext uri="{FF2B5EF4-FFF2-40B4-BE49-F238E27FC236}">
              <a16:creationId xmlns:a16="http://schemas.microsoft.com/office/drawing/2014/main" id="{CAFE0CE9-5330-44E5-B2D9-8653CBFB4EA9}"/>
            </a:ext>
          </a:extLst>
        </xdr:cNvPr>
        <xdr:cNvSpPr txBox="1"/>
      </xdr:nvSpPr>
      <xdr:spPr>
        <a:xfrm>
          <a:off x="6241039" y="2284761"/>
          <a:ext cx="3101811" cy="38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18</xdr:col>
      <xdr:colOff>162357</xdr:colOff>
      <xdr:row>12</xdr:row>
      <xdr:rowOff>33398</xdr:rowOff>
    </xdr:from>
    <xdr:to>
      <xdr:col>23</xdr:col>
      <xdr:colOff>60304</xdr:colOff>
      <xdr:row>14</xdr:row>
      <xdr:rowOff>33400</xdr:rowOff>
    </xdr:to>
    <xdr:sp macro="" textlink="">
      <xdr:nvSpPr>
        <xdr:cNvPr id="88" name="TextBox 87">
          <a:extLst>
            <a:ext uri="{FF2B5EF4-FFF2-40B4-BE49-F238E27FC236}">
              <a16:creationId xmlns:a16="http://schemas.microsoft.com/office/drawing/2014/main" id="{9C77551B-8931-463B-A205-B127E32205A7}"/>
            </a:ext>
          </a:extLst>
        </xdr:cNvPr>
        <xdr:cNvSpPr txBox="1"/>
      </xdr:nvSpPr>
      <xdr:spPr>
        <a:xfrm>
          <a:off x="11696266" y="2319398"/>
          <a:ext cx="3101811" cy="38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8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543357</xdr:colOff>
      <xdr:row>26</xdr:row>
      <xdr:rowOff>85352</xdr:rowOff>
    </xdr:from>
    <xdr:to>
      <xdr:col>7</xdr:col>
      <xdr:colOff>441304</xdr:colOff>
      <xdr:row>28</xdr:row>
      <xdr:rowOff>85354</xdr:rowOff>
    </xdr:to>
    <xdr:sp macro="" textlink="">
      <xdr:nvSpPr>
        <xdr:cNvPr id="89" name="TextBox 88">
          <a:extLst>
            <a:ext uri="{FF2B5EF4-FFF2-40B4-BE49-F238E27FC236}">
              <a16:creationId xmlns:a16="http://schemas.microsoft.com/office/drawing/2014/main" id="{404D4452-C8EF-4A5E-9464-706D657E67CC}"/>
            </a:ext>
          </a:extLst>
        </xdr:cNvPr>
        <xdr:cNvSpPr txBox="1"/>
      </xdr:nvSpPr>
      <xdr:spPr>
        <a:xfrm>
          <a:off x="1824902" y="5038352"/>
          <a:ext cx="3101811" cy="38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404811</xdr:colOff>
      <xdr:row>26</xdr:row>
      <xdr:rowOff>85352</xdr:rowOff>
    </xdr:from>
    <xdr:to>
      <xdr:col>14</xdr:col>
      <xdr:colOff>302759</xdr:colOff>
      <xdr:row>28</xdr:row>
      <xdr:rowOff>85354</xdr:rowOff>
    </xdr:to>
    <xdr:sp macro="" textlink="">
      <xdr:nvSpPr>
        <xdr:cNvPr id="90" name="TextBox 89">
          <a:extLst>
            <a:ext uri="{FF2B5EF4-FFF2-40B4-BE49-F238E27FC236}">
              <a16:creationId xmlns:a16="http://schemas.microsoft.com/office/drawing/2014/main" id="{1DD5CA14-C937-4A59-B513-A6A80ABD7913}"/>
            </a:ext>
          </a:extLst>
        </xdr:cNvPr>
        <xdr:cNvSpPr txBox="1"/>
      </xdr:nvSpPr>
      <xdr:spPr>
        <a:xfrm>
          <a:off x="6171766" y="5038352"/>
          <a:ext cx="3101811" cy="38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15</xdr:col>
      <xdr:colOff>508720</xdr:colOff>
      <xdr:row>26</xdr:row>
      <xdr:rowOff>102670</xdr:rowOff>
    </xdr:from>
    <xdr:to>
      <xdr:col>20</xdr:col>
      <xdr:colOff>406667</xdr:colOff>
      <xdr:row>28</xdr:row>
      <xdr:rowOff>102672</xdr:rowOff>
    </xdr:to>
    <xdr:sp macro="" textlink="">
      <xdr:nvSpPr>
        <xdr:cNvPr id="91" name="TextBox 90">
          <a:extLst>
            <a:ext uri="{FF2B5EF4-FFF2-40B4-BE49-F238E27FC236}">
              <a16:creationId xmlns:a16="http://schemas.microsoft.com/office/drawing/2014/main" id="{C421F4D5-5D8C-4064-9C3C-17677BE5EB0C}"/>
            </a:ext>
          </a:extLst>
        </xdr:cNvPr>
        <xdr:cNvSpPr txBox="1"/>
      </xdr:nvSpPr>
      <xdr:spPr>
        <a:xfrm>
          <a:off x="10120311" y="5055670"/>
          <a:ext cx="3101811" cy="38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xdr:from>
      <xdr:col>20</xdr:col>
      <xdr:colOff>474083</xdr:colOff>
      <xdr:row>26</xdr:row>
      <xdr:rowOff>102670</xdr:rowOff>
    </xdr:from>
    <xdr:to>
      <xdr:col>25</xdr:col>
      <xdr:colOff>372031</xdr:colOff>
      <xdr:row>28</xdr:row>
      <xdr:rowOff>102672</xdr:rowOff>
    </xdr:to>
    <xdr:sp macro="" textlink="">
      <xdr:nvSpPr>
        <xdr:cNvPr id="92" name="TextBox 91">
          <a:extLst>
            <a:ext uri="{FF2B5EF4-FFF2-40B4-BE49-F238E27FC236}">
              <a16:creationId xmlns:a16="http://schemas.microsoft.com/office/drawing/2014/main" id="{7E76ECB8-D630-4979-830E-5365680BFC39}"/>
            </a:ext>
          </a:extLst>
        </xdr:cNvPr>
        <xdr:cNvSpPr txBox="1"/>
      </xdr:nvSpPr>
      <xdr:spPr>
        <a:xfrm>
          <a:off x="13289538" y="5055670"/>
          <a:ext cx="3101811" cy="38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17</xdr:col>
      <xdr:colOff>528204</xdr:colOff>
      <xdr:row>14</xdr:row>
      <xdr:rowOff>17318</xdr:rowOff>
    </xdr:from>
    <xdr:to>
      <xdr:col>25</xdr:col>
      <xdr:colOff>155864</xdr:colOff>
      <xdr:row>26</xdr:row>
      <xdr:rowOff>34635</xdr:rowOff>
    </xdr:to>
    <mc:AlternateContent xmlns:mc="http://schemas.openxmlformats.org/markup-compatibility/2006">
      <mc:Choice xmlns:cx1="http://schemas.microsoft.com/office/drawing/2015/9/8/chartex" Requires="cx1">
        <xdr:graphicFrame macro="">
          <xdr:nvGraphicFramePr>
            <xdr:cNvPr id="93" name="Chart 92">
              <a:extLst>
                <a:ext uri="{FF2B5EF4-FFF2-40B4-BE49-F238E27FC236}">
                  <a16:creationId xmlns:a16="http://schemas.microsoft.com/office/drawing/2014/main" id="{5183EA9F-9216-4524-883D-5CC659C997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539104" y="2684318"/>
              <a:ext cx="4809260" cy="230331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398319</xdr:colOff>
      <xdr:row>28</xdr:row>
      <xdr:rowOff>69273</xdr:rowOff>
    </xdr:from>
    <xdr:to>
      <xdr:col>9</xdr:col>
      <xdr:colOff>86590</xdr:colOff>
      <xdr:row>39</xdr:row>
      <xdr:rowOff>173183</xdr:rowOff>
    </xdr:to>
    <xdr:graphicFrame macro="">
      <xdr:nvGraphicFramePr>
        <xdr:cNvPr id="94" name="Chart 93">
          <a:extLst>
            <a:ext uri="{FF2B5EF4-FFF2-40B4-BE49-F238E27FC236}">
              <a16:creationId xmlns:a16="http://schemas.microsoft.com/office/drawing/2014/main" id="{60254072-46CD-4FC0-8557-40B222ECB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242454</xdr:colOff>
      <xdr:row>28</xdr:row>
      <xdr:rowOff>86592</xdr:rowOff>
    </xdr:from>
    <xdr:to>
      <xdr:col>15</xdr:col>
      <xdr:colOff>294409</xdr:colOff>
      <xdr:row>40</xdr:row>
      <xdr:rowOff>34636</xdr:rowOff>
    </xdr:to>
    <xdr:graphicFrame macro="">
      <xdr:nvGraphicFramePr>
        <xdr:cNvPr id="95" name="Chart 94">
          <a:extLst>
            <a:ext uri="{FF2B5EF4-FFF2-40B4-BE49-F238E27FC236}">
              <a16:creationId xmlns:a16="http://schemas.microsoft.com/office/drawing/2014/main" id="{C58E2BA6-6F62-4DA4-88C0-15DF26708B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15</xdr:col>
      <xdr:colOff>432953</xdr:colOff>
      <xdr:row>28</xdr:row>
      <xdr:rowOff>95251</xdr:rowOff>
    </xdr:from>
    <xdr:to>
      <xdr:col>20</xdr:col>
      <xdr:colOff>311726</xdr:colOff>
      <xdr:row>39</xdr:row>
      <xdr:rowOff>173183</xdr:rowOff>
    </xdr:to>
    <mc:AlternateContent xmlns:mc="http://schemas.openxmlformats.org/markup-compatibility/2006">
      <mc:Choice xmlns:cx2="http://schemas.microsoft.com/office/drawing/2015/10/21/chartex" Requires="cx2">
        <xdr:graphicFrame macro="">
          <xdr:nvGraphicFramePr>
            <xdr:cNvPr id="96" name="Chart 95">
              <a:extLst>
                <a:ext uri="{FF2B5EF4-FFF2-40B4-BE49-F238E27FC236}">
                  <a16:creationId xmlns:a16="http://schemas.microsoft.com/office/drawing/2014/main" id="{9A0075AB-C422-45C8-848C-28C311CE2A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0148453" y="5429251"/>
              <a:ext cx="3117273" cy="21734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580158</xdr:colOff>
      <xdr:row>28</xdr:row>
      <xdr:rowOff>173182</xdr:rowOff>
    </xdr:from>
    <xdr:to>
      <xdr:col>23</xdr:col>
      <xdr:colOff>363681</xdr:colOff>
      <xdr:row>40</xdr:row>
      <xdr:rowOff>0</xdr:rowOff>
    </xdr:to>
    <mc:AlternateContent xmlns:mc="http://schemas.openxmlformats.org/markup-compatibility/2006" xmlns:a14="http://schemas.microsoft.com/office/drawing/2010/main">
      <mc:Choice Requires="a14">
        <xdr:graphicFrame macro="">
          <xdr:nvGraphicFramePr>
            <xdr:cNvPr id="97" name="Education Field 2">
              <a:extLst>
                <a:ext uri="{FF2B5EF4-FFF2-40B4-BE49-F238E27FC236}">
                  <a16:creationId xmlns:a16="http://schemas.microsoft.com/office/drawing/2014/main" id="{757C50C6-2237-4906-9F45-850A1171265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395613" y="5507182"/>
              <a:ext cx="1705841" cy="2112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424293</xdr:colOff>
      <xdr:row>29</xdr:row>
      <xdr:rowOff>147206</xdr:rowOff>
    </xdr:from>
    <xdr:to>
      <xdr:col>25</xdr:col>
      <xdr:colOff>138545</xdr:colOff>
      <xdr:row>36</xdr:row>
      <xdr:rowOff>69274</xdr:rowOff>
    </xdr:to>
    <mc:AlternateContent xmlns:mc="http://schemas.openxmlformats.org/markup-compatibility/2006" xmlns:a14="http://schemas.microsoft.com/office/drawing/2010/main">
      <mc:Choice Requires="a14">
        <xdr:graphicFrame macro="">
          <xdr:nvGraphicFramePr>
            <xdr:cNvPr id="98" name="Department 1">
              <a:extLst>
                <a:ext uri="{FF2B5EF4-FFF2-40B4-BE49-F238E27FC236}">
                  <a16:creationId xmlns:a16="http://schemas.microsoft.com/office/drawing/2014/main" id="{47EBECEF-D7A9-469A-B7C5-4066CCD70C5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162066" y="5671706"/>
              <a:ext cx="995797" cy="12555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502226</xdr:colOff>
      <xdr:row>29</xdr:row>
      <xdr:rowOff>0</xdr:rowOff>
    </xdr:from>
    <xdr:to>
      <xdr:col>22</xdr:col>
      <xdr:colOff>519546</xdr:colOff>
      <xdr:row>30</xdr:row>
      <xdr:rowOff>103910</xdr:rowOff>
    </xdr:to>
    <xdr:sp macro="" textlink="">
      <xdr:nvSpPr>
        <xdr:cNvPr id="16" name="TextBox 15">
          <a:extLst>
            <a:ext uri="{FF2B5EF4-FFF2-40B4-BE49-F238E27FC236}">
              <a16:creationId xmlns:a16="http://schemas.microsoft.com/office/drawing/2014/main" id="{3E1FC68A-C6E0-48B9-8D37-E0620AB80D7D}"/>
            </a:ext>
          </a:extLst>
        </xdr:cNvPr>
        <xdr:cNvSpPr txBox="1"/>
      </xdr:nvSpPr>
      <xdr:spPr>
        <a:xfrm>
          <a:off x="13317681" y="5524500"/>
          <a:ext cx="1298865" cy="294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latin typeface="Lato Black" panose="020F0502020204030203" pitchFamily="34" charset="0"/>
              <a:ea typeface="Lato Black" panose="020F0502020204030203" pitchFamily="34" charset="0"/>
              <a:cs typeface="Lato Black" panose="020F0502020204030203" pitchFamily="34" charset="0"/>
            </a:rPr>
            <a:t>Education</a:t>
          </a:r>
          <a:r>
            <a:rPr lang="en-IN" sz="1200" baseline="0">
              <a:latin typeface="Lato Black" panose="020F0502020204030203" pitchFamily="34" charset="0"/>
              <a:ea typeface="Lato Black" panose="020F0502020204030203" pitchFamily="34" charset="0"/>
              <a:cs typeface="Lato Black" panose="020F0502020204030203" pitchFamily="34" charset="0"/>
            </a:rPr>
            <a:t> Field</a:t>
          </a:r>
          <a:endParaRPr lang="en-IN" sz="12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225136</xdr:colOff>
      <xdr:row>28</xdr:row>
      <xdr:rowOff>69273</xdr:rowOff>
    </xdr:from>
    <xdr:to>
      <xdr:col>25</xdr:col>
      <xdr:colOff>381000</xdr:colOff>
      <xdr:row>30</xdr:row>
      <xdr:rowOff>0</xdr:rowOff>
    </xdr:to>
    <xdr:sp macro="" textlink="">
      <xdr:nvSpPr>
        <xdr:cNvPr id="99" name="TextBox 98">
          <a:extLst>
            <a:ext uri="{FF2B5EF4-FFF2-40B4-BE49-F238E27FC236}">
              <a16:creationId xmlns:a16="http://schemas.microsoft.com/office/drawing/2014/main" id="{9F868C54-71E1-4F91-874D-69D355D188E6}"/>
            </a:ext>
          </a:extLst>
        </xdr:cNvPr>
        <xdr:cNvSpPr txBox="1"/>
      </xdr:nvSpPr>
      <xdr:spPr>
        <a:xfrm>
          <a:off x="14962909" y="5403273"/>
          <a:ext cx="1437409"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aseline="0">
              <a:latin typeface="Lato Black" panose="020F0502020204030203" pitchFamily="34" charset="0"/>
              <a:ea typeface="Lato Black" panose="020F0502020204030203" pitchFamily="34" charset="0"/>
              <a:cs typeface="Lato Black" panose="020F0502020204030203" pitchFamily="34" charset="0"/>
            </a:rPr>
            <a:t>Department  </a:t>
          </a:r>
          <a:endParaRPr lang="en-IN" sz="12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29.986689699072" createdVersion="7" refreshedVersion="7" minRefreshableVersion="3" recordCount="1471" xr:uid="{278D5AAB-C805-4A95-9C8D-906C8EF98182}">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745914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r>
    <m/>
    <m/>
    <x v="5"/>
    <m/>
    <x v="3"/>
    <x v="6"/>
    <m/>
    <m/>
    <x v="2"/>
    <x v="9"/>
    <x v="3"/>
    <m/>
    <m/>
    <m/>
    <m/>
    <m/>
    <x v="43"/>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782394-9EB7-4E25-8311-A2686CEA443E}"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F8BFE8-6499-4063-B130-345105C90576}" name="Education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C2DA11-9321-4AFE-A0D7-37805136E741}" name="Attrition by Job"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809ECB-53FD-4354-B8D6-5480CD4ABC8C}" name="Deparment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AE971A-DDBF-43B7-B403-78202524F2F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6786D0-FA75-474D-9F16-13DE116396B0}"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h="1" x="2"/>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F23DE9-551E-45A8-AE88-9C0D9FD793E9}" name="Attrition by Ag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137005-12EC-4794-9343-112A49560683}" name="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h="1"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3785FB9-EDC0-4020-AE53-DA6D4F411481}" sourceName="Gender">
  <pivotTables>
    <pivotTable tabId="10" name="Gender"/>
    <pivotTable tabId="15" name="Attrition by Age Group"/>
    <pivotTable tabId="13" name="Attrition by Job"/>
    <pivotTable tabId="14" name="Deparment wise Attrition"/>
    <pivotTable tabId="11" name="Education by Attrition"/>
    <pivotTable tabId="8" name="KPI"/>
    <pivotTable tabId="16" name="Marital Status"/>
  </pivotTables>
  <data>
    <tabular pivotCacheId="745914719">
      <items count="3">
        <i x="0" s="1"/>
        <i x="1" s="1"/>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3457591-6647-4EB6-A5D8-1597E5A8B4B9}" sourceName="Department">
  <pivotTables>
    <pivotTable tabId="15" name="Attrition by Age Group"/>
    <pivotTable tabId="13" name="Attrition by Job"/>
    <pivotTable tabId="14" name="Deparment wise Attrition"/>
    <pivotTable tabId="11" name="Education by Attrition"/>
    <pivotTable tabId="10" name="Gender"/>
    <pivotTable tabId="8" name="KPI"/>
    <pivotTable tabId="16" name="Marital Status"/>
    <pivotTable tabId="9" name="PivotTable1"/>
  </pivotTables>
  <data>
    <tabular pivotCacheId="745914719">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FFA97D1-ABA0-4712-8E92-784F2F350BFF}" sourceName="Education Field">
  <pivotTables>
    <pivotTable tabId="15" name="Attrition by Age Group"/>
    <pivotTable tabId="13" name="Attrition by Job"/>
    <pivotTable tabId="14" name="Deparment wise Attrition"/>
    <pivotTable tabId="11" name="Education by Attrition"/>
    <pivotTable tabId="10" name="Gender"/>
    <pivotTable tabId="8" name="KPI"/>
    <pivotTable tabId="16" name="Marital Status"/>
    <pivotTable tabId="9" name="PivotTable1"/>
  </pivotTables>
  <data>
    <tabular pivotCacheId="745914719">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60FEE61-B669-4222-9B37-4EA1F94BFECD}" cache="Slicer_Gender" caption="Gender" rowHeight="257175"/>
  <slicer name="Education Field" xr10:uid="{6927DBC5-F4BF-4E01-9909-2FA24EED4CAE}" cache="Slicer_Education_Field1" caption="Education Field"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D02FC0C-B136-4872-B64D-E4DA5D659363}" cache="Slicer_Department" caption="Department" rowHeight="257175"/>
  <slicer name="Education Field 1" xr10:uid="{0BA88D44-45C7-4D25-831E-07071ACFA8D7}" cache="Slicer_Education_Field1"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B1CF7D4-4F37-4006-9912-34E2235C10D1}" cache="Slicer_Gender" caption="Gender" columnCount="2" style="SlicerStyleDark1" rowHeight="257175"/>
  <slicer name="Department 1" xr10:uid="{22143BAE-CDC7-44D0-A920-EF5D4B74F404}" cache="Slicer_Department" style="SlicerStyleDark1" rowHeight="257175"/>
  <slicer name="Education Field 2" xr10:uid="{003AAB31-A520-4F70-B37C-5156882DCBF0}" cache="Slicer_Education_Field1"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5C4D-C40E-49D4-9F66-AA6C354A4FC1}">
  <dimension ref="A3:C9"/>
  <sheetViews>
    <sheetView workbookViewId="0">
      <selection activeCell="M6" sqref="M6"/>
    </sheetView>
  </sheetViews>
  <sheetFormatPr defaultRowHeight="15.75" x14ac:dyDescent="0.25"/>
  <cols>
    <col min="1" max="1" width="12.125" bestFit="1" customWidth="1"/>
    <col min="2" max="2" width="21.75" bestFit="1" customWidth="1"/>
  </cols>
  <sheetData>
    <row r="3" spans="1:3" x14ac:dyDescent="0.25">
      <c r="A3" s="14" t="s">
        <v>1566</v>
      </c>
      <c r="B3" s="10" t="s">
        <v>1568</v>
      </c>
    </row>
    <row r="4" spans="1:3" x14ac:dyDescent="0.25">
      <c r="A4" s="15" t="s">
        <v>51</v>
      </c>
      <c r="B4" s="16">
        <v>588</v>
      </c>
    </row>
    <row r="5" spans="1:3" x14ac:dyDescent="0.25">
      <c r="A5" s="17" t="s">
        <v>62</v>
      </c>
      <c r="B5" s="18">
        <v>882</v>
      </c>
    </row>
    <row r="6" spans="1:3" x14ac:dyDescent="0.25">
      <c r="A6" s="19" t="s">
        <v>1567</v>
      </c>
      <c r="B6" s="11">
        <v>1470</v>
      </c>
    </row>
    <row r="8" spans="1:3" x14ac:dyDescent="0.25">
      <c r="A8" s="20" t="s">
        <v>51</v>
      </c>
      <c r="B8">
        <f>IFERROR(GETPIVOTDATA("Employee Count",$A$3,"Gender","Female"),0)</f>
        <v>588</v>
      </c>
      <c r="C8" s="21">
        <f>IFERROR(B8/($B$8+$B$9),0)</f>
        <v>0.4</v>
      </c>
    </row>
    <row r="9" spans="1:3" x14ac:dyDescent="0.25">
      <c r="A9" s="20" t="s">
        <v>62</v>
      </c>
      <c r="B9">
        <f>IFERROR(GETPIVOTDATA("Employee Count",$A$3,"Gender","Male"),0)</f>
        <v>882</v>
      </c>
      <c r="C9" s="21">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B96BD-BD68-4EF3-8009-12F3C7EB4163}">
  <dimension ref="A3:B9"/>
  <sheetViews>
    <sheetView workbookViewId="0">
      <selection activeCell="H15" sqref="H15"/>
    </sheetView>
  </sheetViews>
  <sheetFormatPr defaultRowHeight="15.75" x14ac:dyDescent="0.25"/>
  <cols>
    <col min="1" max="1" width="16.125" bestFit="1" customWidth="1"/>
    <col min="2" max="2" width="21.75" bestFit="1" customWidth="1"/>
  </cols>
  <sheetData>
    <row r="3" spans="1:2" x14ac:dyDescent="0.25">
      <c r="A3" s="14" t="s">
        <v>1566</v>
      </c>
      <c r="B3" s="10" t="s">
        <v>1569</v>
      </c>
    </row>
    <row r="4" spans="1:2" x14ac:dyDescent="0.25">
      <c r="A4" s="15" t="s">
        <v>134</v>
      </c>
      <c r="B4" s="16">
        <v>5</v>
      </c>
    </row>
    <row r="5" spans="1:2" x14ac:dyDescent="0.25">
      <c r="A5" s="17" t="s">
        <v>65</v>
      </c>
      <c r="B5" s="18">
        <v>31</v>
      </c>
    </row>
    <row r="6" spans="1:2" x14ac:dyDescent="0.25">
      <c r="A6" s="17" t="s">
        <v>55</v>
      </c>
      <c r="B6" s="18">
        <v>44</v>
      </c>
    </row>
    <row r="7" spans="1:2" x14ac:dyDescent="0.25">
      <c r="A7" s="17" t="s">
        <v>71</v>
      </c>
      <c r="B7" s="18">
        <v>58</v>
      </c>
    </row>
    <row r="8" spans="1:2" x14ac:dyDescent="0.25">
      <c r="A8" s="17" t="s">
        <v>77</v>
      </c>
      <c r="B8" s="18">
        <v>99</v>
      </c>
    </row>
    <row r="9" spans="1:2" x14ac:dyDescent="0.25">
      <c r="A9" s="19" t="s">
        <v>1567</v>
      </c>
      <c r="B9" s="11">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FA3F1-2CD3-4EE5-A471-01E8F9E4D8CA}">
  <dimension ref="A3:E13"/>
  <sheetViews>
    <sheetView workbookViewId="0">
      <selection activeCell="H10" sqref="H10"/>
    </sheetView>
  </sheetViews>
  <sheetFormatPr defaultRowHeight="15.75" x14ac:dyDescent="0.25"/>
  <cols>
    <col min="1" max="1" width="22.875" bestFit="1" customWidth="1"/>
    <col min="2" max="2" width="21.75" bestFit="1" customWidth="1"/>
    <col min="4" max="4" width="22.875" bestFit="1" customWidth="1"/>
  </cols>
  <sheetData>
    <row r="3" spans="1:5" x14ac:dyDescent="0.25">
      <c r="A3" s="14" t="s">
        <v>1566</v>
      </c>
      <c r="B3" s="10" t="s">
        <v>1569</v>
      </c>
      <c r="D3" t="s">
        <v>9</v>
      </c>
      <c r="E3" t="s">
        <v>0</v>
      </c>
    </row>
    <row r="4" spans="1:5" x14ac:dyDescent="0.25">
      <c r="A4" s="15" t="s">
        <v>83</v>
      </c>
      <c r="B4" s="16">
        <v>9</v>
      </c>
      <c r="D4" t="str">
        <f>A4</f>
        <v>Healthcare Representative</v>
      </c>
      <c r="E4">
        <f>GETPIVOTDATA("CF_attrition count",$A$3,"Job Role",A4)</f>
        <v>9</v>
      </c>
    </row>
    <row r="5" spans="1:5" x14ac:dyDescent="0.25">
      <c r="A5" s="17" t="s">
        <v>163</v>
      </c>
      <c r="B5" s="18">
        <v>12</v>
      </c>
      <c r="D5" t="str">
        <f t="shared" ref="D5:D12" si="0">A5</f>
        <v>Human Resources</v>
      </c>
      <c r="E5">
        <f t="shared" ref="E5:E12" si="1">GETPIVOTDATA("CF_attrition count",$A$3,"Job Role",A5)</f>
        <v>12</v>
      </c>
    </row>
    <row r="6" spans="1:5" x14ac:dyDescent="0.25">
      <c r="A6" s="17" t="s">
        <v>68</v>
      </c>
      <c r="B6" s="18">
        <v>62</v>
      </c>
      <c r="D6" t="str">
        <f t="shared" si="0"/>
        <v>Laboratory Technician</v>
      </c>
      <c r="E6">
        <f t="shared" si="1"/>
        <v>62</v>
      </c>
    </row>
    <row r="7" spans="1:5" x14ac:dyDescent="0.25">
      <c r="A7" s="17" t="s">
        <v>95</v>
      </c>
      <c r="B7" s="18">
        <v>5</v>
      </c>
      <c r="D7" t="str">
        <f t="shared" si="0"/>
        <v>Manager</v>
      </c>
      <c r="E7">
        <f t="shared" si="1"/>
        <v>5</v>
      </c>
    </row>
    <row r="8" spans="1:5" x14ac:dyDescent="0.25">
      <c r="A8" s="17" t="s">
        <v>81</v>
      </c>
      <c r="B8" s="18">
        <v>10</v>
      </c>
      <c r="D8" t="str">
        <f t="shared" si="0"/>
        <v>Manufacturing Director</v>
      </c>
      <c r="E8">
        <f t="shared" si="1"/>
        <v>10</v>
      </c>
    </row>
    <row r="9" spans="1:5" x14ac:dyDescent="0.25">
      <c r="A9" s="17" t="s">
        <v>101</v>
      </c>
      <c r="B9" s="18">
        <v>2</v>
      </c>
      <c r="D9" t="str">
        <f t="shared" si="0"/>
        <v>Research Director</v>
      </c>
      <c r="E9">
        <f t="shared" si="1"/>
        <v>2</v>
      </c>
    </row>
    <row r="10" spans="1:5" x14ac:dyDescent="0.25">
      <c r="A10" s="17" t="s">
        <v>63</v>
      </c>
      <c r="B10" s="18">
        <v>47</v>
      </c>
      <c r="D10" t="str">
        <f t="shared" si="0"/>
        <v>Research Scientist</v>
      </c>
      <c r="E10">
        <f t="shared" si="1"/>
        <v>47</v>
      </c>
    </row>
    <row r="11" spans="1:5" x14ac:dyDescent="0.25">
      <c r="A11" s="17" t="s">
        <v>52</v>
      </c>
      <c r="B11" s="18">
        <v>57</v>
      </c>
      <c r="D11" t="str">
        <f t="shared" si="0"/>
        <v>Sales Executive</v>
      </c>
      <c r="E11">
        <f t="shared" si="1"/>
        <v>57</v>
      </c>
    </row>
    <row r="12" spans="1:5" x14ac:dyDescent="0.25">
      <c r="A12" s="17" t="s">
        <v>99</v>
      </c>
      <c r="B12" s="18">
        <v>33</v>
      </c>
      <c r="D12" t="str">
        <f t="shared" si="0"/>
        <v>Sales Representative</v>
      </c>
      <c r="E12">
        <f t="shared" si="1"/>
        <v>33</v>
      </c>
    </row>
    <row r="13" spans="1:5" x14ac:dyDescent="0.25">
      <c r="A13" s="19" t="s">
        <v>1567</v>
      </c>
      <c r="B13" s="11">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41E9-43B9-4D65-810B-F19A9203D930}">
  <dimension ref="A3:B7"/>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4" t="s">
        <v>1566</v>
      </c>
      <c r="B3" s="10" t="s">
        <v>1569</v>
      </c>
    </row>
    <row r="4" spans="1:2" x14ac:dyDescent="0.25">
      <c r="A4" s="15" t="s">
        <v>161</v>
      </c>
      <c r="B4" s="22">
        <v>5.0632911392405063E-2</v>
      </c>
    </row>
    <row r="5" spans="1:2" x14ac:dyDescent="0.25">
      <c r="A5" s="17" t="s">
        <v>60</v>
      </c>
      <c r="B5" s="23">
        <v>0.56118143459915615</v>
      </c>
    </row>
    <row r="6" spans="1:2" x14ac:dyDescent="0.25">
      <c r="A6" s="17" t="s">
        <v>48</v>
      </c>
      <c r="B6" s="23">
        <v>0.3881856540084388</v>
      </c>
    </row>
    <row r="7" spans="1:2" x14ac:dyDescent="0.25">
      <c r="A7" s="19" t="s">
        <v>1567</v>
      </c>
      <c r="B7" s="24">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9C1B4-AFC1-4F3B-BFA8-D22159E16C86}">
  <dimension ref="A3:C7"/>
  <sheetViews>
    <sheetView workbookViewId="0">
      <selection activeCell="K5" sqref="K5"/>
    </sheetView>
  </sheetViews>
  <sheetFormatPr defaultRowHeight="15.75" x14ac:dyDescent="0.25"/>
  <cols>
    <col min="1" max="1" width="23.125" bestFit="1" customWidth="1"/>
  </cols>
  <sheetData>
    <row r="3" spans="1:3" x14ac:dyDescent="0.25">
      <c r="A3" s="10" t="s">
        <v>1562</v>
      </c>
    </row>
    <row r="4" spans="1:3" x14ac:dyDescent="0.25">
      <c r="A4" s="12">
        <v>2.6265306122448981</v>
      </c>
    </row>
    <row r="6" spans="1:3" x14ac:dyDescent="0.25">
      <c r="A6" t="s">
        <v>1563</v>
      </c>
      <c r="B6" s="13">
        <f>GETPIVOTDATA("Job Satisfaction",$A$3)</f>
        <v>2.6265306122448981</v>
      </c>
      <c r="C6">
        <f>B6/4</f>
        <v>0.65663265306122454</v>
      </c>
    </row>
    <row r="7" spans="1:3" x14ac:dyDescent="0.25">
      <c r="A7" t="s">
        <v>1564</v>
      </c>
      <c r="B7" s="13">
        <f>4-B6</f>
        <v>1.3734693877551019</v>
      </c>
      <c r="C7">
        <f>B7/4</f>
        <v>0.34336734693877546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6D27D-2DFB-4A22-B70F-9E0499208EC9}">
  <dimension ref="A3:E7"/>
  <sheetViews>
    <sheetView workbookViewId="0">
      <selection activeCell="AB30" sqref="AB30"/>
    </sheetView>
  </sheetViews>
  <sheetFormatPr defaultRowHeight="15.75" x14ac:dyDescent="0.25"/>
  <cols>
    <col min="1" max="1" width="23.375" bestFit="1" customWidth="1"/>
    <col min="2" max="2" width="22.625" bestFit="1" customWidth="1"/>
    <col min="3" max="3" width="13.375" bestFit="1" customWidth="1"/>
    <col min="4" max="4" width="15.25" bestFit="1" customWidth="1"/>
    <col min="5" max="5" width="11.25" bestFit="1" customWidth="1"/>
  </cols>
  <sheetData>
    <row r="3" spans="1:5" x14ac:dyDescent="0.25">
      <c r="A3" s="2" t="s">
        <v>1554</v>
      </c>
      <c r="B3" s="6" t="s">
        <v>1555</v>
      </c>
      <c r="C3" s="3" t="s">
        <v>1556</v>
      </c>
    </row>
    <row r="4" spans="1:5" x14ac:dyDescent="0.25">
      <c r="A4" s="4">
        <v>1470</v>
      </c>
      <c r="B4" s="7">
        <v>237</v>
      </c>
      <c r="C4" s="5">
        <v>36.923809523809524</v>
      </c>
    </row>
    <row r="6" spans="1:5" x14ac:dyDescent="0.25">
      <c r="A6" t="s">
        <v>1557</v>
      </c>
      <c r="B6" t="s">
        <v>1558</v>
      </c>
      <c r="C6" t="s">
        <v>1559</v>
      </c>
      <c r="D6" t="s">
        <v>1560</v>
      </c>
      <c r="E6" t="s">
        <v>1561</v>
      </c>
    </row>
    <row r="7" spans="1:5" x14ac:dyDescent="0.25">
      <c r="A7">
        <f>GETPIVOTDATA("Count of Employee Number",$A$3)</f>
        <v>1470</v>
      </c>
      <c r="B7">
        <f>GETPIVOTDATA("Sum of CF_attrition counts",$A$3)</f>
        <v>237</v>
      </c>
      <c r="C7" s="9">
        <f>GETPIVOTDATA("Average of Age",$A$3)</f>
        <v>36.923809523809524</v>
      </c>
      <c r="D7">
        <f>A7-B7</f>
        <v>1233</v>
      </c>
      <c r="E7" s="8">
        <f>B7/A7</f>
        <v>0.16122448979591836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FCD4B-3766-46A7-9DED-BF35415FFC8A}">
  <dimension ref="A3:B9"/>
  <sheetViews>
    <sheetView workbookViewId="0">
      <selection activeCell="K19" sqref="K19"/>
    </sheetView>
  </sheetViews>
  <sheetFormatPr defaultRowHeight="15.75" x14ac:dyDescent="0.25"/>
  <cols>
    <col min="1" max="1" width="12.125" bestFit="1" customWidth="1"/>
    <col min="2" max="2" width="21.75" bestFit="1" customWidth="1"/>
  </cols>
  <sheetData>
    <row r="3" spans="1:2" x14ac:dyDescent="0.25">
      <c r="A3" s="14" t="s">
        <v>1566</v>
      </c>
      <c r="B3" s="10" t="s">
        <v>1569</v>
      </c>
    </row>
    <row r="4" spans="1:2" x14ac:dyDescent="0.25">
      <c r="A4" s="15" t="s">
        <v>69</v>
      </c>
      <c r="B4" s="16">
        <v>112</v>
      </c>
    </row>
    <row r="5" spans="1:2" x14ac:dyDescent="0.25">
      <c r="A5" s="17" t="s">
        <v>46</v>
      </c>
      <c r="B5" s="18">
        <v>51</v>
      </c>
    </row>
    <row r="6" spans="1:2" x14ac:dyDescent="0.25">
      <c r="A6" s="17" t="s">
        <v>92</v>
      </c>
      <c r="B6" s="18">
        <v>38</v>
      </c>
    </row>
    <row r="7" spans="1:2" x14ac:dyDescent="0.25">
      <c r="A7" s="17" t="s">
        <v>58</v>
      </c>
      <c r="B7" s="18">
        <v>25</v>
      </c>
    </row>
    <row r="8" spans="1:2" x14ac:dyDescent="0.25">
      <c r="A8" s="17" t="s">
        <v>75</v>
      </c>
      <c r="B8" s="18">
        <v>11</v>
      </c>
    </row>
    <row r="9" spans="1:2" x14ac:dyDescent="0.25">
      <c r="A9" s="19" t="s">
        <v>1567</v>
      </c>
      <c r="B9" s="1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0450-0909-4AC9-BAFF-A2A3A1E991AD}">
  <dimension ref="A3:E7"/>
  <sheetViews>
    <sheetView workbookViewId="0">
      <selection activeCell="F20" sqref="F20"/>
    </sheetView>
  </sheetViews>
  <sheetFormatPr defaultRowHeight="15.75" x14ac:dyDescent="0.25"/>
  <cols>
    <col min="1" max="1" width="12.125" bestFit="1" customWidth="1"/>
    <col min="2" max="2" width="15" bestFit="1" customWidth="1"/>
    <col min="4" max="4" width="12.25" bestFit="1" customWidth="1"/>
  </cols>
  <sheetData>
    <row r="3" spans="1:5" x14ac:dyDescent="0.25">
      <c r="A3" s="14" t="s">
        <v>1566</v>
      </c>
      <c r="B3" s="10" t="s">
        <v>1570</v>
      </c>
      <c r="D3" t="s">
        <v>10</v>
      </c>
      <c r="E3" t="s">
        <v>0</v>
      </c>
    </row>
    <row r="4" spans="1:5" x14ac:dyDescent="0.25">
      <c r="A4" s="15" t="s">
        <v>79</v>
      </c>
      <c r="B4" s="16">
        <v>327</v>
      </c>
      <c r="D4" t="str">
        <f>A4</f>
        <v>Divorced</v>
      </c>
      <c r="E4">
        <f>GETPIVOTDATA("Attrition",$A$3,"Marital Status",A4)</f>
        <v>327</v>
      </c>
    </row>
    <row r="5" spans="1:5" x14ac:dyDescent="0.25">
      <c r="A5" s="17" t="s">
        <v>53</v>
      </c>
      <c r="B5" s="18">
        <v>470</v>
      </c>
      <c r="D5" t="str">
        <f t="shared" ref="D5:D6" si="0">A5</f>
        <v>Single</v>
      </c>
      <c r="E5">
        <f t="shared" ref="E5:E6" si="1">GETPIVOTDATA("Attrition",$A$3,"Marital Status",A5)</f>
        <v>470</v>
      </c>
    </row>
    <row r="6" spans="1:5" x14ac:dyDescent="0.25">
      <c r="A6" s="17" t="s">
        <v>64</v>
      </c>
      <c r="B6" s="18">
        <v>673</v>
      </c>
      <c r="D6" t="str">
        <f t="shared" si="0"/>
        <v>Married</v>
      </c>
      <c r="E6">
        <f t="shared" si="1"/>
        <v>673</v>
      </c>
    </row>
    <row r="7" spans="1:5" x14ac:dyDescent="0.25">
      <c r="A7" s="19" t="s">
        <v>1567</v>
      </c>
      <c r="B7" s="1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sqref="A1:XFD1048576"/>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A12:AC22"/>
  <sheetViews>
    <sheetView showGridLines="0" tabSelected="1" zoomScale="55" zoomScaleNormal="55" workbookViewId="0">
      <selection sqref="A1:XFD1048576"/>
    </sheetView>
  </sheetViews>
  <sheetFormatPr defaultColWidth="11.25" defaultRowHeight="15" customHeight="1" x14ac:dyDescent="0.25"/>
  <cols>
    <col min="1" max="26" width="8.5" style="25" customWidth="1"/>
    <col min="27" max="16384" width="11.25" style="25"/>
  </cols>
  <sheetData>
    <row r="12" spans="27:27" ht="15" customHeight="1" x14ac:dyDescent="0.25">
      <c r="AA12" s="25" t="s">
        <v>1565</v>
      </c>
    </row>
    <row r="22" spans="29:29" ht="15" customHeight="1" x14ac:dyDescent="0.25">
      <c r="AC22" s="26"/>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Gender</vt:lpstr>
      <vt:lpstr>Education by Attrition</vt:lpstr>
      <vt:lpstr>Attrition by Job</vt:lpstr>
      <vt:lpstr>Deparment wise Attrition</vt:lpstr>
      <vt:lpstr>Rating</vt:lpstr>
      <vt:lpstr>KPI</vt:lpstr>
      <vt:lpstr>Attrition by Age Group</vt:lpstr>
      <vt:lpstr>Marital Status</vt:lpstr>
      <vt:lpstr>Data</vt:lpstr>
      <vt:lpstr>HR_Analytics_Dashboard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Nikhil</cp:lastModifiedBy>
  <dcterms:created xsi:type="dcterms:W3CDTF">2022-12-29T16:02:46Z</dcterms:created>
  <dcterms:modified xsi:type="dcterms:W3CDTF">2024-02-08T00:05:50Z</dcterms:modified>
</cp:coreProperties>
</file>