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is pc\Desktop\CVA\"/>
    </mc:Choice>
  </mc:AlternateContent>
  <bookViews>
    <workbookView xWindow="0" yWindow="0" windowWidth="20490" windowHeight="738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9" i="1" l="1"/>
  <c r="J110" i="1"/>
  <c r="J111" i="1"/>
  <c r="J112" i="1"/>
  <c r="J113" i="1"/>
  <c r="J114" i="1"/>
  <c r="J115" i="1"/>
  <c r="J116" i="1"/>
  <c r="J117" i="1"/>
  <c r="J108" i="1"/>
  <c r="J118" i="1" s="1"/>
  <c r="D42" i="1"/>
  <c r="D49" i="1" s="1"/>
  <c r="E42" i="1"/>
  <c r="F42" i="1"/>
  <c r="F45" i="1" s="1"/>
  <c r="G42" i="1"/>
  <c r="G47" i="1" s="1"/>
  <c r="H42" i="1"/>
  <c r="H47" i="1" s="1"/>
  <c r="I42" i="1"/>
  <c r="J42" i="1"/>
  <c r="J45" i="1" s="1"/>
  <c r="K42" i="1"/>
  <c r="K50" i="1" s="1"/>
  <c r="L42" i="1"/>
  <c r="L45" i="1" s="1"/>
  <c r="C42" i="1"/>
  <c r="C48" i="1" s="1"/>
  <c r="E45" i="1"/>
  <c r="I47" i="1"/>
  <c r="L48" i="1"/>
  <c r="H51" i="1"/>
  <c r="L46" i="1" l="1"/>
  <c r="H50" i="1"/>
  <c r="H46" i="1"/>
  <c r="L47" i="1"/>
  <c r="H48" i="1"/>
  <c r="H49" i="1"/>
  <c r="H45" i="1"/>
  <c r="K51" i="1"/>
  <c r="G49" i="1"/>
  <c r="K45" i="1"/>
  <c r="D50" i="1"/>
  <c r="G50" i="1"/>
  <c r="K47" i="1"/>
  <c r="G46" i="1"/>
  <c r="G51" i="1"/>
  <c r="K49" i="1"/>
  <c r="K48" i="1"/>
  <c r="G45" i="1"/>
  <c r="L51" i="1"/>
  <c r="L50" i="1"/>
  <c r="L49" i="1"/>
  <c r="G48" i="1"/>
  <c r="D48" i="1"/>
  <c r="D46" i="1"/>
  <c r="D45" i="1"/>
  <c r="D51" i="1"/>
  <c r="D47" i="1"/>
  <c r="C50" i="1"/>
  <c r="C46" i="1"/>
  <c r="K46" i="1"/>
  <c r="E49" i="1"/>
  <c r="E46" i="1"/>
  <c r="I45" i="1"/>
  <c r="E50" i="1"/>
  <c r="C45" i="1"/>
  <c r="C49" i="1"/>
  <c r="C47" i="1"/>
  <c r="C51" i="1"/>
  <c r="I50" i="1"/>
  <c r="I49" i="1"/>
  <c r="I46" i="1"/>
  <c r="F48" i="1"/>
  <c r="E51" i="1"/>
  <c r="I48" i="1"/>
  <c r="E48" i="1"/>
  <c r="E47" i="1"/>
  <c r="J48" i="1"/>
  <c r="I51" i="1"/>
  <c r="J50" i="1"/>
  <c r="F50" i="1"/>
  <c r="J46" i="1"/>
  <c r="F46" i="1"/>
  <c r="J51" i="1"/>
  <c r="F51" i="1"/>
  <c r="J49" i="1"/>
  <c r="F49" i="1"/>
  <c r="J47" i="1"/>
  <c r="F47" i="1"/>
  <c r="O103" i="1"/>
  <c r="O102" i="1"/>
  <c r="O101" i="1"/>
  <c r="O100" i="1"/>
  <c r="O99" i="1"/>
  <c r="O98" i="1"/>
  <c r="O97" i="1"/>
  <c r="O96" i="1"/>
  <c r="O95" i="1"/>
  <c r="O94" i="1"/>
  <c r="E53" i="1"/>
  <c r="G52" i="1"/>
  <c r="I53" i="1"/>
  <c r="K52" i="1"/>
  <c r="C53" i="1"/>
  <c r="H53" i="1" l="1"/>
  <c r="D53" i="1"/>
  <c r="L53" i="1"/>
  <c r="J54" i="1"/>
  <c r="F54" i="1"/>
  <c r="J52" i="1"/>
  <c r="F52" i="1"/>
  <c r="C54" i="1"/>
  <c r="I54" i="1"/>
  <c r="E54" i="1"/>
  <c r="K53" i="1"/>
  <c r="G53" i="1"/>
  <c r="C52" i="1"/>
  <c r="I52" i="1"/>
  <c r="E52" i="1"/>
  <c r="L54" i="1"/>
  <c r="H54" i="1"/>
  <c r="D54" i="1"/>
  <c r="J53" i="1"/>
  <c r="F53" i="1"/>
  <c r="L52" i="1"/>
  <c r="H52" i="1"/>
  <c r="D52" i="1"/>
  <c r="K54" i="1"/>
  <c r="G54" i="1"/>
  <c r="M53" i="1" l="1"/>
  <c r="M47" i="1"/>
  <c r="M52" i="1"/>
  <c r="M51" i="1"/>
  <c r="M54" i="1"/>
  <c r="M46" i="1"/>
  <c r="M45" i="1"/>
  <c r="F59" i="1" s="1"/>
  <c r="M49" i="1"/>
  <c r="M50" i="1"/>
  <c r="M48" i="1"/>
  <c r="F67" i="1"/>
  <c r="F64" i="1"/>
  <c r="F66" i="1"/>
  <c r="F68" i="1"/>
  <c r="F65" i="1"/>
  <c r="F61" i="1"/>
  <c r="F62" i="1"/>
  <c r="F60" i="1"/>
  <c r="F63" i="1"/>
</calcChain>
</file>

<file path=xl/sharedStrings.xml><?xml version="1.0" encoding="utf-8"?>
<sst xmlns="http://schemas.openxmlformats.org/spreadsheetml/2006/main" count="152" uniqueCount="80">
  <si>
    <t>Column1</t>
  </si>
  <si>
    <t>Column2</t>
  </si>
  <si>
    <t>Column3</t>
  </si>
  <si>
    <t>Column4</t>
  </si>
  <si>
    <t>Column5</t>
  </si>
  <si>
    <t>Column6</t>
  </si>
  <si>
    <t>Column7</t>
  </si>
  <si>
    <t>Column8</t>
  </si>
  <si>
    <t>Column9</t>
  </si>
  <si>
    <t>Column10</t>
  </si>
  <si>
    <t>Column11</t>
  </si>
  <si>
    <t>Column12</t>
  </si>
  <si>
    <t>Column14</t>
  </si>
  <si>
    <t>Column15</t>
  </si>
  <si>
    <t>Column16</t>
  </si>
  <si>
    <t>Column17</t>
  </si>
  <si>
    <t>Column18</t>
  </si>
  <si>
    <t>Column19</t>
  </si>
  <si>
    <t>Column20</t>
  </si>
  <si>
    <t>RQ1</t>
  </si>
  <si>
    <t>RQ2</t>
  </si>
  <si>
    <t>RQ3</t>
  </si>
  <si>
    <t>RQ4</t>
  </si>
  <si>
    <t>RQ5</t>
  </si>
  <si>
    <t>RQ6</t>
  </si>
  <si>
    <t>RQ7</t>
  </si>
  <si>
    <t>RQ8</t>
  </si>
  <si>
    <t>RQ9</t>
  </si>
  <si>
    <t>RQ10</t>
  </si>
  <si>
    <t>Step 1:</t>
  </si>
  <si>
    <t>Set up the n requirements in the rows and columns of an 
n * n matrix.</t>
  </si>
  <si>
    <t>A total of 10 candidate requirements are considered and termed as RQ1,RQ2,RQ3,RQ4…. RQ10. By using all the candidate requirements a 10 X 10 matrix is formed.</t>
  </si>
  <si>
    <t>Step 2:</t>
  </si>
  <si>
    <t>Perform pairwise comparisons of all the requirements
 according to the criterion.</t>
  </si>
  <si>
    <t xml:space="preserve">The fundamental scale is used for this purpose.  A pair wise comparision between all the candidate requirements is done. Based on their importance the values are selected for each pair and termed as comparison matrix.   </t>
  </si>
  <si>
    <t>AHP pair wise comparision to assess the relative cost</t>
  </si>
  <si>
    <t>Comparision Matrix</t>
  </si>
  <si>
    <t>Step 3:</t>
  </si>
  <si>
    <t>Use averaging over normalized columns to estimate the eigenvalues of the matrix</t>
  </si>
  <si>
    <t>First of all, the sum of each column in the comparision matrix is calculated. Then the all the cells in each colum is divide with the respective column sum. Later the sum of every row is calculated.</t>
  </si>
  <si>
    <r>
      <t>C</t>
    </r>
    <r>
      <rPr>
        <b/>
        <sz val="12"/>
        <color theme="1"/>
        <rFont val="Times New Roman"/>
        <family val="1"/>
      </rPr>
      <t>olumn Sum</t>
    </r>
  </si>
  <si>
    <t>Row Sum</t>
  </si>
  <si>
    <t>Then the obtained matrix  is divided with the total no of requirements in order to normalize. Then the resulted matrix is termed as the priority matrix(estimation of eigen values).</t>
  </si>
  <si>
    <t>/</t>
  </si>
  <si>
    <r>
      <rPr>
        <b/>
        <sz val="12"/>
        <color theme="1"/>
        <rFont val="Times New Roman"/>
        <family val="1"/>
      </rPr>
      <t xml:space="preserve">/ </t>
    </r>
    <r>
      <rPr>
        <sz val="12"/>
        <color theme="1"/>
        <rFont val="Times New Roman"/>
        <family val="1"/>
      </rPr>
      <t>10</t>
    </r>
  </si>
  <si>
    <t>=</t>
  </si>
  <si>
    <t>Priority</t>
  </si>
  <si>
    <t>Step 4:</t>
  </si>
  <si>
    <t>Assign each requirement its relative value based on the
estimated eigenvalues</t>
  </si>
  <si>
    <t xml:space="preserve"> The eign values obtained in the previous step is used inorder to find the relative value of each requirement</t>
  </si>
  <si>
    <t>RQ3 contains 5 per of requirements total value</t>
  </si>
  <si>
    <t>RQ5 contains 6 per of requirements total value</t>
  </si>
  <si>
    <t>RQ9 contains 17 per of requirements total value</t>
  </si>
  <si>
    <t xml:space="preserve">Along with the obtained relative values, consistency index and consistency ratio are also calculated to find the accuracy. </t>
  </si>
  <si>
    <t>Consistency Index:</t>
  </si>
  <si>
    <t>It is an indicator of the result accuracy.</t>
  </si>
  <si>
    <r>
      <t>CI =(</t>
    </r>
    <r>
      <rPr>
        <b/>
        <sz val="12"/>
        <color theme="1"/>
        <rFont val="Calibri"/>
        <family val="2"/>
      </rPr>
      <t>λ-n)/(n-1)</t>
    </r>
  </si>
  <si>
    <t>n is the no of requirements</t>
  </si>
  <si>
    <t>λ is calculated by multiplying comparision matrix by priority vector</t>
  </si>
  <si>
    <t>RQ1 contains 17 per of requirements total value</t>
  </si>
  <si>
    <t>RQ2 contains 12 per of requirements total value</t>
  </si>
  <si>
    <t>RQ4 contains 5 per of requirements total value</t>
  </si>
  <si>
    <t>RQ6 contains 15 per of requirements total value</t>
  </si>
  <si>
    <t>RQ7 contains  6 per of requirements total value</t>
  </si>
  <si>
    <t>RQ8 contains  10 per of requirements total value</t>
  </si>
  <si>
    <t>RQ10 contains 17 per of requirements total value</t>
  </si>
  <si>
    <t>Priority Vector</t>
  </si>
  <si>
    <t>Resulting Vector</t>
  </si>
  <si>
    <t>Then the first element in the resulting vector is divided by the first element of the priority vector and so on</t>
  </si>
  <si>
    <t>Resulting</t>
  </si>
  <si>
    <t>Sum</t>
  </si>
  <si>
    <t>Inorder to calculate the value of λ, an average over the elements in the resulting vector and the value is :</t>
  </si>
  <si>
    <t>Now the consistency index is calculated</t>
  </si>
  <si>
    <t xml:space="preserve">Inorder to check whether the consistency matrix is acceptable, the consistency ratio is calculated </t>
  </si>
  <si>
    <t>CR = Consistency Index/Random Indices</t>
  </si>
  <si>
    <t>For 10 requirements the value is random indices is 1.49</t>
  </si>
  <si>
    <t>λ = (104.53)/10 = 10.45</t>
  </si>
  <si>
    <t>CI= (10.45-10)/(10-1) = 0.050</t>
  </si>
  <si>
    <t>CR= 0.050/1.49 =0.034</t>
  </si>
  <si>
    <t>If the value of the consistency ratio is less than or equal to 0.1 then it is considered as acceptable .Now in this case the value is 0.034 which is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</si>
</sst>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Times New Roman"/>
      <family val="1"/>
    </font>
    <font>
      <sz val="12"/>
      <color theme="1"/>
      <name val="Times New Roman"/>
      <family val="1"/>
    </font>
    <font>
      <b/>
      <sz val="12"/>
      <color theme="1"/>
      <name val="Calibri"/>
      <family val="2"/>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2" fillId="0" borderId="2" xfId="0" applyNumberFormat="1" applyFont="1" applyBorder="1" applyAlignment="1">
      <alignment horizontal="center" vertical="center"/>
    </xf>
    <xf numFmtId="2" fontId="2" fillId="0" borderId="2" xfId="0" applyNumberFormat="1" applyFont="1" applyBorder="1" applyAlignment="1">
      <alignment horizontal="center" vertical="center"/>
    </xf>
    <xf numFmtId="0" fontId="2" fillId="0" borderId="0" xfId="0" applyFont="1" applyAlignment="1">
      <alignment vertical="center"/>
    </xf>
    <xf numFmtId="0" fontId="1" fillId="0" borderId="0" xfId="0" applyFont="1" applyAlignment="1">
      <alignment horizontal="left" vertical="center"/>
    </xf>
  </cellXfs>
  <cellStyles count="1">
    <cellStyle name="Normal" xfId="0" builtinId="0"/>
  </cellStyles>
  <dxfs count="21">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1:S170" totalsRowShown="0" headerRowDxfId="20" dataDxfId="19">
  <autoFilter ref="A1:S170"/>
  <tableColumns count="19">
    <tableColumn id="1" name="Column1" dataDxfId="18"/>
    <tableColumn id="2" name="Column2" dataDxfId="17"/>
    <tableColumn id="3" name="Column3" dataDxfId="16"/>
    <tableColumn id="4" name="Column4" dataDxfId="15"/>
    <tableColumn id="5" name="Column5" dataDxfId="14"/>
    <tableColumn id="6" name="Column6" dataDxfId="13"/>
    <tableColumn id="7" name="Column7" dataDxfId="12"/>
    <tableColumn id="8" name="Column8" dataDxfId="11"/>
    <tableColumn id="9" name="Column9" dataDxfId="10"/>
    <tableColumn id="10" name="Column10" dataDxfId="9"/>
    <tableColumn id="11" name="Column11" dataDxfId="8"/>
    <tableColumn id="12" name="Column12" dataDxfId="7"/>
    <tableColumn id="14" name="Column14" dataDxfId="6"/>
    <tableColumn id="15" name="Column15" dataDxfId="5">
      <calculatedColumnFormula>#REF!</calculatedColumnFormula>
    </tableColumn>
    <tableColumn id="16" name="Column16" dataDxfId="4"/>
    <tableColumn id="17" name="Column17" dataDxfId="3"/>
    <tableColumn id="18" name="Column18" dataDxfId="2"/>
    <tableColumn id="19" name="Column19" dataDxfId="1"/>
    <tableColumn id="20" name="Column20" dataDxfId="0"/>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tabSelected="1" topLeftCell="A63" workbookViewId="0">
      <selection activeCell="I89" sqref="I89"/>
    </sheetView>
  </sheetViews>
  <sheetFormatPr defaultRowHeight="15.75" x14ac:dyDescent="0.25"/>
  <cols>
    <col min="1" max="1" width="11" style="2" customWidth="1"/>
    <col min="2" max="2" width="13" style="2" customWidth="1"/>
    <col min="3" max="9" width="11" style="2" customWidth="1"/>
    <col min="10" max="13" width="12" style="2" customWidth="1"/>
    <col min="14" max="14" width="15.5703125" style="2" customWidth="1"/>
    <col min="15" max="15" width="17.28515625" style="2" customWidth="1"/>
    <col min="16" max="20" width="12" style="2" customWidth="1"/>
    <col min="21" max="16384" width="9.140625" style="2"/>
  </cols>
  <sheetData>
    <row r="1" spans="1:19"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3" spans="1:19" x14ac:dyDescent="0.25">
      <c r="A3" s="1"/>
      <c r="G3" s="1" t="s">
        <v>35</v>
      </c>
      <c r="O3" s="3"/>
      <c r="P3" s="3"/>
    </row>
    <row r="4" spans="1:19" x14ac:dyDescent="0.25">
      <c r="A4" s="1"/>
      <c r="G4" s="1"/>
      <c r="M4" s="3"/>
      <c r="N4" s="4"/>
      <c r="O4" s="3"/>
      <c r="P4" s="3"/>
    </row>
    <row r="5" spans="1:19" x14ac:dyDescent="0.25">
      <c r="A5" s="1" t="s">
        <v>29</v>
      </c>
      <c r="F5" s="1" t="s">
        <v>30</v>
      </c>
      <c r="G5" s="1"/>
      <c r="M5" s="3"/>
      <c r="N5" s="4"/>
      <c r="O5" s="3"/>
      <c r="P5" s="3"/>
    </row>
    <row r="6" spans="1:19" x14ac:dyDescent="0.25">
      <c r="A6" s="1"/>
      <c r="F6" s="1"/>
      <c r="G6" s="1"/>
      <c r="M6" s="3"/>
      <c r="N6" s="4"/>
      <c r="O6" s="3"/>
      <c r="P6" s="3"/>
    </row>
    <row r="7" spans="1:19" ht="29.25" customHeight="1" x14ac:dyDescent="0.25">
      <c r="A7" s="1"/>
      <c r="B7" s="5" t="s">
        <v>31</v>
      </c>
      <c r="E7" s="5"/>
      <c r="F7" s="1"/>
      <c r="G7" s="1"/>
      <c r="M7" s="3"/>
      <c r="N7" s="4"/>
      <c r="O7" s="3"/>
      <c r="P7" s="3"/>
    </row>
    <row r="8" spans="1:19" x14ac:dyDescent="0.25">
      <c r="A8" s="1"/>
      <c r="F8" s="1"/>
      <c r="G8" s="1"/>
      <c r="M8" s="3"/>
      <c r="N8" s="4"/>
      <c r="O8" s="3"/>
      <c r="P8" s="3"/>
    </row>
    <row r="9" spans="1:19" x14ac:dyDescent="0.25">
      <c r="A9" s="1" t="s">
        <v>32</v>
      </c>
      <c r="F9" s="1" t="s">
        <v>33</v>
      </c>
    </row>
    <row r="10" spans="1:19" x14ac:dyDescent="0.25">
      <c r="A10" s="1"/>
      <c r="M10" s="3"/>
      <c r="N10" s="4"/>
      <c r="O10" s="3"/>
      <c r="P10" s="3"/>
    </row>
    <row r="11" spans="1:19" ht="22.5" customHeight="1" x14ac:dyDescent="0.25">
      <c r="A11" s="6"/>
      <c r="B11" s="7" t="s">
        <v>34</v>
      </c>
      <c r="C11" s="8"/>
      <c r="D11" s="8"/>
      <c r="E11" s="8"/>
      <c r="F11" s="8"/>
      <c r="G11" s="8"/>
      <c r="H11" s="8"/>
      <c r="I11" s="8"/>
      <c r="J11" s="8"/>
      <c r="K11" s="8"/>
      <c r="L11" s="8"/>
      <c r="M11" s="9"/>
      <c r="N11" s="10"/>
      <c r="O11" s="9"/>
      <c r="P11" s="9"/>
      <c r="Q11" s="8"/>
      <c r="R11" s="8"/>
      <c r="S11" s="8"/>
    </row>
    <row r="14" spans="1:19" x14ac:dyDescent="0.25">
      <c r="C14" s="1" t="s">
        <v>19</v>
      </c>
      <c r="D14" s="1" t="s">
        <v>20</v>
      </c>
      <c r="E14" s="1" t="s">
        <v>21</v>
      </c>
      <c r="F14" s="1" t="s">
        <v>22</v>
      </c>
      <c r="G14" s="1" t="s">
        <v>23</v>
      </c>
      <c r="H14" s="1" t="s">
        <v>24</v>
      </c>
      <c r="I14" s="1" t="s">
        <v>25</v>
      </c>
      <c r="J14" s="1" t="s">
        <v>26</v>
      </c>
      <c r="K14" s="1" t="s">
        <v>27</v>
      </c>
      <c r="L14" s="1" t="s">
        <v>28</v>
      </c>
    </row>
    <row r="15" spans="1:19" x14ac:dyDescent="0.25">
      <c r="B15" s="1" t="s">
        <v>19</v>
      </c>
      <c r="C15" s="2">
        <v>1</v>
      </c>
      <c r="D15" s="2">
        <v>2</v>
      </c>
      <c r="E15" s="2">
        <v>3</v>
      </c>
      <c r="F15" s="2">
        <v>4</v>
      </c>
      <c r="G15" s="2">
        <v>3</v>
      </c>
      <c r="H15" s="2">
        <v>1</v>
      </c>
      <c r="I15" s="2">
        <v>3</v>
      </c>
      <c r="J15" s="2">
        <v>2</v>
      </c>
      <c r="K15" s="2">
        <v>1</v>
      </c>
      <c r="L15" s="2">
        <v>2</v>
      </c>
    </row>
    <row r="16" spans="1:19" x14ac:dyDescent="0.25">
      <c r="B16" s="1" t="s">
        <v>20</v>
      </c>
      <c r="C16" s="2">
        <v>0.5</v>
      </c>
      <c r="D16" s="2">
        <v>1</v>
      </c>
      <c r="E16" s="2">
        <v>2</v>
      </c>
      <c r="F16" s="2">
        <v>2</v>
      </c>
      <c r="G16" s="2">
        <v>1</v>
      </c>
      <c r="H16" s="2">
        <v>2</v>
      </c>
      <c r="I16" s="2">
        <v>1</v>
      </c>
      <c r="J16" s="2">
        <v>1</v>
      </c>
      <c r="K16" s="2">
        <v>1</v>
      </c>
      <c r="L16" s="2">
        <v>2</v>
      </c>
    </row>
    <row r="17" spans="1:16" x14ac:dyDescent="0.25">
      <c r="B17" s="1" t="s">
        <v>21</v>
      </c>
      <c r="C17" s="2">
        <v>0.33</v>
      </c>
      <c r="D17" s="2">
        <v>0.5</v>
      </c>
      <c r="E17" s="2">
        <v>1</v>
      </c>
      <c r="F17" s="2">
        <v>1</v>
      </c>
      <c r="G17" s="2">
        <v>1</v>
      </c>
      <c r="H17" s="2">
        <v>0.33</v>
      </c>
      <c r="I17" s="2">
        <v>1</v>
      </c>
      <c r="J17" s="2">
        <v>0.33</v>
      </c>
      <c r="K17" s="2">
        <v>0.25</v>
      </c>
      <c r="L17" s="2">
        <v>1</v>
      </c>
    </row>
    <row r="18" spans="1:16" x14ac:dyDescent="0.25">
      <c r="B18" s="1" t="s">
        <v>22</v>
      </c>
      <c r="C18" s="2">
        <v>0.25</v>
      </c>
      <c r="D18" s="2">
        <v>0.5</v>
      </c>
      <c r="E18" s="2">
        <v>1</v>
      </c>
      <c r="F18" s="2">
        <v>1</v>
      </c>
      <c r="G18" s="2">
        <v>1</v>
      </c>
      <c r="H18" s="2">
        <v>0.25</v>
      </c>
      <c r="I18" s="2">
        <v>1</v>
      </c>
      <c r="J18" s="2">
        <v>0.5</v>
      </c>
      <c r="K18" s="2">
        <v>0.25</v>
      </c>
      <c r="L18" s="2">
        <v>0.5</v>
      </c>
    </row>
    <row r="19" spans="1:16" x14ac:dyDescent="0.25">
      <c r="B19" s="1" t="s">
        <v>23</v>
      </c>
      <c r="C19" s="2">
        <v>0.33</v>
      </c>
      <c r="D19" s="2">
        <v>1</v>
      </c>
      <c r="E19" s="2">
        <v>1</v>
      </c>
      <c r="F19" s="2">
        <v>1</v>
      </c>
      <c r="G19" s="2">
        <v>1</v>
      </c>
      <c r="H19" s="2">
        <v>0.25</v>
      </c>
      <c r="I19" s="2">
        <v>1</v>
      </c>
      <c r="J19" s="2">
        <v>0.5</v>
      </c>
      <c r="K19" s="2">
        <v>0.33</v>
      </c>
      <c r="L19" s="2">
        <v>1</v>
      </c>
      <c r="N19" s="1" t="s">
        <v>36</v>
      </c>
    </row>
    <row r="20" spans="1:16" x14ac:dyDescent="0.25">
      <c r="B20" s="1" t="s">
        <v>24</v>
      </c>
      <c r="C20" s="2">
        <v>1</v>
      </c>
      <c r="D20" s="2">
        <v>0.5</v>
      </c>
      <c r="E20" s="2">
        <v>3</v>
      </c>
      <c r="F20" s="2">
        <v>4</v>
      </c>
      <c r="G20" s="2">
        <v>4</v>
      </c>
      <c r="H20" s="2">
        <v>1</v>
      </c>
      <c r="I20" s="2">
        <v>2</v>
      </c>
      <c r="J20" s="2">
        <v>2</v>
      </c>
      <c r="K20" s="2">
        <v>1</v>
      </c>
      <c r="L20" s="2">
        <v>2</v>
      </c>
    </row>
    <row r="21" spans="1:16" x14ac:dyDescent="0.25">
      <c r="B21" s="1" t="s">
        <v>25</v>
      </c>
      <c r="C21" s="2">
        <v>0.33</v>
      </c>
      <c r="D21" s="2">
        <v>1</v>
      </c>
      <c r="E21" s="2">
        <v>1</v>
      </c>
      <c r="F21" s="2">
        <v>1</v>
      </c>
      <c r="G21" s="2">
        <v>1</v>
      </c>
      <c r="H21" s="2">
        <v>0.5</v>
      </c>
      <c r="I21" s="2">
        <v>1</v>
      </c>
      <c r="J21" s="2">
        <v>0.5</v>
      </c>
      <c r="K21" s="2">
        <v>0.33</v>
      </c>
      <c r="L21" s="2">
        <v>1</v>
      </c>
    </row>
    <row r="22" spans="1:16" x14ac:dyDescent="0.25">
      <c r="B22" s="1" t="s">
        <v>26</v>
      </c>
      <c r="C22" s="2">
        <v>0.5</v>
      </c>
      <c r="D22" s="2">
        <v>1</v>
      </c>
      <c r="E22" s="2">
        <v>3</v>
      </c>
      <c r="F22" s="2">
        <v>2</v>
      </c>
      <c r="G22" s="2">
        <v>3</v>
      </c>
      <c r="H22" s="2">
        <v>0.5</v>
      </c>
      <c r="I22" s="2">
        <v>2</v>
      </c>
      <c r="J22" s="2">
        <v>1</v>
      </c>
      <c r="K22" s="2">
        <v>0.5</v>
      </c>
      <c r="L22" s="2">
        <v>1</v>
      </c>
    </row>
    <row r="23" spans="1:16" x14ac:dyDescent="0.25">
      <c r="B23" s="1" t="s">
        <v>27</v>
      </c>
      <c r="C23" s="2">
        <v>1</v>
      </c>
      <c r="D23" s="2">
        <v>1</v>
      </c>
      <c r="E23" s="2">
        <v>4</v>
      </c>
      <c r="F23" s="2">
        <v>4</v>
      </c>
      <c r="G23" s="2">
        <v>3</v>
      </c>
      <c r="H23" s="2">
        <v>1</v>
      </c>
      <c r="I23" s="2">
        <v>3</v>
      </c>
      <c r="J23" s="2">
        <v>2</v>
      </c>
      <c r="K23" s="2">
        <v>1</v>
      </c>
      <c r="L23" s="2">
        <v>3</v>
      </c>
    </row>
    <row r="24" spans="1:16" x14ac:dyDescent="0.25">
      <c r="B24" s="1" t="s">
        <v>28</v>
      </c>
      <c r="C24" s="2">
        <v>0.5</v>
      </c>
      <c r="D24" s="2">
        <v>0.5</v>
      </c>
      <c r="E24" s="2">
        <v>1</v>
      </c>
      <c r="F24" s="2">
        <v>2</v>
      </c>
      <c r="G24" s="2">
        <v>1</v>
      </c>
      <c r="H24" s="2">
        <v>0.5</v>
      </c>
      <c r="I24" s="2">
        <v>1</v>
      </c>
      <c r="J24" s="2">
        <v>1</v>
      </c>
      <c r="K24" s="2">
        <v>0.33</v>
      </c>
      <c r="L24" s="2">
        <v>1</v>
      </c>
    </row>
    <row r="25" spans="1:16" x14ac:dyDescent="0.25">
      <c r="B25" s="1"/>
      <c r="M25" s="3"/>
      <c r="N25" s="4"/>
      <c r="O25" s="3"/>
      <c r="P25" s="3"/>
    </row>
    <row r="26" spans="1:16" x14ac:dyDescent="0.25">
      <c r="A26" s="1" t="s">
        <v>37</v>
      </c>
      <c r="B26" s="1"/>
      <c r="F26" s="1" t="s">
        <v>38</v>
      </c>
      <c r="M26" s="3"/>
      <c r="N26" s="4"/>
      <c r="O26" s="3"/>
      <c r="P26" s="3"/>
    </row>
    <row r="27" spans="1:16" x14ac:dyDescent="0.25">
      <c r="A27" s="1"/>
      <c r="B27" s="1"/>
      <c r="M27" s="3"/>
      <c r="N27" s="4"/>
      <c r="O27" s="3"/>
      <c r="P27" s="3"/>
    </row>
    <row r="28" spans="1:16" ht="26.25" customHeight="1" x14ac:dyDescent="0.25">
      <c r="B28" s="5" t="s">
        <v>39</v>
      </c>
      <c r="M28" s="3"/>
      <c r="N28" s="4"/>
      <c r="O28" s="3"/>
      <c r="P28" s="3"/>
    </row>
    <row r="29" spans="1:16" x14ac:dyDescent="0.25">
      <c r="M29" s="3"/>
      <c r="N29" s="4"/>
      <c r="O29" s="3"/>
      <c r="P29" s="3"/>
    </row>
    <row r="30" spans="1:16" x14ac:dyDescent="0.25">
      <c r="C30" s="1" t="s">
        <v>19</v>
      </c>
      <c r="D30" s="1" t="s">
        <v>20</v>
      </c>
      <c r="E30" s="1" t="s">
        <v>21</v>
      </c>
      <c r="F30" s="1" t="s">
        <v>22</v>
      </c>
      <c r="G30" s="1" t="s">
        <v>23</v>
      </c>
      <c r="H30" s="1" t="s">
        <v>24</v>
      </c>
      <c r="I30" s="1" t="s">
        <v>25</v>
      </c>
      <c r="J30" s="1" t="s">
        <v>26</v>
      </c>
      <c r="K30" s="1" t="s">
        <v>27</v>
      </c>
      <c r="L30" s="1" t="s">
        <v>28</v>
      </c>
    </row>
    <row r="31" spans="1:16" x14ac:dyDescent="0.25">
      <c r="B31" s="1" t="s">
        <v>19</v>
      </c>
      <c r="C31" s="2">
        <v>1</v>
      </c>
      <c r="D31" s="2">
        <v>2</v>
      </c>
      <c r="E31" s="2">
        <v>3</v>
      </c>
      <c r="F31" s="2">
        <v>4</v>
      </c>
      <c r="G31" s="2">
        <v>3</v>
      </c>
      <c r="H31" s="2">
        <v>1</v>
      </c>
      <c r="I31" s="2">
        <v>3</v>
      </c>
      <c r="J31" s="2">
        <v>2</v>
      </c>
      <c r="K31" s="2">
        <v>1</v>
      </c>
      <c r="L31" s="2">
        <v>2</v>
      </c>
    </row>
    <row r="32" spans="1:16" x14ac:dyDescent="0.25">
      <c r="B32" s="1" t="s">
        <v>20</v>
      </c>
      <c r="C32" s="2">
        <v>0.5</v>
      </c>
      <c r="D32" s="2">
        <v>1</v>
      </c>
      <c r="E32" s="2">
        <v>2</v>
      </c>
      <c r="F32" s="2">
        <v>2</v>
      </c>
      <c r="G32" s="2">
        <v>1</v>
      </c>
      <c r="H32" s="2">
        <v>2</v>
      </c>
      <c r="I32" s="2">
        <v>1</v>
      </c>
      <c r="J32" s="2">
        <v>1</v>
      </c>
      <c r="K32" s="2">
        <v>1</v>
      </c>
      <c r="L32" s="2">
        <v>2</v>
      </c>
    </row>
    <row r="33" spans="2:16" x14ac:dyDescent="0.25">
      <c r="B33" s="1" t="s">
        <v>21</v>
      </c>
      <c r="C33" s="2">
        <v>0.33</v>
      </c>
      <c r="D33" s="2">
        <v>0.5</v>
      </c>
      <c r="E33" s="2">
        <v>1</v>
      </c>
      <c r="F33" s="2">
        <v>1</v>
      </c>
      <c r="G33" s="2">
        <v>1</v>
      </c>
      <c r="H33" s="2">
        <v>0.33</v>
      </c>
      <c r="I33" s="2">
        <v>1</v>
      </c>
      <c r="J33" s="2">
        <v>0.33</v>
      </c>
      <c r="K33" s="2">
        <v>0.25</v>
      </c>
      <c r="L33" s="2">
        <v>1</v>
      </c>
    </row>
    <row r="34" spans="2:16" x14ac:dyDescent="0.25">
      <c r="B34" s="1" t="s">
        <v>22</v>
      </c>
      <c r="C34" s="2">
        <v>0.25</v>
      </c>
      <c r="D34" s="2">
        <v>0.5</v>
      </c>
      <c r="E34" s="2">
        <v>1</v>
      </c>
      <c r="F34" s="2">
        <v>1</v>
      </c>
      <c r="G34" s="2">
        <v>1</v>
      </c>
      <c r="H34" s="2">
        <v>0.25</v>
      </c>
      <c r="I34" s="2">
        <v>1</v>
      </c>
      <c r="J34" s="2">
        <v>0.5</v>
      </c>
      <c r="K34" s="2">
        <v>0.25</v>
      </c>
      <c r="L34" s="2">
        <v>0.5</v>
      </c>
    </row>
    <row r="35" spans="2:16" x14ac:dyDescent="0.25">
      <c r="B35" s="1" t="s">
        <v>23</v>
      </c>
      <c r="C35" s="2">
        <v>0.33</v>
      </c>
      <c r="D35" s="2">
        <v>1</v>
      </c>
      <c r="E35" s="2">
        <v>1</v>
      </c>
      <c r="F35" s="2">
        <v>1</v>
      </c>
      <c r="G35" s="2">
        <v>1</v>
      </c>
      <c r="H35" s="2">
        <v>0.25</v>
      </c>
      <c r="I35" s="2">
        <v>1</v>
      </c>
      <c r="J35" s="2">
        <v>0.5</v>
      </c>
      <c r="K35" s="2">
        <v>0.33</v>
      </c>
      <c r="L35" s="2">
        <v>1</v>
      </c>
      <c r="N35" s="1"/>
    </row>
    <row r="36" spans="2:16" x14ac:dyDescent="0.25">
      <c r="B36" s="1" t="s">
        <v>24</v>
      </c>
      <c r="C36" s="2">
        <v>1</v>
      </c>
      <c r="D36" s="2">
        <v>0.5</v>
      </c>
      <c r="E36" s="2">
        <v>3</v>
      </c>
      <c r="F36" s="2">
        <v>4</v>
      </c>
      <c r="G36" s="2">
        <v>4</v>
      </c>
      <c r="H36" s="2">
        <v>1</v>
      </c>
      <c r="I36" s="2">
        <v>2</v>
      </c>
      <c r="J36" s="2">
        <v>2</v>
      </c>
      <c r="K36" s="2">
        <v>1</v>
      </c>
      <c r="L36" s="2">
        <v>2</v>
      </c>
    </row>
    <row r="37" spans="2:16" x14ac:dyDescent="0.25">
      <c r="B37" s="1" t="s">
        <v>25</v>
      </c>
      <c r="C37" s="2">
        <v>0.33</v>
      </c>
      <c r="D37" s="2">
        <v>1</v>
      </c>
      <c r="E37" s="2">
        <v>1</v>
      </c>
      <c r="F37" s="2">
        <v>1</v>
      </c>
      <c r="G37" s="2">
        <v>1</v>
      </c>
      <c r="H37" s="2">
        <v>0.5</v>
      </c>
      <c r="I37" s="2">
        <v>1</v>
      </c>
      <c r="J37" s="2">
        <v>0.5</v>
      </c>
      <c r="K37" s="2">
        <v>0.33</v>
      </c>
      <c r="L37" s="2">
        <v>1</v>
      </c>
    </row>
    <row r="38" spans="2:16" x14ac:dyDescent="0.25">
      <c r="B38" s="1" t="s">
        <v>26</v>
      </c>
      <c r="C38" s="2">
        <v>0.5</v>
      </c>
      <c r="D38" s="2">
        <v>1</v>
      </c>
      <c r="E38" s="2">
        <v>3</v>
      </c>
      <c r="F38" s="2">
        <v>2</v>
      </c>
      <c r="G38" s="2">
        <v>3</v>
      </c>
      <c r="H38" s="2">
        <v>0.5</v>
      </c>
      <c r="I38" s="2">
        <v>2</v>
      </c>
      <c r="J38" s="2">
        <v>1</v>
      </c>
      <c r="K38" s="2">
        <v>0.5</v>
      </c>
      <c r="L38" s="2">
        <v>1</v>
      </c>
    </row>
    <row r="39" spans="2:16" x14ac:dyDescent="0.25">
      <c r="B39" s="1" t="s">
        <v>27</v>
      </c>
      <c r="C39" s="2">
        <v>1</v>
      </c>
      <c r="D39" s="2">
        <v>1</v>
      </c>
      <c r="E39" s="2">
        <v>4</v>
      </c>
      <c r="F39" s="2">
        <v>4</v>
      </c>
      <c r="G39" s="2">
        <v>3</v>
      </c>
      <c r="H39" s="2">
        <v>1</v>
      </c>
      <c r="I39" s="2">
        <v>3</v>
      </c>
      <c r="J39" s="2">
        <v>2</v>
      </c>
      <c r="K39" s="2">
        <v>1</v>
      </c>
      <c r="L39" s="2">
        <v>3</v>
      </c>
    </row>
    <row r="40" spans="2:16" x14ac:dyDescent="0.25">
      <c r="B40" s="1" t="s">
        <v>28</v>
      </c>
      <c r="C40" s="2">
        <v>0.5</v>
      </c>
      <c r="D40" s="2">
        <v>0.5</v>
      </c>
      <c r="E40" s="2">
        <v>1</v>
      </c>
      <c r="F40" s="2">
        <v>2</v>
      </c>
      <c r="G40" s="2">
        <v>1</v>
      </c>
      <c r="H40" s="2">
        <v>0.5</v>
      </c>
      <c r="I40" s="2">
        <v>1</v>
      </c>
      <c r="J40" s="2">
        <v>1</v>
      </c>
      <c r="K40" s="2">
        <v>0.33</v>
      </c>
      <c r="L40" s="2">
        <v>1</v>
      </c>
    </row>
    <row r="41" spans="2:16" x14ac:dyDescent="0.25">
      <c r="B41" s="1"/>
    </row>
    <row r="42" spans="2:16" x14ac:dyDescent="0.25">
      <c r="B42" s="2" t="s">
        <v>40</v>
      </c>
      <c r="C42" s="2">
        <f>SUBTOTAL(109,C31:C41)</f>
        <v>5.74</v>
      </c>
      <c r="D42" s="2">
        <f t="shared" ref="D42:L42" si="0">SUBTOTAL(109,D31:D41)</f>
        <v>9</v>
      </c>
      <c r="E42" s="2">
        <f t="shared" si="0"/>
        <v>20</v>
      </c>
      <c r="F42" s="2">
        <f t="shared" si="0"/>
        <v>22</v>
      </c>
      <c r="G42" s="2">
        <f t="shared" si="0"/>
        <v>19</v>
      </c>
      <c r="H42" s="2">
        <f t="shared" si="0"/>
        <v>7.33</v>
      </c>
      <c r="I42" s="2">
        <f t="shared" si="0"/>
        <v>16</v>
      </c>
      <c r="J42" s="2">
        <f t="shared" si="0"/>
        <v>10.83</v>
      </c>
      <c r="K42" s="2">
        <f t="shared" si="0"/>
        <v>5.99</v>
      </c>
      <c r="L42" s="2">
        <f t="shared" si="0"/>
        <v>14.5</v>
      </c>
    </row>
    <row r="43" spans="2:16" x14ac:dyDescent="0.25">
      <c r="M43" s="3"/>
      <c r="N43" s="4"/>
      <c r="O43" s="3"/>
      <c r="P43" s="3"/>
    </row>
    <row r="44" spans="2:16" x14ac:dyDescent="0.25">
      <c r="B44" s="1"/>
      <c r="C44" s="1" t="s">
        <v>19</v>
      </c>
      <c r="D44" s="1" t="s">
        <v>20</v>
      </c>
      <c r="E44" s="1" t="s">
        <v>21</v>
      </c>
      <c r="F44" s="1" t="s">
        <v>22</v>
      </c>
      <c r="G44" s="1" t="s">
        <v>23</v>
      </c>
      <c r="H44" s="1" t="s">
        <v>24</v>
      </c>
      <c r="I44" s="1" t="s">
        <v>25</v>
      </c>
      <c r="J44" s="1" t="s">
        <v>26</v>
      </c>
      <c r="K44" s="1" t="s">
        <v>27</v>
      </c>
      <c r="L44" s="1" t="s">
        <v>28</v>
      </c>
      <c r="M44" s="1" t="s">
        <v>41</v>
      </c>
    </row>
    <row r="45" spans="2:16" x14ac:dyDescent="0.25">
      <c r="B45" s="1" t="s">
        <v>19</v>
      </c>
      <c r="C45" s="4">
        <f t="shared" ref="C45:L45" si="1">C15/C42</f>
        <v>0.17421602787456444</v>
      </c>
      <c r="D45" s="4">
        <f t="shared" si="1"/>
        <v>0.22222222222222221</v>
      </c>
      <c r="E45" s="4">
        <f t="shared" si="1"/>
        <v>0.15</v>
      </c>
      <c r="F45" s="4">
        <f t="shared" si="1"/>
        <v>0.18181818181818182</v>
      </c>
      <c r="G45" s="4">
        <f t="shared" si="1"/>
        <v>0.15789473684210525</v>
      </c>
      <c r="H45" s="4">
        <f t="shared" si="1"/>
        <v>0.13642564802182811</v>
      </c>
      <c r="I45" s="4">
        <f t="shared" si="1"/>
        <v>0.1875</v>
      </c>
      <c r="J45" s="4">
        <f t="shared" si="1"/>
        <v>0.18467220683287164</v>
      </c>
      <c r="K45" s="4">
        <f t="shared" si="1"/>
        <v>0.1669449081803005</v>
      </c>
      <c r="L45" s="4">
        <f t="shared" si="1"/>
        <v>0.13793103448275862</v>
      </c>
      <c r="M45" s="4">
        <f>SUM(Table2[[#This Row],[Column3]:[Column12]])</f>
        <v>1.6996249662748326</v>
      </c>
    </row>
    <row r="46" spans="2:16" x14ac:dyDescent="0.25">
      <c r="B46" s="1" t="s">
        <v>20</v>
      </c>
      <c r="C46" s="4">
        <f t="shared" ref="C46:L46" si="2">C16/C42</f>
        <v>8.7108013937282222E-2</v>
      </c>
      <c r="D46" s="4">
        <f t="shared" si="2"/>
        <v>0.1111111111111111</v>
      </c>
      <c r="E46" s="4">
        <f t="shared" si="2"/>
        <v>0.1</v>
      </c>
      <c r="F46" s="4">
        <f t="shared" si="2"/>
        <v>9.0909090909090912E-2</v>
      </c>
      <c r="G46" s="4">
        <f t="shared" si="2"/>
        <v>5.2631578947368418E-2</v>
      </c>
      <c r="H46" s="4">
        <f t="shared" si="2"/>
        <v>0.27285129604365621</v>
      </c>
      <c r="I46" s="4">
        <f t="shared" si="2"/>
        <v>6.25E-2</v>
      </c>
      <c r="J46" s="4">
        <f t="shared" si="2"/>
        <v>9.2336103416435819E-2</v>
      </c>
      <c r="K46" s="4">
        <f t="shared" si="2"/>
        <v>0.1669449081803005</v>
      </c>
      <c r="L46" s="4">
        <f t="shared" si="2"/>
        <v>0.13793103448275862</v>
      </c>
      <c r="M46" s="4">
        <f>SUM(Table2[[#This Row],[Column3]:[Column12]])</f>
        <v>1.1743231370280038</v>
      </c>
    </row>
    <row r="47" spans="2:16" x14ac:dyDescent="0.25">
      <c r="B47" s="1" t="s">
        <v>21</v>
      </c>
      <c r="C47" s="4">
        <f t="shared" ref="C47:L47" si="3">(C17)/(C42)</f>
        <v>5.7491289198606271E-2</v>
      </c>
      <c r="D47" s="4">
        <f t="shared" si="3"/>
        <v>5.5555555555555552E-2</v>
      </c>
      <c r="E47" s="4">
        <f t="shared" si="3"/>
        <v>0.05</v>
      </c>
      <c r="F47" s="4">
        <f t="shared" si="3"/>
        <v>4.5454545454545456E-2</v>
      </c>
      <c r="G47" s="4">
        <f t="shared" si="3"/>
        <v>5.2631578947368418E-2</v>
      </c>
      <c r="H47" s="4">
        <f t="shared" si="3"/>
        <v>4.5020463847203276E-2</v>
      </c>
      <c r="I47" s="4">
        <f t="shared" si="3"/>
        <v>6.25E-2</v>
      </c>
      <c r="J47" s="4">
        <f t="shared" si="3"/>
        <v>3.0470914127423823E-2</v>
      </c>
      <c r="K47" s="4">
        <f t="shared" si="3"/>
        <v>4.1736227045075125E-2</v>
      </c>
      <c r="L47" s="4">
        <f t="shared" si="3"/>
        <v>6.8965517241379309E-2</v>
      </c>
      <c r="M47" s="4">
        <f>SUM(Table2[[#This Row],[Column3]:[Column12]])</f>
        <v>0.50982609141715718</v>
      </c>
    </row>
    <row r="48" spans="2:16" x14ac:dyDescent="0.25">
      <c r="B48" s="1" t="s">
        <v>22</v>
      </c>
      <c r="C48" s="4">
        <f t="shared" ref="C48:L48" si="4">(C18)/(C42)</f>
        <v>4.3554006968641111E-2</v>
      </c>
      <c r="D48" s="4">
        <f t="shared" si="4"/>
        <v>5.5555555555555552E-2</v>
      </c>
      <c r="E48" s="4">
        <f t="shared" si="4"/>
        <v>0.05</v>
      </c>
      <c r="F48" s="4">
        <f t="shared" si="4"/>
        <v>4.5454545454545456E-2</v>
      </c>
      <c r="G48" s="4">
        <f t="shared" si="4"/>
        <v>5.2631578947368418E-2</v>
      </c>
      <c r="H48" s="4">
        <f t="shared" si="4"/>
        <v>3.4106412005457026E-2</v>
      </c>
      <c r="I48" s="4">
        <f t="shared" si="4"/>
        <v>6.25E-2</v>
      </c>
      <c r="J48" s="4">
        <f t="shared" si="4"/>
        <v>4.616805170821791E-2</v>
      </c>
      <c r="K48" s="4">
        <f t="shared" si="4"/>
        <v>4.1736227045075125E-2</v>
      </c>
      <c r="L48" s="4">
        <f t="shared" si="4"/>
        <v>3.4482758620689655E-2</v>
      </c>
      <c r="M48" s="4">
        <f>SUM(Table2[[#This Row],[Column3]:[Column12]])</f>
        <v>0.46618913630555026</v>
      </c>
    </row>
    <row r="49" spans="2:13" x14ac:dyDescent="0.25">
      <c r="B49" s="1" t="s">
        <v>23</v>
      </c>
      <c r="C49" s="4">
        <f t="shared" ref="C49:L49" si="5">(C19)/(C42)</f>
        <v>5.7491289198606271E-2</v>
      </c>
      <c r="D49" s="4">
        <f t="shared" si="5"/>
        <v>0.1111111111111111</v>
      </c>
      <c r="E49" s="4">
        <f t="shared" si="5"/>
        <v>0.05</v>
      </c>
      <c r="F49" s="4">
        <f t="shared" si="5"/>
        <v>4.5454545454545456E-2</v>
      </c>
      <c r="G49" s="4">
        <f t="shared" si="5"/>
        <v>5.2631578947368418E-2</v>
      </c>
      <c r="H49" s="4">
        <f t="shared" si="5"/>
        <v>3.4106412005457026E-2</v>
      </c>
      <c r="I49" s="4">
        <f t="shared" si="5"/>
        <v>6.25E-2</v>
      </c>
      <c r="J49" s="4">
        <f t="shared" si="5"/>
        <v>4.616805170821791E-2</v>
      </c>
      <c r="K49" s="4">
        <f t="shared" si="5"/>
        <v>5.5091819699499167E-2</v>
      </c>
      <c r="L49" s="4">
        <f t="shared" si="5"/>
        <v>6.8965517241379309E-2</v>
      </c>
      <c r="M49" s="4">
        <f>SUM(Table2[[#This Row],[Column3]:[Column12]])</f>
        <v>0.5835203253661847</v>
      </c>
    </row>
    <row r="50" spans="2:13" x14ac:dyDescent="0.25">
      <c r="B50" s="1" t="s">
        <v>24</v>
      </c>
      <c r="C50" s="4">
        <f t="shared" ref="C50:L50" si="6">(C20)/(C42)</f>
        <v>0.17421602787456444</v>
      </c>
      <c r="D50" s="4">
        <f t="shared" si="6"/>
        <v>5.5555555555555552E-2</v>
      </c>
      <c r="E50" s="4">
        <f t="shared" si="6"/>
        <v>0.15</v>
      </c>
      <c r="F50" s="4">
        <f t="shared" si="6"/>
        <v>0.18181818181818182</v>
      </c>
      <c r="G50" s="4">
        <f t="shared" si="6"/>
        <v>0.21052631578947367</v>
      </c>
      <c r="H50" s="4">
        <f t="shared" si="6"/>
        <v>0.13642564802182811</v>
      </c>
      <c r="I50" s="4">
        <f t="shared" si="6"/>
        <v>0.125</v>
      </c>
      <c r="J50" s="4">
        <f t="shared" si="6"/>
        <v>0.18467220683287164</v>
      </c>
      <c r="K50" s="4">
        <f t="shared" si="6"/>
        <v>0.1669449081803005</v>
      </c>
      <c r="L50" s="4">
        <f t="shared" si="6"/>
        <v>0.13793103448275862</v>
      </c>
      <c r="M50" s="4">
        <f>SUM(Table2[[#This Row],[Column3]:[Column12]])</f>
        <v>1.5230898785555342</v>
      </c>
    </row>
    <row r="51" spans="2:13" x14ac:dyDescent="0.25">
      <c r="B51" s="1" t="s">
        <v>25</v>
      </c>
      <c r="C51" s="4">
        <f t="shared" ref="C51:L51" si="7">(C21)/(C42)</f>
        <v>5.7491289198606271E-2</v>
      </c>
      <c r="D51" s="4">
        <f t="shared" si="7"/>
        <v>0.1111111111111111</v>
      </c>
      <c r="E51" s="4">
        <f t="shared" si="7"/>
        <v>0.05</v>
      </c>
      <c r="F51" s="4">
        <f t="shared" si="7"/>
        <v>4.5454545454545456E-2</v>
      </c>
      <c r="G51" s="4">
        <f t="shared" si="7"/>
        <v>5.2631578947368418E-2</v>
      </c>
      <c r="H51" s="4">
        <f t="shared" si="7"/>
        <v>6.8212824010914053E-2</v>
      </c>
      <c r="I51" s="4">
        <f t="shared" si="7"/>
        <v>6.25E-2</v>
      </c>
      <c r="J51" s="4">
        <f t="shared" si="7"/>
        <v>4.616805170821791E-2</v>
      </c>
      <c r="K51" s="4">
        <f t="shared" si="7"/>
        <v>5.5091819699499167E-2</v>
      </c>
      <c r="L51" s="4">
        <f t="shared" si="7"/>
        <v>6.8965517241379309E-2</v>
      </c>
      <c r="M51" s="4">
        <f>SUM(Table2[[#This Row],[Column3]:[Column12]])</f>
        <v>0.61762673737164175</v>
      </c>
    </row>
    <row r="52" spans="2:13" x14ac:dyDescent="0.25">
      <c r="B52" s="1" t="s">
        <v>26</v>
      </c>
      <c r="C52" s="4">
        <f t="shared" ref="C52:L52" si="8">(C22)/(C42)</f>
        <v>8.7108013937282222E-2</v>
      </c>
      <c r="D52" s="4">
        <f t="shared" si="8"/>
        <v>0.1111111111111111</v>
      </c>
      <c r="E52" s="4">
        <f t="shared" si="8"/>
        <v>0.15</v>
      </c>
      <c r="F52" s="4">
        <f t="shared" si="8"/>
        <v>9.0909090909090912E-2</v>
      </c>
      <c r="G52" s="4">
        <f t="shared" si="8"/>
        <v>0.15789473684210525</v>
      </c>
      <c r="H52" s="4">
        <f t="shared" si="8"/>
        <v>6.8212824010914053E-2</v>
      </c>
      <c r="I52" s="4">
        <f t="shared" si="8"/>
        <v>0.125</v>
      </c>
      <c r="J52" s="4">
        <f t="shared" si="8"/>
        <v>9.2336103416435819E-2</v>
      </c>
      <c r="K52" s="4">
        <f t="shared" si="8"/>
        <v>8.347245409015025E-2</v>
      </c>
      <c r="L52" s="4">
        <f t="shared" si="8"/>
        <v>6.8965517241379309E-2</v>
      </c>
      <c r="M52" s="4">
        <f>SUM(Table2[[#This Row],[Column3]:[Column12]])</f>
        <v>1.0350098515584691</v>
      </c>
    </row>
    <row r="53" spans="2:13" x14ac:dyDescent="0.25">
      <c r="B53" s="1" t="s">
        <v>27</v>
      </c>
      <c r="C53" s="4">
        <f t="shared" ref="C53:L53" si="9">(C23)/(C42)</f>
        <v>0.17421602787456444</v>
      </c>
      <c r="D53" s="4">
        <f t="shared" si="9"/>
        <v>0.1111111111111111</v>
      </c>
      <c r="E53" s="4">
        <f t="shared" si="9"/>
        <v>0.2</v>
      </c>
      <c r="F53" s="4">
        <f t="shared" si="9"/>
        <v>0.18181818181818182</v>
      </c>
      <c r="G53" s="4">
        <f t="shared" si="9"/>
        <v>0.15789473684210525</v>
      </c>
      <c r="H53" s="4">
        <f t="shared" si="9"/>
        <v>0.13642564802182811</v>
      </c>
      <c r="I53" s="4">
        <f t="shared" si="9"/>
        <v>0.1875</v>
      </c>
      <c r="J53" s="4">
        <f t="shared" si="9"/>
        <v>0.18467220683287164</v>
      </c>
      <c r="K53" s="4">
        <f t="shared" si="9"/>
        <v>0.1669449081803005</v>
      </c>
      <c r="L53" s="4">
        <f t="shared" si="9"/>
        <v>0.20689655172413793</v>
      </c>
      <c r="M53" s="4">
        <f>SUM(Table2[[#This Row],[Column3]:[Column12]])</f>
        <v>1.7074793724051009</v>
      </c>
    </row>
    <row r="54" spans="2:13" x14ac:dyDescent="0.25">
      <c r="B54" s="1" t="s">
        <v>28</v>
      </c>
      <c r="C54" s="4">
        <f t="shared" ref="C54:L54" si="10">(C24)/(C42)</f>
        <v>8.7108013937282222E-2</v>
      </c>
      <c r="D54" s="4">
        <f t="shared" si="10"/>
        <v>5.5555555555555552E-2</v>
      </c>
      <c r="E54" s="4">
        <f t="shared" si="10"/>
        <v>0.05</v>
      </c>
      <c r="F54" s="4">
        <f t="shared" si="10"/>
        <v>9.0909090909090912E-2</v>
      </c>
      <c r="G54" s="4">
        <f t="shared" si="10"/>
        <v>5.2631578947368418E-2</v>
      </c>
      <c r="H54" s="4">
        <f t="shared" si="10"/>
        <v>6.8212824010914053E-2</v>
      </c>
      <c r="I54" s="4">
        <f t="shared" si="10"/>
        <v>6.25E-2</v>
      </c>
      <c r="J54" s="4">
        <f t="shared" si="10"/>
        <v>9.2336103416435819E-2</v>
      </c>
      <c r="K54" s="4">
        <f t="shared" si="10"/>
        <v>5.5091819699499167E-2</v>
      </c>
      <c r="L54" s="4">
        <f t="shared" si="10"/>
        <v>6.8965517241379309E-2</v>
      </c>
      <c r="M54" s="4">
        <f>SUM(Table2[[#This Row],[Column3]:[Column12]])</f>
        <v>0.68331050371752544</v>
      </c>
    </row>
    <row r="55" spans="2:13" x14ac:dyDescent="0.25">
      <c r="C55" s="4"/>
      <c r="D55" s="4"/>
      <c r="E55" s="4"/>
      <c r="F55" s="4"/>
      <c r="G55" s="4"/>
      <c r="H55" s="4"/>
      <c r="I55" s="4"/>
      <c r="J55" s="4"/>
      <c r="K55" s="4"/>
      <c r="L55" s="4"/>
      <c r="M55" s="4"/>
    </row>
    <row r="56" spans="2:13" ht="27" customHeight="1" x14ac:dyDescent="0.25">
      <c r="B56" s="5" t="s">
        <v>42</v>
      </c>
    </row>
    <row r="57" spans="2:13" x14ac:dyDescent="0.25">
      <c r="C57" s="4"/>
    </row>
    <row r="59" spans="2:13" x14ac:dyDescent="0.25">
      <c r="F59" s="4">
        <f>M45/E64</f>
        <v>0.16996249662748325</v>
      </c>
      <c r="I59" s="2">
        <v>0.17</v>
      </c>
    </row>
    <row r="60" spans="2:13" x14ac:dyDescent="0.25">
      <c r="F60" s="4">
        <f ca="1">SUM(Table2[[#This Row],[Column3]:[Column12]])</f>
        <v>1.1743231370280038</v>
      </c>
      <c r="I60" s="2">
        <v>0.12</v>
      </c>
    </row>
    <row r="61" spans="2:13" x14ac:dyDescent="0.25">
      <c r="F61" s="4">
        <f ca="1">SUM(Table2[[#This Row],[Column3]:[Column12]])</f>
        <v>0.50982609141715718</v>
      </c>
      <c r="I61" s="2">
        <v>0.05</v>
      </c>
    </row>
    <row r="62" spans="2:13" x14ac:dyDescent="0.25">
      <c r="F62" s="4">
        <f ca="1">SUM(Table2[[#This Row],[Column3]:[Column12]])</f>
        <v>0.46618913630555026</v>
      </c>
      <c r="I62" s="2">
        <v>0.05</v>
      </c>
    </row>
    <row r="63" spans="2:13" x14ac:dyDescent="0.25">
      <c r="F63" s="4">
        <f ca="1">SUM(Table2[[#This Row],[Column3]:[Column12]])</f>
        <v>0.5835203253661847</v>
      </c>
      <c r="G63" s="2" t="s">
        <v>44</v>
      </c>
      <c r="H63" s="2" t="s">
        <v>45</v>
      </c>
      <c r="I63" s="2">
        <v>0.06</v>
      </c>
      <c r="K63" s="1" t="s">
        <v>46</v>
      </c>
    </row>
    <row r="64" spans="2:13" x14ac:dyDescent="0.25">
      <c r="E64" s="2">
        <v>10</v>
      </c>
      <c r="F64" s="4">
        <f ca="1">SUM(Table2[[#This Row],[Column3]:[Column12]])</f>
        <v>1.5230898785555342</v>
      </c>
      <c r="I64" s="2">
        <v>0.15</v>
      </c>
    </row>
    <row r="65" spans="1:16" x14ac:dyDescent="0.25">
      <c r="F65" s="4">
        <f ca="1">SUM(Table2[[#This Row],[Column3]:[Column12]])</f>
        <v>0.61762673737164175</v>
      </c>
      <c r="I65" s="2">
        <v>0.06</v>
      </c>
    </row>
    <row r="66" spans="1:16" x14ac:dyDescent="0.25">
      <c r="F66" s="4">
        <f ca="1">SUM(Table2[[#This Row],[Column3]:[Column12]])</f>
        <v>1.0350098515584691</v>
      </c>
      <c r="I66" s="2">
        <v>0.1</v>
      </c>
    </row>
    <row r="67" spans="1:16" x14ac:dyDescent="0.25">
      <c r="F67" s="4">
        <f ca="1">SUM(Table2[[#This Row],[Column3]:[Column12]])</f>
        <v>1.7074793724051009</v>
      </c>
      <c r="I67" s="2">
        <v>0.17</v>
      </c>
    </row>
    <row r="68" spans="1:16" x14ac:dyDescent="0.25">
      <c r="F68" s="4">
        <f ca="1">SUM(Table2[[#This Row],[Column3]:[Column12]])</f>
        <v>0.68331050371752544</v>
      </c>
      <c r="I68" s="2">
        <v>7.0000000000000007E-2</v>
      </c>
    </row>
    <row r="70" spans="1:16" x14ac:dyDescent="0.25">
      <c r="A70" s="1" t="s">
        <v>47</v>
      </c>
      <c r="F70" s="1" t="s">
        <v>48</v>
      </c>
      <c r="M70" s="3"/>
      <c r="N70" s="4"/>
      <c r="O70" s="3"/>
      <c r="P70" s="3"/>
    </row>
    <row r="71" spans="1:16" x14ac:dyDescent="0.25">
      <c r="A71" s="1"/>
      <c r="F71" s="1"/>
      <c r="M71" s="3"/>
      <c r="N71" s="4"/>
      <c r="O71" s="3"/>
      <c r="P71" s="3"/>
    </row>
    <row r="72" spans="1:16" x14ac:dyDescent="0.25">
      <c r="A72" s="1"/>
      <c r="B72" s="5" t="s">
        <v>49</v>
      </c>
      <c r="F72" s="1"/>
      <c r="M72" s="3"/>
      <c r="N72" s="4"/>
      <c r="O72" s="3"/>
      <c r="P72" s="3"/>
    </row>
    <row r="73" spans="1:16" x14ac:dyDescent="0.25">
      <c r="A73" s="1"/>
      <c r="F73" s="1"/>
      <c r="M73" s="3"/>
      <c r="N73" s="4"/>
      <c r="O73" s="3"/>
      <c r="P73" s="3"/>
    </row>
    <row r="74" spans="1:16" x14ac:dyDescent="0.25">
      <c r="A74" s="1"/>
      <c r="C74" s="5" t="s">
        <v>59</v>
      </c>
      <c r="F74" s="1"/>
      <c r="M74" s="3"/>
      <c r="N74" s="4"/>
      <c r="O74" s="3"/>
      <c r="P74" s="3"/>
    </row>
    <row r="75" spans="1:16" x14ac:dyDescent="0.25">
      <c r="A75" s="12"/>
      <c r="B75" s="5"/>
      <c r="C75" s="5" t="s">
        <v>60</v>
      </c>
      <c r="D75" s="5"/>
      <c r="E75" s="5"/>
      <c r="F75" s="1"/>
      <c r="M75" s="3"/>
      <c r="N75" s="4"/>
      <c r="O75" s="3"/>
      <c r="P75" s="3"/>
    </row>
    <row r="76" spans="1:16" x14ac:dyDescent="0.25">
      <c r="A76" s="12"/>
      <c r="B76" s="5"/>
      <c r="C76" s="5" t="s">
        <v>50</v>
      </c>
      <c r="D76" s="5"/>
      <c r="E76" s="5"/>
      <c r="F76" s="1"/>
      <c r="M76" s="3"/>
      <c r="N76" s="4"/>
      <c r="O76" s="3"/>
      <c r="P76" s="3"/>
    </row>
    <row r="77" spans="1:16" x14ac:dyDescent="0.25">
      <c r="A77" s="12"/>
      <c r="B77" s="5"/>
      <c r="C77" s="5" t="s">
        <v>61</v>
      </c>
      <c r="D77" s="5"/>
      <c r="E77" s="5"/>
      <c r="F77" s="1"/>
      <c r="M77" s="3"/>
      <c r="N77" s="4"/>
      <c r="O77" s="3"/>
      <c r="P77" s="3"/>
    </row>
    <row r="78" spans="1:16" x14ac:dyDescent="0.25">
      <c r="A78" s="12"/>
      <c r="B78" s="5"/>
      <c r="C78" s="5" t="s">
        <v>51</v>
      </c>
      <c r="D78" s="5"/>
      <c r="E78" s="5"/>
      <c r="F78" s="1"/>
      <c r="M78" s="3"/>
      <c r="N78" s="4"/>
      <c r="O78" s="3"/>
      <c r="P78" s="3"/>
    </row>
    <row r="79" spans="1:16" x14ac:dyDescent="0.25">
      <c r="A79" s="12"/>
      <c r="B79" s="5"/>
      <c r="C79" s="5" t="s">
        <v>62</v>
      </c>
      <c r="D79" s="5"/>
      <c r="E79" s="5"/>
      <c r="F79" s="1"/>
      <c r="M79" s="3"/>
      <c r="N79" s="4"/>
      <c r="O79" s="3"/>
      <c r="P79" s="3"/>
    </row>
    <row r="80" spans="1:16" x14ac:dyDescent="0.25">
      <c r="A80" s="12"/>
      <c r="B80" s="5"/>
      <c r="C80" s="5" t="s">
        <v>63</v>
      </c>
      <c r="D80" s="5"/>
      <c r="E80" s="5"/>
      <c r="F80" s="1"/>
      <c r="M80" s="3"/>
      <c r="N80" s="4"/>
      <c r="O80" s="3"/>
      <c r="P80" s="3"/>
    </row>
    <row r="81" spans="1:16" x14ac:dyDescent="0.25">
      <c r="A81" s="12"/>
      <c r="B81" s="5"/>
      <c r="C81" s="5" t="s">
        <v>64</v>
      </c>
      <c r="D81" s="5"/>
      <c r="E81" s="5"/>
      <c r="F81" s="1"/>
      <c r="M81" s="3"/>
      <c r="N81" s="4"/>
      <c r="O81" s="3"/>
      <c r="P81" s="3"/>
    </row>
    <row r="82" spans="1:16" x14ac:dyDescent="0.25">
      <c r="A82" s="12"/>
      <c r="B82" s="5"/>
      <c r="C82" s="5" t="s">
        <v>52</v>
      </c>
      <c r="D82" s="5"/>
      <c r="E82" s="5"/>
      <c r="F82" s="1"/>
      <c r="M82" s="3"/>
      <c r="N82" s="4"/>
      <c r="O82" s="3"/>
      <c r="P82" s="3"/>
    </row>
    <row r="83" spans="1:16" x14ac:dyDescent="0.25">
      <c r="A83" s="12"/>
      <c r="B83" s="5"/>
      <c r="C83" s="5" t="s">
        <v>65</v>
      </c>
      <c r="D83" s="5"/>
      <c r="E83" s="5"/>
      <c r="F83" s="1"/>
      <c r="M83" s="3"/>
      <c r="N83" s="4"/>
      <c r="O83" s="3"/>
      <c r="P83" s="3"/>
    </row>
    <row r="84" spans="1:16" x14ac:dyDescent="0.25">
      <c r="A84" s="1"/>
      <c r="F84" s="1"/>
      <c r="M84" s="3"/>
      <c r="N84" s="4"/>
      <c r="O84" s="3"/>
      <c r="P84" s="3"/>
    </row>
    <row r="85" spans="1:16" x14ac:dyDescent="0.25">
      <c r="A85" s="1"/>
      <c r="B85" s="5" t="s">
        <v>53</v>
      </c>
      <c r="F85" s="1"/>
      <c r="M85" s="3"/>
      <c r="N85" s="4"/>
      <c r="O85" s="3"/>
      <c r="P85" s="3"/>
    </row>
    <row r="87" spans="1:16" x14ac:dyDescent="0.25">
      <c r="A87" s="12" t="s">
        <v>54</v>
      </c>
      <c r="M87" s="3"/>
      <c r="N87" s="4"/>
      <c r="O87" s="3"/>
      <c r="P87" s="3"/>
    </row>
    <row r="88" spans="1:16" x14ac:dyDescent="0.25">
      <c r="B88" s="11" t="s">
        <v>55</v>
      </c>
      <c r="M88" s="3"/>
      <c r="N88" s="4"/>
      <c r="O88" s="3"/>
      <c r="P88" s="3"/>
    </row>
    <row r="89" spans="1:16" x14ac:dyDescent="0.25">
      <c r="E89" s="1" t="s">
        <v>56</v>
      </c>
      <c r="G89" s="2" t="s">
        <v>57</v>
      </c>
      <c r="M89" s="3"/>
      <c r="N89" s="4"/>
      <c r="O89" s="3"/>
      <c r="P89" s="3"/>
    </row>
    <row r="90" spans="1:16" x14ac:dyDescent="0.25">
      <c r="B90" s="5" t="s">
        <v>58</v>
      </c>
      <c r="M90" s="3"/>
      <c r="N90" s="4"/>
      <c r="O90" s="3"/>
      <c r="P90" s="3"/>
    </row>
    <row r="91" spans="1:16" x14ac:dyDescent="0.25">
      <c r="M91" s="3"/>
      <c r="N91" s="4"/>
      <c r="O91" s="3"/>
      <c r="P91" s="3"/>
    </row>
    <row r="93" spans="1:16" x14ac:dyDescent="0.25">
      <c r="C93" s="1" t="s">
        <v>19</v>
      </c>
      <c r="D93" s="1" t="s">
        <v>20</v>
      </c>
      <c r="E93" s="1" t="s">
        <v>21</v>
      </c>
      <c r="F93" s="1" t="s">
        <v>22</v>
      </c>
      <c r="G93" s="1" t="s">
        <v>23</v>
      </c>
      <c r="H93" s="1" t="s">
        <v>24</v>
      </c>
      <c r="I93" s="1" t="s">
        <v>25</v>
      </c>
      <c r="J93" s="1" t="s">
        <v>26</v>
      </c>
      <c r="K93" s="1" t="s">
        <v>27</v>
      </c>
      <c r="L93" s="1" t="s">
        <v>28</v>
      </c>
      <c r="N93" s="1" t="s">
        <v>66</v>
      </c>
      <c r="O93" s="1" t="s">
        <v>67</v>
      </c>
    </row>
    <row r="94" spans="1:16" x14ac:dyDescent="0.25">
      <c r="B94" s="1" t="s">
        <v>19</v>
      </c>
      <c r="C94" s="2">
        <v>1</v>
      </c>
      <c r="D94" s="2">
        <v>2</v>
      </c>
      <c r="E94" s="2">
        <v>3</v>
      </c>
      <c r="F94" s="2">
        <v>4</v>
      </c>
      <c r="G94" s="2">
        <v>3</v>
      </c>
      <c r="H94" s="2">
        <v>1</v>
      </c>
      <c r="I94" s="2">
        <v>3</v>
      </c>
      <c r="J94" s="2">
        <v>2</v>
      </c>
      <c r="K94" s="2">
        <v>1</v>
      </c>
      <c r="L94" s="2">
        <v>2</v>
      </c>
      <c r="N94" s="2">
        <v>0.17</v>
      </c>
      <c r="O94" s="4">
        <f>MMULT(Table2[[#This Row],[Column3]:[Column12]],N94:N103)</f>
        <v>1.7799999999999998</v>
      </c>
      <c r="P94" s="4"/>
    </row>
    <row r="95" spans="1:16" x14ac:dyDescent="0.25">
      <c r="B95" s="1" t="s">
        <v>20</v>
      </c>
      <c r="C95" s="2">
        <v>0.5</v>
      </c>
      <c r="D95" s="2">
        <v>1</v>
      </c>
      <c r="E95" s="2">
        <v>2</v>
      </c>
      <c r="F95" s="2">
        <v>2</v>
      </c>
      <c r="G95" s="2">
        <v>1</v>
      </c>
      <c r="H95" s="2">
        <v>2</v>
      </c>
      <c r="I95" s="2">
        <v>1</v>
      </c>
      <c r="J95" s="2">
        <v>1</v>
      </c>
      <c r="K95" s="2">
        <v>1</v>
      </c>
      <c r="L95" s="2">
        <v>2</v>
      </c>
      <c r="N95" s="2">
        <v>0.12</v>
      </c>
      <c r="O95" s="4">
        <f>MMULT(Table2[[#This Row],[Column3]:[Column12]],N94:N103)</f>
        <v>1.2349999999999999</v>
      </c>
      <c r="P95" s="4"/>
    </row>
    <row r="96" spans="1:16" x14ac:dyDescent="0.25">
      <c r="B96" s="1" t="s">
        <v>21</v>
      </c>
      <c r="C96" s="2">
        <v>0.33</v>
      </c>
      <c r="D96" s="2">
        <v>0.5</v>
      </c>
      <c r="E96" s="2">
        <v>1</v>
      </c>
      <c r="F96" s="2">
        <v>1</v>
      </c>
      <c r="G96" s="2">
        <v>1</v>
      </c>
      <c r="H96" s="2">
        <v>0.33</v>
      </c>
      <c r="I96" s="2">
        <v>1</v>
      </c>
      <c r="J96" s="2">
        <v>0.33</v>
      </c>
      <c r="K96" s="2">
        <v>0.25</v>
      </c>
      <c r="L96" s="2">
        <v>1</v>
      </c>
      <c r="N96" s="2">
        <v>0.05</v>
      </c>
      <c r="O96" s="4">
        <f>MMULT(Table2[[#This Row],[Column3]:[Column12]],N94:N103)</f>
        <v>0.53109999999999991</v>
      </c>
      <c r="P96" s="4"/>
    </row>
    <row r="97" spans="2:16" x14ac:dyDescent="0.25">
      <c r="B97" s="1" t="s">
        <v>22</v>
      </c>
      <c r="C97" s="2">
        <v>0.25</v>
      </c>
      <c r="D97" s="2">
        <v>0.5</v>
      </c>
      <c r="E97" s="2">
        <v>1</v>
      </c>
      <c r="F97" s="2">
        <v>1</v>
      </c>
      <c r="G97" s="2">
        <v>1</v>
      </c>
      <c r="H97" s="2">
        <v>0.25</v>
      </c>
      <c r="I97" s="2">
        <v>1</v>
      </c>
      <c r="J97" s="2">
        <v>0.5</v>
      </c>
      <c r="K97" s="2">
        <v>0.25</v>
      </c>
      <c r="L97" s="2">
        <v>0.5</v>
      </c>
      <c r="N97" s="2">
        <v>0.05</v>
      </c>
      <c r="O97" s="4">
        <f>MMULT(Table2[[#This Row],[Column3]:[Column12]],N94:N103)</f>
        <v>0.48749999999999993</v>
      </c>
      <c r="P97" s="4"/>
    </row>
    <row r="98" spans="2:16" x14ac:dyDescent="0.25">
      <c r="B98" s="1" t="s">
        <v>23</v>
      </c>
      <c r="C98" s="2">
        <v>0.33</v>
      </c>
      <c r="D98" s="2">
        <v>1</v>
      </c>
      <c r="E98" s="2">
        <v>1</v>
      </c>
      <c r="F98" s="2">
        <v>1</v>
      </c>
      <c r="G98" s="2">
        <v>1</v>
      </c>
      <c r="H98" s="2">
        <v>0.25</v>
      </c>
      <c r="I98" s="2">
        <v>1</v>
      </c>
      <c r="J98" s="2">
        <v>0.5</v>
      </c>
      <c r="K98" s="2">
        <v>0.33</v>
      </c>
      <c r="L98" s="2">
        <v>1</v>
      </c>
      <c r="N98" s="2">
        <v>0.06</v>
      </c>
      <c r="O98" s="4">
        <f>MMULT(Table2[[#This Row],[Column3]:[Column12]],N94:N103)</f>
        <v>0.60969999999999991</v>
      </c>
      <c r="P98" s="4"/>
    </row>
    <row r="99" spans="2:16" x14ac:dyDescent="0.25">
      <c r="B99" s="1" t="s">
        <v>24</v>
      </c>
      <c r="C99" s="2">
        <v>1</v>
      </c>
      <c r="D99" s="2">
        <v>0.5</v>
      </c>
      <c r="E99" s="2">
        <v>3</v>
      </c>
      <c r="F99" s="2">
        <v>4</v>
      </c>
      <c r="G99" s="2">
        <v>4</v>
      </c>
      <c r="H99" s="2">
        <v>1</v>
      </c>
      <c r="I99" s="2">
        <v>2</v>
      </c>
      <c r="J99" s="2">
        <v>2</v>
      </c>
      <c r="K99" s="2">
        <v>1</v>
      </c>
      <c r="L99" s="2">
        <v>2</v>
      </c>
      <c r="N99" s="2">
        <v>0.15</v>
      </c>
      <c r="O99" s="4">
        <f>MMULT(Table2[[#This Row],[Column3]:[Column12]],N94:N103)</f>
        <v>1.6</v>
      </c>
      <c r="P99" s="4"/>
    </row>
    <row r="100" spans="2:16" x14ac:dyDescent="0.25">
      <c r="B100" s="1" t="s">
        <v>25</v>
      </c>
      <c r="C100" s="2">
        <v>0.33</v>
      </c>
      <c r="D100" s="2">
        <v>1</v>
      </c>
      <c r="E100" s="2">
        <v>1</v>
      </c>
      <c r="F100" s="2">
        <v>1</v>
      </c>
      <c r="G100" s="2">
        <v>1</v>
      </c>
      <c r="H100" s="2">
        <v>0.5</v>
      </c>
      <c r="I100" s="2">
        <v>1</v>
      </c>
      <c r="J100" s="2">
        <v>0.5</v>
      </c>
      <c r="K100" s="2">
        <v>0.33</v>
      </c>
      <c r="L100" s="2">
        <v>1</v>
      </c>
      <c r="N100" s="2">
        <v>0.06</v>
      </c>
      <c r="O100" s="4">
        <f>MMULT(Table2[[#This Row],[Column3]:[Column12]],N94:N103)</f>
        <v>0.6472</v>
      </c>
      <c r="P100" s="4"/>
    </row>
    <row r="101" spans="2:16" x14ac:dyDescent="0.25">
      <c r="B101" s="1" t="s">
        <v>26</v>
      </c>
      <c r="C101" s="2">
        <v>0.5</v>
      </c>
      <c r="D101" s="2">
        <v>1</v>
      </c>
      <c r="E101" s="2">
        <v>3</v>
      </c>
      <c r="F101" s="2">
        <v>2</v>
      </c>
      <c r="G101" s="2">
        <v>3</v>
      </c>
      <c r="H101" s="2">
        <v>0.5</v>
      </c>
      <c r="I101" s="2">
        <v>2</v>
      </c>
      <c r="J101" s="2">
        <v>1</v>
      </c>
      <c r="K101" s="2">
        <v>0.5</v>
      </c>
      <c r="L101" s="2">
        <v>1</v>
      </c>
      <c r="N101" s="2">
        <v>0.1</v>
      </c>
      <c r="O101" s="4">
        <f>MMULT(Table2[[#This Row],[Column3]:[Column12]],N94:N103)</f>
        <v>1.085</v>
      </c>
      <c r="P101" s="4"/>
    </row>
    <row r="102" spans="2:16" x14ac:dyDescent="0.25">
      <c r="B102" s="1" t="s">
        <v>27</v>
      </c>
      <c r="C102" s="2">
        <v>1</v>
      </c>
      <c r="D102" s="2">
        <v>1</v>
      </c>
      <c r="E102" s="2">
        <v>4</v>
      </c>
      <c r="F102" s="2">
        <v>4</v>
      </c>
      <c r="G102" s="2">
        <v>3</v>
      </c>
      <c r="H102" s="2">
        <v>1</v>
      </c>
      <c r="I102" s="2">
        <v>3</v>
      </c>
      <c r="J102" s="2">
        <v>2</v>
      </c>
      <c r="K102" s="2">
        <v>1</v>
      </c>
      <c r="L102" s="2">
        <v>3</v>
      </c>
      <c r="N102" s="2">
        <v>0.17</v>
      </c>
      <c r="O102" s="4">
        <f>MMULT(Table2[[#This Row],[Column3]:[Column12]],N94:N103)</f>
        <v>1.7799999999999998</v>
      </c>
      <c r="P102" s="4"/>
    </row>
    <row r="103" spans="2:16" x14ac:dyDescent="0.25">
      <c r="B103" s="1" t="s">
        <v>28</v>
      </c>
      <c r="C103" s="2">
        <v>0.5</v>
      </c>
      <c r="D103" s="2">
        <v>0.5</v>
      </c>
      <c r="E103" s="2">
        <v>1</v>
      </c>
      <c r="F103" s="2">
        <v>2</v>
      </c>
      <c r="G103" s="2">
        <v>1</v>
      </c>
      <c r="H103" s="2">
        <v>0.5</v>
      </c>
      <c r="I103" s="2">
        <v>1</v>
      </c>
      <c r="J103" s="2">
        <v>1</v>
      </c>
      <c r="K103" s="2">
        <v>0.33</v>
      </c>
      <c r="L103" s="2">
        <v>1</v>
      </c>
      <c r="N103" s="2">
        <v>7.0000000000000007E-2</v>
      </c>
      <c r="O103" s="4">
        <f>MMULT(Table2[[#This Row],[Column3]:[Column12]],N94:N103)</f>
        <v>0.71610000000000018</v>
      </c>
      <c r="P103" s="4"/>
    </row>
    <row r="105" spans="2:16" x14ac:dyDescent="0.25">
      <c r="B105" s="5" t="s">
        <v>68</v>
      </c>
    </row>
    <row r="107" spans="2:16" x14ac:dyDescent="0.25">
      <c r="F107" s="1" t="s">
        <v>69</v>
      </c>
      <c r="H107" s="1" t="s">
        <v>46</v>
      </c>
    </row>
    <row r="108" spans="2:16" x14ac:dyDescent="0.25">
      <c r="F108" s="2">
        <v>1.78</v>
      </c>
      <c r="H108" s="2">
        <v>0.17</v>
      </c>
      <c r="J108" s="4">
        <f>Table2[[#This Row],[Column6]]/Table2[[#This Row],[Column8]]</f>
        <v>10.470588235294118</v>
      </c>
      <c r="P108" s="4"/>
    </row>
    <row r="109" spans="2:16" x14ac:dyDescent="0.25">
      <c r="F109" s="2">
        <v>1.24</v>
      </c>
      <c r="H109" s="2">
        <v>0.12</v>
      </c>
      <c r="J109" s="4">
        <f>Table2[[#This Row],[Column6]]/Table2[[#This Row],[Column8]]</f>
        <v>10.333333333333334</v>
      </c>
    </row>
    <row r="110" spans="2:16" x14ac:dyDescent="0.25">
      <c r="F110" s="2">
        <v>0.53</v>
      </c>
      <c r="H110" s="2">
        <v>0.05</v>
      </c>
      <c r="J110" s="4">
        <f>Table2[[#This Row],[Column6]]/Table2[[#This Row],[Column8]]</f>
        <v>10.6</v>
      </c>
    </row>
    <row r="111" spans="2:16" x14ac:dyDescent="0.25">
      <c r="F111" s="2">
        <v>0.49</v>
      </c>
      <c r="H111" s="2">
        <v>0.05</v>
      </c>
      <c r="J111" s="4">
        <f>Table2[[#This Row],[Column6]]/Table2[[#This Row],[Column8]]</f>
        <v>9.7999999999999989</v>
      </c>
    </row>
    <row r="112" spans="2:16" x14ac:dyDescent="0.25">
      <c r="F112" s="2">
        <v>0.61</v>
      </c>
      <c r="G112" s="1" t="s">
        <v>43</v>
      </c>
      <c r="H112" s="2">
        <v>0.06</v>
      </c>
      <c r="I112" s="2" t="s">
        <v>45</v>
      </c>
      <c r="J112" s="4">
        <f>Table2[[#This Row],[Column6]]/Table2[[#This Row],[Column8]]</f>
        <v>10.166666666666666</v>
      </c>
    </row>
    <row r="113" spans="1:19" x14ac:dyDescent="0.25">
      <c r="F113" s="2">
        <v>1.6</v>
      </c>
      <c r="H113" s="2">
        <v>0.15</v>
      </c>
      <c r="J113" s="4">
        <f>Table2[[#This Row],[Column6]]/Table2[[#This Row],[Column8]]</f>
        <v>10.666666666666668</v>
      </c>
    </row>
    <row r="114" spans="1:19" x14ac:dyDescent="0.25">
      <c r="F114" s="2">
        <v>0.65</v>
      </c>
      <c r="H114" s="2">
        <v>0.06</v>
      </c>
      <c r="J114" s="4">
        <f>Table2[[#This Row],[Column6]]/Table2[[#This Row],[Column8]]</f>
        <v>10.833333333333334</v>
      </c>
    </row>
    <row r="115" spans="1:19" x14ac:dyDescent="0.25">
      <c r="F115" s="2">
        <v>1.0900000000000001</v>
      </c>
      <c r="H115" s="2">
        <v>0.1</v>
      </c>
      <c r="J115" s="4">
        <f>Table2[[#This Row],[Column6]]/Table2[[#This Row],[Column8]]</f>
        <v>10.9</v>
      </c>
    </row>
    <row r="116" spans="1:19" x14ac:dyDescent="0.25">
      <c r="F116" s="2">
        <v>1.78</v>
      </c>
      <c r="H116" s="2">
        <v>0.17</v>
      </c>
      <c r="J116" s="4">
        <f>Table2[[#This Row],[Column6]]/Table2[[#This Row],[Column8]]</f>
        <v>10.470588235294118</v>
      </c>
    </row>
    <row r="117" spans="1:19" x14ac:dyDescent="0.25">
      <c r="F117" s="2">
        <v>0.72</v>
      </c>
      <c r="H117" s="2">
        <v>7.0000000000000007E-2</v>
      </c>
      <c r="J117" s="4">
        <f>Table2[[#This Row],[Column6]]/Table2[[#This Row],[Column8]]</f>
        <v>10.285714285714285</v>
      </c>
    </row>
    <row r="118" spans="1:19" x14ac:dyDescent="0.25">
      <c r="I118" s="1" t="s">
        <v>70</v>
      </c>
      <c r="J118" s="4">
        <f>SUBTOTAL(109,J108:J117)</f>
        <v>104.52689075630252</v>
      </c>
    </row>
    <row r="119" spans="1:19" customFormat="1" ht="27.75" customHeight="1" x14ac:dyDescent="0.25">
      <c r="A119" s="2"/>
      <c r="B119" s="5" t="s">
        <v>71</v>
      </c>
      <c r="C119" s="2"/>
      <c r="D119" s="2"/>
      <c r="E119" s="2"/>
      <c r="F119" s="2"/>
      <c r="G119" s="2"/>
      <c r="H119" s="2"/>
      <c r="I119" s="2"/>
      <c r="J119" s="2"/>
      <c r="K119" s="2"/>
      <c r="L119" s="2"/>
      <c r="M119" s="2"/>
      <c r="N119" s="2"/>
      <c r="O119" s="2"/>
      <c r="P119" s="2"/>
      <c r="Q119" s="2"/>
      <c r="R119" s="2"/>
      <c r="S119" s="2"/>
    </row>
    <row r="120" spans="1:19" customFormat="1" ht="24.75" customHeight="1" x14ac:dyDescent="0.25">
      <c r="A120" s="2"/>
      <c r="B120" s="2"/>
      <c r="C120" s="2"/>
      <c r="D120" s="2"/>
      <c r="E120" s="2"/>
      <c r="F120" s="2"/>
      <c r="G120" s="2"/>
      <c r="H120" s="2"/>
      <c r="I120" s="2" t="s">
        <v>76</v>
      </c>
      <c r="J120" s="2"/>
      <c r="K120" s="2"/>
      <c r="L120" s="2"/>
      <c r="M120" s="3"/>
      <c r="N120" s="4"/>
      <c r="O120" s="3"/>
      <c r="P120" s="3"/>
      <c r="Q120" s="2"/>
      <c r="R120" s="2"/>
      <c r="S120" s="2"/>
    </row>
    <row r="121" spans="1:19" customFormat="1" ht="24.75" customHeight="1" x14ac:dyDescent="0.25">
      <c r="A121" s="2"/>
      <c r="B121" s="5" t="s">
        <v>72</v>
      </c>
      <c r="C121" s="2"/>
      <c r="D121" s="2"/>
      <c r="E121" s="2"/>
      <c r="F121" s="2"/>
      <c r="G121" s="2"/>
      <c r="H121" s="2"/>
      <c r="I121" s="2"/>
      <c r="J121" s="2"/>
      <c r="K121" s="2"/>
      <c r="L121" s="2"/>
      <c r="M121" s="3"/>
      <c r="N121" s="4"/>
      <c r="O121" s="3"/>
      <c r="P121" s="3"/>
      <c r="Q121" s="2"/>
      <c r="R121" s="2"/>
      <c r="S121" s="2"/>
    </row>
    <row r="122" spans="1:19" customFormat="1" ht="24.75" customHeight="1" x14ac:dyDescent="0.25">
      <c r="A122" s="2"/>
      <c r="B122" s="2"/>
      <c r="C122" s="2"/>
      <c r="D122" s="2"/>
      <c r="E122" s="2"/>
      <c r="F122" s="2"/>
      <c r="G122" s="2" t="s">
        <v>77</v>
      </c>
      <c r="H122" s="2"/>
      <c r="I122" s="2"/>
      <c r="J122" s="2"/>
      <c r="K122" s="2"/>
      <c r="L122" s="2"/>
      <c r="M122" s="3"/>
      <c r="N122" s="4"/>
      <c r="O122" s="3"/>
      <c r="P122" s="3"/>
      <c r="Q122" s="2"/>
      <c r="R122" s="2"/>
      <c r="S122" s="2"/>
    </row>
    <row r="123" spans="1:19" customFormat="1" ht="24.75" customHeight="1" x14ac:dyDescent="0.25">
      <c r="A123" s="2"/>
      <c r="B123" s="5" t="s">
        <v>73</v>
      </c>
      <c r="C123" s="2"/>
      <c r="D123" s="2"/>
      <c r="E123" s="2"/>
      <c r="F123" s="2"/>
      <c r="G123" s="2"/>
      <c r="H123" s="2"/>
      <c r="I123" s="2"/>
      <c r="J123" s="2"/>
      <c r="K123" s="2"/>
      <c r="L123" s="2"/>
      <c r="M123" s="2"/>
      <c r="N123" s="2"/>
      <c r="O123" s="2"/>
      <c r="P123" s="2"/>
      <c r="Q123" s="2"/>
      <c r="R123" s="2"/>
      <c r="S123" s="2"/>
    </row>
    <row r="124" spans="1:19" customFormat="1" ht="24.75" customHeight="1" x14ac:dyDescent="0.25">
      <c r="A124" s="2"/>
      <c r="B124" s="2"/>
      <c r="C124" s="2"/>
      <c r="D124" s="2"/>
      <c r="E124" s="2"/>
      <c r="F124" s="2"/>
      <c r="G124" s="2"/>
      <c r="H124" s="2" t="s">
        <v>74</v>
      </c>
      <c r="I124" s="2"/>
      <c r="J124" s="2"/>
      <c r="K124" s="2"/>
      <c r="L124" s="2"/>
      <c r="M124" s="3"/>
      <c r="N124" s="4"/>
      <c r="O124" s="3"/>
      <c r="P124" s="3"/>
      <c r="Q124" s="2"/>
      <c r="R124" s="2"/>
      <c r="S124" s="2"/>
    </row>
    <row r="125" spans="1:19" customFormat="1" ht="24.75" customHeight="1" x14ac:dyDescent="0.25">
      <c r="A125" s="2"/>
      <c r="B125" s="5" t="s">
        <v>75</v>
      </c>
      <c r="C125" s="2"/>
      <c r="D125" s="2"/>
      <c r="E125" s="2"/>
      <c r="F125" s="2"/>
      <c r="G125" s="2"/>
      <c r="H125" s="2"/>
      <c r="I125" s="2"/>
      <c r="J125" s="2"/>
      <c r="K125" s="2"/>
      <c r="L125" s="2"/>
      <c r="M125" s="3"/>
      <c r="N125" s="4"/>
      <c r="O125" s="3"/>
      <c r="P125" s="3"/>
      <c r="Q125" s="2"/>
      <c r="R125" s="2"/>
      <c r="S125" s="2"/>
    </row>
    <row r="126" spans="1:19" customFormat="1" ht="24.75" customHeight="1" x14ac:dyDescent="0.25">
      <c r="A126" s="2"/>
      <c r="B126" s="2"/>
      <c r="C126" s="2"/>
      <c r="D126" s="2"/>
      <c r="E126" s="2"/>
      <c r="F126" s="2"/>
      <c r="G126" s="2" t="s">
        <v>78</v>
      </c>
      <c r="H126" s="2"/>
      <c r="I126" s="2"/>
      <c r="J126" s="2"/>
      <c r="K126" s="2"/>
      <c r="L126" s="2"/>
      <c r="M126" s="3"/>
      <c r="N126" s="4"/>
      <c r="O126" s="3"/>
      <c r="P126" s="3"/>
      <c r="Q126" s="2"/>
      <c r="R126" s="2"/>
      <c r="S126" s="2"/>
    </row>
    <row r="127" spans="1:19" customFormat="1" ht="24.75" customHeight="1" x14ac:dyDescent="0.25">
      <c r="A127" s="2"/>
      <c r="B127" s="5" t="s">
        <v>79</v>
      </c>
      <c r="C127" s="2"/>
      <c r="D127" s="2"/>
      <c r="E127" s="2"/>
      <c r="F127" s="2"/>
      <c r="G127" s="2"/>
      <c r="H127" s="2"/>
      <c r="I127" s="2"/>
      <c r="J127" s="2"/>
      <c r="K127" s="2"/>
      <c r="L127" s="2"/>
      <c r="M127" s="3"/>
      <c r="N127" s="4"/>
      <c r="O127" s="3"/>
      <c r="P127" s="3"/>
      <c r="Q127" s="2"/>
      <c r="R127" s="2"/>
      <c r="S127" s="2"/>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This pc</cp:lastModifiedBy>
  <dcterms:created xsi:type="dcterms:W3CDTF">2016-03-01T00:07:59Z</dcterms:created>
  <dcterms:modified xsi:type="dcterms:W3CDTF">2016-03-01T11:06:35Z</dcterms:modified>
</cp:coreProperties>
</file>