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Akash kathe\Desktop\"/>
    </mc:Choice>
  </mc:AlternateContent>
  <xr:revisionPtr revIDLastSave="0" documentId="13_ncr:1_{3AEF0045-20C0-4D1E-9737-70A2DEB47040}" xr6:coauthVersionLast="47" xr6:coauthVersionMax="47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Sheet1" sheetId="1" r:id="rId1"/>
    <sheet name="Mahiti" sheetId="2" r:id="rId2"/>
    <sheet name="APY 1" sheetId="18" r:id="rId3"/>
    <sheet name="APY" sheetId="3" r:id="rId4"/>
    <sheet name="Jamin A.Patrika" sheetId="4" r:id="rId5"/>
    <sheet name="Sheet6" sheetId="5" r:id="rId6"/>
    <sheet name="Sheet8" sheetId="6" r:id="rId7"/>
    <sheet name="Soya Demo" sheetId="7" r:id="rId8"/>
    <sheet name="BBF" sheetId="8" r:id="rId9"/>
    <sheet name="Cropsap" sheetId="9" r:id="rId10"/>
    <sheet name="FFS" sheetId="10" r:id="rId11"/>
    <sheet name="Demo" sheetId="11" r:id="rId12"/>
    <sheet name="Training" sheetId="12" r:id="rId13"/>
    <sheet name="Mohim" sheetId="13" r:id="rId14"/>
    <sheet name="Sheet18" sheetId="14" r:id="rId15"/>
    <sheet name="Atma gat" sheetId="15" r:id="rId16"/>
    <sheet name="Sheet20" sheetId="16" r:id="rId17"/>
    <sheet name="Sheet21" sheetId="17" r:id="rId18"/>
    <sheet name="Sheet2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" roundtripDataSignature="AMtx7mgoQI5tFclIw80S6C++BOC5s7zoMA=="/>
    </ext>
  </extLst>
</workbook>
</file>

<file path=xl/calcChain.xml><?xml version="1.0" encoding="utf-8"?>
<calcChain xmlns="http://schemas.openxmlformats.org/spreadsheetml/2006/main">
  <c r="V1003" i="18" l="1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5" i="4"/>
  <c r="M22" i="2"/>
  <c r="E19" i="2"/>
  <c r="F19" i="2"/>
  <c r="G19" i="2"/>
  <c r="H19" i="2"/>
  <c r="J19" i="2"/>
  <c r="K19" i="2"/>
  <c r="L19" i="2"/>
  <c r="D19" i="2"/>
  <c r="M8" i="2"/>
  <c r="M9" i="2"/>
  <c r="M10" i="2"/>
  <c r="M11" i="2"/>
  <c r="M12" i="2"/>
  <c r="M13" i="2"/>
  <c r="M14" i="2"/>
  <c r="M16" i="2"/>
  <c r="M17" i="2"/>
  <c r="M18" i="2"/>
  <c r="M19" i="2"/>
  <c r="M20" i="2"/>
  <c r="M21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7" i="2"/>
  <c r="N7" i="16"/>
  <c r="O7" i="16"/>
  <c r="N8" i="16"/>
  <c r="O8" i="16"/>
  <c r="N9" i="16"/>
  <c r="O9" i="16"/>
  <c r="N10" i="16"/>
  <c r="O10" i="16"/>
  <c r="N11" i="16"/>
  <c r="O11" i="16"/>
  <c r="N12" i="16"/>
  <c r="O12" i="16"/>
  <c r="N13" i="16"/>
  <c r="O13" i="16"/>
  <c r="N14" i="16"/>
  <c r="O14" i="16"/>
  <c r="N15" i="16"/>
  <c r="O15" i="16"/>
  <c r="N16" i="16"/>
  <c r="O16" i="16"/>
  <c r="N17" i="16"/>
  <c r="O17" i="16"/>
  <c r="N18" i="16"/>
  <c r="O18" i="16"/>
  <c r="N19" i="16"/>
  <c r="O19" i="16"/>
  <c r="N20" i="16"/>
  <c r="O20" i="16"/>
  <c r="N21" i="16"/>
  <c r="O21" i="16"/>
  <c r="N22" i="16"/>
  <c r="O22" i="16"/>
  <c r="N23" i="16"/>
  <c r="O23" i="16"/>
  <c r="N24" i="16"/>
  <c r="O24" i="16"/>
  <c r="N25" i="16"/>
  <c r="O25" i="16"/>
  <c r="N26" i="16"/>
  <c r="O26" i="16"/>
  <c r="N27" i="16"/>
  <c r="O27" i="16"/>
  <c r="N28" i="16"/>
  <c r="O28" i="16"/>
  <c r="N29" i="16"/>
  <c r="O29" i="16"/>
  <c r="O6" i="16"/>
  <c r="N6" i="16"/>
  <c r="I27" i="7"/>
  <c r="H27" i="7"/>
  <c r="E87" i="6"/>
  <c r="Q199" i="6"/>
  <c r="P199" i="6"/>
  <c r="L199" i="6"/>
  <c r="K199" i="6"/>
  <c r="G198" i="6"/>
  <c r="I198" i="6" s="1"/>
  <c r="J198" i="6" s="1"/>
  <c r="M198" i="6" s="1"/>
  <c r="I197" i="6"/>
  <c r="J197" i="6" s="1"/>
  <c r="M197" i="6" s="1"/>
  <c r="G197" i="6"/>
  <c r="G196" i="6"/>
  <c r="I196" i="6" s="1"/>
  <c r="J196" i="6" s="1"/>
  <c r="M196" i="6" s="1"/>
  <c r="G195" i="6"/>
  <c r="I195" i="6" s="1"/>
  <c r="J195" i="6" s="1"/>
  <c r="M195" i="6" s="1"/>
  <c r="G194" i="6"/>
  <c r="I194" i="6" s="1"/>
  <c r="J194" i="6" s="1"/>
  <c r="M194" i="6" s="1"/>
  <c r="G193" i="6"/>
  <c r="Q166" i="6"/>
  <c r="P166" i="6"/>
  <c r="L166" i="6"/>
  <c r="K166" i="6"/>
  <c r="G165" i="6"/>
  <c r="I165" i="6" s="1"/>
  <c r="J165" i="6" s="1"/>
  <c r="M165" i="6" s="1"/>
  <c r="G164" i="6"/>
  <c r="I164" i="6" s="1"/>
  <c r="J164" i="6" s="1"/>
  <c r="M164" i="6" s="1"/>
  <c r="G163" i="6"/>
  <c r="I163" i="6" s="1"/>
  <c r="J163" i="6" s="1"/>
  <c r="M163" i="6" s="1"/>
  <c r="G162" i="6"/>
  <c r="I162" i="6" s="1"/>
  <c r="J162" i="6" s="1"/>
  <c r="M162" i="6" s="1"/>
  <c r="G161" i="6"/>
  <c r="I160" i="6"/>
  <c r="G160" i="6"/>
  <c r="Q133" i="6"/>
  <c r="P133" i="6"/>
  <c r="L133" i="6"/>
  <c r="K133" i="6"/>
  <c r="G132" i="6"/>
  <c r="I132" i="6" s="1"/>
  <c r="J132" i="6" s="1"/>
  <c r="M132" i="6" s="1"/>
  <c r="G131" i="6"/>
  <c r="I131" i="6" s="1"/>
  <c r="J131" i="6" s="1"/>
  <c r="M131" i="6" s="1"/>
  <c r="G130" i="6"/>
  <c r="G129" i="6"/>
  <c r="G128" i="6"/>
  <c r="G127" i="6"/>
  <c r="Q100" i="6"/>
  <c r="P100" i="6"/>
  <c r="L100" i="6"/>
  <c r="K100" i="6"/>
  <c r="G99" i="6"/>
  <c r="I99" i="6" s="1"/>
  <c r="J99" i="6" s="1"/>
  <c r="M99" i="6" s="1"/>
  <c r="G98" i="6"/>
  <c r="I98" i="6" s="1"/>
  <c r="J98" i="6" s="1"/>
  <c r="M98" i="6" s="1"/>
  <c r="G97" i="6"/>
  <c r="G96" i="6"/>
  <c r="G95" i="6"/>
  <c r="G94" i="6"/>
  <c r="Q67" i="6"/>
  <c r="P67" i="6"/>
  <c r="L67" i="6"/>
  <c r="K67" i="6"/>
  <c r="G66" i="6"/>
  <c r="I66" i="6" s="1"/>
  <c r="J66" i="6" s="1"/>
  <c r="M66" i="6" s="1"/>
  <c r="I65" i="6"/>
  <c r="J65" i="6" s="1"/>
  <c r="M65" i="6" s="1"/>
  <c r="G65" i="6"/>
  <c r="I64" i="6"/>
  <c r="J64" i="6" s="1"/>
  <c r="M64" i="6" s="1"/>
  <c r="G64" i="6"/>
  <c r="I63" i="6"/>
  <c r="J63" i="6" s="1"/>
  <c r="M63" i="6" s="1"/>
  <c r="G63" i="6"/>
  <c r="G62" i="6"/>
  <c r="I62" i="6" s="1"/>
  <c r="J62" i="6" s="1"/>
  <c r="M62" i="6" s="1"/>
  <c r="G61" i="6"/>
  <c r="G28" i="6"/>
  <c r="I28" i="6" s="1"/>
  <c r="J28" i="6" s="1"/>
  <c r="Q186" i="6"/>
  <c r="P186" i="6"/>
  <c r="L186" i="6"/>
  <c r="K186" i="6"/>
  <c r="G185" i="6"/>
  <c r="I185" i="6" s="1"/>
  <c r="J185" i="6" s="1"/>
  <c r="M185" i="6" s="1"/>
  <c r="I184" i="6"/>
  <c r="J184" i="6" s="1"/>
  <c r="M184" i="6" s="1"/>
  <c r="G184" i="6"/>
  <c r="G183" i="6"/>
  <c r="G182" i="6"/>
  <c r="I182" i="6" s="1"/>
  <c r="J182" i="6" s="1"/>
  <c r="M182" i="6" s="1"/>
  <c r="G181" i="6"/>
  <c r="I181" i="6" s="1"/>
  <c r="J181" i="6" s="1"/>
  <c r="M181" i="6" s="1"/>
  <c r="G180" i="6"/>
  <c r="G179" i="6"/>
  <c r="I179" i="6" s="1"/>
  <c r="J179" i="6" s="1"/>
  <c r="M179" i="6" s="1"/>
  <c r="G178" i="6"/>
  <c r="I178" i="6" s="1"/>
  <c r="J178" i="6" s="1"/>
  <c r="M178" i="6" s="1"/>
  <c r="G177" i="6"/>
  <c r="G176" i="6"/>
  <c r="I176" i="6" s="1"/>
  <c r="J176" i="6" s="1"/>
  <c r="M176" i="6" s="1"/>
  <c r="G175" i="6"/>
  <c r="I175" i="6" s="1"/>
  <c r="J175" i="6" s="1"/>
  <c r="M175" i="6" s="1"/>
  <c r="G174" i="6"/>
  <c r="I174" i="6" s="1"/>
  <c r="J174" i="6" s="1"/>
  <c r="M174" i="6" s="1"/>
  <c r="Q153" i="6"/>
  <c r="P153" i="6"/>
  <c r="L153" i="6"/>
  <c r="K153" i="6"/>
  <c r="G152" i="6"/>
  <c r="I152" i="6" s="1"/>
  <c r="J152" i="6" s="1"/>
  <c r="M152" i="6" s="1"/>
  <c r="G151" i="6"/>
  <c r="G150" i="6"/>
  <c r="I150" i="6" s="1"/>
  <c r="J150" i="6" s="1"/>
  <c r="M150" i="6" s="1"/>
  <c r="G149" i="6"/>
  <c r="I149" i="6" s="1"/>
  <c r="J149" i="6" s="1"/>
  <c r="M149" i="6" s="1"/>
  <c r="G148" i="6"/>
  <c r="I147" i="6"/>
  <c r="J147" i="6" s="1"/>
  <c r="M147" i="6" s="1"/>
  <c r="G147" i="6"/>
  <c r="G146" i="6"/>
  <c r="G145" i="6"/>
  <c r="I145" i="6" s="1"/>
  <c r="J145" i="6" s="1"/>
  <c r="M145" i="6" s="1"/>
  <c r="G144" i="6"/>
  <c r="G143" i="6"/>
  <c r="G142" i="6"/>
  <c r="I142" i="6" s="1"/>
  <c r="J142" i="6" s="1"/>
  <c r="M142" i="6" s="1"/>
  <c r="G141" i="6"/>
  <c r="Q120" i="6"/>
  <c r="P120" i="6"/>
  <c r="L120" i="6"/>
  <c r="K120" i="6"/>
  <c r="G119" i="6"/>
  <c r="I119" i="6" s="1"/>
  <c r="J119" i="6" s="1"/>
  <c r="M119" i="6" s="1"/>
  <c r="I118" i="6"/>
  <c r="J118" i="6" s="1"/>
  <c r="M118" i="6" s="1"/>
  <c r="G118" i="6"/>
  <c r="G117" i="6"/>
  <c r="G116" i="6"/>
  <c r="G115" i="6"/>
  <c r="G114" i="6"/>
  <c r="I114" i="6" s="1"/>
  <c r="J114" i="6" s="1"/>
  <c r="M114" i="6" s="1"/>
  <c r="I113" i="6"/>
  <c r="J113" i="6" s="1"/>
  <c r="M113" i="6" s="1"/>
  <c r="G113" i="6"/>
  <c r="G112" i="6"/>
  <c r="I112" i="6" s="1"/>
  <c r="J112" i="6" s="1"/>
  <c r="M112" i="6" s="1"/>
  <c r="G111" i="6"/>
  <c r="I111" i="6" s="1"/>
  <c r="J111" i="6" s="1"/>
  <c r="M111" i="6" s="1"/>
  <c r="G110" i="6"/>
  <c r="I110" i="6" s="1"/>
  <c r="O110" i="6" s="1"/>
  <c r="G109" i="6"/>
  <c r="G108" i="6"/>
  <c r="Q87" i="6"/>
  <c r="P87" i="6"/>
  <c r="L87" i="6"/>
  <c r="K87" i="6"/>
  <c r="G86" i="6"/>
  <c r="G85" i="6"/>
  <c r="I85" i="6" s="1"/>
  <c r="J85" i="6" s="1"/>
  <c r="M85" i="6" s="1"/>
  <c r="G84" i="6"/>
  <c r="G83" i="6"/>
  <c r="I83" i="6" s="1"/>
  <c r="J83" i="6" s="1"/>
  <c r="M83" i="6" s="1"/>
  <c r="G82" i="6"/>
  <c r="I82" i="6" s="1"/>
  <c r="J82" i="6" s="1"/>
  <c r="M82" i="6" s="1"/>
  <c r="G81" i="6"/>
  <c r="I81" i="6" s="1"/>
  <c r="J81" i="6" s="1"/>
  <c r="M81" i="6" s="1"/>
  <c r="G80" i="6"/>
  <c r="G79" i="6"/>
  <c r="I79" i="6" s="1"/>
  <c r="J79" i="6" s="1"/>
  <c r="M79" i="6" s="1"/>
  <c r="G78" i="6"/>
  <c r="I78" i="6" s="1"/>
  <c r="J78" i="6" s="1"/>
  <c r="M78" i="6" s="1"/>
  <c r="G77" i="6"/>
  <c r="I77" i="6" s="1"/>
  <c r="J77" i="6" s="1"/>
  <c r="M77" i="6" s="1"/>
  <c r="G76" i="6"/>
  <c r="G75" i="6"/>
  <c r="I75" i="6" s="1"/>
  <c r="Q54" i="6"/>
  <c r="P54" i="6"/>
  <c r="L54" i="6"/>
  <c r="K54" i="6"/>
  <c r="G53" i="6"/>
  <c r="I53" i="6" s="1"/>
  <c r="J53" i="6" s="1"/>
  <c r="M53" i="6" s="1"/>
  <c r="G52" i="6"/>
  <c r="I52" i="6" s="1"/>
  <c r="J52" i="6" s="1"/>
  <c r="M52" i="6" s="1"/>
  <c r="I51" i="6"/>
  <c r="O51" i="6" s="1"/>
  <c r="G51" i="6"/>
  <c r="G50" i="6"/>
  <c r="I50" i="6" s="1"/>
  <c r="J50" i="6" s="1"/>
  <c r="M50" i="6" s="1"/>
  <c r="G49" i="6"/>
  <c r="G48" i="6"/>
  <c r="I48" i="6" s="1"/>
  <c r="J48" i="6" s="1"/>
  <c r="M48" i="6" s="1"/>
  <c r="I47" i="6"/>
  <c r="J47" i="6" s="1"/>
  <c r="M47" i="6" s="1"/>
  <c r="G47" i="6"/>
  <c r="G46" i="6"/>
  <c r="G45" i="6"/>
  <c r="I44" i="6"/>
  <c r="J44" i="6" s="1"/>
  <c r="M44" i="6" s="1"/>
  <c r="G44" i="6"/>
  <c r="G43" i="6"/>
  <c r="I42" i="6"/>
  <c r="J42" i="6" s="1"/>
  <c r="M42" i="6" s="1"/>
  <c r="G42" i="6"/>
  <c r="G10" i="6"/>
  <c r="I10" i="6" s="1"/>
  <c r="J10" i="6" s="1"/>
  <c r="G11" i="6"/>
  <c r="G12" i="6"/>
  <c r="I12" i="6" s="1"/>
  <c r="J12" i="6" s="1"/>
  <c r="G13" i="6"/>
  <c r="G14" i="6"/>
  <c r="G15" i="6"/>
  <c r="G16" i="6"/>
  <c r="G17" i="6"/>
  <c r="G18" i="6"/>
  <c r="G19" i="6"/>
  <c r="I19" i="6" s="1"/>
  <c r="J19" i="6" s="1"/>
  <c r="G20" i="6"/>
  <c r="I20" i="6" s="1"/>
  <c r="J20" i="6" s="1"/>
  <c r="G9" i="6"/>
  <c r="I9" i="6" s="1"/>
  <c r="J9" i="6" s="1"/>
  <c r="G89" i="5"/>
  <c r="G88" i="5"/>
  <c r="G136" i="5"/>
  <c r="G135" i="5"/>
  <c r="G112" i="5"/>
  <c r="G111" i="5"/>
  <c r="G66" i="5"/>
  <c r="G65" i="5"/>
  <c r="G43" i="5"/>
  <c r="G42" i="5"/>
  <c r="G20" i="5"/>
  <c r="G19" i="5"/>
  <c r="G67" i="6" l="1"/>
  <c r="I43" i="6"/>
  <c r="J43" i="6" s="1"/>
  <c r="M43" i="6" s="1"/>
  <c r="J51" i="6"/>
  <c r="M51" i="6" s="1"/>
  <c r="O184" i="6"/>
  <c r="I183" i="6"/>
  <c r="J183" i="6" s="1"/>
  <c r="M183" i="6" s="1"/>
  <c r="I180" i="6"/>
  <c r="J180" i="6" s="1"/>
  <c r="M180" i="6" s="1"/>
  <c r="O179" i="6"/>
  <c r="O178" i="6"/>
  <c r="G186" i="6"/>
  <c r="O176" i="6"/>
  <c r="O175" i="6"/>
  <c r="I151" i="6"/>
  <c r="J151" i="6" s="1"/>
  <c r="M151" i="6" s="1"/>
  <c r="O150" i="6"/>
  <c r="O149" i="6"/>
  <c r="O147" i="6"/>
  <c r="I146" i="6"/>
  <c r="J146" i="6" s="1"/>
  <c r="M146" i="6" s="1"/>
  <c r="O145" i="6"/>
  <c r="G153" i="6"/>
  <c r="I143" i="6"/>
  <c r="J143" i="6" s="1"/>
  <c r="M143" i="6" s="1"/>
  <c r="O142" i="6"/>
  <c r="I141" i="6"/>
  <c r="J141" i="6" s="1"/>
  <c r="M141" i="6" s="1"/>
  <c r="I86" i="6"/>
  <c r="J86" i="6" s="1"/>
  <c r="M86" i="6" s="1"/>
  <c r="O85" i="6"/>
  <c r="O82" i="6"/>
  <c r="O81" i="6"/>
  <c r="O78" i="6"/>
  <c r="O77" i="6"/>
  <c r="O118" i="6"/>
  <c r="I117" i="6"/>
  <c r="J117" i="6" s="1"/>
  <c r="M117" i="6" s="1"/>
  <c r="I116" i="6"/>
  <c r="J116" i="6" s="1"/>
  <c r="M116" i="6" s="1"/>
  <c r="O114" i="6"/>
  <c r="O113" i="6"/>
  <c r="O112" i="6"/>
  <c r="O109" i="6"/>
  <c r="G120" i="6"/>
  <c r="I109" i="6"/>
  <c r="J109" i="6" s="1"/>
  <c r="M109" i="6" s="1"/>
  <c r="I108" i="6"/>
  <c r="J108" i="6" s="1"/>
  <c r="M108" i="6" s="1"/>
  <c r="O131" i="6"/>
  <c r="I130" i="6"/>
  <c r="J130" i="6" s="1"/>
  <c r="M130" i="6" s="1"/>
  <c r="I129" i="6"/>
  <c r="J129" i="6" s="1"/>
  <c r="M129" i="6" s="1"/>
  <c r="G133" i="6"/>
  <c r="I127" i="6"/>
  <c r="O127" i="6" s="1"/>
  <c r="O197" i="6"/>
  <c r="O196" i="6"/>
  <c r="O195" i="6"/>
  <c r="G199" i="6"/>
  <c r="I193" i="6"/>
  <c r="I199" i="6" s="1"/>
  <c r="O164" i="6"/>
  <c r="O163" i="6"/>
  <c r="O162" i="6"/>
  <c r="G166" i="6"/>
  <c r="O98" i="6"/>
  <c r="I97" i="6"/>
  <c r="J97" i="6" s="1"/>
  <c r="M97" i="6" s="1"/>
  <c r="I96" i="6"/>
  <c r="J96" i="6" s="1"/>
  <c r="M96" i="6" s="1"/>
  <c r="G100" i="6"/>
  <c r="I94" i="6"/>
  <c r="O65" i="6"/>
  <c r="O64" i="6"/>
  <c r="O63" i="6"/>
  <c r="I61" i="6"/>
  <c r="I67" i="6" s="1"/>
  <c r="O52" i="6"/>
  <c r="O50" i="6"/>
  <c r="O48" i="6"/>
  <c r="O47" i="6"/>
  <c r="G54" i="6"/>
  <c r="O46" i="6"/>
  <c r="I46" i="6"/>
  <c r="J46" i="6" s="1"/>
  <c r="M46" i="6" s="1"/>
  <c r="O44" i="6"/>
  <c r="O194" i="6"/>
  <c r="O198" i="6"/>
  <c r="O165" i="6"/>
  <c r="O160" i="6"/>
  <c r="J160" i="6"/>
  <c r="I161" i="6"/>
  <c r="J161" i="6" s="1"/>
  <c r="M161" i="6" s="1"/>
  <c r="O132" i="6"/>
  <c r="J127" i="6"/>
  <c r="I128" i="6"/>
  <c r="J128" i="6" s="1"/>
  <c r="M128" i="6" s="1"/>
  <c r="O99" i="6"/>
  <c r="O94" i="6"/>
  <c r="J94" i="6"/>
  <c r="I95" i="6"/>
  <c r="J95" i="6" s="1"/>
  <c r="M95" i="6" s="1"/>
  <c r="O62" i="6"/>
  <c r="O66" i="6"/>
  <c r="O61" i="6"/>
  <c r="O181" i="6"/>
  <c r="O185" i="6"/>
  <c r="O174" i="6"/>
  <c r="I177" i="6"/>
  <c r="J177" i="6" s="1"/>
  <c r="M177" i="6" s="1"/>
  <c r="O182" i="6"/>
  <c r="O152" i="6"/>
  <c r="O141" i="6"/>
  <c r="I144" i="6"/>
  <c r="J144" i="6" s="1"/>
  <c r="M144" i="6" s="1"/>
  <c r="I148" i="6"/>
  <c r="J148" i="6" s="1"/>
  <c r="M148" i="6" s="1"/>
  <c r="O111" i="6"/>
  <c r="O119" i="6"/>
  <c r="O108" i="6"/>
  <c r="J110" i="6"/>
  <c r="M110" i="6" s="1"/>
  <c r="I115" i="6"/>
  <c r="J115" i="6" s="1"/>
  <c r="M115" i="6" s="1"/>
  <c r="J75" i="6"/>
  <c r="O75" i="6"/>
  <c r="O79" i="6"/>
  <c r="O83" i="6"/>
  <c r="G87" i="6"/>
  <c r="I76" i="6"/>
  <c r="J76" i="6" s="1"/>
  <c r="M76" i="6" s="1"/>
  <c r="I80" i="6"/>
  <c r="J80" i="6" s="1"/>
  <c r="M80" i="6" s="1"/>
  <c r="I84" i="6"/>
  <c r="J84" i="6" s="1"/>
  <c r="M84" i="6" s="1"/>
  <c r="O53" i="6"/>
  <c r="O42" i="6"/>
  <c r="I45" i="6"/>
  <c r="J45" i="6" s="1"/>
  <c r="M45" i="6" s="1"/>
  <c r="I49" i="6"/>
  <c r="J49" i="6" s="1"/>
  <c r="M49" i="6" s="1"/>
  <c r="M153" i="6" l="1"/>
  <c r="O96" i="6"/>
  <c r="O129" i="6"/>
  <c r="O116" i="6"/>
  <c r="O120" i="6" s="1"/>
  <c r="O146" i="6"/>
  <c r="O180" i="6"/>
  <c r="O115" i="6"/>
  <c r="J193" i="6"/>
  <c r="M193" i="6" s="1"/>
  <c r="M199" i="6" s="1"/>
  <c r="O97" i="6"/>
  <c r="O130" i="6"/>
  <c r="O117" i="6"/>
  <c r="O143" i="6"/>
  <c r="O153" i="6" s="1"/>
  <c r="O151" i="6"/>
  <c r="O43" i="6"/>
  <c r="M186" i="6"/>
  <c r="O183" i="6"/>
  <c r="O186" i="6" s="1"/>
  <c r="J186" i="6"/>
  <c r="I186" i="6"/>
  <c r="O148" i="6"/>
  <c r="J153" i="6"/>
  <c r="O86" i="6"/>
  <c r="O84" i="6"/>
  <c r="O80" i="6"/>
  <c r="I87" i="6"/>
  <c r="I120" i="6"/>
  <c r="M120" i="6"/>
  <c r="I133" i="6"/>
  <c r="O193" i="6"/>
  <c r="O199" i="6" s="1"/>
  <c r="J61" i="6"/>
  <c r="M54" i="6"/>
  <c r="O49" i="6"/>
  <c r="J54" i="6"/>
  <c r="M160" i="6"/>
  <c r="M166" i="6" s="1"/>
  <c r="J166" i="6"/>
  <c r="I166" i="6"/>
  <c r="O161" i="6"/>
  <c r="O166" i="6" s="1"/>
  <c r="M127" i="6"/>
  <c r="M133" i="6" s="1"/>
  <c r="J133" i="6"/>
  <c r="O128" i="6"/>
  <c r="O133" i="6" s="1"/>
  <c r="M94" i="6"/>
  <c r="M100" i="6" s="1"/>
  <c r="J100" i="6"/>
  <c r="I100" i="6"/>
  <c r="O95" i="6"/>
  <c r="O100" i="6" s="1"/>
  <c r="O67" i="6"/>
  <c r="M61" i="6"/>
  <c r="M67" i="6" s="1"/>
  <c r="J67" i="6"/>
  <c r="O177" i="6"/>
  <c r="O144" i="6"/>
  <c r="I153" i="6"/>
  <c r="J120" i="6"/>
  <c r="J87" i="6"/>
  <c r="M75" i="6"/>
  <c r="M87" i="6" s="1"/>
  <c r="O76" i="6"/>
  <c r="O45" i="6"/>
  <c r="O54" i="6" s="1"/>
  <c r="I54" i="6"/>
  <c r="J199" i="6" l="1"/>
  <c r="O87" i="6"/>
  <c r="I12" i="7"/>
  <c r="H12" i="7"/>
  <c r="N8" i="17"/>
  <c r="O8" i="17"/>
  <c r="N9" i="17"/>
  <c r="O9" i="17"/>
  <c r="N10" i="17"/>
  <c r="O10" i="17"/>
  <c r="N11" i="17"/>
  <c r="O11" i="17"/>
  <c r="N12" i="17"/>
  <c r="O12" i="17"/>
  <c r="O7" i="17"/>
  <c r="N7" i="17"/>
  <c r="F199" i="6"/>
  <c r="E199" i="6"/>
  <c r="D199" i="6"/>
  <c r="F186" i="6"/>
  <c r="E186" i="6"/>
  <c r="D186" i="6"/>
  <c r="F166" i="6"/>
  <c r="E166" i="6"/>
  <c r="D166" i="6"/>
  <c r="F153" i="6"/>
  <c r="E153" i="6"/>
  <c r="D153" i="6"/>
  <c r="F133" i="6"/>
  <c r="E133" i="6"/>
  <c r="D133" i="6"/>
  <c r="F120" i="6"/>
  <c r="E120" i="6"/>
  <c r="D120" i="6"/>
  <c r="F100" i="6"/>
  <c r="E100" i="6"/>
  <c r="D100" i="6"/>
  <c r="F87" i="6"/>
  <c r="D87" i="6"/>
  <c r="F67" i="6"/>
  <c r="E67" i="6"/>
  <c r="D67" i="6"/>
  <c r="F54" i="6"/>
  <c r="E54" i="6"/>
  <c r="D54" i="6"/>
  <c r="E34" i="6"/>
  <c r="F34" i="6"/>
  <c r="K34" i="6"/>
  <c r="L34" i="6"/>
  <c r="P34" i="6"/>
  <c r="Q34" i="6"/>
  <c r="D34" i="6"/>
  <c r="M28" i="6"/>
  <c r="O28" i="6"/>
  <c r="O9" i="6"/>
  <c r="M10" i="6"/>
  <c r="M12" i="6"/>
  <c r="M17" i="6"/>
  <c r="M19" i="6"/>
  <c r="M20" i="6"/>
  <c r="M9" i="6"/>
  <c r="I13" i="6"/>
  <c r="J13" i="6" s="1"/>
  <c r="I14" i="6"/>
  <c r="J14" i="6" s="1"/>
  <c r="M14" i="6" s="1"/>
  <c r="I15" i="6"/>
  <c r="J15" i="6" s="1"/>
  <c r="M15" i="6" s="1"/>
  <c r="I16" i="6"/>
  <c r="J16" i="6" s="1"/>
  <c r="M16" i="6" s="1"/>
  <c r="I17" i="6"/>
  <c r="J17" i="6" s="1"/>
  <c r="I11" i="6"/>
  <c r="J11" i="6" s="1"/>
  <c r="M11" i="6" s="1"/>
  <c r="O14" i="6"/>
  <c r="O15" i="6"/>
  <c r="O17" i="6"/>
  <c r="I18" i="6"/>
  <c r="J18" i="6" s="1"/>
  <c r="M18" i="6" s="1"/>
  <c r="G29" i="6"/>
  <c r="I29" i="6" s="1"/>
  <c r="G30" i="6"/>
  <c r="G31" i="6"/>
  <c r="I31" i="6" s="1"/>
  <c r="J31" i="6" s="1"/>
  <c r="M31" i="6" s="1"/>
  <c r="G32" i="6"/>
  <c r="G33" i="6"/>
  <c r="I33" i="6" s="1"/>
  <c r="J33" i="6" s="1"/>
  <c r="M33" i="6" s="1"/>
  <c r="Q137" i="5"/>
  <c r="P137" i="5"/>
  <c r="N137" i="5"/>
  <c r="L137" i="5"/>
  <c r="K137" i="5"/>
  <c r="G137" i="5"/>
  <c r="F137" i="5"/>
  <c r="E137" i="5"/>
  <c r="D137" i="5"/>
  <c r="I136" i="5"/>
  <c r="I135" i="5"/>
  <c r="Q128" i="5"/>
  <c r="P128" i="5"/>
  <c r="L128" i="5"/>
  <c r="K128" i="5"/>
  <c r="F128" i="5"/>
  <c r="E128" i="5"/>
  <c r="D128" i="5"/>
  <c r="G127" i="5"/>
  <c r="I127" i="5" s="1"/>
  <c r="G126" i="5"/>
  <c r="I126" i="5" s="1"/>
  <c r="G125" i="5"/>
  <c r="I125" i="5" s="1"/>
  <c r="G124" i="5"/>
  <c r="Q113" i="5"/>
  <c r="P113" i="5"/>
  <c r="N113" i="5"/>
  <c r="L113" i="5"/>
  <c r="K113" i="5"/>
  <c r="G113" i="5"/>
  <c r="F113" i="5"/>
  <c r="E113" i="5"/>
  <c r="D113" i="5"/>
  <c r="I112" i="5"/>
  <c r="I111" i="5"/>
  <c r="Q104" i="5"/>
  <c r="P104" i="5"/>
  <c r="L104" i="5"/>
  <c r="K104" i="5"/>
  <c r="F104" i="5"/>
  <c r="E104" i="5"/>
  <c r="D104" i="5"/>
  <c r="G103" i="5"/>
  <c r="G102" i="5"/>
  <c r="G101" i="5"/>
  <c r="G100" i="5"/>
  <c r="Q90" i="5"/>
  <c r="P90" i="5"/>
  <c r="N90" i="5"/>
  <c r="L90" i="5"/>
  <c r="K90" i="5"/>
  <c r="G90" i="5"/>
  <c r="F90" i="5"/>
  <c r="E90" i="5"/>
  <c r="D90" i="5"/>
  <c r="I89" i="5"/>
  <c r="I88" i="5"/>
  <c r="Q81" i="5"/>
  <c r="P81" i="5"/>
  <c r="L81" i="5"/>
  <c r="K81" i="5"/>
  <c r="F81" i="5"/>
  <c r="E81" i="5"/>
  <c r="D81" i="5"/>
  <c r="G80" i="5"/>
  <c r="I80" i="5" s="1"/>
  <c r="G79" i="5"/>
  <c r="I79" i="5" s="1"/>
  <c r="G78" i="5"/>
  <c r="I78" i="5" s="1"/>
  <c r="G77" i="5"/>
  <c r="Q67" i="5"/>
  <c r="P67" i="5"/>
  <c r="N67" i="5"/>
  <c r="L67" i="5"/>
  <c r="K67" i="5"/>
  <c r="G67" i="5"/>
  <c r="F67" i="5"/>
  <c r="E67" i="5"/>
  <c r="D67" i="5"/>
  <c r="I66" i="5"/>
  <c r="I65" i="5"/>
  <c r="Q58" i="5"/>
  <c r="P58" i="5"/>
  <c r="L58" i="5"/>
  <c r="K58" i="5"/>
  <c r="F58" i="5"/>
  <c r="E58" i="5"/>
  <c r="D58" i="5"/>
  <c r="G57" i="5"/>
  <c r="I57" i="5" s="1"/>
  <c r="J57" i="5" s="1"/>
  <c r="M57" i="5" s="1"/>
  <c r="G56" i="5"/>
  <c r="I56" i="5" s="1"/>
  <c r="J56" i="5" s="1"/>
  <c r="M56" i="5" s="1"/>
  <c r="G55" i="5"/>
  <c r="I55" i="5" s="1"/>
  <c r="J55" i="5" s="1"/>
  <c r="M55" i="5" s="1"/>
  <c r="G54" i="5"/>
  <c r="I54" i="5" s="1"/>
  <c r="J54" i="5" s="1"/>
  <c r="Q44" i="5"/>
  <c r="P44" i="5"/>
  <c r="N44" i="5"/>
  <c r="L44" i="5"/>
  <c r="K44" i="5"/>
  <c r="G44" i="5"/>
  <c r="F44" i="5"/>
  <c r="E44" i="5"/>
  <c r="D44" i="5"/>
  <c r="I43" i="5"/>
  <c r="I42" i="5"/>
  <c r="Q35" i="5"/>
  <c r="P35" i="5"/>
  <c r="L35" i="5"/>
  <c r="K35" i="5"/>
  <c r="F35" i="5"/>
  <c r="E35" i="5"/>
  <c r="D35" i="5"/>
  <c r="G34" i="5"/>
  <c r="G33" i="5"/>
  <c r="G32" i="5"/>
  <c r="G31" i="5"/>
  <c r="G35" i="5" s="1"/>
  <c r="E21" i="6"/>
  <c r="F21" i="6"/>
  <c r="K21" i="6"/>
  <c r="L21" i="6"/>
  <c r="P21" i="6"/>
  <c r="Q21" i="6"/>
  <c r="D21" i="6"/>
  <c r="I20" i="5"/>
  <c r="I19" i="5"/>
  <c r="E21" i="5"/>
  <c r="F21" i="5"/>
  <c r="G21" i="5"/>
  <c r="K21" i="5"/>
  <c r="L21" i="5"/>
  <c r="N21" i="5"/>
  <c r="P21" i="5"/>
  <c r="Q21" i="5"/>
  <c r="D21" i="5"/>
  <c r="E12" i="5"/>
  <c r="F12" i="5"/>
  <c r="K12" i="5"/>
  <c r="L12" i="5"/>
  <c r="P12" i="5"/>
  <c r="Q12" i="5"/>
  <c r="D12" i="5"/>
  <c r="G9" i="5"/>
  <c r="I9" i="5" s="1"/>
  <c r="J9" i="5" s="1"/>
  <c r="M9" i="5" s="1"/>
  <c r="G10" i="5"/>
  <c r="I10" i="5" s="1"/>
  <c r="G11" i="5"/>
  <c r="I11" i="5" s="1"/>
  <c r="G8" i="5"/>
  <c r="J79" i="5" l="1"/>
  <c r="M79" i="5" s="1"/>
  <c r="O79" i="5"/>
  <c r="J80" i="5"/>
  <c r="M80" i="5" s="1"/>
  <c r="O80" i="5"/>
  <c r="J127" i="5"/>
  <c r="M127" i="5" s="1"/>
  <c r="O127" i="5"/>
  <c r="O11" i="5"/>
  <c r="J11" i="5"/>
  <c r="M11" i="5" s="1"/>
  <c r="O33" i="5"/>
  <c r="J126" i="5"/>
  <c r="M126" i="5" s="1"/>
  <c r="O126" i="5"/>
  <c r="J78" i="5"/>
  <c r="M78" i="5" s="1"/>
  <c r="O78" i="5"/>
  <c r="J125" i="5"/>
  <c r="M125" i="5" s="1"/>
  <c r="O125" i="5"/>
  <c r="I90" i="5"/>
  <c r="J88" i="5"/>
  <c r="O88" i="5"/>
  <c r="O10" i="5"/>
  <c r="J10" i="5"/>
  <c r="M10" i="5" s="1"/>
  <c r="J19" i="5"/>
  <c r="O19" i="5"/>
  <c r="I32" i="5"/>
  <c r="J32" i="5" s="1"/>
  <c r="M32" i="5" s="1"/>
  <c r="I33" i="5"/>
  <c r="J33" i="5" s="1"/>
  <c r="M33" i="5" s="1"/>
  <c r="I34" i="5"/>
  <c r="J34" i="5" s="1"/>
  <c r="M34" i="5" s="1"/>
  <c r="I67" i="5"/>
  <c r="J65" i="5"/>
  <c r="O65" i="5"/>
  <c r="I101" i="5"/>
  <c r="J101" i="5" s="1"/>
  <c r="M101" i="5" s="1"/>
  <c r="I102" i="5"/>
  <c r="J102" i="5" s="1"/>
  <c r="M102" i="5" s="1"/>
  <c r="I103" i="5"/>
  <c r="J103" i="5" s="1"/>
  <c r="M103" i="5" s="1"/>
  <c r="J112" i="5"/>
  <c r="M112" i="5" s="1"/>
  <c r="O112" i="5"/>
  <c r="I137" i="5"/>
  <c r="J135" i="5"/>
  <c r="O135" i="5"/>
  <c r="J42" i="5"/>
  <c r="O42" i="5"/>
  <c r="J20" i="5"/>
  <c r="M20" i="5" s="1"/>
  <c r="O20" i="5"/>
  <c r="J43" i="5"/>
  <c r="M43" i="5" s="1"/>
  <c r="O43" i="5"/>
  <c r="O89" i="5"/>
  <c r="J89" i="5"/>
  <c r="M89" i="5" s="1"/>
  <c r="G128" i="5"/>
  <c r="I32" i="6"/>
  <c r="J32" i="6" s="1"/>
  <c r="M32" i="6" s="1"/>
  <c r="I31" i="5"/>
  <c r="J58" i="5"/>
  <c r="J66" i="5"/>
  <c r="M66" i="5" s="1"/>
  <c r="O66" i="5"/>
  <c r="G104" i="5"/>
  <c r="I113" i="5"/>
  <c r="J111" i="5"/>
  <c r="O111" i="5"/>
  <c r="O113" i="5" s="1"/>
  <c r="I124" i="5"/>
  <c r="J136" i="5"/>
  <c r="M136" i="5" s="1"/>
  <c r="O136" i="5"/>
  <c r="O16" i="6"/>
  <c r="J21" i="6"/>
  <c r="O33" i="6"/>
  <c r="G34" i="6"/>
  <c r="O31" i="6"/>
  <c r="I30" i="6"/>
  <c r="O30" i="6" s="1"/>
  <c r="O29" i="6"/>
  <c r="J29" i="6"/>
  <c r="M13" i="6"/>
  <c r="O13" i="6"/>
  <c r="M21" i="6"/>
  <c r="O20" i="6"/>
  <c r="O19" i="6"/>
  <c r="O18" i="6"/>
  <c r="O12" i="6"/>
  <c r="O11" i="6"/>
  <c r="O10" i="6"/>
  <c r="M54" i="5"/>
  <c r="M58" i="5" s="1"/>
  <c r="I44" i="5"/>
  <c r="I21" i="5"/>
  <c r="O124" i="5"/>
  <c r="O128" i="5" s="1"/>
  <c r="I100" i="5"/>
  <c r="G81" i="5"/>
  <c r="I77" i="5"/>
  <c r="I35" i="5"/>
  <c r="J31" i="5"/>
  <c r="O31" i="5"/>
  <c r="G21" i="6"/>
  <c r="I58" i="5"/>
  <c r="O54" i="5"/>
  <c r="O55" i="5"/>
  <c r="O56" i="5"/>
  <c r="O57" i="5"/>
  <c r="G58" i="5"/>
  <c r="O9" i="5"/>
  <c r="G12" i="5"/>
  <c r="I8" i="5"/>
  <c r="J113" i="5" l="1"/>
  <c r="M111" i="5"/>
  <c r="M113" i="5" s="1"/>
  <c r="J44" i="5"/>
  <c r="M42" i="5"/>
  <c r="M44" i="5" s="1"/>
  <c r="O21" i="5"/>
  <c r="O90" i="5"/>
  <c r="O32" i="5"/>
  <c r="O35" i="5" s="1"/>
  <c r="O102" i="5"/>
  <c r="O34" i="5"/>
  <c r="O8" i="5"/>
  <c r="O12" i="5" s="1"/>
  <c r="J8" i="5"/>
  <c r="O32" i="6"/>
  <c r="M19" i="5"/>
  <c r="M21" i="5" s="1"/>
  <c r="J21" i="5"/>
  <c r="J90" i="5"/>
  <c r="M88" i="5"/>
  <c r="M90" i="5" s="1"/>
  <c r="O103" i="5"/>
  <c r="O101" i="5"/>
  <c r="O44" i="5"/>
  <c r="M135" i="5"/>
  <c r="M137" i="5" s="1"/>
  <c r="J137" i="5"/>
  <c r="M65" i="5"/>
  <c r="M67" i="5" s="1"/>
  <c r="J67" i="5"/>
  <c r="I128" i="5"/>
  <c r="J124" i="5"/>
  <c r="O137" i="5"/>
  <c r="O67" i="5"/>
  <c r="J30" i="6"/>
  <c r="M30" i="6" s="1"/>
  <c r="I34" i="6"/>
  <c r="O34" i="6"/>
  <c r="M29" i="6"/>
  <c r="J34" i="6"/>
  <c r="O21" i="6"/>
  <c r="I21" i="6"/>
  <c r="I104" i="5"/>
  <c r="J100" i="5"/>
  <c r="O100" i="5"/>
  <c r="I81" i="5"/>
  <c r="J77" i="5"/>
  <c r="O77" i="5"/>
  <c r="O81" i="5" s="1"/>
  <c r="M31" i="5"/>
  <c r="M35" i="5" s="1"/>
  <c r="J35" i="5"/>
  <c r="I12" i="5"/>
  <c r="O58" i="5"/>
  <c r="M8" i="5" l="1"/>
  <c r="M12" i="5" s="1"/>
  <c r="J12" i="5"/>
  <c r="O104" i="5"/>
  <c r="M124" i="5"/>
  <c r="M128" i="5" s="1"/>
  <c r="J128" i="5"/>
  <c r="M34" i="6"/>
  <c r="M100" i="5"/>
  <c r="M104" i="5" s="1"/>
  <c r="J104" i="5"/>
  <c r="M77" i="5"/>
  <c r="M81" i="5" s="1"/>
  <c r="J81" i="5"/>
</calcChain>
</file>

<file path=xl/sharedStrings.xml><?xml version="1.0" encoding="utf-8"?>
<sst xmlns="http://schemas.openxmlformats.org/spreadsheetml/2006/main" count="1356" uniqueCount="335">
  <si>
    <t>Annexture – 1</t>
  </si>
  <si>
    <t>अनु.क्रमांक</t>
  </si>
  <si>
    <t>कृषी सहाय्यकाचे नाव</t>
  </si>
  <si>
    <t>गावाचे नाव</t>
  </si>
  <si>
    <t>ग्राम कृषी समित्यांच्या बैठकीचा दिनांक</t>
  </si>
  <si>
    <t>गावपातळीवरील कृषि विकास आराखडा सन २०२२ -२३</t>
  </si>
  <si>
    <t>कृ.स.सजातील समाविष्ट गावे आणि कृषि विषयक सर्वसाधारण माहिती –</t>
  </si>
  <si>
    <t>तक्ता क्र.१</t>
  </si>
  <si>
    <t>अ.क्र</t>
  </si>
  <si>
    <t>बाब</t>
  </si>
  <si>
    <t>एकूण</t>
  </si>
  <si>
    <t>भैागोलीक क्षेत्र(हे)</t>
  </si>
  <si>
    <t>वहीतीखालील क्षेत्र</t>
  </si>
  <si>
    <t>वनाखालील क्षेत्र</t>
  </si>
  <si>
    <t>पडीत जमीन क्षेत्र</t>
  </si>
  <si>
    <t>पोटखराबा क्षेत्र</t>
  </si>
  <si>
    <t>फळबागेखालील क्षेत्र</t>
  </si>
  <si>
    <t>विहीर सिंचित क्षेत्र</t>
  </si>
  <si>
    <t>कालवा सिंचित क्षेत्र</t>
  </si>
  <si>
    <t>सरासरी पर्जन्यमान</t>
  </si>
  <si>
    <t>लोकसंख्या</t>
  </si>
  <si>
    <t>पुरूष</t>
  </si>
  <si>
    <t>स्त्रीया</t>
  </si>
  <si>
    <t>एकुण</t>
  </si>
  <si>
    <t>खातेदार संख्या</t>
  </si>
  <si>
    <t>2.हे.पेक्षा कमी</t>
  </si>
  <si>
    <t>2 हे.पेक्षा जास्त</t>
  </si>
  <si>
    <t>अनु.जाती खातेदार संख्या</t>
  </si>
  <si>
    <t>अनु.जमाती खातेदार संख्या</t>
  </si>
  <si>
    <t>पशुधन</t>
  </si>
  <si>
    <t>औजारे</t>
  </si>
  <si>
    <t>शेततलाव संख्या</t>
  </si>
  <si>
    <t>कृषि माल प्रक्रिया युनिट</t>
  </si>
  <si>
    <t>उपलब्ध मजुर संख्या</t>
  </si>
  <si>
    <t>नत्र</t>
  </si>
  <si>
    <t>स्फुरद</t>
  </si>
  <si>
    <t>पालाश</t>
  </si>
  <si>
    <t>गावातील/सजातील सन २०२१-२२ मधील प्रमुख पिकांचे क्षेत्र व उत्पादकता</t>
  </si>
  <si>
    <t>खरीप हंगाम- (क्षेत्र हे. मध्ये व उत्पादकता किलो/हे.)</t>
  </si>
  <si>
    <t>अ क्रा.</t>
  </si>
  <si>
    <t>पिकांचे नाव</t>
  </si>
  <si>
    <t>गाव</t>
  </si>
  <si>
    <t>क्षेत्र</t>
  </si>
  <si>
    <t>उत्पादकता</t>
  </si>
  <si>
    <t>रब्बी व उन्हाळी हंगाम- २०२१-२२ (क्षेत्र हे. मध्ये व उत्पादकता किलो/हे.)</t>
  </si>
  <si>
    <t>५. प्रमुख पिकांचे २०२२-२३ साठी प्रस्तावित क्षेत्र व उत्पादकता-</t>
  </si>
  <si>
    <t xml:space="preserve">                                                                                प्रगतशिल शेतकरी/विदयापीठ/मंडळ यांची तुलनात्मक उत्पादकता</t>
  </si>
  <si>
    <t>तक्ता क्र.-</t>
  </si>
  <si>
    <t>अक्र</t>
  </si>
  <si>
    <t>प्रगतशिल /प्रयोगशिल/पुरस्कार प्राप्त शेतकरी नाव(किमान पाच नावे)</t>
  </si>
  <si>
    <t>पिकाचे नाव</t>
  </si>
  <si>
    <t>वाण</t>
  </si>
  <si>
    <t>प्रगतशिल 
शेतक-याचे मागील वर्षातील उत्पादकता 
क्विं/हे</t>
  </si>
  <si>
    <t>पिकाच्या वाणाच्या अधिकतम उत्पादन क्षमतेनुसार
 अपेक्षित उत्पादकता 
क्विं /हे.</t>
  </si>
  <si>
    <t>मंडळातील सरासरी उत्पादकता 
क्विं /हे.</t>
  </si>
  <si>
    <t>सन २०२२-२३ मधील उत्पादकतेची उद्दिष्ट</t>
  </si>
  <si>
    <t>टिप:- शेतकऱ्यांना पिकाच्या हमी भावानुसार प्राप्त होणारे उत्पन्न हे घेतलेल्या पिक कर्ज पेक्षा</t>
  </si>
  <si>
    <t>जास्त मिळणे शक्य होईल तेवढ्या प्रमाणात उत्पादकता वाढीचा लक्षांत ध्यानात यावा. आणि</t>
  </si>
  <si>
    <t xml:space="preserve">तसेच ज्या पिकांची उत्पादकता जास्त आहे व आम्ही भावानुसार शेतकऱ्यांना पिकासाठी घेतलेल्या </t>
  </si>
  <si>
    <t>कर्जापेक्षा अधिक उत्पन्न मिळत आहे त्या शेतकऱ्यांना पिकाच्या सरासरी उत्पादकतेत किमान 20%</t>
  </si>
  <si>
    <t>वाढीचा लक्षांक द्यावा.</t>
  </si>
  <si>
    <t>जमिन सुपिकता निर्देशांकाधारीत खत वापर मोहीम</t>
  </si>
  <si>
    <t>तपशील</t>
  </si>
  <si>
    <t>परिमाण</t>
  </si>
  <si>
    <t>लक्षांक</t>
  </si>
  <si>
    <t>साध्य</t>
  </si>
  <si>
    <t>जमिन आरोग्य पत्रिका/जमिन सुपिकता निर्देशांक आधारीत खतांचा वापर</t>
  </si>
  <si>
    <t>शेतकरी संख्या</t>
  </si>
  <si>
    <t>जमिन सुपिकता निरर्देशांक आधारीत प्रदर्शित फलकाचे गावातील पदाधिकारी व शेतकरी यांच्या समवेत वाचन व खत वापराबाबत मार्गदर्शन सभा घेणे व त्यात कृषिक अॅप इन्सटाॅल करून वापराबाबत मार्गदर्शन करणे</t>
  </si>
  <si>
    <t>सभा संख्या</t>
  </si>
  <si>
    <t>कृषिक अॅप इन्सटाॅल संख्या</t>
  </si>
  <si>
    <t>बियाण्यास जैविक खतांची बिज प्रक्रीया करणे</t>
  </si>
  <si>
    <t>हेक्टर</t>
  </si>
  <si>
    <t>हिरवळीच्या खतांचे बियाणे वितरीत करणे</t>
  </si>
  <si>
    <t>भात क्षेत्राकरिता युरिया खताची ५० टक्के बचत होण्यासाठी युरिया ब्रिकेटचा वापर करण्यासाठी उत्पादन व वितरण करणे</t>
  </si>
  <si>
    <t>ब्रिकेट यंत्र संख्या</t>
  </si>
  <si>
    <t>उत्पादन (क्वि)</t>
  </si>
  <si>
    <t>ऊस क्षेत्रामध्ये सेंद्रिय कर्ब वाढीसाठी काढणीनंतर ऊसाचे पाचट जागेवर कुजवणे</t>
  </si>
  <si>
    <t>कल्चरवापर (लि./kg.)</t>
  </si>
  <si>
    <t>कंपोस्ट खत /गांडुळखत यनिट तयार करणे</t>
  </si>
  <si>
    <t>एकुण युनिट (डेपो) संख्या</t>
  </si>
  <si>
    <t>एकुण खत तयार (किलो)</t>
  </si>
  <si>
    <t>गु नि १-२ बियाणे- ग्राम कृषि विकास समिती प्रपत्र</t>
  </si>
  <si>
    <t>प्रपत्र १ सरळ वाणांचे गावपातळीवर ग्रामबीजोत्पादन करणे.</t>
  </si>
  <si>
    <t>अ) खरीप हंगाम</t>
  </si>
  <si>
    <t>गाव:</t>
  </si>
  <si>
    <t>जिल्हा:</t>
  </si>
  <si>
    <t>विभाग:</t>
  </si>
  <si>
    <t>अ. क्र.</t>
  </si>
  <si>
    <t>सरासरी क्षेत्र (हे.)</t>
  </si>
  <si>
    <t>प्रस्तावित क्षेत्र (हे.)</t>
  </si>
  <si>
    <t>बियाणे दर (क्विं/हे)</t>
  </si>
  <si>
    <t>एकुण आवश्यक बियाणे (क्विं.)</t>
  </si>
  <si>
    <t>बियाणे बदल दर %</t>
  </si>
  <si>
    <t>बियाणे बदल दरानुसार लागणारे बियाणे (क्विं.)</t>
  </si>
  <si>
    <t>स्तंभ ८ येथील बियाणे बदल दरानुसार लागणारे बियाणेची पुरवठादार निहाय मागणी (क्विं)</t>
  </si>
  <si>
    <t>ग्रामबीजोत्पादनाद्वारे उत्पादित करावयाच्या बियाण्याची टक्केवारी</t>
  </si>
  <si>
    <t>शेतकऱ्याकडील स्वत:चे बियाणे (क्विं.) (६-८)</t>
  </si>
  <si>
    <t>ग्रामबीजोत्पादनासाठी केलेले नियोजन</t>
  </si>
  <si>
    <t>महाबीज</t>
  </si>
  <si>
    <t>राबिनी</t>
  </si>
  <si>
    <t>खासगी</t>
  </si>
  <si>
    <t>प्रत्यक्ष निवडलेले 
शेतकरी संख्या</t>
  </si>
  <si>
    <t>निवडलेले एकूण 
क्षेत्र हेक्टर</t>
  </si>
  <si>
    <t>सोयाबीन</t>
  </si>
  <si>
    <t>भात</t>
  </si>
  <si>
    <t>मूग</t>
  </si>
  <si>
    <t>उडिद</t>
  </si>
  <si>
    <t>ब) रब्बी हंगाम</t>
  </si>
  <si>
    <t>गहू</t>
  </si>
  <si>
    <t>हरभरा</t>
  </si>
  <si>
    <t>प्रपत्र २ गावनिहाय व पिकनिहाय बियाणे गरज निश्चित करणे</t>
  </si>
  <si>
    <t>सं ज्वारी</t>
  </si>
  <si>
    <t>सं बाजरी</t>
  </si>
  <si>
    <t>सं मका</t>
  </si>
  <si>
    <t>तूर</t>
  </si>
  <si>
    <t>उडीद</t>
  </si>
  <si>
    <t>भुईमूग</t>
  </si>
  <si>
    <t>तीळ</t>
  </si>
  <si>
    <t>बिटी कापूस</t>
  </si>
  <si>
    <t>इतर</t>
  </si>
  <si>
    <t>र ज्वारी</t>
  </si>
  <si>
    <t>करडई</t>
  </si>
  <si>
    <t>प्रपत्र ३ जिल्ह्यासाठी नियुक्त केलेल्या खाजगी कंपनीमार्फत आणि कृषि सहाय्यकामार्फत प्रात्यक्षिके घेणे</t>
  </si>
  <si>
    <t>अ) सोयाबीनची घरगुती पद्धतीने उगवणक्षमता तपासणी प्रात्यक्षिके घेणे</t>
  </si>
  <si>
    <t>अ. नं.</t>
  </si>
  <si>
    <t>उगवणक्षमता तपासणी प्रात्यक्षिके</t>
  </si>
  <si>
    <t>मागील आठवड्यातील</t>
  </si>
  <si>
    <t>चालू आठवड्यातील</t>
  </si>
  <si>
    <t>प्रात्यक्षिके संख्या</t>
  </si>
  <si>
    <t>ब) सोयाबीन ची पिक प्रात्यक्षिके घेणे</t>
  </si>
  <si>
    <t>बीजप्रक्रिया प्रात्यक्षिके</t>
  </si>
  <si>
    <t>प्रपत्र ४ गावातील कृषि सेवा केंद्रांनी स्वत: घरगुती पद्धतीने करावयाची सोयाबीन बियाणे उगवणक्षमता तपासणी</t>
  </si>
  <si>
    <t>सजा</t>
  </si>
  <si>
    <t>कृषि सेवा केंद्राचे नाव व पत्ता</t>
  </si>
  <si>
    <t>कृषि सेवा केंद्रावर विक्रीसाठी प्राप्त सोयाबीन बियाणे व तपासलेली बियाणे उगवण क्षमता</t>
  </si>
  <si>
    <t>पुरवठा केलेल्या कंपनीचे नाव</t>
  </si>
  <si>
    <t>लॉट नंबर</t>
  </si>
  <si>
    <t>प्राप्त साठा</t>
  </si>
  <si>
    <t>लॉटची घरगुती पद्धतीने उगवणक्षमता तपासणी केली आहे का? (होय/नाही)</t>
  </si>
  <si>
    <t>प्रत्यक्ष आढळून आलेली उगवणक्षमता (टक्के)</t>
  </si>
  <si>
    <t>गावात / सजात उपलब्ध‍ असलेली बीबीएफ यंत्रे संख्या –</t>
  </si>
  <si>
    <t>पिक</t>
  </si>
  <si>
    <t>खरीप अपेक्षित क्षेत्र</t>
  </si>
  <si>
    <t>बीबीएफ द्वारे पेरणी क्षेत्र नियोजन (हे)</t>
  </si>
  <si>
    <t>क्रॉपसॅप- मागील सात-आठ वर्षात क्रॉपसॅप योजना राबविताणा 
पिकांवर आढळलेल्या किड रोगाचा तपशील</t>
  </si>
  <si>
    <t>पिकांवर आढलेले किड रोग</t>
  </si>
  <si>
    <t>हंगामात कोणत्या कालावधीत ई.टी.एल च्या वर प्रादुर्भाव होता</t>
  </si>
  <si>
    <t>क्रॉपसॅप अंतर्गत राबविण्यात येणाऱ्या अभियानाचा तपशील दयावा</t>
  </si>
  <si>
    <t>जम्‍बो झेरॉक्स</t>
  </si>
  <si>
    <t>फवारणी प्रात्याक्षिके</t>
  </si>
  <si>
    <t>निवष्ठा वाटप</t>
  </si>
  <si>
    <t>लिफ लेट</t>
  </si>
  <si>
    <t>किटक नांशकाचा सुरक्षित वापर</t>
  </si>
  <si>
    <t>पिकस्पर्धा भाग घेणारे शेतकरी-२०२२</t>
  </si>
  <si>
    <t>शेतकऱ्याचे नाव</t>
  </si>
  <si>
    <t>खरीप हंगाम २०२२-२३- शेतीशाळेचे नियोजन</t>
  </si>
  <si>
    <t>प्रत्येक पिका करिता एक चार्ट वापरावा</t>
  </si>
  <si>
    <t>कृ.स.सजा --</t>
  </si>
  <si>
    <t xml:space="preserve">              पिकाचे नाव -                   गावाचे नाव-</t>
  </si>
  <si>
    <t>शेतीशाळा प्रकार- महिला/पुरुष</t>
  </si>
  <si>
    <t>सहभागी शेतक-याचे नाव</t>
  </si>
  <si>
    <t>शेतीशाळेचे दिवस</t>
  </si>
  <si>
    <t>घ्यावयाचे विषय</t>
  </si>
  <si>
    <t>राष्ट्रीय अन्न सुरक्षा २०२१-२२ अंतर्गत पिक प्रात्यक्षिक</t>
  </si>
  <si>
    <t>पिकाचे नाव – वाण -</t>
  </si>
  <si>
    <t>लक्षांक –</t>
  </si>
  <si>
    <t>अपेक्षित उत्पादन क्विं /हेक्टर-</t>
  </si>
  <si>
    <t>शेतक-याचे नाव</t>
  </si>
  <si>
    <t>गट नंबर</t>
  </si>
  <si>
    <t>शेतकरी प्रवर्ग
अत्यल्प/
अल्प/ बहू</t>
  </si>
  <si>
    <t>शेतकरी प्रवर्ग
अजा/
अज/ इतर</t>
  </si>
  <si>
    <t>प्रात्य. क्षेत्र
हेटर</t>
  </si>
  <si>
    <t>अपेक्षित उत्पादन लक्षांक 
क्विंटल/हे</t>
  </si>
  <si>
    <t>खरीप हंगाम २०२१- कृ.स.सजानिहाय शेतकरी प्रशिक्षण</t>
  </si>
  <si>
    <t>(विस्तार/आत्मा कार्यक्रमाशी संलग्न)</t>
  </si>
  <si>
    <t>प्रशिक्षण कार्यक्रमपत्रिका</t>
  </si>
  <si>
    <t>विषय</t>
  </si>
  <si>
    <t>व्याख्यात्याचे नाव</t>
  </si>
  <si>
    <t>उपस्थित प्रशिक्षणार्थी (संख्या)</t>
  </si>
  <si>
    <t>प्रशिक्षण दिनांक</t>
  </si>
  <si>
    <t>शेरा</t>
  </si>
  <si>
    <t>हंगामनिहाय कृषि विभागाच्या घेण्यात येणाऱ्या विविध मोहिमांचा आराखडा</t>
  </si>
  <si>
    <t>महिना</t>
  </si>
  <si>
    <t>पिकाच्या वाढीची अवस्था</t>
  </si>
  <si>
    <t>पिक वाढीच्या अवस्थेनुसार घ्यावयाच्या मोहिमेचे नाव व तपशील</t>
  </si>
  <si>
    <t>कृषी संजीवनी मोहीम आराखडा</t>
  </si>
  <si>
    <t>अनु. क्रमांक</t>
  </si>
  <si>
    <t>दिवस</t>
  </si>
  <si>
    <t>कृषी संजीवनी मोहीम अंतर्गत कार्यक्रम घ्यावयाचा गावाचे नाव</t>
  </si>
  <si>
    <t>पहिला दिवस</t>
  </si>
  <si>
    <t>दुसरा दिवस</t>
  </si>
  <si>
    <t>तिसरा दिवस</t>
  </si>
  <si>
    <t>चौथा दिवस</t>
  </si>
  <si>
    <t>पाचवा दिवस</t>
  </si>
  <si>
    <t>सहावा दिवस</t>
  </si>
  <si>
    <t>सातवा दिवस</t>
  </si>
  <si>
    <t>आठवा दिवस</t>
  </si>
  <si>
    <t>अपारंपरिक नाविन्य पूर्ण  पिकांची लागवड, विक्री व मूल्यसाखळी व्यवस्था</t>
  </si>
  <si>
    <t xml:space="preserve">(उदा. रेशीम- तुती, तेलबिया-भुईमुग, करडई, जवस, तीळ, कारळे, पाम ट्री, </t>
  </si>
  <si>
    <t xml:space="preserve">कडधान्ये- वाल, पावटा, लाखोळी, भरडधान्य- नागली, राजगिरा, कोकणसाठी </t>
  </si>
  <si>
    <t xml:space="preserve">मसाला पिके- लवंग, दालचिनी, काळीमिरी, जायफळ, रातांबा, </t>
  </si>
  <si>
    <t xml:space="preserve">औषधी/सुगंधी पिके- जिरेनियम, सिट्रोनेला, पचौली, रानभाज्या/फळे- करटोली, </t>
  </si>
  <si>
    <t xml:space="preserve">नाविण्यपुर्ण पिके- काळा/निळा भात, ओवा, किनोव्हा, व्हॅनिला, सब्जा, ड्रॅगन फ्रुट, </t>
  </si>
  <si>
    <t>किवी, खजुर, विदेशी भाजीपाला, मधमाशी प्रकल्प, सेंद्रीय शेती इ.)</t>
  </si>
  <si>
    <t>अ.क्र.</t>
  </si>
  <si>
    <t>अपारंपरिक पिकाचे नाव</t>
  </si>
  <si>
    <t>पिकाखालील क्षेत्रवाढीचे उद्दीष्ठ (हे.)</t>
  </si>
  <si>
    <t>विक्री/ मुल्यवर्धनासाठी नियोजन</t>
  </si>
  <si>
    <t>गाव आराखडा (आत्मा)</t>
  </si>
  <si>
    <t>गाव-</t>
  </si>
  <si>
    <t>शेतकरी मित्राचे नाव-</t>
  </si>
  <si>
    <t>मोबाईल क्र.</t>
  </si>
  <si>
    <t>कार्यरत शेतकरी गट/कंपन्यांबाबत-</t>
  </si>
  <si>
    <t>गटाचे/कंपनीचे नाव</t>
  </si>
  <si>
    <t>आत्मा नोंदणीकृत आहे/नाही</t>
  </si>
  <si>
    <t>अध्यक्ष नाव</t>
  </si>
  <si>
    <t>मोबाईल क्रमांक</t>
  </si>
  <si>
    <t>मुख्य पिक</t>
  </si>
  <si>
    <t>एकुण शेतकरी संख्या</t>
  </si>
  <si>
    <t>एकुण क्षेत्र</t>
  </si>
  <si>
    <t>सामुहिक उपप्रकल्प</t>
  </si>
  <si>
    <t>गावातील तज्ञ शेतकरी(Resource farmers)</t>
  </si>
  <si>
    <t>मोबाइल क्रमांक</t>
  </si>
  <si>
    <t>कोणत्या पिकात तज्ञ</t>
  </si>
  <si>
    <t>संबंधित पिकातील उत्पादकता (प्रति हे.)</t>
  </si>
  <si>
    <t>विस्तार आराखडा (अनुदानित)</t>
  </si>
  <si>
    <t>युनिट</t>
  </si>
  <si>
    <t>योजना निहाय तपशील</t>
  </si>
  <si>
    <t>पीक प्रात्यक्षिके</t>
  </si>
  <si>
    <t>आत्मा</t>
  </si>
  <si>
    <t>NFSM</t>
  </si>
  <si>
    <t>स्मार्ट</t>
  </si>
  <si>
    <t>फलोत्पादन</t>
  </si>
  <si>
    <t>भौतिक</t>
  </si>
  <si>
    <t>आर्थिक</t>
  </si>
  <si>
    <t>आयपीएम प्रात्यक्षिके</t>
  </si>
  <si>
    <t>आय एन एम प्रात्यक्षिके</t>
  </si>
  <si>
    <t>शेतीशाळा</t>
  </si>
  <si>
    <t>प्रशिक्षणे</t>
  </si>
  <si>
    <t>शेतकरी प्रशिक्षण</t>
  </si>
  <si>
    <t>कर्मचारी प्रशिक्षण</t>
  </si>
  <si>
    <t>अभ्यास दौरे</t>
  </si>
  <si>
    <t>i</t>
  </si>
  <si>
    <t>जिल्ह्यांतर्गत</t>
  </si>
  <si>
    <t>ii</t>
  </si>
  <si>
    <t>राज्यांतर्गत</t>
  </si>
  <si>
    <t>iii</t>
  </si>
  <si>
    <t>राज्याबाहेरील</t>
  </si>
  <si>
    <t>शेतकरी शास्त्रज्ञ संवाद</t>
  </si>
  <si>
    <t>आत्मा अंतर्गत सन 2022-23 चे SEWP करिता सुधारीत SREP प्रमाणे राबविण्यात येणारे शेतकरी निगडीत कार्याक्रमांचे जिल्हा निहाय नियोजन प्रपत्र</t>
  </si>
  <si>
    <t>पीक/ इतर उपक्रम/प्रकल्प व्यावसाय निगडीत घटक</t>
  </si>
  <si>
    <t>SREP प्रमाणे उत्पादकता कमी असणे किंवा इतर त्रूटीची कारणे</t>
  </si>
  <si>
    <t>सुचविण्यात आलेल्या उपाययेजना</t>
  </si>
  <si>
    <t>राबवायची बाब (प्रात्यक्षिके, प्रशिक्षण, अभ्यासदौरे, शेतीशाळा इ.)</t>
  </si>
  <si>
    <t>प्रात्यक्षिके</t>
  </si>
  <si>
    <t>प्रशिक्षण</t>
  </si>
  <si>
    <t>कापूस इ.</t>
  </si>
  <si>
    <t>पशुसंवर्धन</t>
  </si>
  <si>
    <t>मत्स्य विभाग</t>
  </si>
  <si>
    <t>रेशिम विभाग इ.</t>
  </si>
  <si>
    <t>सन २०२१-२२ मध्ये राबविण्यात येणा-या प्रस्तावित नाविन्यपूर्ण बाबी</t>
  </si>
  <si>
    <t xml:space="preserve"> वडगाव फत्तेपूर</t>
  </si>
  <si>
    <t xml:space="preserve"> ग्राम पंचायतीचे नाव</t>
  </si>
  <si>
    <t xml:space="preserve"> धोतरखेडा</t>
  </si>
  <si>
    <t xml:space="preserve"> 2/5/2022</t>
  </si>
  <si>
    <t xml:space="preserve"> 4/5/2022</t>
  </si>
  <si>
    <t>ग्राम कृषी समित्यांच्या बैठकीचे नियोजन. तालुका - अचलपूर</t>
  </si>
  <si>
    <t>तालुका: अचलपूर</t>
  </si>
  <si>
    <t>जिल्हा: अमरावती</t>
  </si>
  <si>
    <t>विभाग: अमरावती</t>
  </si>
  <si>
    <t xml:space="preserve"> अमरावती</t>
  </si>
  <si>
    <t xml:space="preserve"> -</t>
  </si>
  <si>
    <t xml:space="preserve"> - </t>
  </si>
  <si>
    <t xml:space="preserve">   रुंद सरी वरंभा पध्दतीने (बीबीएफ) पेरणी/ लागवड पिक निहाय नियोजन</t>
  </si>
  <si>
    <t>प्रात्य. क्षेत्र
हेक्टर</t>
  </si>
  <si>
    <t>1. कापूस</t>
  </si>
  <si>
    <t>2. तूर</t>
  </si>
  <si>
    <t>3. संत्रा</t>
  </si>
  <si>
    <r>
      <t>शेतीशाळा प्रकार- महिला/</t>
    </r>
    <r>
      <rPr>
        <b/>
        <u/>
        <sz val="12"/>
        <color rgb="FFFF0000"/>
        <rFont val="DVOT-Surekh"/>
      </rPr>
      <t>पुरुष</t>
    </r>
  </si>
  <si>
    <t xml:space="preserve"> शुक्रवार</t>
  </si>
  <si>
    <t xml:space="preserve"> निरंक</t>
  </si>
  <si>
    <t xml:space="preserve"> सोयाबिन</t>
  </si>
  <si>
    <t xml:space="preserve"> हरभरा</t>
  </si>
  <si>
    <t xml:space="preserve"> कापूस</t>
  </si>
  <si>
    <t xml:space="preserve"> तूर</t>
  </si>
  <si>
    <t xml:space="preserve"> ज्वारी</t>
  </si>
  <si>
    <t xml:space="preserve"> मुंग</t>
  </si>
  <si>
    <t xml:space="preserve"> उडीद</t>
  </si>
  <si>
    <t xml:space="preserve"> इतर</t>
  </si>
  <si>
    <t xml:space="preserve"> गहू</t>
  </si>
  <si>
    <t>आरोग्य पत्रिकेनुसार निर्देशाक</t>
  </si>
  <si>
    <t>1. ट्रॅक्टर</t>
  </si>
  <si>
    <t>2. रोटाव्हेटर</t>
  </si>
  <si>
    <t>3. पेरणीयंत्र</t>
  </si>
  <si>
    <t>4. थ्रेशर</t>
  </si>
  <si>
    <t xml:space="preserve"> कांदा</t>
  </si>
  <si>
    <t>प्रशिक्षणाचे ठिकाण -                               दिनांक –</t>
  </si>
  <si>
    <t xml:space="preserve"> सावळी दातुरा</t>
  </si>
  <si>
    <t xml:space="preserve"> दारापूर</t>
  </si>
  <si>
    <t xml:space="preserve"> दातुरा</t>
  </si>
  <si>
    <t xml:space="preserve"> अजितपूर</t>
  </si>
  <si>
    <t xml:space="preserve"> खुदानपूर</t>
  </si>
  <si>
    <t xml:space="preserve"> मुरादपूर</t>
  </si>
  <si>
    <t xml:space="preserve"> रायपुरा</t>
  </si>
  <si>
    <t xml:space="preserve"> नौबाग</t>
  </si>
  <si>
    <t xml:space="preserve"> चिखली</t>
  </si>
  <si>
    <t xml:space="preserve"> हरम</t>
  </si>
  <si>
    <t xml:space="preserve"> भिलोना</t>
  </si>
  <si>
    <t xml:space="preserve"> नारायणपूर</t>
  </si>
  <si>
    <t xml:space="preserve"> ३/5/2022</t>
  </si>
  <si>
    <t xml:space="preserve"> 5/5/2022</t>
  </si>
  <si>
    <t xml:space="preserve"> ए.व्ही.कथे</t>
  </si>
  <si>
    <t xml:space="preserve"> सावळी दा.</t>
  </si>
  <si>
    <t>गाव - सावळी दा.</t>
  </si>
  <si>
    <t>गाव -  दातुरा</t>
  </si>
  <si>
    <t>गाव - अजितपूर</t>
  </si>
  <si>
    <t>गाव -  मुरादपूर</t>
  </si>
  <si>
    <t>गाव - खुदानपूर</t>
  </si>
  <si>
    <t>गाव - दारापूर</t>
  </si>
  <si>
    <t>गाव - रायपुरा</t>
  </si>
  <si>
    <t>गाव - नौबाग</t>
  </si>
  <si>
    <t>गाव - चिखली</t>
  </si>
  <si>
    <t>कृषि सहाय्यक सजा - सावळी दा.               मंडळ -  अचलपूर                  तालुका- अचलपूर</t>
  </si>
  <si>
    <t>.</t>
  </si>
  <si>
    <t>NIL</t>
  </si>
  <si>
    <t>कृ.स.सजा -- सावळी दातुरा</t>
  </si>
  <si>
    <t xml:space="preserve">              पिकाचे नाव -  संत्रा                 गावाचे नाव- सावळी दातुरा</t>
  </si>
  <si>
    <t>Nil</t>
  </si>
  <si>
    <t>गाव: सावळी दा.</t>
  </si>
  <si>
    <t>गाव: दातुरा</t>
  </si>
  <si>
    <t>गाव: अजितपूर</t>
  </si>
  <si>
    <t>गाव: मुरादपूर</t>
  </si>
  <si>
    <t>गाव: दारापूर</t>
  </si>
  <si>
    <t>गाव: रायपुरा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</si>
</sst>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5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color rgb="FF000000"/>
      <name val="Arimo"/>
    </font>
    <font>
      <b/>
      <sz val="14"/>
      <color theme="1"/>
      <name val="Arial"/>
      <family val="2"/>
      <scheme val="minor"/>
    </font>
    <font>
      <b/>
      <sz val="14"/>
      <color rgb="FF000000"/>
      <name val="Arimo"/>
    </font>
    <font>
      <b/>
      <sz val="11"/>
      <color theme="1"/>
      <name val="Arial"/>
      <family val="2"/>
      <scheme val="minor"/>
    </font>
    <font>
      <b/>
      <sz val="11"/>
      <color rgb="FF000000"/>
      <name val="Arimo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4"/>
      <color theme="1"/>
      <name val="Arial"/>
      <family val="2"/>
      <scheme val="minor"/>
    </font>
    <font>
      <b/>
      <sz val="14"/>
      <color rgb="FF000000"/>
      <name val="DVOT-Surekh"/>
    </font>
    <font>
      <b/>
      <sz val="12"/>
      <color theme="1"/>
      <name val="Arial"/>
      <family val="2"/>
      <scheme val="minor"/>
    </font>
    <font>
      <b/>
      <sz val="12"/>
      <color rgb="FF000000"/>
      <name val="DVOT-Surekh"/>
    </font>
    <font>
      <b/>
      <sz val="13"/>
      <color theme="1"/>
      <name val="Arial"/>
      <family val="2"/>
      <scheme val="minor"/>
    </font>
    <font>
      <b/>
      <sz val="13"/>
      <color rgb="FF000000"/>
      <name val="DVOT-Surekh"/>
    </font>
    <font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rgb="FF000000"/>
      <name val="DVOT-Surekh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3"/>
      <color rgb="FF000000"/>
      <name val="'sakal marathi'"/>
    </font>
    <font>
      <b/>
      <sz val="11"/>
      <color rgb="FF000000"/>
      <name val="'sakal marathi'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theme="1"/>
      <name val="Arimo"/>
    </font>
    <font>
      <b/>
      <sz val="11"/>
      <color theme="1"/>
      <name val="Sakal marathi"/>
    </font>
    <font>
      <b/>
      <sz val="12"/>
      <color theme="1"/>
      <name val="Arial"/>
      <family val="2"/>
    </font>
    <font>
      <sz val="11"/>
      <color rgb="FF222222"/>
      <name val="Arimo"/>
    </font>
    <font>
      <b/>
      <sz val="12"/>
      <color rgb="FF000000"/>
      <name val="Calibri"/>
      <family val="2"/>
    </font>
    <font>
      <b/>
      <sz val="22"/>
      <color rgb="FF000000"/>
      <name val="DVI-TTYogesh"/>
    </font>
    <font>
      <sz val="12"/>
      <color rgb="FF000000"/>
      <name val="DVOT-Surekh"/>
    </font>
    <font>
      <sz val="13"/>
      <color rgb="FF000000"/>
      <name val="DVOT-Surekh"/>
    </font>
    <font>
      <b/>
      <sz val="16"/>
      <color rgb="FF000000"/>
      <name val="DVOT-Surekh"/>
    </font>
    <font>
      <sz val="18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b/>
      <sz val="17"/>
      <color rgb="FF000000"/>
      <name val="DVOT-Surekh"/>
    </font>
    <font>
      <sz val="17"/>
      <color theme="1"/>
      <name val="Arial"/>
      <family val="2"/>
      <scheme val="minor"/>
    </font>
    <font>
      <b/>
      <sz val="13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'sakal marathi'"/>
    </font>
    <font>
      <b/>
      <sz val="10"/>
      <color rgb="FF000000"/>
      <name val="'sakal marathi'"/>
    </font>
    <font>
      <b/>
      <sz val="12"/>
      <color rgb="FF000000"/>
      <name val="'sakal marathi'"/>
    </font>
    <font>
      <sz val="10"/>
      <color rgb="FF000000"/>
      <name val="'sakal marathi'"/>
    </font>
    <font>
      <sz val="12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Arimo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1"/>
      <color theme="1"/>
      <name val="Arimo"/>
    </font>
    <font>
      <sz val="11"/>
      <color theme="1"/>
      <name val="Sakal marathi"/>
    </font>
    <font>
      <sz val="11"/>
      <color rgb="FF000000"/>
      <name val="Arial"/>
      <family val="2"/>
      <scheme val="minor"/>
    </font>
    <font>
      <b/>
      <sz val="12"/>
      <color rgb="FF000000"/>
      <name val="Calibri"/>
      <family val="2"/>
    </font>
    <font>
      <sz val="13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000000"/>
      <name val="'sakal marathi'"/>
    </font>
    <font>
      <sz val="13"/>
      <color rgb="FF000000"/>
      <name val="Arimo"/>
    </font>
    <font>
      <sz val="12"/>
      <color rgb="FF000000"/>
      <name val="Calibri"/>
      <family val="2"/>
    </font>
    <font>
      <sz val="12"/>
      <color rgb="FF000000"/>
      <name val="Arimo"/>
    </font>
    <font>
      <b/>
      <u/>
      <sz val="12"/>
      <color rgb="FFFF0000"/>
      <name val="DVOT-Surekh"/>
    </font>
    <font>
      <sz val="11"/>
      <color rgb="FF000000"/>
      <name val="DVOT-Surekh"/>
    </font>
    <font>
      <sz val="11"/>
      <color theme="1"/>
      <name val="DVOT-Surekh"/>
    </font>
    <font>
      <sz val="12"/>
      <color rgb="FFFF0000"/>
      <name val="DVOT-Surekh"/>
    </font>
    <font>
      <sz val="10"/>
      <color rgb="FFFF0000"/>
      <name val="Arial"/>
      <scheme val="minor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385">
    <xf numFmtId="0" fontId="0" fillId="0" borderId="0" xfId="0" applyFont="1" applyAlignment="1"/>
    <xf numFmtId="0" fontId="3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top"/>
    </xf>
    <xf numFmtId="0" fontId="7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14" fillId="0" borderId="10" xfId="0" applyFont="1" applyBorder="1" applyAlignment="1">
      <alignment horizontal="left" vertical="top" wrapText="1"/>
    </xf>
    <xf numFmtId="0" fontId="16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vertical="top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 vertical="top" wrapText="1"/>
    </xf>
    <xf numFmtId="0" fontId="14" fillId="0" borderId="10" xfId="0" applyFont="1" applyBorder="1" applyAlignment="1">
      <alignment horizontal="right" vertical="top" wrapText="1"/>
    </xf>
    <xf numFmtId="0" fontId="14" fillId="0" borderId="0" xfId="0" applyFont="1" applyAlignment="1">
      <alignment horizontal="left" vertical="top" wrapText="1"/>
    </xf>
    <xf numFmtId="0" fontId="9" fillId="0" borderId="0" xfId="0" applyFont="1" applyAlignment="1">
      <alignment horizontal="right" vertical="top"/>
    </xf>
    <xf numFmtId="0" fontId="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0" fontId="23" fillId="0" borderId="10" xfId="0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6" fillId="0" borderId="0" xfId="0" applyFont="1" applyAlignment="1"/>
    <xf numFmtId="0" fontId="27" fillId="0" borderId="0" xfId="0" applyFont="1" applyAlignment="1">
      <alignment horizontal="center" wrapText="1"/>
    </xf>
    <xf numFmtId="0" fontId="24" fillId="0" borderId="0" xfId="0" applyFont="1" applyAlignment="1">
      <alignment vertical="center"/>
    </xf>
    <xf numFmtId="0" fontId="24" fillId="0" borderId="20" xfId="0" applyFont="1" applyBorder="1" applyAlignment="1">
      <alignment vertical="center"/>
    </xf>
    <xf numFmtId="0" fontId="26" fillId="0" borderId="21" xfId="0" applyFont="1" applyBorder="1" applyAlignment="1">
      <alignment vertical="top"/>
    </xf>
    <xf numFmtId="0" fontId="26" fillId="0" borderId="16" xfId="0" applyFont="1" applyBorder="1" applyAlignment="1">
      <alignment vertical="top"/>
    </xf>
    <xf numFmtId="0" fontId="28" fillId="0" borderId="16" xfId="0" applyFont="1" applyBorder="1" applyAlignment="1">
      <alignment horizontal="center" vertical="top" wrapText="1"/>
    </xf>
    <xf numFmtId="0" fontId="24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top" wrapText="1"/>
    </xf>
    <xf numFmtId="0" fontId="26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8" fillId="0" borderId="1" xfId="0" applyFont="1" applyBorder="1" applyAlignment="1">
      <alignment horizontal="center" vertical="center" wrapText="1"/>
    </xf>
    <xf numFmtId="0" fontId="17" fillId="0" borderId="0" xfId="0" applyFont="1"/>
    <xf numFmtId="0" fontId="14" fillId="0" borderId="0" xfId="0" applyFont="1"/>
    <xf numFmtId="0" fontId="15" fillId="0" borderId="0" xfId="0" applyFont="1" applyAlignment="1">
      <alignment vertical="center"/>
    </xf>
    <xf numFmtId="0" fontId="33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top"/>
    </xf>
    <xf numFmtId="0" fontId="33" fillId="0" borderId="0" xfId="0" applyFont="1"/>
    <xf numFmtId="0" fontId="33" fillId="0" borderId="0" xfId="0" applyFont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33" fillId="0" borderId="0" xfId="0" applyFont="1" applyAlignment="1">
      <alignment horizontal="left" vertical="top"/>
    </xf>
    <xf numFmtId="0" fontId="14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35" fillId="0" borderId="0" xfId="0" applyFont="1" applyAlignment="1">
      <alignment horizontal="center"/>
    </xf>
    <xf numFmtId="0" fontId="36" fillId="0" borderId="0" xfId="0" applyFont="1"/>
    <xf numFmtId="0" fontId="37" fillId="0" borderId="0" xfId="0" applyFont="1"/>
    <xf numFmtId="0" fontId="38" fillId="0" borderId="1" xfId="0" applyFont="1" applyBorder="1" applyAlignment="1">
      <alignment horizontal="left" vertical="center" wrapText="1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left" vertical="center"/>
    </xf>
    <xf numFmtId="0" fontId="39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top" wrapText="1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top" wrapText="1"/>
    </xf>
    <xf numFmtId="0" fontId="40" fillId="0" borderId="0" xfId="0" applyFont="1"/>
    <xf numFmtId="0" fontId="41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3" fillId="0" borderId="0" xfId="0" applyFont="1" applyAlignment="1">
      <alignment horizontal="left" wrapText="1"/>
    </xf>
    <xf numFmtId="0" fontId="22" fillId="0" borderId="0" xfId="0" applyFont="1" applyAlignment="1">
      <alignment horizontal="center" wrapText="1"/>
    </xf>
    <xf numFmtId="0" fontId="9" fillId="0" borderId="0" xfId="0" applyFont="1" applyAlignment="1">
      <alignment horizontal="left"/>
    </xf>
    <xf numFmtId="0" fontId="23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/>
    </xf>
    <xf numFmtId="0" fontId="44" fillId="0" borderId="1" xfId="0" applyFont="1" applyBorder="1" applyAlignment="1">
      <alignment horizontal="left" wrapText="1"/>
    </xf>
    <xf numFmtId="0" fontId="26" fillId="0" borderId="18" xfId="0" applyFont="1" applyBorder="1" applyAlignment="1">
      <alignment horizontal="left" wrapText="1"/>
    </xf>
    <xf numFmtId="0" fontId="26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45" fillId="0" borderId="0" xfId="0" applyFont="1" applyAlignment="1">
      <alignment horizontal="center" wrapText="1"/>
    </xf>
    <xf numFmtId="0" fontId="7" fillId="0" borderId="0" xfId="0" applyFont="1" applyAlignment="1">
      <alignment horizontal="left"/>
    </xf>
    <xf numFmtId="0" fontId="46" fillId="0" borderId="0" xfId="0" applyFont="1" applyAlignment="1">
      <alignment horizontal="center" vertical="top" wrapText="1"/>
    </xf>
    <xf numFmtId="0" fontId="4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25" fillId="0" borderId="1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12" fillId="0" borderId="0" xfId="0" applyFont="1"/>
    <xf numFmtId="0" fontId="0" fillId="0" borderId="0" xfId="0" applyFont="1" applyAlignment="1"/>
    <xf numFmtId="0" fontId="14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24" fillId="0" borderId="20" xfId="0" applyFont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0" fillId="0" borderId="28" xfId="0" applyFont="1" applyBorder="1" applyAlignment="1"/>
    <xf numFmtId="0" fontId="8" fillId="0" borderId="28" xfId="0" applyFont="1" applyFill="1" applyBorder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3" fillId="0" borderId="10" xfId="0" applyFont="1" applyBorder="1" applyAlignment="1">
      <alignment horizontal="left" vertical="top" wrapText="1"/>
    </xf>
    <xf numFmtId="0" fontId="50" fillId="0" borderId="0" xfId="0" applyFont="1" applyAlignment="1"/>
    <xf numFmtId="0" fontId="33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33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51" fillId="0" borderId="0" xfId="0" applyFont="1" applyAlignment="1">
      <alignment vertical="center"/>
    </xf>
    <xf numFmtId="0" fontId="44" fillId="0" borderId="10" xfId="0" applyFont="1" applyBorder="1" applyAlignment="1">
      <alignment horizontal="center" vertical="top" wrapText="1"/>
    </xf>
    <xf numFmtId="0" fontId="44" fillId="0" borderId="10" xfId="0" applyFont="1" applyBorder="1" applyAlignment="1">
      <alignment horizontal="left" vertical="top" wrapText="1"/>
    </xf>
    <xf numFmtId="0" fontId="52" fillId="2" borderId="10" xfId="0" applyFont="1" applyFill="1" applyBorder="1" applyAlignment="1">
      <alignment horizontal="left" vertical="top" wrapText="1"/>
    </xf>
    <xf numFmtId="0" fontId="53" fillId="0" borderId="0" xfId="0" applyFont="1" applyAlignment="1">
      <alignment horizontal="center" vertical="top" wrapText="1"/>
    </xf>
    <xf numFmtId="0" fontId="53" fillId="0" borderId="10" xfId="0" applyFont="1" applyBorder="1" applyAlignment="1">
      <alignment horizontal="center" vertical="top" wrapText="1"/>
    </xf>
    <xf numFmtId="0" fontId="54" fillId="0" borderId="10" xfId="0" applyFont="1" applyBorder="1" applyAlignment="1">
      <alignment horizontal="center" vertical="top" wrapText="1"/>
    </xf>
    <xf numFmtId="0" fontId="54" fillId="0" borderId="0" xfId="0" applyFont="1" applyAlignment="1">
      <alignment horizontal="center" vertical="top" wrapText="1"/>
    </xf>
    <xf numFmtId="0" fontId="53" fillId="0" borderId="0" xfId="0" applyFont="1" applyAlignment="1">
      <alignment horizontal="center" vertical="center" wrapText="1"/>
    </xf>
    <xf numFmtId="0" fontId="50" fillId="0" borderId="0" xfId="0" applyFont="1" applyAlignment="1">
      <alignment vertical="center"/>
    </xf>
    <xf numFmtId="2" fontId="54" fillId="0" borderId="10" xfId="0" applyNumberFormat="1" applyFont="1" applyBorder="1" applyAlignment="1">
      <alignment horizontal="center" vertical="top" wrapText="1"/>
    </xf>
    <xf numFmtId="2" fontId="53" fillId="0" borderId="10" xfId="0" applyNumberFormat="1" applyFont="1" applyBorder="1" applyAlignment="1">
      <alignment horizontal="center" vertical="top" wrapText="1"/>
    </xf>
    <xf numFmtId="2" fontId="53" fillId="0" borderId="10" xfId="0" applyNumberFormat="1" applyFont="1" applyBorder="1" applyAlignment="1">
      <alignment horizontal="center" vertical="center" wrapText="1"/>
    </xf>
    <xf numFmtId="2" fontId="54" fillId="0" borderId="10" xfId="0" applyNumberFormat="1" applyFont="1" applyBorder="1" applyAlignment="1">
      <alignment horizontal="center" vertical="center" wrapText="1"/>
    </xf>
    <xf numFmtId="0" fontId="56" fillId="0" borderId="0" xfId="0" applyFont="1" applyAlignment="1">
      <alignment horizontal="center" vertical="top" wrapText="1"/>
    </xf>
    <xf numFmtId="0" fontId="56" fillId="0" borderId="10" xfId="0" applyFont="1" applyBorder="1" applyAlignment="1">
      <alignment horizontal="center" vertical="top" wrapText="1"/>
    </xf>
    <xf numFmtId="2" fontId="56" fillId="0" borderId="10" xfId="0" applyNumberFormat="1" applyFont="1" applyBorder="1" applyAlignment="1">
      <alignment horizontal="center" vertical="center" wrapText="1"/>
    </xf>
    <xf numFmtId="0" fontId="57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53" fillId="0" borderId="0" xfId="0" applyFont="1" applyAlignment="1">
      <alignment horizontal="center" wrapText="1"/>
    </xf>
    <xf numFmtId="1" fontId="53" fillId="0" borderId="10" xfId="0" applyNumberFormat="1" applyFont="1" applyBorder="1" applyAlignment="1">
      <alignment horizontal="center" vertical="center" wrapText="1"/>
    </xf>
    <xf numFmtId="1" fontId="53" fillId="0" borderId="10" xfId="0" applyNumberFormat="1" applyFont="1" applyBorder="1" applyAlignment="1">
      <alignment horizontal="center" vertical="top" wrapText="1"/>
    </xf>
    <xf numFmtId="1" fontId="54" fillId="0" borderId="10" xfId="0" applyNumberFormat="1" applyFont="1" applyBorder="1" applyAlignment="1">
      <alignment horizontal="center" vertical="center" wrapText="1"/>
    </xf>
    <xf numFmtId="2" fontId="26" fillId="0" borderId="16" xfId="0" applyNumberFormat="1" applyFont="1" applyBorder="1" applyAlignment="1">
      <alignment horizontal="center" vertical="center"/>
    </xf>
    <xf numFmtId="0" fontId="52" fillId="0" borderId="21" xfId="0" applyFont="1" applyBorder="1" applyAlignment="1">
      <alignment horizontal="center" vertical="center"/>
    </xf>
    <xf numFmtId="0" fontId="55" fillId="0" borderId="16" xfId="0" applyFont="1" applyBorder="1" applyAlignment="1">
      <alignment horizontal="center" vertical="center"/>
    </xf>
    <xf numFmtId="0" fontId="55" fillId="0" borderId="16" xfId="0" applyFont="1" applyBorder="1" applyAlignment="1">
      <alignment horizontal="center" vertical="center" wrapText="1"/>
    </xf>
    <xf numFmtId="0" fontId="52" fillId="0" borderId="21" xfId="0" applyFont="1" applyBorder="1" applyAlignment="1">
      <alignment vertical="top"/>
    </xf>
    <xf numFmtId="0" fontId="59" fillId="0" borderId="16" xfId="0" applyFont="1" applyBorder="1" applyAlignment="1">
      <alignment horizontal="center" vertical="top" wrapText="1"/>
    </xf>
    <xf numFmtId="2" fontId="52" fillId="0" borderId="16" xfId="0" applyNumberFormat="1" applyFont="1" applyBorder="1" applyAlignment="1">
      <alignment horizontal="center" vertical="center"/>
    </xf>
    <xf numFmtId="2" fontId="59" fillId="0" borderId="16" xfId="0" applyNumberFormat="1" applyFont="1" applyBorder="1" applyAlignment="1">
      <alignment horizontal="center" vertical="center" wrapText="1"/>
    </xf>
    <xf numFmtId="1" fontId="59" fillId="0" borderId="16" xfId="0" applyNumberFormat="1" applyFont="1" applyBorder="1" applyAlignment="1">
      <alignment horizontal="center" vertical="center" wrapText="1"/>
    </xf>
    <xf numFmtId="0" fontId="52" fillId="0" borderId="16" xfId="0" applyFont="1" applyBorder="1" applyAlignment="1">
      <alignment vertical="top"/>
    </xf>
    <xf numFmtId="0" fontId="60" fillId="0" borderId="16" xfId="0" applyFont="1" applyBorder="1" applyAlignment="1">
      <alignment horizontal="center" vertical="top" wrapText="1"/>
    </xf>
    <xf numFmtId="0" fontId="30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56" fillId="0" borderId="0" xfId="0" applyFont="1" applyAlignment="1">
      <alignment horizontal="left" vertical="center" wrapText="1"/>
    </xf>
    <xf numFmtId="0" fontId="52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61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55" fillId="0" borderId="28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53" fillId="0" borderId="1" xfId="0" applyFont="1" applyBorder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top" wrapText="1"/>
    </xf>
    <xf numFmtId="0" fontId="62" fillId="0" borderId="26" xfId="0" applyFont="1" applyBorder="1" applyAlignment="1">
      <alignment horizontal="left" vertical="center" wrapText="1"/>
    </xf>
    <xf numFmtId="0" fontId="63" fillId="0" borderId="0" xfId="0" applyFont="1"/>
    <xf numFmtId="0" fontId="63" fillId="0" borderId="0" xfId="0" applyFont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33" fillId="0" borderId="1" xfId="0" applyFont="1" applyBorder="1" applyAlignment="1">
      <alignment horizontal="center" vertical="top" wrapText="1"/>
    </xf>
    <xf numFmtId="0" fontId="51" fillId="0" borderId="0" xfId="0" applyFont="1" applyAlignment="1">
      <alignment vertical="top"/>
    </xf>
    <xf numFmtId="0" fontId="33" fillId="0" borderId="1" xfId="0" applyFont="1" applyBorder="1" applyAlignment="1">
      <alignment horizontal="left" vertical="top" wrapText="1"/>
    </xf>
    <xf numFmtId="0" fontId="44" fillId="0" borderId="1" xfId="0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65" fillId="0" borderId="1" xfId="0" applyFont="1" applyBorder="1" applyAlignment="1">
      <alignment horizontal="left" vertical="center" wrapText="1"/>
    </xf>
    <xf numFmtId="0" fontId="65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4" fillId="0" borderId="0" xfId="0" applyFont="1" applyAlignment="1">
      <alignment horizontal="right" wrapText="1"/>
    </xf>
    <xf numFmtId="0" fontId="54" fillId="0" borderId="1" xfId="0" applyFont="1" applyBorder="1" applyAlignment="1">
      <alignment horizontal="left" vertical="top" wrapText="1"/>
    </xf>
    <xf numFmtId="0" fontId="54" fillId="0" borderId="0" xfId="0" applyFont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4" fillId="0" borderId="23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2" fontId="54" fillId="0" borderId="1" xfId="0" applyNumberFormat="1" applyFont="1" applyBorder="1" applyAlignment="1">
      <alignment horizontal="center" vertical="center" wrapText="1"/>
    </xf>
    <xf numFmtId="2" fontId="25" fillId="0" borderId="1" xfId="0" applyNumberFormat="1" applyFont="1" applyBorder="1" applyAlignment="1">
      <alignment horizontal="center" vertical="center" wrapText="1"/>
    </xf>
    <xf numFmtId="0" fontId="65" fillId="0" borderId="2" xfId="0" applyFont="1" applyBorder="1" applyAlignment="1">
      <alignment horizontal="center" vertical="center" wrapText="1"/>
    </xf>
    <xf numFmtId="0" fontId="65" fillId="0" borderId="23" xfId="0" applyFont="1" applyBorder="1" applyAlignment="1">
      <alignment horizontal="center" vertical="center" wrapText="1"/>
    </xf>
    <xf numFmtId="0" fontId="65" fillId="0" borderId="2" xfId="0" applyFont="1" applyBorder="1" applyAlignment="1">
      <alignment horizontal="left" vertical="center" wrapText="1"/>
    </xf>
    <xf numFmtId="0" fontId="65" fillId="0" borderId="28" xfId="0" applyFont="1" applyBorder="1" applyAlignment="1">
      <alignment horizontal="left" vertical="center" wrapText="1"/>
    </xf>
    <xf numFmtId="0" fontId="52" fillId="0" borderId="0" xfId="0" applyFont="1" applyAlignment="1">
      <alignment horizontal="left" wrapText="1"/>
    </xf>
    <xf numFmtId="0" fontId="53" fillId="0" borderId="2" xfId="0" applyFont="1" applyBorder="1" applyAlignment="1">
      <alignment horizontal="center" vertical="top" wrapText="1"/>
    </xf>
    <xf numFmtId="0" fontId="43" fillId="0" borderId="28" xfId="0" applyFont="1" applyBorder="1" applyAlignment="1">
      <alignment horizontal="left" vertical="top" wrapText="1"/>
    </xf>
    <xf numFmtId="0" fontId="54" fillId="0" borderId="28" xfId="0" applyFont="1" applyFill="1" applyBorder="1" applyAlignment="1">
      <alignment horizontal="left" vertical="top" wrapText="1"/>
    </xf>
    <xf numFmtId="0" fontId="34" fillId="0" borderId="28" xfId="0" applyFont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0" fillId="0" borderId="10" xfId="0" applyFont="1" applyBorder="1" applyAlignment="1">
      <alignment horizontal="center" vertical="center" wrapText="1"/>
    </xf>
    <xf numFmtId="0" fontId="70" fillId="0" borderId="5" xfId="0" applyFont="1" applyBorder="1" applyAlignment="1">
      <alignment horizontal="center" vertical="center" wrapText="1"/>
    </xf>
    <xf numFmtId="0" fontId="70" fillId="0" borderId="28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 wrapText="1"/>
    </xf>
    <xf numFmtId="2" fontId="33" fillId="0" borderId="10" xfId="0" applyNumberFormat="1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 wrapText="1"/>
    </xf>
    <xf numFmtId="1" fontId="33" fillId="0" borderId="10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43" fillId="0" borderId="0" xfId="0" applyFont="1" applyAlignment="1">
      <alignment horizontal="center" wrapText="1"/>
    </xf>
    <xf numFmtId="0" fontId="43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53" fillId="0" borderId="1" xfId="0" applyFont="1" applyBorder="1" applyAlignment="1">
      <alignment horizontal="left" vertical="top" wrapText="1"/>
    </xf>
    <xf numFmtId="0" fontId="43" fillId="0" borderId="1" xfId="0" applyFont="1" applyBorder="1" applyAlignment="1">
      <alignment horizontal="left" vertical="top" wrapText="1"/>
    </xf>
    <xf numFmtId="0" fontId="50" fillId="0" borderId="0" xfId="0" applyFont="1" applyAlignment="1">
      <alignment horizontal="left"/>
    </xf>
    <xf numFmtId="0" fontId="43" fillId="0" borderId="3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horizontal="center" vertical="top" wrapText="1"/>
    </xf>
    <xf numFmtId="0" fontId="9" fillId="0" borderId="28" xfId="0" applyFont="1" applyBorder="1" applyAlignment="1">
      <alignment horizontal="left" vertical="top" wrapText="1"/>
    </xf>
    <xf numFmtId="0" fontId="48" fillId="0" borderId="28" xfId="0" applyFont="1" applyBorder="1" applyAlignment="1">
      <alignment horizontal="left" vertical="top" wrapText="1"/>
    </xf>
    <xf numFmtId="0" fontId="9" fillId="0" borderId="28" xfId="0" applyFont="1" applyFill="1" applyBorder="1" applyAlignment="1">
      <alignment horizontal="left" vertical="top" wrapText="1"/>
    </xf>
    <xf numFmtId="0" fontId="72" fillId="0" borderId="10" xfId="0" applyFont="1" applyBorder="1" applyAlignment="1">
      <alignment horizontal="left" vertical="top" wrapText="1"/>
    </xf>
    <xf numFmtId="1" fontId="72" fillId="0" borderId="10" xfId="0" applyNumberFormat="1" applyFont="1" applyBorder="1" applyAlignment="1">
      <alignment horizontal="center" vertical="center" wrapText="1"/>
    </xf>
    <xf numFmtId="0" fontId="72" fillId="0" borderId="10" xfId="0" applyFont="1" applyBorder="1" applyAlignment="1">
      <alignment horizontal="center" vertical="center" wrapText="1"/>
    </xf>
    <xf numFmtId="0" fontId="73" fillId="0" borderId="0" xfId="0" applyFont="1" applyAlignment="1"/>
    <xf numFmtId="0" fontId="30" fillId="0" borderId="2" xfId="0" applyFont="1" applyBorder="1" applyAlignment="1">
      <alignment horizontal="center" vertical="center" wrapText="1"/>
    </xf>
    <xf numFmtId="2" fontId="33" fillId="0" borderId="28" xfId="0" applyNumberFormat="1" applyFont="1" applyBorder="1" applyAlignment="1">
      <alignment horizontal="center" vertical="center" wrapText="1"/>
    </xf>
    <xf numFmtId="2" fontId="34" fillId="0" borderId="28" xfId="0" applyNumberFormat="1" applyFont="1" applyBorder="1" applyAlignment="1">
      <alignment horizontal="center" vertical="center" wrapText="1"/>
    </xf>
    <xf numFmtId="2" fontId="51" fillId="0" borderId="1" xfId="0" applyNumberFormat="1" applyFont="1" applyBorder="1" applyAlignment="1">
      <alignment horizontal="center" vertical="center"/>
    </xf>
    <xf numFmtId="2" fontId="48" fillId="0" borderId="1" xfId="0" applyNumberFormat="1" applyFont="1" applyBorder="1" applyAlignment="1">
      <alignment horizontal="center" vertical="center"/>
    </xf>
    <xf numFmtId="2" fontId="65" fillId="0" borderId="1" xfId="0" applyNumberFormat="1" applyFont="1" applyBorder="1" applyAlignment="1">
      <alignment horizontal="center" vertical="center" wrapText="1"/>
    </xf>
    <xf numFmtId="0" fontId="70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30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25" xfId="0" applyFont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top" wrapText="1"/>
    </xf>
    <xf numFmtId="0" fontId="18" fillId="0" borderId="28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 wrapText="1"/>
    </xf>
    <xf numFmtId="0" fontId="70" fillId="0" borderId="30" xfId="0" applyFont="1" applyBorder="1" applyAlignment="1">
      <alignment horizontal="center" vertical="center" wrapText="1"/>
    </xf>
    <xf numFmtId="0" fontId="70" fillId="0" borderId="35" xfId="0" applyFont="1" applyBorder="1" applyAlignment="1">
      <alignment horizontal="center" vertical="center" wrapText="1"/>
    </xf>
    <xf numFmtId="0" fontId="50" fillId="0" borderId="28" xfId="0" applyFont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33" fillId="0" borderId="10" xfId="0" applyFont="1" applyBorder="1" applyAlignment="1">
      <alignment horizontal="center" vertical="top" wrapText="1"/>
    </xf>
    <xf numFmtId="0" fontId="22" fillId="0" borderId="0" xfId="0" applyFont="1" applyBorder="1" applyAlignment="1">
      <alignment horizontal="center" vertical="center" wrapText="1"/>
    </xf>
    <xf numFmtId="0" fontId="10" fillId="0" borderId="0" xfId="0" applyFont="1" applyBorder="1"/>
    <xf numFmtId="0" fontId="23" fillId="0" borderId="1" xfId="0" applyFont="1" applyBorder="1" applyAlignment="1">
      <alignment horizontal="center" wrapText="1"/>
    </xf>
    <xf numFmtId="0" fontId="53" fillId="0" borderId="28" xfId="0" applyFont="1" applyBorder="1" applyAlignment="1">
      <alignment horizontal="left" vertical="top" wrapText="1"/>
    </xf>
    <xf numFmtId="0" fontId="53" fillId="0" borderId="28" xfId="0" applyFont="1" applyFill="1" applyBorder="1" applyAlignment="1">
      <alignment horizontal="left" vertical="top" wrapText="1"/>
    </xf>
    <xf numFmtId="0" fontId="26" fillId="2" borderId="10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8" fillId="0" borderId="2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33" fillId="0" borderId="5" xfId="0" applyFont="1" applyBorder="1" applyAlignment="1">
      <alignment horizontal="left" vertical="top" wrapText="1"/>
    </xf>
    <xf numFmtId="0" fontId="49" fillId="0" borderId="11" xfId="0" applyFont="1" applyBorder="1"/>
    <xf numFmtId="0" fontId="49" fillId="0" borderId="9" xfId="0" applyFont="1" applyBorder="1"/>
    <xf numFmtId="0" fontId="33" fillId="0" borderId="30" xfId="0" applyFont="1" applyBorder="1" applyAlignment="1">
      <alignment horizontal="left" vertical="top" wrapText="1"/>
    </xf>
    <xf numFmtId="0" fontId="49" fillId="0" borderId="34" xfId="0" applyFont="1" applyBorder="1"/>
    <xf numFmtId="0" fontId="15" fillId="0" borderId="29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top" wrapText="1"/>
    </xf>
    <xf numFmtId="0" fontId="14" fillId="0" borderId="36" xfId="0" applyFont="1" applyBorder="1" applyAlignment="1">
      <alignment horizontal="center" vertical="top" wrapText="1"/>
    </xf>
    <xf numFmtId="0" fontId="14" fillId="0" borderId="3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/>
    </xf>
    <xf numFmtId="0" fontId="49" fillId="0" borderId="8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71" fillId="0" borderId="12" xfId="0" applyFont="1" applyBorder="1" applyAlignment="1">
      <alignment horizontal="center" vertical="center" wrapText="1"/>
    </xf>
    <xf numFmtId="0" fontId="49" fillId="0" borderId="14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 wrapText="1"/>
    </xf>
    <xf numFmtId="0" fontId="49" fillId="0" borderId="15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5" xfId="0" applyFont="1" applyBorder="1" applyAlignment="1">
      <alignment horizontal="center" vertical="center" wrapText="1"/>
    </xf>
    <xf numFmtId="0" fontId="49" fillId="0" borderId="1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9" fillId="0" borderId="29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top" wrapText="1"/>
    </xf>
    <xf numFmtId="0" fontId="44" fillId="0" borderId="5" xfId="0" applyFont="1" applyBorder="1" applyAlignment="1">
      <alignment horizontal="left" vertical="top" wrapText="1"/>
    </xf>
    <xf numFmtId="0" fontId="22" fillId="0" borderId="17" xfId="0" applyFont="1" applyBorder="1" applyAlignment="1">
      <alignment horizontal="center" vertical="center" wrapText="1"/>
    </xf>
    <xf numFmtId="0" fontId="10" fillId="0" borderId="18" xfId="0" applyFont="1" applyBorder="1"/>
    <xf numFmtId="0" fontId="10" fillId="0" borderId="19" xfId="0" applyFont="1" applyBorder="1"/>
    <xf numFmtId="0" fontId="33" fillId="0" borderId="38" xfId="0" applyFont="1" applyBorder="1" applyAlignment="1">
      <alignment horizontal="center" vertical="center" wrapText="1"/>
    </xf>
    <xf numFmtId="0" fontId="33" fillId="0" borderId="39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top" wrapText="1"/>
    </xf>
    <xf numFmtId="0" fontId="53" fillId="0" borderId="5" xfId="0" applyFont="1" applyBorder="1" applyAlignment="1">
      <alignment horizontal="center" vertical="center" wrapText="1"/>
    </xf>
    <xf numFmtId="0" fontId="49" fillId="0" borderId="9" xfId="0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 wrapText="1"/>
    </xf>
    <xf numFmtId="0" fontId="49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59" fillId="0" borderId="21" xfId="0" applyFont="1" applyBorder="1" applyAlignment="1">
      <alignment horizontal="center" vertical="center" wrapText="1"/>
    </xf>
    <xf numFmtId="0" fontId="49" fillId="0" borderId="22" xfId="0" applyFont="1" applyBorder="1" applyAlignment="1">
      <alignment horizontal="center" vertical="center"/>
    </xf>
    <xf numFmtId="0" fontId="59" fillId="0" borderId="20" xfId="0" applyFont="1" applyBorder="1" applyAlignment="1">
      <alignment horizontal="center" vertical="center" wrapText="1"/>
    </xf>
    <xf numFmtId="0" fontId="49" fillId="0" borderId="16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 wrapText="1"/>
    </xf>
    <xf numFmtId="0" fontId="49" fillId="0" borderId="20" xfId="0" applyFont="1" applyBorder="1" applyAlignment="1">
      <alignment horizontal="center" vertical="center"/>
    </xf>
    <xf numFmtId="0" fontId="27" fillId="0" borderId="0" xfId="0" applyFont="1" applyAlignment="1">
      <alignment horizontal="center" wrapText="1"/>
    </xf>
    <xf numFmtId="0" fontId="58" fillId="0" borderId="20" xfId="0" applyFont="1" applyBorder="1" applyAlignment="1">
      <alignment vertical="center"/>
    </xf>
    <xf numFmtId="0" fontId="10" fillId="0" borderId="20" xfId="0" applyFont="1" applyBorder="1"/>
    <xf numFmtId="0" fontId="8" fillId="0" borderId="0" xfId="0" applyFont="1" applyAlignment="1">
      <alignment horizontal="center" wrapText="1"/>
    </xf>
    <xf numFmtId="0" fontId="29" fillId="0" borderId="0" xfId="0" applyFont="1" applyAlignment="1">
      <alignment horizontal="left" vertical="top" wrapText="1"/>
    </xf>
    <xf numFmtId="0" fontId="30" fillId="0" borderId="2" xfId="0" applyFont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30" fillId="0" borderId="2" xfId="0" applyFont="1" applyBorder="1" applyAlignment="1">
      <alignment horizontal="left" vertical="center" wrapText="1"/>
    </xf>
    <xf numFmtId="0" fontId="49" fillId="0" borderId="3" xfId="0" applyFont="1" applyBorder="1" applyAlignment="1">
      <alignment horizontal="left" vertical="center"/>
    </xf>
    <xf numFmtId="0" fontId="49" fillId="0" borderId="4" xfId="0" applyFont="1" applyBorder="1" applyAlignment="1">
      <alignment horizontal="left" vertical="center"/>
    </xf>
    <xf numFmtId="0" fontId="30" fillId="0" borderId="23" xfId="0" applyFont="1" applyBorder="1" applyAlignment="1">
      <alignment horizontal="center" vertical="center" wrapText="1"/>
    </xf>
    <xf numFmtId="0" fontId="49" fillId="0" borderId="24" xfId="0" applyFont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51" fillId="0" borderId="23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 wrapText="1"/>
    </xf>
    <xf numFmtId="0" fontId="49" fillId="0" borderId="4" xfId="0" applyFont="1" applyBorder="1"/>
    <xf numFmtId="0" fontId="53" fillId="0" borderId="17" xfId="0" applyFont="1" applyBorder="1" applyAlignment="1">
      <alignment horizontal="left" vertical="center" wrapText="1"/>
    </xf>
    <xf numFmtId="0" fontId="49" fillId="0" borderId="27" xfId="0" applyFont="1" applyBorder="1" applyAlignment="1">
      <alignment horizontal="left"/>
    </xf>
    <xf numFmtId="0" fontId="53" fillId="0" borderId="23" xfId="0" applyFont="1" applyBorder="1" applyAlignment="1">
      <alignment horizontal="center" vertical="center" wrapText="1"/>
    </xf>
    <xf numFmtId="0" fontId="49" fillId="0" borderId="24" xfId="0" applyFont="1" applyBorder="1"/>
    <xf numFmtId="0" fontId="49" fillId="0" borderId="25" xfId="0" applyFont="1" applyBorder="1"/>
    <xf numFmtId="0" fontId="29" fillId="0" borderId="0" xfId="0" applyFont="1" applyAlignment="1">
      <alignment horizontal="center" vertical="center" wrapText="1"/>
    </xf>
    <xf numFmtId="0" fontId="34" fillId="0" borderId="31" xfId="0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 wrapText="1"/>
    </xf>
    <xf numFmtId="0" fontId="34" fillId="0" borderId="31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/>
    </xf>
    <xf numFmtId="0" fontId="33" fillId="0" borderId="3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23" xfId="0" applyFont="1" applyBorder="1" applyAlignment="1">
      <alignment horizontal="center" vertical="top" wrapText="1"/>
    </xf>
    <xf numFmtId="0" fontId="10" fillId="0" borderId="24" xfId="0" applyFont="1" applyBorder="1"/>
    <xf numFmtId="0" fontId="10" fillId="0" borderId="25" xfId="0" applyFont="1" applyBorder="1"/>
    <xf numFmtId="0" fontId="12" fillId="0" borderId="0" xfId="0" applyFont="1" applyAlignment="1">
      <alignment horizontal="center"/>
    </xf>
    <xf numFmtId="0" fontId="14" fillId="0" borderId="17" xfId="0" applyFont="1" applyBorder="1" applyAlignment="1">
      <alignment horizontal="center" vertical="top" wrapText="1"/>
    </xf>
    <xf numFmtId="0" fontId="38" fillId="0" borderId="0" xfId="0" applyFont="1" applyAlignment="1">
      <alignment horizontal="left"/>
    </xf>
    <xf numFmtId="0" fontId="35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31" fillId="0" borderId="0" xfId="0" applyFont="1" applyAlignment="1">
      <alignment vertical="center"/>
    </xf>
    <xf numFmtId="0" fontId="22" fillId="0" borderId="0" xfId="0" applyFont="1" applyAlignment="1">
      <alignment horizontal="center" wrapText="1"/>
    </xf>
    <xf numFmtId="0" fontId="23" fillId="0" borderId="0" xfId="0" applyFont="1" applyAlignment="1">
      <alignment horizontal="left" wrapText="1"/>
    </xf>
    <xf numFmtId="0" fontId="23" fillId="0" borderId="26" xfId="0" applyFont="1" applyBorder="1" applyAlignment="1">
      <alignment horizontal="center" vertical="center" wrapText="1"/>
    </xf>
    <xf numFmtId="0" fontId="10" fillId="0" borderId="26" xfId="0" applyFont="1" applyBorder="1"/>
    <xf numFmtId="0" fontId="23" fillId="0" borderId="0" xfId="0" applyFont="1" applyAlignment="1">
      <alignment horizontal="left" vertical="center" wrapText="1"/>
    </xf>
    <xf numFmtId="0" fontId="65" fillId="0" borderId="2" xfId="0" applyFont="1" applyBorder="1" applyAlignment="1">
      <alignment horizontal="center" vertical="center" wrapText="1"/>
    </xf>
    <xf numFmtId="0" fontId="65" fillId="0" borderId="3" xfId="0" applyFont="1" applyBorder="1" applyAlignment="1">
      <alignment horizontal="center" vertical="center" wrapText="1"/>
    </xf>
    <xf numFmtId="0" fontId="65" fillId="0" borderId="4" xfId="0" applyFont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4" xfId="0" applyFont="1" applyBorder="1" applyAlignment="1">
      <alignment horizontal="center" vertical="center" wrapText="1"/>
    </xf>
    <xf numFmtId="0" fontId="65" fillId="0" borderId="23" xfId="0" applyFont="1" applyBorder="1" applyAlignment="1">
      <alignment horizontal="center" vertical="center" wrapText="1"/>
    </xf>
    <xf numFmtId="0" fontId="48" fillId="0" borderId="23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8" fillId="0" borderId="17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9" fillId="0" borderId="27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52" fillId="0" borderId="2" xfId="0" applyFont="1" applyBorder="1" applyAlignment="1">
      <alignment horizontal="center" vertical="center" wrapText="1"/>
    </xf>
    <xf numFmtId="0" fontId="54" fillId="0" borderId="2" xfId="0" applyFont="1" applyBorder="1" applyAlignment="1">
      <alignment horizontal="center" vertical="center" wrapText="1"/>
    </xf>
    <xf numFmtId="0" fontId="66" fillId="0" borderId="17" xfId="0" applyFont="1" applyBorder="1" applyAlignment="1">
      <alignment horizontal="center" vertical="center" wrapText="1"/>
    </xf>
    <xf numFmtId="0" fontId="49" fillId="0" borderId="18" xfId="0" applyFont="1" applyBorder="1" applyAlignment="1">
      <alignment horizontal="center" vertical="center"/>
    </xf>
    <xf numFmtId="0" fontId="67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>
      <selection activeCell="D7" sqref="D7:D15"/>
    </sheetView>
  </sheetViews>
  <sheetFormatPr defaultColWidth="12.5703125" defaultRowHeight="15" customHeight="1"/>
  <cols>
    <col min="1" max="1" width="12.5703125" customWidth="1"/>
    <col min="2" max="2" width="5" style="120" customWidth="1"/>
    <col min="3" max="3" width="32.140625" customWidth="1"/>
    <col min="4" max="4" width="15.42578125" customWidth="1"/>
    <col min="5" max="5" width="15.42578125" style="107" customWidth="1"/>
    <col min="6" max="6" width="37" customWidth="1"/>
    <col min="7" max="11" width="12.5703125" customWidth="1"/>
    <col min="12" max="27" width="14.42578125" customWidth="1"/>
  </cols>
  <sheetData>
    <row r="1" spans="1:27" ht="15.75" customHeight="1">
      <c r="B1" s="117"/>
    </row>
    <row r="2" spans="1:27" ht="15.75" customHeight="1">
      <c r="B2" s="118"/>
      <c r="D2" s="1" t="s">
        <v>0</v>
      </c>
      <c r="E2" s="1"/>
    </row>
    <row r="3" spans="1:27" ht="15.75" customHeight="1">
      <c r="B3" s="118"/>
    </row>
    <row r="4" spans="1:27" ht="25.5" customHeight="1">
      <c r="A4" s="2"/>
      <c r="B4" s="116"/>
      <c r="C4" s="2" t="s">
        <v>267</v>
      </c>
      <c r="D4" s="2"/>
      <c r="E4" s="2"/>
      <c r="F4" s="2"/>
      <c r="G4" s="2"/>
      <c r="H4" s="2"/>
      <c r="I4" s="2"/>
      <c r="J4" s="2"/>
      <c r="K4" s="2"/>
    </row>
    <row r="5" spans="1:27" ht="15.75" customHeight="1">
      <c r="B5" s="118"/>
    </row>
    <row r="6" spans="1:27" s="120" customFormat="1" ht="41.25" customHeight="1">
      <c r="A6" s="121"/>
      <c r="B6" s="113" t="s">
        <v>1</v>
      </c>
      <c r="C6" s="113" t="s">
        <v>2</v>
      </c>
      <c r="D6" s="113" t="s">
        <v>3</v>
      </c>
      <c r="E6" s="113" t="s">
        <v>263</v>
      </c>
      <c r="F6" s="53" t="s">
        <v>4</v>
      </c>
      <c r="G6" s="121"/>
      <c r="H6" s="121"/>
      <c r="I6" s="121"/>
      <c r="J6" s="121"/>
      <c r="K6" s="121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</row>
    <row r="7" spans="1:27" ht="22.5" customHeight="1">
      <c r="A7" s="4"/>
      <c r="B7" s="257">
        <v>1</v>
      </c>
      <c r="C7" s="273" t="s">
        <v>312</v>
      </c>
      <c r="D7" s="258" t="s">
        <v>298</v>
      </c>
      <c r="E7" s="258" t="s">
        <v>298</v>
      </c>
      <c r="F7" s="255" t="s">
        <v>265</v>
      </c>
      <c r="G7" s="4"/>
      <c r="H7" s="4"/>
      <c r="I7" s="4"/>
      <c r="J7" s="4"/>
      <c r="K7" s="4"/>
    </row>
    <row r="8" spans="1:27" ht="21" customHeight="1">
      <c r="A8" s="4"/>
      <c r="B8" s="257">
        <v>2</v>
      </c>
      <c r="C8" s="273"/>
      <c r="D8" s="258" t="s">
        <v>300</v>
      </c>
      <c r="E8" s="258" t="s">
        <v>298</v>
      </c>
      <c r="F8" s="255" t="s">
        <v>265</v>
      </c>
      <c r="G8" s="4"/>
      <c r="H8" s="4"/>
      <c r="I8" s="4"/>
      <c r="J8" s="4"/>
      <c r="K8" s="4"/>
    </row>
    <row r="9" spans="1:27" ht="21.75" customHeight="1">
      <c r="A9" s="4"/>
      <c r="B9" s="257">
        <v>3</v>
      </c>
      <c r="C9" s="273"/>
      <c r="D9" s="258" t="s">
        <v>301</v>
      </c>
      <c r="E9" s="258" t="s">
        <v>298</v>
      </c>
      <c r="F9" s="255" t="s">
        <v>265</v>
      </c>
      <c r="G9" s="4"/>
      <c r="H9" s="4"/>
      <c r="I9" s="4"/>
      <c r="J9" s="4"/>
      <c r="K9" s="4"/>
    </row>
    <row r="10" spans="1:27" ht="19.5" customHeight="1">
      <c r="A10" s="4"/>
      <c r="B10" s="257">
        <v>4</v>
      </c>
      <c r="C10" s="273"/>
      <c r="D10" s="115" t="s">
        <v>303</v>
      </c>
      <c r="E10" s="258" t="s">
        <v>298</v>
      </c>
      <c r="F10" s="255" t="s">
        <v>265</v>
      </c>
      <c r="G10" s="4"/>
      <c r="H10" s="4"/>
      <c r="I10" s="4"/>
      <c r="J10" s="4"/>
      <c r="K10" s="4"/>
    </row>
    <row r="11" spans="1:27" ht="22.5" customHeight="1">
      <c r="A11" s="4"/>
      <c r="B11" s="257">
        <v>5</v>
      </c>
      <c r="C11" s="273"/>
      <c r="D11" s="258" t="s">
        <v>302</v>
      </c>
      <c r="E11" s="258" t="s">
        <v>264</v>
      </c>
      <c r="F11" s="255" t="s">
        <v>310</v>
      </c>
      <c r="G11" s="4"/>
      <c r="H11" s="4"/>
      <c r="I11" s="4"/>
      <c r="J11" s="4"/>
      <c r="K11" s="4"/>
    </row>
    <row r="12" spans="1:27" ht="21" customHeight="1">
      <c r="B12" s="119">
        <v>6</v>
      </c>
      <c r="C12" s="273"/>
      <c r="D12" s="258" t="s">
        <v>299</v>
      </c>
      <c r="E12" s="258" t="s">
        <v>307</v>
      </c>
      <c r="F12" s="256" t="s">
        <v>266</v>
      </c>
    </row>
    <row r="13" spans="1:27" ht="15.75" customHeight="1">
      <c r="B13" s="257">
        <v>7</v>
      </c>
      <c r="C13" s="273"/>
      <c r="D13" s="115" t="s">
        <v>304</v>
      </c>
      <c r="E13" s="115" t="s">
        <v>308</v>
      </c>
      <c r="F13" s="256" t="s">
        <v>311</v>
      </c>
    </row>
    <row r="14" spans="1:27" ht="15.75" customHeight="1">
      <c r="B14" s="119">
        <v>8</v>
      </c>
      <c r="C14" s="273"/>
      <c r="D14" s="115" t="s">
        <v>305</v>
      </c>
      <c r="E14" s="115" t="s">
        <v>308</v>
      </c>
      <c r="F14" s="256" t="s">
        <v>311</v>
      </c>
    </row>
    <row r="15" spans="1:27" ht="15.75" customHeight="1">
      <c r="B15" s="257">
        <v>9</v>
      </c>
      <c r="C15" s="273"/>
      <c r="D15" s="115" t="s">
        <v>306</v>
      </c>
      <c r="E15" s="115" t="s">
        <v>309</v>
      </c>
      <c r="F15" s="256" t="s">
        <v>311</v>
      </c>
    </row>
    <row r="16" spans="1:27" ht="15.75" customHeight="1">
      <c r="B16" s="117"/>
    </row>
    <row r="17" spans="2:2" ht="15.75" customHeight="1">
      <c r="B17" s="117"/>
    </row>
    <row r="18" spans="2:2" ht="15.75" customHeight="1">
      <c r="B18" s="117"/>
    </row>
    <row r="19" spans="2:2" ht="15.75" customHeight="1">
      <c r="B19" s="117"/>
    </row>
    <row r="20" spans="2:2" ht="15.75" customHeight="1">
      <c r="B20" s="117"/>
    </row>
    <row r="21" spans="2:2" ht="15.75" customHeight="1">
      <c r="B21" s="117"/>
    </row>
    <row r="22" spans="2:2" ht="15.75" customHeight="1">
      <c r="B22" s="117"/>
    </row>
    <row r="23" spans="2:2" ht="15.75" customHeight="1">
      <c r="B23" s="117"/>
    </row>
    <row r="24" spans="2:2" ht="15.75" customHeight="1">
      <c r="B24" s="117"/>
    </row>
    <row r="25" spans="2:2" ht="15.75" customHeight="1">
      <c r="B25" s="117"/>
    </row>
    <row r="26" spans="2:2" ht="15.75" customHeight="1">
      <c r="B26" s="117"/>
    </row>
    <row r="27" spans="2:2" ht="15.75" customHeight="1">
      <c r="B27" s="117"/>
    </row>
    <row r="28" spans="2:2" ht="15.75" customHeight="1">
      <c r="B28" s="117"/>
    </row>
    <row r="29" spans="2:2" ht="15.75" customHeight="1">
      <c r="B29" s="117"/>
    </row>
    <row r="30" spans="2:2" ht="15.75" customHeight="1">
      <c r="B30" s="117"/>
    </row>
    <row r="31" spans="2:2" ht="15.75" customHeight="1">
      <c r="B31" s="117"/>
    </row>
    <row r="32" spans="2:2" ht="15.75" customHeight="1">
      <c r="B32" s="117"/>
    </row>
    <row r="33" spans="2:2" ht="15.75" customHeight="1">
      <c r="B33" s="117"/>
    </row>
    <row r="34" spans="2:2" ht="15.75" customHeight="1">
      <c r="B34" s="117"/>
    </row>
    <row r="35" spans="2:2" ht="15.75" customHeight="1">
      <c r="B35" s="117"/>
    </row>
    <row r="36" spans="2:2" ht="15.75" customHeight="1">
      <c r="B36" s="117"/>
    </row>
    <row r="37" spans="2:2" ht="15.75" customHeight="1">
      <c r="B37" s="117"/>
    </row>
    <row r="38" spans="2:2" ht="15.75" customHeight="1">
      <c r="B38" s="117"/>
    </row>
    <row r="39" spans="2:2" ht="15.75" customHeight="1">
      <c r="B39" s="117"/>
    </row>
    <row r="40" spans="2:2" ht="15.75" customHeight="1">
      <c r="B40" s="117"/>
    </row>
    <row r="41" spans="2:2" ht="15.75" customHeight="1">
      <c r="B41" s="117"/>
    </row>
    <row r="42" spans="2:2" ht="15.75" customHeight="1">
      <c r="B42" s="117"/>
    </row>
    <row r="43" spans="2:2" ht="15.75" customHeight="1">
      <c r="B43" s="117"/>
    </row>
    <row r="44" spans="2:2" ht="15.75" customHeight="1">
      <c r="B44" s="117"/>
    </row>
    <row r="45" spans="2:2" ht="15.75" customHeight="1">
      <c r="B45" s="117"/>
    </row>
    <row r="46" spans="2:2" ht="15.75" customHeight="1">
      <c r="B46" s="117"/>
    </row>
    <row r="47" spans="2:2" ht="15.75" customHeight="1">
      <c r="B47" s="117"/>
    </row>
    <row r="48" spans="2:2" ht="15.75" customHeight="1">
      <c r="B48" s="117"/>
    </row>
    <row r="49" spans="2:2" ht="15.75" customHeight="1">
      <c r="B49" s="117"/>
    </row>
    <row r="50" spans="2:2" ht="15.75" customHeight="1">
      <c r="B50" s="117"/>
    </row>
    <row r="51" spans="2:2" ht="15.75" customHeight="1">
      <c r="B51" s="117"/>
    </row>
    <row r="52" spans="2:2" ht="15.75" customHeight="1">
      <c r="B52" s="117"/>
    </row>
    <row r="53" spans="2:2" ht="15.75" customHeight="1">
      <c r="B53" s="117"/>
    </row>
    <row r="54" spans="2:2" ht="15.75" customHeight="1">
      <c r="B54" s="117"/>
    </row>
    <row r="55" spans="2:2" ht="15.75" customHeight="1">
      <c r="B55" s="117"/>
    </row>
    <row r="56" spans="2:2" ht="15.75" customHeight="1">
      <c r="B56" s="117"/>
    </row>
    <row r="57" spans="2:2" ht="15.75" customHeight="1">
      <c r="B57" s="117"/>
    </row>
    <row r="58" spans="2:2" ht="15.75" customHeight="1">
      <c r="B58" s="117"/>
    </row>
    <row r="59" spans="2:2" ht="15.75" customHeight="1">
      <c r="B59" s="117"/>
    </row>
    <row r="60" spans="2:2" ht="15.75" customHeight="1">
      <c r="B60" s="117"/>
    </row>
    <row r="61" spans="2:2" ht="15.75" customHeight="1">
      <c r="B61" s="117"/>
    </row>
    <row r="62" spans="2:2" ht="15.75" customHeight="1">
      <c r="B62" s="117"/>
    </row>
    <row r="63" spans="2:2" ht="15.75" customHeight="1">
      <c r="B63" s="117"/>
    </row>
    <row r="64" spans="2:2" ht="15.75" customHeight="1">
      <c r="B64" s="117"/>
    </row>
    <row r="65" spans="2:2" ht="15.75" customHeight="1">
      <c r="B65" s="117"/>
    </row>
    <row r="66" spans="2:2" ht="15.75" customHeight="1">
      <c r="B66" s="117"/>
    </row>
    <row r="67" spans="2:2" ht="15.75" customHeight="1">
      <c r="B67" s="117"/>
    </row>
    <row r="68" spans="2:2" ht="15.75" customHeight="1">
      <c r="B68" s="117"/>
    </row>
    <row r="69" spans="2:2" ht="15.75" customHeight="1">
      <c r="B69" s="117"/>
    </row>
    <row r="70" spans="2:2" ht="15.75" customHeight="1">
      <c r="B70" s="117"/>
    </row>
    <row r="71" spans="2:2" ht="15.75" customHeight="1">
      <c r="B71" s="117"/>
    </row>
    <row r="72" spans="2:2" ht="15.75" customHeight="1">
      <c r="B72" s="117"/>
    </row>
    <row r="73" spans="2:2" ht="15.75" customHeight="1">
      <c r="B73" s="117"/>
    </row>
    <row r="74" spans="2:2" ht="15.75" customHeight="1">
      <c r="B74" s="117"/>
    </row>
    <row r="75" spans="2:2" ht="15.75" customHeight="1">
      <c r="B75" s="117"/>
    </row>
    <row r="76" spans="2:2" ht="15.75" customHeight="1">
      <c r="B76" s="117"/>
    </row>
    <row r="77" spans="2:2" ht="15.75" customHeight="1">
      <c r="B77" s="117"/>
    </row>
    <row r="78" spans="2:2" ht="15.75" customHeight="1">
      <c r="B78" s="117"/>
    </row>
    <row r="79" spans="2:2" ht="15.75" customHeight="1">
      <c r="B79" s="117"/>
    </row>
    <row r="80" spans="2:2" ht="15.75" customHeight="1">
      <c r="B80" s="117"/>
    </row>
    <row r="81" spans="2:2" ht="15.75" customHeight="1">
      <c r="B81" s="117"/>
    </row>
    <row r="82" spans="2:2" ht="15.75" customHeight="1">
      <c r="B82" s="117"/>
    </row>
    <row r="83" spans="2:2" ht="15.75" customHeight="1">
      <c r="B83" s="117"/>
    </row>
    <row r="84" spans="2:2" ht="15.75" customHeight="1">
      <c r="B84" s="117"/>
    </row>
    <row r="85" spans="2:2" ht="15.75" customHeight="1">
      <c r="B85" s="117"/>
    </row>
    <row r="86" spans="2:2" ht="15.75" customHeight="1">
      <c r="B86" s="117"/>
    </row>
    <row r="87" spans="2:2" ht="15.75" customHeight="1">
      <c r="B87" s="117"/>
    </row>
    <row r="88" spans="2:2" ht="15.75" customHeight="1">
      <c r="B88" s="117"/>
    </row>
    <row r="89" spans="2:2" ht="15.75" customHeight="1">
      <c r="B89" s="117"/>
    </row>
    <row r="90" spans="2:2" ht="15.75" customHeight="1">
      <c r="B90" s="117"/>
    </row>
    <row r="91" spans="2:2" ht="15.75" customHeight="1">
      <c r="B91" s="117"/>
    </row>
    <row r="92" spans="2:2" ht="15.75" customHeight="1">
      <c r="B92" s="117"/>
    </row>
    <row r="93" spans="2:2" ht="15.75" customHeight="1">
      <c r="B93" s="117"/>
    </row>
    <row r="94" spans="2:2" ht="15.75" customHeight="1">
      <c r="B94" s="117"/>
    </row>
    <row r="95" spans="2:2" ht="15.75" customHeight="1">
      <c r="B95" s="117"/>
    </row>
    <row r="96" spans="2:2" ht="15.75" customHeight="1">
      <c r="B96" s="117"/>
    </row>
    <row r="97" spans="2:2" ht="15.75" customHeight="1">
      <c r="B97" s="117"/>
    </row>
    <row r="98" spans="2:2" ht="15.75" customHeight="1">
      <c r="B98" s="117"/>
    </row>
    <row r="99" spans="2:2" ht="15.75" customHeight="1">
      <c r="B99" s="117"/>
    </row>
    <row r="100" spans="2:2" ht="15.75" customHeight="1">
      <c r="B100" s="117"/>
    </row>
    <row r="101" spans="2:2" ht="15.75" customHeight="1">
      <c r="B101" s="117"/>
    </row>
    <row r="102" spans="2:2" ht="15.75" customHeight="1">
      <c r="B102" s="117"/>
    </row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/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7:C15"/>
  </mergeCells>
  <phoneticPr fontId="7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1000"/>
  <sheetViews>
    <sheetView workbookViewId="0">
      <selection activeCell="E1" sqref="E1"/>
    </sheetView>
  </sheetViews>
  <sheetFormatPr defaultColWidth="12.5703125" defaultRowHeight="15" customHeight="1"/>
  <cols>
    <col min="1" max="2" width="6.85546875" customWidth="1"/>
    <col min="3" max="3" width="16.28515625" customWidth="1"/>
    <col min="4" max="4" width="19.5703125" customWidth="1"/>
    <col min="5" max="5" width="29.85546875" customWidth="1"/>
    <col min="6" max="7" width="12.5703125" customWidth="1"/>
    <col min="8" max="26" width="14.42578125" customWidth="1"/>
  </cols>
  <sheetData>
    <row r="1" spans="1:12" ht="15.75" customHeight="1"/>
    <row r="2" spans="1:12" ht="38.25" customHeight="1">
      <c r="A2" s="58"/>
      <c r="B2" s="14" t="s">
        <v>145</v>
      </c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ht="15.75" customHeight="1">
      <c r="A3" s="59"/>
      <c r="B3" s="59"/>
    </row>
    <row r="4" spans="1:12" ht="39.75" customHeight="1">
      <c r="A4" s="60"/>
      <c r="B4" s="61" t="s">
        <v>8</v>
      </c>
      <c r="C4" s="61" t="s">
        <v>142</v>
      </c>
      <c r="D4" s="61" t="s">
        <v>146</v>
      </c>
      <c r="E4" s="61" t="s">
        <v>147</v>
      </c>
    </row>
    <row r="5" spans="1:12" ht="22.5" customHeight="1">
      <c r="A5" s="26"/>
      <c r="B5" s="61"/>
      <c r="C5" s="61"/>
      <c r="D5" s="61"/>
      <c r="E5" s="61"/>
    </row>
    <row r="6" spans="1:12" ht="21.75" customHeight="1">
      <c r="A6" s="26"/>
      <c r="B6" s="61"/>
      <c r="C6" s="61"/>
      <c r="D6" s="61"/>
      <c r="E6" s="61"/>
    </row>
    <row r="7" spans="1:12" ht="21.75" customHeight="1">
      <c r="A7" s="26"/>
      <c r="B7" s="61"/>
      <c r="C7" s="61"/>
      <c r="D7" s="61"/>
      <c r="E7" s="61"/>
    </row>
    <row r="8" spans="1:12" ht="15.75" customHeight="1">
      <c r="A8" s="59"/>
      <c r="B8" s="59"/>
    </row>
    <row r="9" spans="1:12" ht="15.75" customHeight="1">
      <c r="A9" s="59"/>
      <c r="B9" s="59" t="s">
        <v>148</v>
      </c>
    </row>
    <row r="10" spans="1:12" ht="15.75" customHeight="1">
      <c r="A10" s="59"/>
      <c r="B10" s="59"/>
    </row>
    <row r="11" spans="1:12" ht="21.75" customHeight="1">
      <c r="A11" s="59"/>
      <c r="B11" s="21" t="s">
        <v>149</v>
      </c>
      <c r="C11" s="62"/>
      <c r="D11" s="62"/>
      <c r="E11" s="62">
        <v>12</v>
      </c>
    </row>
    <row r="12" spans="1:12" ht="19.5" customHeight="1">
      <c r="A12" s="59"/>
      <c r="B12" s="21" t="s">
        <v>150</v>
      </c>
      <c r="C12" s="62"/>
      <c r="D12" s="62"/>
      <c r="E12" s="62">
        <v>8</v>
      </c>
    </row>
    <row r="13" spans="1:12" ht="22.5" customHeight="1">
      <c r="A13" s="59"/>
      <c r="B13" s="21" t="s">
        <v>151</v>
      </c>
      <c r="C13" s="62"/>
      <c r="D13" s="62"/>
      <c r="E13" s="62">
        <v>20</v>
      </c>
    </row>
    <row r="14" spans="1:12" ht="18.75" customHeight="1">
      <c r="A14" s="59"/>
      <c r="B14" s="21" t="s">
        <v>152</v>
      </c>
      <c r="C14" s="62"/>
      <c r="D14" s="62"/>
      <c r="E14" s="62">
        <v>100</v>
      </c>
    </row>
    <row r="15" spans="1:12" ht="21.75" customHeight="1">
      <c r="A15" s="59"/>
      <c r="B15" s="21" t="s">
        <v>153</v>
      </c>
      <c r="C15" s="62"/>
      <c r="D15" s="62"/>
      <c r="E15" s="62">
        <v>2</v>
      </c>
    </row>
    <row r="16" spans="1:12" ht="15.75" customHeight="1">
      <c r="B16" s="62"/>
      <c r="C16" s="62"/>
      <c r="D16" s="62"/>
      <c r="E16" s="62"/>
    </row>
    <row r="17" spans="1:12" ht="15.75" customHeight="1"/>
    <row r="18" spans="1:12" ht="18.75" customHeight="1">
      <c r="A18" s="63"/>
      <c r="B18" s="55" t="s">
        <v>154</v>
      </c>
      <c r="C18" s="1"/>
      <c r="D18" s="1"/>
      <c r="E18" s="1"/>
      <c r="F18" s="1"/>
      <c r="G18" s="1"/>
    </row>
    <row r="19" spans="1:12" ht="21" customHeight="1">
      <c r="A19" s="57"/>
      <c r="B19" s="59"/>
      <c r="C19" s="1"/>
      <c r="D19" s="1"/>
      <c r="E19" s="1"/>
      <c r="F19" s="1"/>
      <c r="G19" s="1"/>
    </row>
    <row r="20" spans="1:12" ht="21" customHeight="1">
      <c r="A20" s="64"/>
      <c r="B20" s="65" t="s">
        <v>8</v>
      </c>
      <c r="C20" s="65" t="s">
        <v>155</v>
      </c>
      <c r="D20" s="65" t="s">
        <v>41</v>
      </c>
      <c r="E20" s="65" t="s">
        <v>142</v>
      </c>
      <c r="F20" s="65" t="s">
        <v>51</v>
      </c>
      <c r="G20" s="65" t="s">
        <v>42</v>
      </c>
      <c r="H20" s="66"/>
      <c r="I20" s="66"/>
      <c r="J20" s="66"/>
      <c r="K20" s="66"/>
      <c r="L20" s="66"/>
    </row>
    <row r="21" spans="1:12" ht="20.25" customHeight="1">
      <c r="A21" s="64"/>
      <c r="B21" s="65"/>
      <c r="C21" s="65"/>
      <c r="D21" s="65"/>
      <c r="E21" s="65"/>
      <c r="F21" s="65"/>
      <c r="G21" s="65"/>
      <c r="H21" s="66"/>
      <c r="I21" s="66"/>
      <c r="J21" s="66"/>
      <c r="K21" s="66"/>
      <c r="L21" s="66"/>
    </row>
    <row r="22" spans="1:12" ht="21" customHeight="1">
      <c r="A22" s="64"/>
      <c r="B22" s="65"/>
      <c r="C22" s="65"/>
      <c r="D22" s="65"/>
      <c r="E22" s="65"/>
      <c r="F22" s="65"/>
      <c r="G22" s="65"/>
      <c r="H22" s="66"/>
      <c r="I22" s="66"/>
      <c r="J22" s="66"/>
      <c r="K22" s="66"/>
      <c r="L22" s="66"/>
    </row>
    <row r="23" spans="1:12" ht="21.75" customHeight="1">
      <c r="A23" s="64"/>
      <c r="B23" s="65"/>
      <c r="C23" s="65"/>
      <c r="D23" s="65"/>
      <c r="E23" s="65"/>
      <c r="F23" s="65"/>
      <c r="G23" s="65"/>
      <c r="H23" s="66"/>
      <c r="I23" s="66"/>
      <c r="J23" s="66"/>
      <c r="K23" s="66"/>
      <c r="L23" s="66"/>
    </row>
    <row r="24" spans="1:12" ht="21.75" customHeight="1">
      <c r="A24" s="64"/>
      <c r="B24" s="65"/>
      <c r="C24" s="65"/>
      <c r="D24" s="65"/>
      <c r="E24" s="65"/>
      <c r="F24" s="65"/>
      <c r="G24" s="65"/>
      <c r="H24" s="66"/>
      <c r="I24" s="66"/>
      <c r="J24" s="66"/>
      <c r="K24" s="66"/>
      <c r="L24" s="66"/>
    </row>
    <row r="25" spans="1:12" ht="15.75" customHeight="1">
      <c r="A25" s="67"/>
      <c r="B25" s="67"/>
      <c r="C25" s="66"/>
      <c r="D25" s="66"/>
      <c r="E25" s="66"/>
      <c r="F25" s="66"/>
      <c r="G25" s="66"/>
      <c r="H25" s="66"/>
      <c r="I25" s="66"/>
      <c r="J25" s="66"/>
      <c r="K25" s="66"/>
      <c r="L25" s="66"/>
    </row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016"/>
  <sheetViews>
    <sheetView topLeftCell="A2" workbookViewId="0">
      <selection activeCell="A4" sqref="A4:F4"/>
    </sheetView>
  </sheetViews>
  <sheetFormatPr defaultColWidth="12.5703125" defaultRowHeight="15" customHeight="1"/>
  <cols>
    <col min="1" max="1" width="27.5703125" customWidth="1"/>
    <col min="2" max="2" width="14.7109375" customWidth="1"/>
    <col min="3" max="6" width="12.5703125" customWidth="1"/>
    <col min="7" max="26" width="14.42578125" customWidth="1"/>
  </cols>
  <sheetData>
    <row r="1" spans="1:11" ht="24" customHeight="1">
      <c r="A1" s="354" t="s">
        <v>156</v>
      </c>
      <c r="B1" s="288"/>
      <c r="C1" s="288"/>
      <c r="D1" s="288"/>
      <c r="E1" s="288"/>
      <c r="F1" s="288"/>
    </row>
    <row r="2" spans="1:11" ht="27" customHeight="1">
      <c r="A2" s="354" t="s">
        <v>157</v>
      </c>
      <c r="B2" s="288"/>
      <c r="C2" s="288"/>
      <c r="D2" s="288"/>
      <c r="E2" s="288"/>
      <c r="F2" s="288"/>
    </row>
    <row r="3" spans="1:11" ht="22.5" customHeight="1">
      <c r="A3" s="9" t="s">
        <v>158</v>
      </c>
      <c r="B3" s="129" t="s">
        <v>262</v>
      </c>
      <c r="C3" s="10"/>
      <c r="D3" s="10"/>
      <c r="E3" s="10"/>
      <c r="F3" s="10"/>
      <c r="G3" s="10"/>
      <c r="H3" s="10"/>
      <c r="I3" s="10"/>
      <c r="J3" s="10"/>
      <c r="K3" s="10"/>
    </row>
    <row r="4" spans="1:11" ht="23.25" customHeight="1">
      <c r="A4" s="350" t="s">
        <v>327</v>
      </c>
      <c r="B4" s="288"/>
      <c r="C4" s="288"/>
      <c r="D4" s="288"/>
      <c r="E4" s="288"/>
      <c r="F4" s="288"/>
    </row>
    <row r="5" spans="1:11" ht="27" customHeight="1">
      <c r="A5" s="287" t="s">
        <v>279</v>
      </c>
      <c r="B5" s="288"/>
      <c r="C5" s="288"/>
      <c r="D5" s="288"/>
      <c r="E5" s="288"/>
      <c r="F5" s="288"/>
    </row>
    <row r="6" spans="1:11" ht="48.75" customHeight="1">
      <c r="A6" s="236" t="s">
        <v>161</v>
      </c>
      <c r="B6" s="236" t="s">
        <v>162</v>
      </c>
      <c r="C6" s="355" t="s">
        <v>163</v>
      </c>
      <c r="D6" s="301"/>
      <c r="E6" s="301"/>
      <c r="F6" s="302"/>
      <c r="G6" s="12"/>
      <c r="H6" s="12"/>
      <c r="I6" s="12"/>
      <c r="J6" s="12"/>
      <c r="K6" s="12"/>
    </row>
    <row r="7" spans="1:11" ht="15.75" customHeight="1">
      <c r="A7" s="237"/>
      <c r="B7" s="238" t="s">
        <v>280</v>
      </c>
      <c r="C7" s="237"/>
      <c r="D7" s="237"/>
      <c r="E7" s="237"/>
      <c r="F7" s="237"/>
    </row>
    <row r="8" spans="1:11" ht="15.75" customHeight="1">
      <c r="A8" s="237"/>
      <c r="B8" s="237"/>
      <c r="C8" s="237"/>
      <c r="D8" s="237"/>
      <c r="E8" s="237"/>
      <c r="F8" s="237"/>
    </row>
    <row r="9" spans="1:11" ht="15.75" customHeight="1">
      <c r="A9" s="237"/>
      <c r="B9" s="237"/>
      <c r="C9" s="237"/>
      <c r="D9" s="237"/>
      <c r="E9" s="237"/>
      <c r="F9" s="237"/>
    </row>
    <row r="10" spans="1:11" ht="15.75" customHeight="1">
      <c r="A10" s="237"/>
      <c r="B10" s="237"/>
      <c r="C10" s="237"/>
      <c r="D10" s="237"/>
      <c r="E10" s="237"/>
      <c r="F10" s="237"/>
    </row>
    <row r="11" spans="1:11" ht="15.75" customHeight="1">
      <c r="A11" s="237"/>
      <c r="B11" s="237"/>
      <c r="C11" s="237"/>
      <c r="D11" s="237"/>
      <c r="E11" s="237"/>
      <c r="F11" s="237"/>
    </row>
    <row r="12" spans="1:11" ht="15.75" customHeight="1">
      <c r="A12" s="237"/>
      <c r="B12" s="237"/>
      <c r="C12" s="237"/>
      <c r="D12" s="237"/>
      <c r="E12" s="237"/>
      <c r="F12" s="237"/>
    </row>
    <row r="13" spans="1:11" ht="15.75" customHeight="1">
      <c r="A13" s="237"/>
      <c r="B13" s="237"/>
      <c r="C13" s="237"/>
      <c r="D13" s="237"/>
      <c r="E13" s="237"/>
      <c r="F13" s="237"/>
    </row>
    <row r="14" spans="1:11" ht="15.75" customHeight="1">
      <c r="A14" s="237"/>
      <c r="B14" s="237"/>
      <c r="C14" s="237"/>
      <c r="D14" s="237"/>
      <c r="E14" s="237"/>
      <c r="F14" s="237"/>
    </row>
    <row r="15" spans="1:11" ht="15.75" customHeight="1">
      <c r="A15" s="237"/>
      <c r="B15" s="237"/>
      <c r="C15" s="237"/>
      <c r="D15" s="237"/>
      <c r="E15" s="237"/>
      <c r="F15" s="237"/>
    </row>
    <row r="16" spans="1:11" ht="15.75" customHeight="1">
      <c r="A16" s="237"/>
      <c r="B16" s="237"/>
      <c r="C16" s="237"/>
      <c r="D16" s="237"/>
      <c r="E16" s="237"/>
      <c r="F16" s="237"/>
    </row>
    <row r="17" spans="1:6" s="226" customFormat="1" ht="15.75" customHeight="1">
      <c r="A17" s="237"/>
      <c r="B17" s="237"/>
      <c r="C17" s="237"/>
      <c r="D17" s="237"/>
      <c r="E17" s="237"/>
      <c r="F17" s="237"/>
    </row>
    <row r="18" spans="1:6" s="226" customFormat="1" ht="15.75" customHeight="1">
      <c r="A18" s="237"/>
      <c r="B18" s="237"/>
      <c r="C18" s="237"/>
      <c r="D18" s="237"/>
      <c r="E18" s="237"/>
      <c r="F18" s="237"/>
    </row>
    <row r="19" spans="1:6" s="226" customFormat="1" ht="15.75" customHeight="1">
      <c r="A19" s="237"/>
      <c r="B19" s="237"/>
      <c r="C19" s="237"/>
      <c r="D19" s="237"/>
      <c r="E19" s="237"/>
      <c r="F19" s="237"/>
    </row>
    <row r="20" spans="1:6" s="226" customFormat="1" ht="15.75" customHeight="1">
      <c r="A20" s="237"/>
      <c r="B20" s="237"/>
      <c r="C20" s="237"/>
      <c r="D20" s="237"/>
      <c r="E20" s="237"/>
      <c r="F20" s="237"/>
    </row>
    <row r="21" spans="1:6" s="226" customFormat="1" ht="15.75" customHeight="1">
      <c r="A21" s="237"/>
      <c r="B21" s="237"/>
      <c r="C21" s="237"/>
      <c r="D21" s="237"/>
      <c r="E21" s="237"/>
      <c r="F21" s="237"/>
    </row>
    <row r="22" spans="1:6" s="226" customFormat="1" ht="15.75" customHeight="1">
      <c r="A22" s="237"/>
      <c r="B22" s="237"/>
      <c r="C22" s="237"/>
      <c r="D22" s="237"/>
      <c r="E22" s="237"/>
      <c r="F22" s="237"/>
    </row>
    <row r="23" spans="1:6" s="226" customFormat="1" ht="15.75" customHeight="1">
      <c r="A23" s="237"/>
      <c r="B23" s="237"/>
      <c r="C23" s="237"/>
      <c r="D23" s="237"/>
      <c r="E23" s="237"/>
      <c r="F23" s="237"/>
    </row>
    <row r="24" spans="1:6" ht="15.75" customHeight="1">
      <c r="A24" s="239"/>
      <c r="B24" s="114"/>
      <c r="C24" s="114"/>
      <c r="D24" s="114"/>
      <c r="E24" s="114"/>
      <c r="F24" s="114"/>
    </row>
    <row r="25" spans="1:6" s="226" customFormat="1" ht="15.75" customHeight="1">
      <c r="A25" s="239"/>
      <c r="B25" s="114"/>
      <c r="C25" s="114"/>
      <c r="D25" s="114"/>
      <c r="E25" s="114"/>
      <c r="F25" s="114"/>
    </row>
    <row r="26" spans="1:6" s="226" customFormat="1" ht="15.75" customHeight="1">
      <c r="A26" s="239"/>
      <c r="B26" s="114"/>
      <c r="C26" s="114"/>
      <c r="D26" s="114"/>
      <c r="E26" s="114"/>
      <c r="F26" s="114"/>
    </row>
    <row r="27" spans="1:6" s="226" customFormat="1" ht="15.75" customHeight="1">
      <c r="A27" s="239"/>
      <c r="B27" s="114"/>
      <c r="C27" s="114"/>
      <c r="D27" s="114"/>
      <c r="E27" s="114"/>
      <c r="F27" s="114"/>
    </row>
    <row r="28" spans="1:6" s="226" customFormat="1" ht="15.75" customHeight="1">
      <c r="A28" s="239"/>
      <c r="B28" s="114"/>
      <c r="C28" s="114"/>
      <c r="D28" s="114"/>
      <c r="E28" s="114"/>
      <c r="F28" s="114"/>
    </row>
    <row r="29" spans="1:6" s="226" customFormat="1" ht="15.75" customHeight="1">
      <c r="A29" s="239"/>
      <c r="B29" s="114"/>
      <c r="C29" s="114"/>
      <c r="D29" s="114"/>
      <c r="E29" s="114"/>
      <c r="F29" s="114"/>
    </row>
    <row r="30" spans="1:6" s="226" customFormat="1" ht="15.75" customHeight="1">
      <c r="A30" s="239"/>
      <c r="B30" s="114"/>
      <c r="C30" s="114"/>
      <c r="D30" s="114"/>
      <c r="E30" s="114"/>
      <c r="F30" s="114"/>
    </row>
    <row r="31" spans="1:6" s="226" customFormat="1" ht="15.75" customHeight="1">
      <c r="A31" s="239"/>
      <c r="B31" s="114"/>
      <c r="C31" s="114"/>
      <c r="D31" s="114"/>
      <c r="E31" s="114"/>
      <c r="F31" s="114"/>
    </row>
    <row r="32" spans="1:6" s="226" customFormat="1" ht="15.75" customHeight="1">
      <c r="A32" s="239"/>
      <c r="B32" s="114"/>
      <c r="C32" s="114"/>
      <c r="D32" s="114"/>
      <c r="E32" s="114"/>
      <c r="F32" s="114"/>
    </row>
    <row r="33" spans="1:11" s="226" customFormat="1" ht="15.75" customHeight="1">
      <c r="A33" s="239"/>
      <c r="B33" s="114"/>
      <c r="C33" s="114"/>
      <c r="D33" s="114"/>
      <c r="E33" s="114"/>
      <c r="F33" s="114"/>
    </row>
    <row r="34" spans="1:11" s="226" customFormat="1" ht="15.75" customHeight="1">
      <c r="A34" s="239"/>
      <c r="B34" s="114"/>
      <c r="C34" s="114"/>
      <c r="D34" s="114"/>
      <c r="E34" s="114"/>
      <c r="F34" s="114"/>
    </row>
    <row r="35" spans="1:11" s="226" customFormat="1" ht="15.75" customHeight="1">
      <c r="A35" s="235"/>
    </row>
    <row r="36" spans="1:11" ht="15.75" customHeight="1"/>
    <row r="37" spans="1:11" ht="15.75" customHeight="1">
      <c r="A37" s="350" t="s">
        <v>159</v>
      </c>
      <c r="B37" s="288"/>
      <c r="C37" s="288"/>
      <c r="D37" s="288"/>
      <c r="E37" s="288"/>
      <c r="F37" s="288"/>
    </row>
    <row r="38" spans="1:11" ht="15.75" customHeight="1">
      <c r="A38" s="287" t="s">
        <v>160</v>
      </c>
      <c r="B38" s="288"/>
      <c r="C38" s="288"/>
      <c r="D38" s="288"/>
      <c r="E38" s="288"/>
      <c r="F38" s="288"/>
    </row>
    <row r="39" spans="1:11" ht="40.5" customHeight="1">
      <c r="A39" s="68" t="s">
        <v>161</v>
      </c>
      <c r="B39" s="68" t="s">
        <v>162</v>
      </c>
      <c r="C39" s="351" t="s">
        <v>163</v>
      </c>
      <c r="D39" s="352"/>
      <c r="E39" s="352"/>
      <c r="F39" s="353"/>
      <c r="G39" s="12"/>
      <c r="H39" s="12"/>
      <c r="I39" s="12"/>
      <c r="J39" s="12"/>
      <c r="K39" s="12"/>
    </row>
    <row r="40" spans="1:11" ht="15.75" customHeight="1">
      <c r="A40" s="69"/>
      <c r="B40" s="69"/>
      <c r="C40" s="69"/>
      <c r="D40" s="69"/>
      <c r="E40" s="69"/>
      <c r="F40" s="69"/>
    </row>
    <row r="41" spans="1:11" ht="15.75" customHeight="1">
      <c r="A41" s="69"/>
      <c r="B41" s="69"/>
      <c r="C41" s="69"/>
      <c r="D41" s="69"/>
      <c r="E41" s="69"/>
      <c r="F41" s="69"/>
    </row>
    <row r="42" spans="1:11" ht="15.75" customHeight="1">
      <c r="A42" s="69"/>
      <c r="B42" s="69"/>
      <c r="C42" s="69"/>
      <c r="D42" s="69"/>
      <c r="E42" s="69"/>
      <c r="F42" s="69"/>
    </row>
    <row r="43" spans="1:11" ht="15.75" customHeight="1">
      <c r="A43" s="69"/>
      <c r="B43" s="69"/>
      <c r="C43" s="69"/>
      <c r="D43" s="69"/>
      <c r="E43" s="69"/>
      <c r="F43" s="69"/>
    </row>
    <row r="44" spans="1:11" ht="15.75" customHeight="1">
      <c r="A44" s="69"/>
      <c r="B44" s="69"/>
      <c r="C44" s="69"/>
      <c r="D44" s="69"/>
      <c r="E44" s="69"/>
      <c r="F44" s="69"/>
    </row>
    <row r="45" spans="1:11" ht="15.75" customHeight="1">
      <c r="A45" s="69"/>
      <c r="B45" s="69"/>
      <c r="C45" s="69"/>
      <c r="D45" s="69"/>
      <c r="E45" s="69"/>
      <c r="F45" s="69"/>
    </row>
    <row r="46" spans="1:11" ht="15.75" customHeight="1">
      <c r="A46" s="69"/>
      <c r="B46" s="69"/>
      <c r="C46" s="69"/>
      <c r="D46" s="69"/>
      <c r="E46" s="69"/>
      <c r="F46" s="69"/>
    </row>
    <row r="47" spans="1:11" ht="15.75" customHeight="1">
      <c r="A47" s="69"/>
      <c r="B47" s="69"/>
      <c r="C47" s="69"/>
      <c r="D47" s="69"/>
      <c r="E47" s="69"/>
      <c r="F47" s="69"/>
    </row>
    <row r="48" spans="1:11" ht="15.75" customHeight="1">
      <c r="A48" s="69"/>
      <c r="B48" s="69"/>
      <c r="C48" s="69"/>
      <c r="D48" s="69"/>
      <c r="E48" s="69"/>
      <c r="F48" s="69"/>
    </row>
    <row r="49" spans="1:6" ht="15.75" customHeight="1">
      <c r="A49" s="69"/>
      <c r="B49" s="69"/>
      <c r="C49" s="69"/>
      <c r="D49" s="69"/>
      <c r="E49" s="69"/>
      <c r="F49" s="69"/>
    </row>
    <row r="50" spans="1:6" ht="15.75" customHeight="1"/>
    <row r="51" spans="1:6" ht="15.75" customHeight="1"/>
    <row r="52" spans="1:6" ht="15.75" customHeight="1"/>
    <row r="53" spans="1:6" ht="15.75" customHeight="1"/>
    <row r="54" spans="1:6" ht="15.75" customHeight="1"/>
    <row r="55" spans="1:6" ht="15.75" customHeight="1"/>
    <row r="56" spans="1:6" ht="15.75" customHeight="1"/>
    <row r="57" spans="1:6" ht="15.75" customHeight="1"/>
    <row r="58" spans="1:6" ht="15.75" customHeight="1"/>
    <row r="59" spans="1:6" ht="15.75" customHeight="1"/>
    <row r="60" spans="1:6" ht="15.75" customHeight="1"/>
    <row r="61" spans="1:6" ht="15.75" customHeight="1"/>
    <row r="62" spans="1:6" ht="15.75" customHeight="1"/>
    <row r="63" spans="1:6" ht="15.75" customHeight="1"/>
    <row r="64" spans="1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8">
    <mergeCell ref="A37:F37"/>
    <mergeCell ref="A38:F38"/>
    <mergeCell ref="C39:F39"/>
    <mergeCell ref="A1:F1"/>
    <mergeCell ref="A2:F2"/>
    <mergeCell ref="A4:F4"/>
    <mergeCell ref="A5:F5"/>
    <mergeCell ref="C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1003"/>
  <sheetViews>
    <sheetView workbookViewId="0">
      <selection activeCell="A10" sqref="A10"/>
    </sheetView>
  </sheetViews>
  <sheetFormatPr defaultColWidth="12.5703125" defaultRowHeight="15" customHeight="1"/>
  <cols>
    <col min="1" max="1" width="30.140625" customWidth="1"/>
    <col min="2" max="5" width="12.5703125" customWidth="1"/>
    <col min="6" max="6" width="11" customWidth="1"/>
    <col min="7" max="7" width="12.5703125" customWidth="1"/>
    <col min="8" max="26" width="14.42578125" customWidth="1"/>
  </cols>
  <sheetData>
    <row r="1" spans="1:26" ht="26.25" customHeight="1">
      <c r="A1" s="357" t="s">
        <v>164</v>
      </c>
      <c r="B1" s="288"/>
      <c r="C1" s="288"/>
      <c r="D1" s="288"/>
      <c r="E1" s="288"/>
      <c r="F1" s="288"/>
      <c r="G1" s="288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 ht="30" customHeight="1">
      <c r="A2" s="357" t="s">
        <v>157</v>
      </c>
      <c r="B2" s="288"/>
      <c r="C2" s="288"/>
      <c r="D2" s="288"/>
      <c r="E2" s="288"/>
      <c r="F2" s="288"/>
      <c r="G2" s="288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15.75" customHeight="1">
      <c r="A3" s="70"/>
      <c r="B3" s="72"/>
      <c r="C3" s="72"/>
      <c r="D3" s="72"/>
      <c r="E3" s="72"/>
      <c r="F3" s="72"/>
      <c r="G3" s="72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6" ht="23.25" customHeight="1">
      <c r="A4" s="357" t="s">
        <v>165</v>
      </c>
      <c r="B4" s="288"/>
      <c r="C4" s="288"/>
      <c r="D4" s="288"/>
      <c r="E4" s="288"/>
      <c r="F4" s="288"/>
      <c r="G4" s="288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21" customHeight="1">
      <c r="A5" s="357" t="s">
        <v>166</v>
      </c>
      <c r="B5" s="288"/>
      <c r="C5" s="288"/>
      <c r="D5" s="288"/>
      <c r="E5" s="288"/>
      <c r="F5" s="288"/>
      <c r="G5" s="288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 ht="22.5" customHeight="1">
      <c r="A6" s="357" t="s">
        <v>167</v>
      </c>
      <c r="B6" s="288"/>
      <c r="C6" s="288"/>
      <c r="D6" s="288"/>
      <c r="E6" s="288"/>
      <c r="F6" s="288"/>
      <c r="G6" s="288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 ht="15.75" customHeight="1">
      <c r="A7" s="70"/>
      <c r="B7" s="72"/>
      <c r="C7" s="72"/>
      <c r="D7" s="72"/>
      <c r="E7" s="72"/>
      <c r="F7" s="72"/>
      <c r="G7" s="72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84" customFormat="1" ht="87.75" customHeight="1">
      <c r="A8" s="181" t="s">
        <v>168</v>
      </c>
      <c r="B8" s="181" t="s">
        <v>41</v>
      </c>
      <c r="C8" s="181" t="s">
        <v>169</v>
      </c>
      <c r="D8" s="181" t="s">
        <v>170</v>
      </c>
      <c r="E8" s="181" t="s">
        <v>171</v>
      </c>
      <c r="F8" s="181" t="s">
        <v>275</v>
      </c>
      <c r="G8" s="181" t="s">
        <v>173</v>
      </c>
      <c r="H8" s="182"/>
      <c r="I8" s="182"/>
      <c r="J8" s="182"/>
      <c r="K8" s="182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</row>
    <row r="9" spans="1:26" ht="21.75" customHeight="1">
      <c r="A9" s="73"/>
      <c r="B9" s="73"/>
      <c r="C9" s="73"/>
      <c r="D9" s="73"/>
      <c r="E9" s="73"/>
      <c r="F9" s="73"/>
      <c r="G9" s="73"/>
      <c r="H9" s="75"/>
      <c r="I9" s="75"/>
      <c r="J9" s="75"/>
      <c r="K9" s="75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spans="1:26" ht="21.75" customHeight="1">
      <c r="A10" s="73"/>
      <c r="B10" s="73"/>
      <c r="C10" s="73"/>
      <c r="D10" s="73"/>
      <c r="E10" s="73"/>
      <c r="F10" s="73"/>
      <c r="G10" s="73"/>
      <c r="H10" s="75"/>
      <c r="I10" s="75"/>
      <c r="J10" s="75"/>
      <c r="K10" s="75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spans="1:26" ht="21.75" customHeight="1">
      <c r="A11" s="73"/>
      <c r="B11" s="73"/>
      <c r="C11" s="73"/>
      <c r="D11" s="73"/>
      <c r="E11" s="73"/>
      <c r="F11" s="73"/>
      <c r="G11" s="73"/>
      <c r="H11" s="75"/>
      <c r="I11" s="75"/>
      <c r="J11" s="75"/>
      <c r="K11" s="75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21.75" customHeight="1">
      <c r="A12" s="73"/>
      <c r="B12" s="73"/>
      <c r="C12" s="73"/>
      <c r="D12" s="73"/>
      <c r="E12" s="73"/>
      <c r="F12" s="73"/>
      <c r="G12" s="73"/>
      <c r="H12" s="75"/>
      <c r="I12" s="75"/>
      <c r="J12" s="75"/>
      <c r="K12" s="75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21.75" customHeight="1">
      <c r="A13" s="73"/>
      <c r="B13" s="73"/>
      <c r="C13" s="73"/>
      <c r="D13" s="73"/>
      <c r="E13" s="73"/>
      <c r="F13" s="73"/>
      <c r="G13" s="73"/>
      <c r="H13" s="75"/>
      <c r="I13" s="75"/>
      <c r="J13" s="75"/>
      <c r="K13" s="75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21.75" customHeight="1">
      <c r="A14" s="73"/>
      <c r="B14" s="73"/>
      <c r="C14" s="73"/>
      <c r="D14" s="73"/>
      <c r="E14" s="73"/>
      <c r="F14" s="73"/>
      <c r="G14" s="73"/>
      <c r="H14" s="75"/>
      <c r="I14" s="75"/>
      <c r="J14" s="75"/>
      <c r="K14" s="75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21.75" customHeight="1">
      <c r="A15" s="73"/>
      <c r="B15" s="73"/>
      <c r="C15" s="73"/>
      <c r="D15" s="73"/>
      <c r="E15" s="73"/>
      <c r="F15" s="73"/>
      <c r="G15" s="73"/>
      <c r="H15" s="75"/>
      <c r="I15" s="75"/>
      <c r="J15" s="75"/>
      <c r="K15" s="75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6" ht="21.75" customHeight="1">
      <c r="A16" s="73"/>
      <c r="B16" s="73"/>
      <c r="C16" s="73"/>
      <c r="D16" s="73"/>
      <c r="E16" s="73"/>
      <c r="F16" s="73"/>
      <c r="G16" s="73"/>
      <c r="H16" s="75"/>
      <c r="I16" s="75"/>
      <c r="J16" s="75"/>
      <c r="K16" s="75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spans="1:26" ht="21.75" customHeight="1">
      <c r="A17" s="73"/>
      <c r="B17" s="73"/>
      <c r="C17" s="73"/>
      <c r="D17" s="73"/>
      <c r="E17" s="73"/>
      <c r="F17" s="73"/>
      <c r="G17" s="73"/>
      <c r="H17" s="75"/>
      <c r="I17" s="75"/>
      <c r="J17" s="75"/>
      <c r="K17" s="75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spans="1:26" ht="21.75" customHeight="1">
      <c r="A18" s="73"/>
      <c r="B18" s="73"/>
      <c r="C18" s="73"/>
      <c r="D18" s="73"/>
      <c r="E18" s="73"/>
      <c r="F18" s="73"/>
      <c r="G18" s="73"/>
      <c r="H18" s="75"/>
      <c r="I18" s="75"/>
      <c r="J18" s="75"/>
      <c r="K18" s="75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spans="1:26" ht="21.75" customHeight="1">
      <c r="A19" s="73"/>
      <c r="B19" s="73"/>
      <c r="C19" s="73"/>
      <c r="D19" s="73"/>
      <c r="E19" s="73"/>
      <c r="F19" s="73"/>
      <c r="G19" s="73"/>
      <c r="H19" s="75"/>
      <c r="I19" s="75"/>
      <c r="J19" s="75"/>
      <c r="K19" s="75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spans="1:26" ht="15.75" customHeight="1">
      <c r="A20" s="76"/>
      <c r="B20" s="76"/>
      <c r="C20" s="76"/>
      <c r="D20" s="76"/>
      <c r="E20" s="76"/>
      <c r="F20" s="76"/>
      <c r="G20" s="76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spans="1:26" ht="22.5" customHeight="1">
      <c r="A21" s="356" t="s">
        <v>165</v>
      </c>
      <c r="B21" s="288"/>
      <c r="C21" s="288"/>
      <c r="D21" s="288"/>
      <c r="E21" s="288"/>
      <c r="F21" s="288"/>
      <c r="G21" s="288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spans="1:26" ht="23.25" customHeight="1">
      <c r="A22" s="356" t="s">
        <v>166</v>
      </c>
      <c r="B22" s="288"/>
      <c r="C22" s="288"/>
      <c r="D22" s="288"/>
      <c r="E22" s="288"/>
      <c r="F22" s="288"/>
      <c r="G22" s="288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spans="1:26" ht="22.5" customHeight="1">
      <c r="A23" s="356" t="s">
        <v>167</v>
      </c>
      <c r="B23" s="288"/>
      <c r="C23" s="288"/>
      <c r="D23" s="288"/>
      <c r="E23" s="288"/>
      <c r="F23" s="288"/>
      <c r="G23" s="288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spans="1:26" ht="19.5" customHeight="1">
      <c r="A24" s="77"/>
      <c r="B24" s="76"/>
      <c r="C24" s="76"/>
      <c r="D24" s="76"/>
      <c r="E24" s="76"/>
      <c r="F24" s="76"/>
      <c r="G24" s="76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spans="1:26" ht="79.5" customHeight="1">
      <c r="A25" s="73" t="s">
        <v>168</v>
      </c>
      <c r="B25" s="73" t="s">
        <v>41</v>
      </c>
      <c r="C25" s="73" t="s">
        <v>169</v>
      </c>
      <c r="D25" s="73" t="s">
        <v>170</v>
      </c>
      <c r="E25" s="73" t="s">
        <v>171</v>
      </c>
      <c r="F25" s="73" t="s">
        <v>172</v>
      </c>
      <c r="G25" s="73" t="s">
        <v>173</v>
      </c>
      <c r="H25" s="74"/>
      <c r="I25" s="74"/>
      <c r="J25" s="74"/>
      <c r="K25" s="74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spans="1:26" ht="21" customHeight="1">
      <c r="A26" s="73"/>
      <c r="B26" s="73"/>
      <c r="C26" s="73"/>
      <c r="D26" s="73"/>
      <c r="E26" s="73"/>
      <c r="F26" s="73"/>
      <c r="G26" s="73"/>
      <c r="H26" s="75"/>
      <c r="I26" s="75"/>
      <c r="J26" s="75"/>
      <c r="K26" s="75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spans="1:26" ht="21" customHeight="1">
      <c r="A27" s="73"/>
      <c r="B27" s="73"/>
      <c r="C27" s="73"/>
      <c r="D27" s="73"/>
      <c r="E27" s="73"/>
      <c r="F27" s="73"/>
      <c r="G27" s="73"/>
      <c r="H27" s="75"/>
      <c r="I27" s="75"/>
      <c r="J27" s="75"/>
      <c r="K27" s="75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spans="1:26" ht="21" customHeight="1">
      <c r="A28" s="73"/>
      <c r="B28" s="73"/>
      <c r="C28" s="73"/>
      <c r="D28" s="73"/>
      <c r="E28" s="73"/>
      <c r="F28" s="73"/>
      <c r="G28" s="73"/>
      <c r="H28" s="75"/>
      <c r="I28" s="75"/>
      <c r="J28" s="75"/>
      <c r="K28" s="75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ht="21" customHeight="1">
      <c r="A29" s="73"/>
      <c r="B29" s="73"/>
      <c r="C29" s="73"/>
      <c r="D29" s="73"/>
      <c r="E29" s="73"/>
      <c r="F29" s="73"/>
      <c r="G29" s="73"/>
      <c r="H29" s="75"/>
      <c r="I29" s="75"/>
      <c r="J29" s="75"/>
      <c r="K29" s="75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ht="21" customHeight="1">
      <c r="A30" s="73"/>
      <c r="B30" s="73"/>
      <c r="C30" s="73"/>
      <c r="D30" s="73"/>
      <c r="E30" s="73"/>
      <c r="F30" s="73"/>
      <c r="G30" s="73"/>
      <c r="H30" s="75"/>
      <c r="I30" s="75"/>
      <c r="J30" s="75"/>
      <c r="K30" s="75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spans="1:26" ht="21" customHeight="1">
      <c r="A31" s="73"/>
      <c r="B31" s="73"/>
      <c r="C31" s="73"/>
      <c r="D31" s="73"/>
      <c r="E31" s="73"/>
      <c r="F31" s="73"/>
      <c r="G31" s="73"/>
      <c r="H31" s="75"/>
      <c r="I31" s="75"/>
      <c r="J31" s="75"/>
      <c r="K31" s="75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spans="1:26" ht="21" customHeight="1">
      <c r="A32" s="73"/>
      <c r="B32" s="73"/>
      <c r="C32" s="73"/>
      <c r="D32" s="73"/>
      <c r="E32" s="73"/>
      <c r="F32" s="73"/>
      <c r="G32" s="73"/>
      <c r="H32" s="75"/>
      <c r="I32" s="75"/>
      <c r="J32" s="75"/>
      <c r="K32" s="75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spans="1:26" ht="21" customHeight="1">
      <c r="A33" s="73"/>
      <c r="B33" s="73"/>
      <c r="C33" s="73"/>
      <c r="D33" s="73"/>
      <c r="E33" s="73"/>
      <c r="F33" s="73"/>
      <c r="G33" s="73"/>
      <c r="H33" s="75"/>
      <c r="I33" s="75"/>
      <c r="J33" s="75"/>
      <c r="K33" s="75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spans="1:26" ht="21" customHeight="1">
      <c r="A34" s="73"/>
      <c r="B34" s="73"/>
      <c r="C34" s="73"/>
      <c r="D34" s="73"/>
      <c r="E34" s="73"/>
      <c r="F34" s="73"/>
      <c r="G34" s="73"/>
      <c r="H34" s="75"/>
      <c r="I34" s="75"/>
      <c r="J34" s="75"/>
      <c r="K34" s="75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spans="1:26" ht="15.75" customHeight="1">
      <c r="A35" s="72"/>
      <c r="B35" s="72"/>
      <c r="C35" s="72"/>
      <c r="D35" s="72"/>
      <c r="E35" s="72"/>
      <c r="F35" s="72"/>
      <c r="G35" s="72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spans="1:26" ht="15.75" customHeight="1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spans="1:26" ht="15.75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spans="1:26" ht="15.75" customHeight="1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spans="1:26" ht="15.75" customHeight="1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spans="1:26" ht="15.75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spans="1:26" ht="15.75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5.75" customHeight="1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spans="1:26" ht="15.75" customHeight="1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spans="1:26" ht="15.75" customHeight="1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5.75" customHeight="1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spans="1:26" ht="15.75" customHeight="1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spans="1:26" ht="15.75" customHeight="1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spans="1:26" ht="15.75" customHeight="1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spans="1:26" ht="15.75" customHeight="1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spans="1:26" ht="15.75" customHeight="1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spans="1:26" ht="15.75" customHeight="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spans="1:26" ht="15.75" customHeight="1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spans="1:26" ht="15.75" customHeight="1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spans="1:26" ht="15.75" customHeight="1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spans="1:26" ht="15.75" customHeight="1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spans="1:26" ht="15.75" customHeight="1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spans="1:26" ht="15.75" customHeight="1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spans="1:26" ht="15.75" customHeight="1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spans="1:26" ht="15.75" customHeight="1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spans="1:26" ht="15.75" customHeight="1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spans="1:26" ht="15.75" customHeight="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spans="1:26" ht="15.75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spans="1:26" ht="15.7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spans="1:26" ht="15.75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spans="1:26" ht="15.75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spans="1:26" ht="15.75" customHeigh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spans="1:26" ht="15.75" customHeight="1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spans="1:26" ht="15.75" customHeight="1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spans="1:26" ht="15.75" customHeight="1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spans="1:26" ht="15.75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spans="1:26" ht="15.75" customHeight="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1:26" ht="15.75" customHeight="1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ht="15.75" customHeight="1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spans="1:26" ht="15.75" customHeight="1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spans="1:26" ht="15.75" customHeight="1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 ht="15.75" customHeight="1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 ht="15.75" customHeight="1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spans="1:26" ht="15.75" customHeigh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spans="1:26" ht="15.7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 ht="15.7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 ht="15.75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ht="15.75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spans="1:26" ht="15.75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spans="1:26" ht="15.75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spans="1:26" ht="15.75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spans="1:26" ht="15.75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spans="1:26" ht="15.7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spans="1:26" ht="15.7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spans="1:26" ht="15.75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spans="1:26" ht="15.75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spans="1:26" ht="15.75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26" ht="15.75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spans="1:26" ht="15.75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spans="1:26" ht="15.75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spans="1:26" ht="15.75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26" ht="15.75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spans="1:26" ht="15.75" customHeight="1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spans="1:26" ht="15.75" customHeight="1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spans="1:26" ht="15.75" customHeight="1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spans="1:26" ht="15.75" customHeight="1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spans="1:26" ht="15.75" customHeight="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spans="1:26" ht="15.75" customHeight="1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spans="1:26" ht="15.75" customHeight="1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spans="1:26" ht="15.75" customHeight="1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spans="1:26" ht="15.75" customHeight="1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spans="1:26" ht="15.75" customHeight="1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spans="1:26" ht="15.75" customHeight="1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spans="1:26" ht="15.75" customHeight="1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spans="1:26" ht="15.75" customHeight="1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spans="1:26" ht="15.75" customHeight="1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spans="1:26" ht="15.75" customHeight="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1:26" ht="15.75" customHeight="1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spans="1:26" ht="15.75" customHeight="1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1:26" ht="15.75" customHeight="1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spans="1:26" ht="15.75" customHeight="1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spans="1:26" ht="15.75" customHeight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1:26" ht="15.75" customHeight="1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spans="1:26" ht="15.75" customHeight="1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spans="1:26" ht="15.75" customHeight="1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spans="1:26" ht="15.75" customHeight="1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spans="1:26" ht="15.75" customHeight="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spans="1:26" ht="15.75" customHeight="1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spans="1:26" ht="15.75" customHeight="1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spans="1:26" ht="15.75" customHeight="1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spans="1:26" ht="15.75" customHeight="1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spans="1:26" ht="15.75" customHeight="1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1:26" ht="15.75" customHeight="1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spans="1:26" ht="15.75" customHeight="1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spans="1:26" ht="15.75" customHeight="1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spans="1:26" ht="15.75" customHeight="1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spans="1:26" ht="15.75" customHeight="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 ht="15.75" customHeight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 ht="15.75" customHeight="1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spans="1:26" ht="15.75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spans="1:26" ht="15.75" customHeight="1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spans="1:26" ht="15.75" customHeight="1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spans="1:26" ht="15.75" customHeight="1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spans="1:26" ht="15.75" customHeight="1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spans="1:26" ht="15.75" customHeight="1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spans="1:26" ht="15.75" customHeight="1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spans="1:26" ht="15.75" customHeight="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1:26" ht="15.75" customHeight="1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26" ht="15.75" customHeight="1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26" ht="15.75" customHeight="1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26" ht="15.75" customHeight="1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26" ht="15.75" customHeight="1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26" ht="15.75" customHeight="1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26" ht="15.75" customHeight="1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26" ht="15.75" customHeight="1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26" ht="15.75" customHeight="1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1:26" ht="15.75" customHeight="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spans="1:26" ht="15.75" customHeight="1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spans="1:26" ht="15.75" customHeight="1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1:26" ht="15.75" customHeight="1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spans="1:26" ht="15.75" customHeight="1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spans="1:26" ht="15.75" customHeight="1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spans="1:26" ht="15.75" customHeight="1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spans="1:26" ht="15.75" customHeight="1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spans="1:26" ht="15.75" customHeight="1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spans="1:26" ht="15.75" customHeight="1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spans="1:26" ht="15.75" customHeight="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spans="1:26" ht="15.75" customHeight="1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spans="1:26" ht="15.75" customHeight="1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spans="1:26" ht="15.75" customHeight="1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spans="1:26" ht="15.75" customHeight="1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spans="1:26" ht="15.75" customHeight="1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spans="1:26" ht="15.75" customHeight="1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spans="1:26" ht="15.75" customHeight="1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1:26" ht="15.75" customHeight="1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spans="1:26" ht="15.75" customHeight="1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spans="1:26" ht="15.75" customHeight="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spans="1:26" ht="15.75" customHeight="1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spans="1:26" ht="15.75" customHeight="1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spans="1:26" ht="15.75" customHeight="1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spans="1:26" ht="15.75" customHeight="1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spans="1:26" ht="15.75" customHeight="1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spans="1:26" ht="15.75" customHeight="1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spans="1:26" ht="15.75" customHeight="1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spans="1:26" ht="15.75" customHeight="1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spans="1:26" ht="15.75" customHeight="1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spans="1:26" ht="15.75" customHeight="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spans="1:26" ht="15.75" customHeight="1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spans="1:26" ht="15.75" customHeight="1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spans="1:26" ht="15.75" customHeight="1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spans="1:26" ht="15.75" customHeight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spans="1:26" ht="15.75" customHeight="1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spans="1:26" ht="15.75" customHeight="1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spans="1:26" ht="15.75" customHeight="1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spans="1:26" ht="15.75" customHeight="1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spans="1:26" ht="15.75" customHeight="1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spans="1:26" ht="15.75" customHeight="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spans="1:26" ht="15.75" customHeight="1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spans="1:26" ht="15.75" customHeight="1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spans="1:26" ht="15.75" customHeight="1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spans="1:26" ht="15.75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spans="1:26" ht="15.75" customHeight="1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spans="1:26" ht="15.75" customHeight="1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spans="1:26" ht="15.75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spans="1:26" ht="15.75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spans="1:26" ht="15.75" customHeight="1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spans="1:26" ht="15.75" customHeight="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spans="1:26" ht="15.75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spans="1:26" ht="15.75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spans="1:26" ht="15.75" customHeight="1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spans="1:26" ht="15.75" customHeight="1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spans="1:26" ht="15.75" customHeight="1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spans="1:26" ht="15.75" customHeight="1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spans="1:26" ht="15.75" customHeight="1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spans="1:26" ht="15.75" customHeight="1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spans="1:26" ht="15.75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spans="1:26" ht="15.75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spans="1:26" ht="15.75" customHeight="1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spans="1:26" ht="15.75" customHeight="1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spans="1:26" ht="15.75" customHeight="1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spans="1:26" ht="15.75" customHeight="1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spans="1:26" ht="15.75" customHeight="1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spans="1:26" ht="15.75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spans="1:26" ht="15.75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spans="1:26" ht="15.75" customHeight="1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spans="1:26" ht="15.75" customHeight="1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spans="1:26" ht="15.75" customHeight="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spans="1:26" ht="15.75" customHeight="1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spans="1:26" ht="15.75" customHeight="1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spans="1:26" ht="15.75" customHeight="1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spans="1:26" ht="15.75" customHeight="1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spans="1:26" ht="15.75" customHeight="1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spans="1:26" ht="15.75" customHeight="1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spans="1:26" ht="15.75" customHeight="1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spans="1:26" ht="15.75" customHeight="1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spans="1:26" ht="15.75" customHeight="1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spans="1:26" ht="15.75" customHeight="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spans="1:26" ht="15.75" customHeight="1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spans="1:26" ht="15.75" customHeight="1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spans="1:26" ht="15.75" customHeight="1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spans="1:26" ht="15.75" customHeight="1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spans="1:26" ht="15.75" customHeight="1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spans="1:26" ht="15.75" customHeight="1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spans="1:26" ht="15.75" customHeight="1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spans="1:26" ht="15.75" customHeight="1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spans="1:26" ht="15.75" customHeight="1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spans="1:26" ht="15.75" customHeight="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spans="1:26" ht="15.75" customHeight="1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spans="1:26" ht="15.75" customHeight="1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spans="1:26" ht="15.75" customHeight="1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spans="1:26" ht="15.75" customHeight="1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spans="1:26" ht="15.75" customHeight="1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spans="1:26" ht="15.75" customHeight="1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spans="1:26" ht="15.75" customHeight="1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spans="1:26" ht="15.75" customHeight="1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spans="1:26" ht="15.75" customHeight="1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spans="1:26" ht="15.75" customHeight="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spans="1:26" ht="15.75" customHeight="1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spans="1:26" ht="15.75" customHeight="1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spans="1:26" ht="15.75" customHeight="1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spans="1:26" ht="15.75" customHeight="1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spans="1:26" ht="15.75" customHeight="1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spans="1:26" ht="15.75" customHeight="1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spans="1:26" ht="15.75" customHeight="1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spans="1:26" ht="15.75" customHeight="1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spans="1:26" ht="15.75" customHeight="1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spans="1:26" ht="15.75" customHeight="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spans="1:26" ht="15.75" customHeight="1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spans="1:26" ht="15.75" customHeight="1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spans="1:26" ht="15.75" customHeight="1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spans="1:26" ht="15.75" customHeight="1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spans="1:26" ht="15.75" customHeight="1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spans="1:26" ht="15.75" customHeight="1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spans="1:26" ht="15.75" customHeight="1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spans="1:26" ht="15.75" customHeight="1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spans="1:26" ht="15.75" customHeight="1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spans="1:26" ht="15.75" customHeight="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spans="1:26" ht="15.75" customHeight="1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spans="1:26" ht="15.75" customHeight="1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spans="1:26" ht="15.75" customHeight="1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 ht="15.75" customHeight="1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 ht="15.75" customHeight="1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spans="1:26" ht="15.75" customHeight="1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spans="1:26" ht="15.75" customHeight="1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spans="1:26" ht="15.75" customHeight="1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spans="1:26" ht="15.75" customHeight="1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spans="1:26" ht="15.75" customHeight="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spans="1:26" ht="15.75" customHeight="1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spans="1:26" ht="15.75" customHeight="1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spans="1:26" ht="15.75" customHeight="1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spans="1:26" ht="15.75" customHeight="1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spans="1:26" ht="15.75" customHeight="1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spans="1:26" ht="15.75" customHeight="1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spans="1:26" ht="15.75" customHeight="1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spans="1:26" ht="15.75" customHeight="1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spans="1:26" ht="15.75" customHeight="1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spans="1:26" ht="15.75" customHeight="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spans="1:26" ht="15.75" customHeight="1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spans="1:26" ht="15.75" customHeight="1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spans="1:26" ht="15.75" customHeight="1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spans="1:26" ht="15.75" customHeight="1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spans="1:26" ht="15.75" customHeight="1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spans="1:26" ht="15.75" customHeight="1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spans="1:26" ht="15.75" customHeight="1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spans="1:26" ht="15.75" customHeight="1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spans="1:26" ht="15.75" customHeight="1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spans="1:26" ht="15.75" customHeight="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spans="1:26" ht="15.75" customHeight="1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spans="1:26" ht="15.75" customHeight="1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spans="1:26" ht="15.75" customHeight="1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spans="1:26" ht="15.75" customHeight="1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spans="1:26" ht="15.75" customHeight="1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spans="1:26" ht="15.75" customHeight="1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spans="1:26" ht="15.75" customHeight="1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spans="1:26" ht="15.75" customHeight="1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spans="1:26" ht="15.75" customHeight="1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spans="1:26" ht="15.75" customHeight="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spans="1:26" ht="15.75" customHeight="1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spans="1:26" ht="15.75" customHeight="1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spans="1:26" ht="15.75" customHeight="1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spans="1:26" ht="15.75" customHeight="1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spans="1:26" ht="15.75" customHeight="1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spans="1:26" ht="15.75" customHeight="1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spans="1:26" ht="15.75" customHeight="1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spans="1:26" ht="15.75" customHeight="1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spans="1:26" ht="15.75" customHeight="1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spans="1:26" ht="15.75" customHeight="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spans="1:26" ht="15.75" customHeight="1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spans="1:26" ht="15.75" customHeight="1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spans="1:26" ht="15.75" customHeight="1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spans="1:26" ht="15.75" customHeight="1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spans="1:26" ht="15.75" customHeight="1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spans="1:26" ht="15.75" customHeight="1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spans="1:26" ht="15.75" customHeight="1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spans="1:26" ht="15.75" customHeight="1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spans="1:26" ht="15.75" customHeight="1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spans="1:26" ht="15.75" customHeight="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spans="1:26" ht="15.75" customHeight="1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spans="1:26" ht="15.7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spans="1:26" ht="15.7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spans="1:26" ht="15.7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spans="1:26" ht="15.7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spans="1:26" ht="15.7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spans="1:26" ht="15.75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spans="1:26" ht="15.75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spans="1:26" ht="15.75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spans="1:26" ht="15.75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spans="1:26" ht="15.75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spans="1:26" ht="15.75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spans="1:26" ht="15.75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spans="1:26" ht="15.75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spans="1:26" ht="15.75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spans="1:26" ht="15.75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spans="1:26" ht="15.75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spans="1:26" ht="15.75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spans="1:26" ht="15.75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spans="1:26" ht="15.75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spans="1:26" ht="15.75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spans="1:26" ht="15.75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spans="1:26" ht="15.75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spans="1:26" ht="15.75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spans="1:26" ht="15.75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spans="1:26" ht="15.75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spans="1:26" ht="15.75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spans="1:26" ht="15.75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spans="1:26" ht="15.75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spans="1:26" ht="15.75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spans="1:26" ht="15.75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spans="1:26" ht="15.75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spans="1:26" ht="15.75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spans="1:26" ht="15.75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spans="1:26" ht="15.75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spans="1:26" ht="15.75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spans="1:26" ht="15.75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spans="1:26" ht="15.75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spans="1:26" ht="15.75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spans="1:26" ht="15.75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spans="1:26" ht="15.75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spans="1:26" ht="15.75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spans="1:26" ht="15.75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spans="1:26" ht="15.75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spans="1:26" ht="15.75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spans="1:26" ht="15.75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spans="1:26" ht="15.75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spans="1:26" ht="15.75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spans="1:26" ht="15.75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spans="1:26" ht="15.75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spans="1:26" ht="15.75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spans="1:26" ht="15.75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spans="1:26" ht="15.75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spans="1:26" ht="15.75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spans="1:26" ht="15.75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spans="1:26" ht="15.75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spans="1:26" ht="15.75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spans="1:26" ht="15.75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spans="1:26" ht="15.75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spans="1:26" ht="15.75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spans="1:26" ht="15.75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spans="1:26" ht="15.75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spans="1:26" ht="15.75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spans="1:26" ht="15.75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spans="1:26" ht="15.75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spans="1:26" ht="15.75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spans="1:26" ht="15.75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spans="1:26" ht="15.75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spans="1:26" ht="15.75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spans="1:26" ht="15.75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spans="1:26" ht="15.75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spans="1:26" ht="15.75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spans="1:26" ht="15.75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spans="1:26" ht="15.75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spans="1:26" ht="15.75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spans="1:26" ht="15.75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spans="1:26" ht="15.75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spans="1:26" ht="15.75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spans="1:26" ht="15.75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spans="1:26" ht="15.75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spans="1:26" ht="15.75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spans="1:26" ht="15.75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spans="1:26" ht="15.75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spans="1:26" ht="15.75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spans="1:26" ht="15.75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spans="1:26" ht="15.75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spans="1:26" ht="15.75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spans="1:26" ht="15.75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spans="1:26" ht="15.75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spans="1:26" ht="15.75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spans="1:26" ht="15.75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spans="1:26" ht="15.75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spans="1:26" ht="15.75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spans="1:26" ht="15.75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spans="1:26" ht="15.75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spans="1:26" ht="15.75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spans="1:26" ht="15.75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spans="1:26" ht="15.75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spans="1:26" ht="15.75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spans="1:26" ht="15.75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spans="1:26" ht="15.75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spans="1:26" ht="15.75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spans="1:26" ht="15.75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spans="1:26" ht="15.75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spans="1:26" ht="15.75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spans="1:26" ht="15.75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spans="1:26" ht="15.75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spans="1:26" ht="15.75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spans="1:26" ht="15.75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spans="1:26" ht="15.75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spans="1:26" ht="15.75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spans="1:26" ht="15.75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spans="1:26" ht="15.75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spans="1:26" ht="15.75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spans="1:26" ht="15.75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spans="1:26" ht="15.75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spans="1:26" ht="15.75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spans="1:26" ht="15.75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spans="1:26" ht="15.75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spans="1:26" ht="15.75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spans="1:26" ht="15.75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spans="1:26" ht="15.75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spans="1:26" ht="15.75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spans="1:26" ht="15.75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spans="1:26" ht="15.75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spans="1:26" ht="15.75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spans="1:26" ht="15.75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spans="1:26" ht="15.75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spans="1:26" ht="15.75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spans="1:26" ht="15.75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spans="1:26" ht="15.75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spans="1:26" ht="15.75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spans="1:26" ht="15.75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spans="1:26" ht="15.75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spans="1:26" ht="15.75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spans="1:26" ht="15.75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spans="1:26" ht="15.75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spans="1:26" ht="15.75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spans="1:26" ht="15.75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spans="1:26" ht="15.75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spans="1:26" ht="15.75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spans="1:26" ht="15.75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spans="1:26" ht="15.75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spans="1:26" ht="15.75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spans="1:26" ht="15.75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spans="1:26" ht="15.75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spans="1:26" ht="15.75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spans="1:26" ht="15.75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spans="1:26" ht="15.75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spans="1:26" ht="15.75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spans="1:26" ht="15.75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spans="1:26" ht="15.75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spans="1:26" ht="15.75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spans="1:26" ht="15.75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spans="1:26" ht="15.75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spans="1:26" ht="15.75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spans="1:26" ht="15.75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spans="1:26" ht="15.75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spans="1:26" ht="15.75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spans="1:26" ht="15.75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spans="1:26" ht="15.75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spans="1:26" ht="15.75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spans="1:26" ht="15.75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spans="1:26" ht="15.75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spans="1:26" ht="15.75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spans="1:26" ht="15.75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spans="1:26" ht="15.75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spans="1:26" ht="15.75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spans="1:26" ht="15.75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spans="1:26" ht="15.75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spans="1:26" ht="15.75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spans="1:26" ht="15.75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spans="1:26" ht="15.75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spans="1:26" ht="15.75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spans="1:26" ht="15.75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spans="1:26" ht="15.75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spans="1:26" ht="15.75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spans="1:26" ht="15.75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spans="1:26" ht="15.75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spans="1:26" ht="15.75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spans="1:26" ht="15.75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spans="1:26" ht="15.75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spans="1:26" ht="15.75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spans="1:26" ht="15.75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spans="1:26" ht="15.75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spans="1:26" ht="15.75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spans="1:26" ht="15.75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spans="1:26" ht="15.75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spans="1:26" ht="15.75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spans="1:26" ht="15.75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spans="1:26" ht="15.75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spans="1:26" ht="15.75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spans="1:26" ht="15.75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spans="1:26" ht="15.75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spans="1:26" ht="15.75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spans="1:26" ht="15.75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spans="1:26" ht="15.75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spans="1:26" ht="15.75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spans="1:26" ht="15.75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spans="1:26" ht="15.75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spans="1:26" ht="15.75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spans="1:26" ht="15.75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spans="1:26" ht="15.75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spans="1:26" ht="15.75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spans="1:26" ht="15.75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spans="1:26" ht="15.75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spans="1:26" ht="15.75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spans="1:26" ht="15.75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spans="1:26" ht="15.75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spans="1:26" ht="15.75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spans="1:26" ht="15.75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spans="1:26" ht="15.75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spans="1:26" ht="15.75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spans="1:26" ht="15.75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spans="1:26" ht="15.75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spans="1:26" ht="15.75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spans="1:26" ht="15.75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spans="1:26" ht="15.75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spans="1:26" ht="15.75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spans="1:26" ht="15.7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spans="1:26" ht="15.7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spans="1:26" ht="15.75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spans="1:26" ht="15.75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spans="1:26" ht="15.75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spans="1:26" ht="15.75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spans="1:26" ht="15.75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spans="1:26" ht="15.75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spans="1:26" ht="15.75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spans="1:26" ht="15.75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spans="1:26" ht="15.75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spans="1:26" ht="15.75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spans="1:26" ht="15.75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spans="1:26" ht="15.75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spans="1:26" ht="15.75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spans="1:26" ht="15.75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spans="1:26" ht="15.75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spans="1:26" ht="15.75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spans="1:26" ht="15.75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spans="1:26" ht="15.75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spans="1:26" ht="15.75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spans="1:26" ht="15.75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spans="1:26" ht="15.75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spans="1:26" ht="15.75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spans="1:26" ht="15.75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spans="1:26" ht="15.75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spans="1:26" ht="15.75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spans="1:26" ht="15.75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spans="1:26" ht="15.75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spans="1:26" ht="15.75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spans="1:26" ht="15.75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spans="1:26" ht="15.75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spans="1:26" ht="15.75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spans="1:26" ht="15.75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spans="1:26" ht="15.75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spans="1:26" ht="15.75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spans="1:26" ht="15.75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spans="1:26" ht="15.75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spans="1:26" ht="15.75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spans="1:26" ht="15.75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spans="1:26" ht="15.75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spans="1:26" ht="15.75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spans="1:26" ht="15.75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spans="1:26" ht="15.75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spans="1:26" ht="15.75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spans="1:26" ht="15.75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spans="1:26" ht="15.75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spans="1:26" ht="15.75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spans="1:26" ht="15.75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spans="1:26" ht="15.75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spans="1:26" ht="15.75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spans="1:26" ht="15.75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spans="1:26" ht="15.75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spans="1:26" ht="15.75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spans="1:26" ht="15.75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spans="1:26" ht="15.75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spans="1:26" ht="15.75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spans="1:26" ht="15.75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spans="1:26" ht="15.75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spans="1:26" ht="15.75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spans="1:26" ht="15.75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spans="1:26" ht="15.75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spans="1:26" ht="15.75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spans="1:26" ht="15.75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spans="1:26" ht="15.75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spans="1:26" ht="15.75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spans="1:26" ht="15.75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spans="1:26" ht="15.75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spans="1:26" ht="15.75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spans="1:26" ht="15.75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spans="1:26" ht="15.75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spans="1:26" ht="15.75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spans="1:26" ht="15.75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spans="1:26" ht="15.75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spans="1:26" ht="15.75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spans="1:26" ht="15.75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spans="1:26" ht="15.75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spans="1:26" ht="15.75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spans="1:26" ht="15.75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spans="1:26" ht="15.75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spans="1:26" ht="15.75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spans="1:26" ht="15.75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spans="1:26" ht="15.75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spans="1:26" ht="15.75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spans="1:26" ht="15.75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spans="1:26" ht="15.75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spans="1:26" ht="15.75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spans="1:26" ht="15.75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spans="1:26" ht="15.75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spans="1:26" ht="15.75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spans="1:26" ht="15.75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spans="1:26" ht="15.75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spans="1:26" ht="15.75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spans="1:26" ht="15.75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spans="1:26" ht="15.75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spans="1:26" ht="15.75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spans="1:26" ht="15.75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spans="1:26" ht="15.75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spans="1:26" ht="15.75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spans="1:26" ht="15.75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spans="1:26" ht="15.75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spans="1:26" ht="15.75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spans="1:26" ht="15.75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spans="1:26" ht="15.75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spans="1:26" ht="15.75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spans="1:26" ht="15.75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spans="1:26" ht="15.75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spans="1:26" ht="15.75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spans="1:26" ht="15.75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spans="1:26" ht="15.75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spans="1:26" ht="15.75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spans="1:26" ht="15.75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spans="1:26" ht="15.75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spans="1:26" ht="15.75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spans="1:26" ht="15.75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spans="1:26" ht="15.75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spans="1:26" ht="15.75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spans="1:26" ht="15.75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spans="1:26" ht="15.75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spans="1:26" ht="15.75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spans="1:26" ht="15.75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spans="1:26" ht="15.75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spans="1:26" ht="15.75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spans="1:26" ht="15.75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spans="1:26" ht="15.75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spans="1:26" ht="15.75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spans="1:26" ht="15.75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spans="1:26" ht="15.75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spans="1:26" ht="15.75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spans="1:26" ht="15.75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spans="1:26" ht="15.75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spans="1:26" ht="15.75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spans="1:26" ht="15.75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spans="1:26" ht="15.75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spans="1:26" ht="15.75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spans="1:26" ht="15.75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spans="1:26" ht="15.75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spans="1:26" ht="15.75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spans="1:26" ht="15.75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spans="1:26" ht="15.75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spans="1:26" ht="15.75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spans="1:26" ht="15.75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spans="1:26" ht="15.75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spans="1:26" ht="15.75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spans="1:26" ht="15.75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spans="1:26" ht="15.75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spans="1:26" ht="15.75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spans="1:26" ht="15.75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spans="1:26" ht="15.75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spans="1:26" ht="15.75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spans="1:26" ht="15.75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spans="1:26" ht="15.75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spans="1:26" ht="15.75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spans="1:26" ht="15.75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spans="1:26" ht="15.75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spans="1:26" ht="15.75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spans="1:26" ht="15.75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spans="1:26" ht="15.75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spans="1:26" ht="15.75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spans="1:26" ht="15.75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spans="1:26" ht="15.75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spans="1:26" ht="15.75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spans="1:26" ht="15.75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spans="1:26" ht="15.75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spans="1:26" ht="15.75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spans="1:26" ht="15.75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spans="1:26" ht="15.75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spans="1:26" ht="15.75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spans="1:26" ht="15.75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spans="1:26" ht="15.75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spans="1:26" ht="15.75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spans="1:26" ht="15.75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spans="1:26" ht="15.75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spans="1:26" ht="15.75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spans="1:26" ht="15.75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spans="1:26" ht="15.75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spans="1:26" ht="15.75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spans="1:26" ht="15.75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spans="1:26" ht="15.75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spans="1:26" ht="15.75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spans="1:26" ht="15.75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spans="1:26" ht="15.75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spans="1:26" ht="15.75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spans="1:26" ht="15.75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spans="1:26" ht="15.75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spans="1:26" ht="15.75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spans="1:26" ht="15.75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spans="1:26" ht="15.75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spans="1:26" ht="15.75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spans="1:26" ht="15.75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spans="1:26" ht="15.75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spans="1:26" ht="15.75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spans="1:26" ht="15.75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spans="1:26" ht="15.75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spans="1:26" ht="15.75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spans="1:26" ht="15.75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spans="1:26" ht="15.75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spans="1:26" ht="15.75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spans="1:26" ht="15.75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spans="1:26" ht="15.75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spans="1:26" ht="15.75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spans="1:26" ht="15.75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spans="1:26" ht="15.75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spans="1:26" ht="15.75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spans="1:26" ht="15.75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spans="1:26" ht="15.75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spans="1:26" ht="15.75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spans="1:26" ht="15.75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spans="1:26" ht="15.75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spans="1:26" ht="15.75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spans="1:26" ht="15.75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spans="1:26" ht="15.75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spans="1:26" ht="15.75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spans="1:26" ht="15.75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spans="1:26" ht="15.75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spans="1:26" ht="15.75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spans="1:26" ht="15.75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spans="1:26" ht="15.75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spans="1:26" ht="15.75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spans="1:26" ht="15.75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spans="1:26" ht="15.75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spans="1:26" ht="15.75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spans="1:26" ht="15.75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spans="1:26" ht="15.75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spans="1:26" ht="15.75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spans="1:26" ht="15.75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spans="1:26" ht="15.75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spans="1:26" ht="15.75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spans="1:26" ht="15.75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spans="1:26" ht="15.75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spans="1:26" ht="15.75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spans="1:26" ht="15.75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spans="1:26" ht="15.75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spans="1:26" ht="15.75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spans="1:26" ht="15.75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spans="1:26" ht="15.75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spans="1:26" ht="15.75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spans="1:26" ht="15.75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spans="1:26" ht="15.75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spans="1:26" ht="15.75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spans="1:26" ht="15.75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spans="1:26" ht="15.75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spans="1:26" ht="15.75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spans="1:26" ht="15.75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spans="1:26" ht="15.75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spans="1:26" ht="15.75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spans="1:26" ht="15.75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spans="1:26" ht="15.75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spans="1:26" ht="15.75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spans="1:26" ht="15.75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spans="1:26" ht="15.75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spans="1:26" ht="15.75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spans="1:26" ht="15.75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spans="1:26" ht="15.75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spans="1:26" ht="15.75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spans="1:26" ht="15.75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spans="1:26" ht="15.75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spans="1:26" ht="15.75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spans="1:26" ht="15.75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spans="1:26" ht="15.75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spans="1:26" ht="15.75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spans="1:26" ht="15.75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spans="1:26" ht="15.75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spans="1:26" ht="15.75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spans="1:26" ht="15.75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spans="1:26" ht="15.75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spans="1:26" ht="15.75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spans="1:26" ht="15.75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spans="1:26" ht="15.75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spans="1:26" ht="15.75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spans="1:26" ht="15.75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spans="1:26" ht="15.75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spans="1:26" ht="15.75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spans="1:26" ht="15.75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spans="1:26" ht="15.75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spans="1:26" ht="15.75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spans="1:26" ht="15.75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spans="1:26" ht="15.75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spans="1:26" ht="15.75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spans="1:26" ht="15.75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spans="1:26" ht="15.75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spans="1:26" ht="15.75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spans="1:26" ht="15.75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spans="1:26" ht="15.75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spans="1:26" ht="15.75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spans="1:26" ht="15.75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spans="1:26" ht="15.75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spans="1:26" ht="15.75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spans="1:26" ht="15.75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spans="1:26" ht="15.75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spans="1:26" ht="15.75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spans="1:26" ht="15.75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spans="1:26" ht="15.75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spans="1:26" ht="15.75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spans="1:26" ht="15.75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spans="1:26" ht="15.75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spans="1:26" ht="15.75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spans="1:26" ht="15.75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spans="1:26" ht="15.75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spans="1:26" ht="15.75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spans="1:26" ht="15.75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spans="1:26" ht="15.75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spans="1:26" ht="15.75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spans="1:26" ht="15.75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spans="1:26" ht="15.75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spans="1:26" ht="15.75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spans="1:26" ht="15.75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spans="1:26" ht="15.75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spans="1:26" ht="15.75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spans="1:26" ht="15.75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spans="1:26" ht="15.75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spans="1:26" ht="15.75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spans="1:26" ht="15.75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spans="1:26" ht="15.75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spans="1:26" ht="15.75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spans="1:26" ht="15.75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spans="1:26" ht="15.75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spans="1:26" ht="15.75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spans="1:26" ht="15.75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spans="1:26" ht="15.75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spans="1:26" ht="15.75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spans="1:26" ht="15.75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spans="1:26" ht="15.75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spans="1:26" ht="15.75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spans="1:26" ht="15.75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spans="1:26" ht="15.75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spans="1:26" ht="15.75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spans="1:26" ht="15.75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spans="1:26" ht="15.75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spans="1:26" ht="15.75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spans="1:26" ht="15.75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spans="1:26" ht="15.75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spans="1:26" ht="15.75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spans="1:26" ht="15.75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spans="1:26" ht="15.75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spans="1:26" ht="15.75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spans="1:26" ht="15.75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spans="1:26" ht="15.75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spans="1:26" ht="15.75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spans="1:26" ht="15.75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spans="1:26" ht="15.75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spans="1:26" ht="15.75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spans="1:26" ht="15.75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spans="1:26" ht="15.75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spans="1:26" ht="15.75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spans="1:26" ht="15.75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spans="1:26" ht="15.75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spans="1:26" ht="15.75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spans="1:26" ht="15.75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spans="1:26" ht="15.75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spans="1:26" ht="15.75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spans="1:26" ht="15.75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spans="1:26" ht="15.75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spans="1:26" ht="15.75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spans="1:26" ht="15.75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spans="1:26" ht="15.75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spans="1:26" ht="15.75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spans="1:26" ht="15.75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spans="1:26" ht="15.75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spans="1:26" ht="15.75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spans="1:26" ht="15.75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spans="1:26" ht="15.75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spans="1:26" ht="15.75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spans="1:26" ht="15.75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spans="1:26" ht="15.75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spans="1:26" ht="15.75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spans="1:26" ht="15.75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spans="1:26" ht="15.75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spans="1:26" ht="15.75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spans="1:26" ht="15.75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spans="1:26" ht="15.75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spans="1:26" ht="15.75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spans="1:26" ht="15.75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spans="1:26" ht="15.75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spans="1:26" ht="15.75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spans="1:26" ht="15.75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spans="1:26" ht="15.75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spans="1:26" ht="15.75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spans="1:26" ht="15.75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spans="1:26" ht="15.75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spans="1:26" ht="15.75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spans="1:26" ht="15.75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spans="1:26" ht="15.75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spans="1:26" ht="15.75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spans="1:26" ht="15.75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spans="1:26" ht="15.75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spans="1:26" ht="15.75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spans="1:26" ht="15.75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spans="1:26" ht="15.75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spans="1:26" ht="15.75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spans="1:26" ht="15.75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spans="1:26" ht="15.75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spans="1:26" ht="15.75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spans="1:26" ht="15.75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spans="1:26" ht="15.75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spans="1:26" ht="15.75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spans="1:26" ht="15.75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spans="1:26" ht="15.75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spans="1:26" ht="15.75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spans="1:26" ht="15.75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spans="1:26" ht="15.75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spans="1:26" ht="15.75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spans="1:26" ht="15.75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spans="1:26" ht="15.75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spans="1:26" ht="15.75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spans="1:26" ht="15.75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spans="1:26" ht="15.75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spans="1:26" ht="15.75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spans="1:26" ht="15.75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spans="1:26" ht="15.75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spans="1:26" ht="15.75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spans="1:26" ht="15.75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spans="1:26" ht="15.75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spans="1:26" ht="15.75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spans="1:26" ht="15.75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spans="1:26" ht="15.75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spans="1:26" ht="15.75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spans="1:26" ht="15.75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spans="1:26" ht="15.75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spans="1:26" ht="15.75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spans="1:26" ht="15.75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spans="1:26" ht="15.75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spans="1:26" ht="15.75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spans="1:26" ht="15.75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spans="1:26" ht="15.75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spans="1:26" ht="15.75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spans="1:26" ht="15.75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spans="1:26" ht="15.75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spans="1:26" ht="15.75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spans="1:26" ht="15.75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spans="1:26" ht="15.75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spans="1:26" ht="15.75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spans="1:26" ht="15.75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spans="1:26" ht="15.75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spans="1:26" ht="15.75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spans="1:26" ht="15.75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spans="1:26" ht="15.75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spans="1:26" ht="15.75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spans="1:26" ht="15.75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spans="1:26" ht="15.75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spans="1:26" ht="15.75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spans="1:26" ht="15.75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spans="1:26" ht="15.75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spans="1:26" ht="15.75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spans="1:26" ht="15.75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spans="1:26" ht="15.75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spans="1:26" ht="15.75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spans="1:26" ht="15.75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spans="1:26" ht="15.75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spans="1:26" ht="15.75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  <row r="1001" spans="1:26" ht="15.75" customHeight="1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</row>
    <row r="1002" spans="1:26" ht="15.75" customHeight="1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</row>
    <row r="1003" spans="1:26" ht="15.75" customHeight="1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</row>
  </sheetData>
  <mergeCells count="8">
    <mergeCell ref="A21:G21"/>
    <mergeCell ref="A22:G22"/>
    <mergeCell ref="A23:G23"/>
    <mergeCell ref="A1:G1"/>
    <mergeCell ref="A2:G2"/>
    <mergeCell ref="A4:G4"/>
    <mergeCell ref="A5:G5"/>
    <mergeCell ref="A6:G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L1000"/>
  <sheetViews>
    <sheetView workbookViewId="0">
      <selection activeCell="B4" sqref="B4:G4"/>
    </sheetView>
  </sheetViews>
  <sheetFormatPr defaultColWidth="12.5703125" defaultRowHeight="15" customHeight="1"/>
  <cols>
    <col min="1" max="2" width="6.5703125" customWidth="1"/>
    <col min="3" max="3" width="12.5703125" customWidth="1"/>
    <col min="4" max="4" width="27" customWidth="1"/>
    <col min="5" max="7" width="12.5703125" customWidth="1"/>
    <col min="8" max="26" width="14.42578125" customWidth="1"/>
  </cols>
  <sheetData>
    <row r="1" spans="1:12" ht="15.75" customHeight="1">
      <c r="A1" s="7"/>
      <c r="B1" s="7"/>
      <c r="C1" s="7"/>
      <c r="D1" s="7"/>
      <c r="E1" s="7"/>
      <c r="F1" s="7"/>
      <c r="G1" s="7"/>
    </row>
    <row r="2" spans="1:12" ht="30" customHeight="1">
      <c r="A2" s="78"/>
      <c r="B2" s="358" t="s">
        <v>174</v>
      </c>
      <c r="C2" s="288"/>
      <c r="D2" s="288"/>
      <c r="E2" s="288"/>
      <c r="F2" s="288"/>
      <c r="G2" s="288"/>
      <c r="H2" s="10"/>
      <c r="I2" s="10"/>
      <c r="J2" s="10"/>
      <c r="K2" s="10"/>
      <c r="L2" s="10"/>
    </row>
    <row r="3" spans="1:12" ht="40.5" customHeight="1">
      <c r="A3" s="78"/>
      <c r="B3" s="358" t="s">
        <v>175</v>
      </c>
      <c r="C3" s="288"/>
      <c r="D3" s="288"/>
      <c r="E3" s="288"/>
      <c r="F3" s="288"/>
      <c r="G3" s="288"/>
      <c r="H3" s="10"/>
      <c r="I3" s="10"/>
      <c r="J3" s="10"/>
      <c r="K3" s="10"/>
      <c r="L3" s="10"/>
    </row>
    <row r="4" spans="1:12" ht="22.5" customHeight="1">
      <c r="A4" s="9"/>
      <c r="B4" s="359" t="s">
        <v>326</v>
      </c>
      <c r="C4" s="288"/>
      <c r="D4" s="288"/>
      <c r="E4" s="288"/>
      <c r="F4" s="288"/>
      <c r="G4" s="288"/>
      <c r="H4" s="10"/>
      <c r="I4" s="10"/>
      <c r="J4" s="10"/>
      <c r="K4" s="10"/>
      <c r="L4" s="10"/>
    </row>
    <row r="5" spans="1:12" ht="22.5" customHeight="1">
      <c r="A5" s="9"/>
      <c r="B5" s="359" t="s">
        <v>297</v>
      </c>
      <c r="C5" s="288"/>
      <c r="D5" s="288"/>
      <c r="E5" s="288"/>
      <c r="F5" s="288"/>
      <c r="G5" s="288"/>
      <c r="H5" s="10"/>
      <c r="I5" s="10"/>
      <c r="J5" s="10"/>
      <c r="K5" s="10"/>
      <c r="L5" s="10"/>
    </row>
    <row r="6" spans="1:12" ht="24" customHeight="1">
      <c r="A6" s="9"/>
      <c r="B6" s="359" t="s">
        <v>176</v>
      </c>
      <c r="C6" s="288"/>
      <c r="D6" s="288"/>
      <c r="E6" s="288"/>
      <c r="F6" s="288"/>
      <c r="G6" s="288"/>
      <c r="H6" s="10"/>
      <c r="I6" s="10"/>
      <c r="J6" s="10"/>
      <c r="K6" s="10"/>
      <c r="L6" s="10"/>
    </row>
    <row r="7" spans="1:12" s="124" customFormat="1" ht="65.25" customHeight="1">
      <c r="A7" s="81"/>
      <c r="B7" s="185" t="s">
        <v>88</v>
      </c>
      <c r="C7" s="185" t="s">
        <v>177</v>
      </c>
      <c r="D7" s="185" t="s">
        <v>178</v>
      </c>
      <c r="E7" s="185" t="s">
        <v>179</v>
      </c>
      <c r="F7" s="185" t="s">
        <v>180</v>
      </c>
      <c r="G7" s="185" t="s">
        <v>181</v>
      </c>
      <c r="H7" s="186"/>
      <c r="I7" s="186"/>
      <c r="J7" s="186"/>
      <c r="K7" s="186"/>
      <c r="L7" s="186"/>
    </row>
    <row r="8" spans="1:12" ht="15.75" customHeight="1">
      <c r="A8" s="79"/>
      <c r="B8" s="68">
        <v>1</v>
      </c>
      <c r="C8" s="68">
        <v>2</v>
      </c>
      <c r="D8" s="68">
        <v>3</v>
      </c>
      <c r="E8" s="68">
        <v>4</v>
      </c>
      <c r="F8" s="68">
        <v>5</v>
      </c>
      <c r="G8" s="68">
        <v>6</v>
      </c>
      <c r="H8" s="12"/>
      <c r="I8" s="12"/>
      <c r="J8" s="12"/>
      <c r="K8" s="12"/>
      <c r="L8" s="12"/>
    </row>
    <row r="9" spans="1:12" ht="22.5" customHeight="1">
      <c r="A9" s="79"/>
      <c r="B9" s="68">
        <v>1</v>
      </c>
      <c r="C9" s="65"/>
      <c r="D9" s="65"/>
      <c r="E9" s="65"/>
      <c r="F9" s="65"/>
      <c r="G9" s="65"/>
      <c r="H9" s="12"/>
      <c r="I9" s="12"/>
      <c r="J9" s="12"/>
      <c r="K9" s="12"/>
      <c r="L9" s="12"/>
    </row>
    <row r="10" spans="1:12" ht="22.5" customHeight="1">
      <c r="A10" s="79"/>
      <c r="B10" s="68">
        <v>2</v>
      </c>
      <c r="C10" s="65"/>
      <c r="D10" s="65"/>
      <c r="E10" s="65"/>
      <c r="F10" s="65"/>
      <c r="G10" s="65"/>
      <c r="H10" s="12"/>
      <c r="I10" s="12"/>
      <c r="J10" s="12"/>
      <c r="K10" s="12"/>
      <c r="L10" s="12"/>
    </row>
    <row r="11" spans="1:12" ht="22.5" customHeight="1">
      <c r="A11" s="79"/>
      <c r="B11" s="68">
        <v>3</v>
      </c>
      <c r="C11" s="65"/>
      <c r="D11" s="65"/>
      <c r="E11" s="65"/>
      <c r="F11" s="65"/>
      <c r="G11" s="65"/>
      <c r="H11" s="12"/>
      <c r="I11" s="12"/>
      <c r="J11" s="12"/>
      <c r="K11" s="12"/>
      <c r="L11" s="12"/>
    </row>
    <row r="12" spans="1:12" ht="22.5" customHeight="1">
      <c r="A12" s="79"/>
      <c r="B12" s="68">
        <v>4</v>
      </c>
      <c r="C12" s="65"/>
      <c r="D12" s="65"/>
      <c r="E12" s="65"/>
      <c r="F12" s="65"/>
      <c r="G12" s="65"/>
      <c r="H12" s="12"/>
      <c r="I12" s="12"/>
      <c r="J12" s="12"/>
      <c r="K12" s="12"/>
      <c r="L12" s="12"/>
    </row>
    <row r="13" spans="1:12" ht="22.5" customHeight="1">
      <c r="A13" s="79"/>
      <c r="B13" s="68">
        <v>5</v>
      </c>
      <c r="C13" s="65"/>
      <c r="D13" s="65"/>
      <c r="E13" s="65"/>
      <c r="F13" s="65"/>
      <c r="G13" s="65"/>
      <c r="H13" s="12"/>
      <c r="I13" s="12"/>
      <c r="J13" s="12"/>
      <c r="K13" s="12"/>
      <c r="L13" s="12"/>
    </row>
    <row r="14" spans="1:12" ht="15.75" customHeight="1"/>
    <row r="15" spans="1:12" ht="15.75" customHeight="1"/>
    <row r="16" spans="1:1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G2"/>
    <mergeCell ref="B3:G3"/>
    <mergeCell ref="B4:G4"/>
    <mergeCell ref="B5:G5"/>
    <mergeCell ref="B6:G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L1000"/>
  <sheetViews>
    <sheetView topLeftCell="A19" workbookViewId="0">
      <selection activeCell="G13" sqref="G13"/>
    </sheetView>
  </sheetViews>
  <sheetFormatPr defaultColWidth="12.5703125" defaultRowHeight="15" customHeight="1"/>
  <cols>
    <col min="1" max="2" width="12.5703125" customWidth="1"/>
    <col min="3" max="3" width="14.5703125" customWidth="1"/>
    <col min="4" max="4" width="27.5703125" customWidth="1"/>
    <col min="5" max="5" width="35.5703125" customWidth="1"/>
    <col min="6" max="7" width="12.5703125" customWidth="1"/>
    <col min="8" max="26" width="14.42578125" customWidth="1"/>
  </cols>
  <sheetData>
    <row r="1" spans="1:12" ht="28.5" customHeight="1">
      <c r="A1" s="55"/>
      <c r="B1" s="360" t="s">
        <v>182</v>
      </c>
      <c r="C1" s="288"/>
      <c r="D1" s="288"/>
      <c r="E1" s="288"/>
      <c r="F1" s="288"/>
      <c r="G1" s="288"/>
    </row>
    <row r="2" spans="1:12" ht="15.75" customHeight="1">
      <c r="A2" s="59"/>
      <c r="B2" s="59"/>
    </row>
    <row r="3" spans="1:12" s="126" customFormat="1" ht="42" customHeight="1">
      <c r="A3" s="125"/>
      <c r="B3" s="181" t="s">
        <v>142</v>
      </c>
      <c r="C3" s="181" t="s">
        <v>183</v>
      </c>
      <c r="D3" s="181" t="s">
        <v>184</v>
      </c>
      <c r="E3" s="181" t="s">
        <v>185</v>
      </c>
      <c r="F3" s="165"/>
      <c r="G3" s="165"/>
      <c r="H3" s="165"/>
      <c r="I3" s="165"/>
      <c r="J3" s="165"/>
      <c r="K3" s="165"/>
      <c r="L3" s="165"/>
    </row>
    <row r="4" spans="1:12" ht="21.75" customHeight="1">
      <c r="A4" s="26"/>
      <c r="B4" s="65"/>
      <c r="C4" s="65"/>
      <c r="D4" s="65"/>
      <c r="E4" s="65"/>
    </row>
    <row r="5" spans="1:12" ht="21.75" customHeight="1">
      <c r="A5" s="26"/>
      <c r="B5" s="65"/>
      <c r="C5" s="65"/>
      <c r="D5" s="65"/>
      <c r="E5" s="65"/>
    </row>
    <row r="6" spans="1:12" ht="21.75" customHeight="1">
      <c r="A6" s="26"/>
      <c r="B6" s="65"/>
      <c r="C6" s="65"/>
      <c r="D6" s="65"/>
      <c r="E6" s="65"/>
    </row>
    <row r="7" spans="1:12" ht="15.75" customHeight="1">
      <c r="A7" s="59"/>
      <c r="B7" s="59"/>
    </row>
    <row r="8" spans="1:12" ht="23.25" customHeight="1">
      <c r="A8" s="80"/>
      <c r="B8" s="349" t="s">
        <v>186</v>
      </c>
      <c r="C8" s="288"/>
      <c r="D8" s="288"/>
      <c r="E8" s="288"/>
      <c r="F8" s="10"/>
      <c r="G8" s="10"/>
      <c r="H8" s="10"/>
      <c r="I8" s="10"/>
      <c r="J8" s="10"/>
      <c r="K8" s="10"/>
      <c r="L8" s="10"/>
    </row>
    <row r="9" spans="1:12" ht="15.75" customHeight="1">
      <c r="A9" s="57"/>
      <c r="B9" s="57"/>
    </row>
    <row r="10" spans="1:12" s="138" customFormat="1" ht="80.25" customHeight="1">
      <c r="A10" s="125"/>
      <c r="B10" s="181" t="s">
        <v>187</v>
      </c>
      <c r="C10" s="181" t="s">
        <v>188</v>
      </c>
      <c r="D10" s="181" t="s">
        <v>189</v>
      </c>
      <c r="E10" s="181" t="s">
        <v>177</v>
      </c>
      <c r="F10" s="129"/>
      <c r="G10" s="129"/>
      <c r="H10" s="129"/>
      <c r="I10" s="129"/>
      <c r="J10" s="129"/>
      <c r="K10" s="129"/>
      <c r="L10" s="129"/>
    </row>
    <row r="11" spans="1:12" s="124" customFormat="1" ht="26.25" customHeight="1">
      <c r="A11" s="64"/>
      <c r="B11" s="187">
        <v>1</v>
      </c>
      <c r="C11" s="185" t="s">
        <v>190</v>
      </c>
      <c r="D11" s="269" t="s">
        <v>298</v>
      </c>
      <c r="E11" s="187"/>
    </row>
    <row r="12" spans="1:12" s="124" customFormat="1" ht="26.25" customHeight="1">
      <c r="A12" s="64"/>
      <c r="B12" s="187">
        <v>2</v>
      </c>
      <c r="C12" s="185" t="s">
        <v>191</v>
      </c>
      <c r="D12" s="269" t="s">
        <v>300</v>
      </c>
      <c r="E12" s="187"/>
    </row>
    <row r="13" spans="1:12" s="124" customFormat="1" ht="26.25" customHeight="1">
      <c r="A13" s="64"/>
      <c r="B13" s="187">
        <v>3</v>
      </c>
      <c r="C13" s="185" t="s">
        <v>192</v>
      </c>
      <c r="D13" s="269" t="s">
        <v>301</v>
      </c>
      <c r="E13" s="187"/>
    </row>
    <row r="14" spans="1:12" s="124" customFormat="1" ht="26.25" customHeight="1">
      <c r="A14" s="64"/>
      <c r="B14" s="187">
        <v>4</v>
      </c>
      <c r="C14" s="185" t="s">
        <v>193</v>
      </c>
      <c r="D14" s="270" t="s">
        <v>303</v>
      </c>
      <c r="E14" s="187"/>
    </row>
    <row r="15" spans="1:12" s="124" customFormat="1" ht="26.25" customHeight="1">
      <c r="A15" s="64"/>
      <c r="B15" s="187">
        <v>5</v>
      </c>
      <c r="C15" s="185" t="s">
        <v>194</v>
      </c>
      <c r="D15" s="269" t="s">
        <v>302</v>
      </c>
      <c r="E15" s="187"/>
    </row>
    <row r="16" spans="1:12" s="124" customFormat="1" ht="26.25" customHeight="1">
      <c r="A16" s="64"/>
      <c r="B16" s="187">
        <v>6</v>
      </c>
      <c r="C16" s="185" t="s">
        <v>195</v>
      </c>
      <c r="D16" s="269" t="s">
        <v>299</v>
      </c>
      <c r="E16" s="187"/>
    </row>
    <row r="17" spans="1:5" s="124" customFormat="1" ht="26.25" customHeight="1">
      <c r="A17" s="64"/>
      <c r="B17" s="187">
        <v>7</v>
      </c>
      <c r="C17" s="185" t="s">
        <v>196</v>
      </c>
      <c r="D17" s="270" t="s">
        <v>304</v>
      </c>
      <c r="E17" s="187"/>
    </row>
    <row r="18" spans="1:5" s="124" customFormat="1" ht="26.25" customHeight="1">
      <c r="A18" s="64"/>
      <c r="B18" s="187">
        <v>8</v>
      </c>
      <c r="C18" s="185" t="s">
        <v>197</v>
      </c>
      <c r="D18" s="270" t="s">
        <v>305</v>
      </c>
      <c r="E18" s="187"/>
    </row>
    <row r="19" spans="1:5" ht="15.75" customHeight="1">
      <c r="D19" s="270"/>
    </row>
    <row r="20" spans="1:5" ht="15.75" customHeight="1"/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G1"/>
    <mergeCell ref="B8:E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1003"/>
  <sheetViews>
    <sheetView topLeftCell="A8" workbookViewId="0">
      <selection activeCell="C13" sqref="C13"/>
    </sheetView>
  </sheetViews>
  <sheetFormatPr defaultColWidth="12.5703125" defaultRowHeight="15" customHeight="1"/>
  <cols>
    <col min="1" max="1" width="12.5703125" customWidth="1"/>
    <col min="2" max="2" width="6.85546875" customWidth="1"/>
    <col min="3" max="3" width="16.140625" customWidth="1"/>
    <col min="4" max="4" width="19.7109375" customWidth="1"/>
    <col min="5" max="5" width="16.7109375" customWidth="1"/>
    <col min="6" max="6" width="16.85546875" customWidth="1"/>
    <col min="7" max="7" width="12.5703125" customWidth="1"/>
    <col min="8" max="26" width="14.42578125" customWidth="1"/>
  </cols>
  <sheetData>
    <row r="1" spans="1:26" ht="15.75" customHeight="1">
      <c r="A1" s="82"/>
      <c r="B1" s="82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26" ht="15.75" customHeight="1">
      <c r="A2" s="82"/>
      <c r="B2" s="82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26" ht="15.75" customHeight="1">
      <c r="A3" s="82"/>
      <c r="B3" s="82"/>
      <c r="C3" s="54"/>
      <c r="D3" s="54"/>
      <c r="E3" s="54"/>
      <c r="F3" s="54"/>
      <c r="G3" s="54"/>
      <c r="H3" s="54"/>
      <c r="I3" s="54"/>
      <c r="J3" s="54"/>
      <c r="K3" s="54"/>
      <c r="L3" s="54"/>
    </row>
    <row r="4" spans="1:26" ht="27.75" customHeight="1">
      <c r="A4" s="83"/>
      <c r="B4" s="83" t="s">
        <v>198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 spans="1:26" ht="24" customHeight="1">
      <c r="A5" s="86"/>
      <c r="B5" s="361" t="s">
        <v>199</v>
      </c>
      <c r="C5" s="288"/>
      <c r="D5" s="288"/>
      <c r="E5" s="288"/>
      <c r="F5" s="288"/>
      <c r="G5" s="288"/>
      <c r="H5" s="288"/>
      <c r="I5" s="288"/>
      <c r="J5" s="288"/>
      <c r="K5" s="288"/>
      <c r="L5" s="288"/>
    </row>
    <row r="6" spans="1:26" ht="24" customHeight="1">
      <c r="A6" s="86"/>
      <c r="B6" s="361" t="s">
        <v>200</v>
      </c>
      <c r="C6" s="288"/>
      <c r="D6" s="288"/>
      <c r="E6" s="288"/>
      <c r="F6" s="288"/>
      <c r="G6" s="288"/>
      <c r="H6" s="288"/>
      <c r="I6" s="87"/>
      <c r="J6" s="87"/>
      <c r="K6" s="87"/>
      <c r="L6" s="87"/>
    </row>
    <row r="7" spans="1:26" ht="24" customHeight="1">
      <c r="A7" s="86"/>
      <c r="B7" s="361" t="s">
        <v>201</v>
      </c>
      <c r="C7" s="288"/>
      <c r="D7" s="288"/>
      <c r="E7" s="288"/>
      <c r="F7" s="288"/>
      <c r="G7" s="288"/>
      <c r="H7" s="288"/>
      <c r="I7" s="288"/>
      <c r="J7" s="87"/>
      <c r="K7" s="87"/>
      <c r="L7" s="87"/>
    </row>
    <row r="8" spans="1:26" ht="24" customHeight="1">
      <c r="A8" s="86"/>
      <c r="B8" s="361" t="s">
        <v>202</v>
      </c>
      <c r="C8" s="288"/>
      <c r="D8" s="288"/>
      <c r="E8" s="288"/>
      <c r="F8" s="288"/>
      <c r="G8" s="288"/>
      <c r="H8" s="87"/>
      <c r="I8" s="87"/>
      <c r="J8" s="87"/>
      <c r="K8" s="87"/>
      <c r="L8" s="87"/>
    </row>
    <row r="9" spans="1:26" ht="24" customHeight="1">
      <c r="A9" s="86"/>
      <c r="B9" s="87" t="s">
        <v>203</v>
      </c>
      <c r="C9" s="87"/>
      <c r="D9" s="87"/>
      <c r="E9" s="87"/>
      <c r="F9" s="87"/>
      <c r="G9" s="87"/>
      <c r="H9" s="88"/>
      <c r="I9" s="88"/>
      <c r="J9" s="88"/>
      <c r="K9" s="88"/>
      <c r="L9" s="88"/>
    </row>
    <row r="10" spans="1:26" ht="24" customHeight="1">
      <c r="A10" s="86"/>
      <c r="B10" s="361" t="s">
        <v>204</v>
      </c>
      <c r="C10" s="288"/>
      <c r="D10" s="288"/>
      <c r="E10" s="288"/>
      <c r="F10" s="288"/>
      <c r="G10" s="87"/>
      <c r="H10" s="88"/>
      <c r="I10" s="88"/>
      <c r="J10" s="88"/>
      <c r="K10" s="88"/>
      <c r="L10" s="88"/>
    </row>
    <row r="11" spans="1:26" ht="24" customHeight="1">
      <c r="A11" s="86"/>
      <c r="B11" s="86"/>
      <c r="C11" s="86"/>
      <c r="D11" s="86"/>
      <c r="E11" s="86"/>
      <c r="F11" s="86"/>
      <c r="G11" s="86"/>
      <c r="H11" s="10"/>
      <c r="I11" s="10"/>
      <c r="J11" s="10"/>
      <c r="K11" s="10"/>
      <c r="L11" s="10"/>
    </row>
    <row r="12" spans="1:26" s="124" customFormat="1" ht="43.5" customHeight="1">
      <c r="A12" s="149"/>
      <c r="B12" s="209" t="s">
        <v>205</v>
      </c>
      <c r="C12" s="209" t="s">
        <v>3</v>
      </c>
      <c r="D12" s="209" t="s">
        <v>206</v>
      </c>
      <c r="E12" s="209" t="s">
        <v>207</v>
      </c>
      <c r="F12" s="209" t="s">
        <v>208</v>
      </c>
    </row>
    <row r="13" spans="1:26" ht="21.75" customHeight="1">
      <c r="A13" s="89"/>
      <c r="B13" s="210">
        <v>1</v>
      </c>
      <c r="C13" s="269" t="s">
        <v>298</v>
      </c>
      <c r="D13" s="210"/>
      <c r="E13" s="210"/>
      <c r="F13" s="210"/>
    </row>
    <row r="14" spans="1:26" ht="21.75" customHeight="1">
      <c r="A14" s="89"/>
      <c r="B14" s="210">
        <v>2</v>
      </c>
      <c r="C14" s="269" t="s">
        <v>300</v>
      </c>
      <c r="D14" s="268" t="s">
        <v>325</v>
      </c>
      <c r="E14" s="210"/>
      <c r="F14" s="210"/>
    </row>
    <row r="15" spans="1:26" ht="21.75" customHeight="1">
      <c r="A15" s="89"/>
      <c r="B15" s="210">
        <v>3</v>
      </c>
      <c r="C15" s="269" t="s">
        <v>301</v>
      </c>
      <c r="D15" s="210"/>
      <c r="E15" s="210"/>
      <c r="F15" s="210"/>
    </row>
    <row r="16" spans="1:26" ht="21.75" customHeight="1">
      <c r="A16" s="89"/>
      <c r="B16" s="210">
        <v>4</v>
      </c>
      <c r="C16" s="270" t="s">
        <v>303</v>
      </c>
      <c r="D16" s="210"/>
      <c r="E16" s="210"/>
      <c r="F16" s="210"/>
    </row>
    <row r="17" spans="2:6" ht="27.75" customHeight="1">
      <c r="B17" s="211">
        <v>5</v>
      </c>
      <c r="C17" s="269" t="s">
        <v>302</v>
      </c>
      <c r="D17" s="114"/>
      <c r="E17" s="114"/>
      <c r="F17" s="114"/>
    </row>
    <row r="18" spans="2:6" ht="22.5" customHeight="1">
      <c r="B18" s="211">
        <v>6</v>
      </c>
      <c r="C18" s="269" t="s">
        <v>299</v>
      </c>
      <c r="D18" s="114"/>
      <c r="E18" s="114"/>
      <c r="F18" s="114"/>
    </row>
    <row r="19" spans="2:6">
      <c r="B19" s="211">
        <v>7</v>
      </c>
      <c r="C19" s="270" t="s">
        <v>304</v>
      </c>
      <c r="D19" s="114"/>
      <c r="E19" s="114"/>
      <c r="F19" s="114"/>
    </row>
    <row r="20" spans="2:6" ht="15.75" customHeight="1">
      <c r="B20" s="211">
        <v>8</v>
      </c>
      <c r="C20" s="270" t="s">
        <v>305</v>
      </c>
      <c r="D20" s="114"/>
      <c r="E20" s="114"/>
      <c r="F20" s="114"/>
    </row>
    <row r="21" spans="2:6" ht="15.75" customHeight="1">
      <c r="B21" s="211">
        <v>9</v>
      </c>
      <c r="C21" s="270" t="s">
        <v>306</v>
      </c>
      <c r="D21" s="114"/>
      <c r="E21" s="114"/>
      <c r="F21" s="114"/>
    </row>
    <row r="22" spans="2:6" ht="15.75" customHeight="1"/>
    <row r="23" spans="2:6" ht="15.75" customHeight="1"/>
    <row r="24" spans="2:6" ht="15.75" customHeight="1"/>
    <row r="25" spans="2:6" ht="15.75" customHeight="1"/>
    <row r="26" spans="2:6" ht="15.75" customHeight="1"/>
    <row r="27" spans="2:6" ht="15.75" customHeight="1"/>
    <row r="28" spans="2:6" ht="15.75" customHeight="1"/>
    <row r="29" spans="2:6" ht="15.75" customHeight="1"/>
    <row r="30" spans="2:6" ht="15.75" customHeight="1"/>
    <row r="31" spans="2:6" ht="15.75" customHeight="1"/>
    <row r="32" spans="2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5">
    <mergeCell ref="B5:L5"/>
    <mergeCell ref="B6:H6"/>
    <mergeCell ref="B7:I7"/>
    <mergeCell ref="B8:G8"/>
    <mergeCell ref="B10:F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K1000"/>
  <sheetViews>
    <sheetView topLeftCell="A12" workbookViewId="0">
      <selection activeCell="C7" sqref="C7"/>
    </sheetView>
  </sheetViews>
  <sheetFormatPr defaultColWidth="12.5703125" defaultRowHeight="15" customHeight="1"/>
  <cols>
    <col min="1" max="1" width="5.7109375" customWidth="1"/>
    <col min="2" max="2" width="31.28515625" customWidth="1"/>
    <col min="3" max="3" width="16.140625" customWidth="1"/>
    <col min="4" max="4" width="26.42578125" customWidth="1"/>
    <col min="5" max="5" width="18.140625" customWidth="1"/>
    <col min="6" max="6" width="14.7109375" customWidth="1"/>
    <col min="7" max="8" width="12.5703125" customWidth="1"/>
    <col min="9" max="9" width="11.140625" customWidth="1"/>
    <col min="10" max="26" width="14.42578125" customWidth="1"/>
  </cols>
  <sheetData>
    <row r="1" spans="1:11" ht="15.75" customHeight="1">
      <c r="A1" s="90"/>
      <c r="B1" s="90"/>
      <c r="C1" s="90"/>
      <c r="D1" s="91"/>
      <c r="E1" s="91"/>
    </row>
    <row r="2" spans="1:11" ht="15.75" customHeight="1">
      <c r="A2" s="362" t="s">
        <v>209</v>
      </c>
      <c r="B2" s="288"/>
      <c r="C2" s="288"/>
      <c r="D2" s="91"/>
      <c r="E2" s="91"/>
    </row>
    <row r="3" spans="1:11" ht="18" customHeight="1">
      <c r="A3" s="92" t="s">
        <v>210</v>
      </c>
      <c r="B3" s="208" t="s">
        <v>262</v>
      </c>
      <c r="C3" s="49"/>
      <c r="D3" s="49"/>
      <c r="E3" s="49"/>
      <c r="F3" s="49"/>
      <c r="G3" s="49"/>
      <c r="H3" s="49"/>
      <c r="I3" s="49"/>
    </row>
    <row r="4" spans="1:11" ht="15.75" customHeight="1">
      <c r="A4" s="363" t="s">
        <v>211</v>
      </c>
      <c r="B4" s="288"/>
      <c r="C4" s="288"/>
      <c r="D4" s="288"/>
      <c r="E4" s="92" t="s">
        <v>212</v>
      </c>
      <c r="F4" s="49"/>
      <c r="G4" s="49"/>
    </row>
    <row r="5" spans="1:11" ht="24.75" customHeight="1">
      <c r="A5" s="364" t="s">
        <v>213</v>
      </c>
      <c r="B5" s="365"/>
      <c r="C5" s="365"/>
      <c r="D5" s="365"/>
      <c r="E5" s="93"/>
      <c r="F5" s="10"/>
      <c r="G5" s="10"/>
      <c r="H5" s="10"/>
      <c r="I5" s="10"/>
      <c r="J5" s="10"/>
      <c r="K5" s="10"/>
    </row>
    <row r="6" spans="1:11" s="126" customFormat="1" ht="46.5" customHeight="1">
      <c r="A6" s="188" t="s">
        <v>205</v>
      </c>
      <c r="B6" s="188" t="s">
        <v>214</v>
      </c>
      <c r="C6" s="188" t="s">
        <v>215</v>
      </c>
      <c r="D6" s="188" t="s">
        <v>216</v>
      </c>
      <c r="E6" s="188" t="s">
        <v>217</v>
      </c>
      <c r="F6" s="188" t="s">
        <v>218</v>
      </c>
      <c r="G6" s="188" t="s">
        <v>219</v>
      </c>
      <c r="H6" s="188" t="s">
        <v>220</v>
      </c>
      <c r="I6" s="188" t="s">
        <v>221</v>
      </c>
      <c r="J6" s="165"/>
      <c r="K6" s="165"/>
    </row>
    <row r="7" spans="1:11" ht="24" customHeight="1">
      <c r="A7" s="94"/>
      <c r="B7" s="94"/>
      <c r="C7" s="268" t="s">
        <v>325</v>
      </c>
      <c r="D7" s="94"/>
      <c r="E7" s="94"/>
      <c r="F7" s="94"/>
      <c r="G7" s="94"/>
      <c r="H7" s="94"/>
      <c r="I7" s="94"/>
    </row>
    <row r="8" spans="1:11" ht="15.75" customHeight="1">
      <c r="A8" s="95"/>
      <c r="B8" s="95"/>
      <c r="C8" s="95"/>
      <c r="D8" s="95"/>
      <c r="E8" s="95"/>
      <c r="F8" s="95"/>
      <c r="G8" s="95"/>
      <c r="H8" s="95"/>
      <c r="I8" s="95"/>
    </row>
    <row r="9" spans="1:11" ht="15.75" customHeight="1">
      <c r="A9" s="49"/>
      <c r="B9" s="49"/>
      <c r="C9" s="49"/>
      <c r="D9" s="49"/>
      <c r="E9" s="49"/>
      <c r="F9" s="49"/>
      <c r="G9" s="49"/>
      <c r="H9" s="49"/>
      <c r="I9" s="49"/>
    </row>
    <row r="10" spans="1:11" ht="15.75" customHeight="1">
      <c r="A10" s="49"/>
      <c r="B10" s="49"/>
      <c r="C10" s="49"/>
      <c r="D10" s="49"/>
      <c r="E10" s="49"/>
      <c r="F10" s="49"/>
      <c r="G10" s="49"/>
      <c r="H10" s="49"/>
      <c r="I10" s="49"/>
    </row>
    <row r="11" spans="1:11" ht="27" customHeight="1">
      <c r="A11" s="366" t="s">
        <v>222</v>
      </c>
      <c r="B11" s="288"/>
      <c r="C11" s="288"/>
      <c r="D11" s="49"/>
      <c r="E11" s="49"/>
    </row>
    <row r="12" spans="1:11" s="126" customFormat="1" ht="51.75" customHeight="1">
      <c r="A12" s="188" t="s">
        <v>205</v>
      </c>
      <c r="B12" s="188" t="s">
        <v>168</v>
      </c>
      <c r="C12" s="188" t="s">
        <v>223</v>
      </c>
      <c r="D12" s="188" t="s">
        <v>224</v>
      </c>
      <c r="E12" s="188" t="s">
        <v>225</v>
      </c>
      <c r="F12" s="168"/>
      <c r="G12" s="168"/>
      <c r="H12" s="168"/>
      <c r="I12" s="168"/>
      <c r="J12" s="165"/>
      <c r="K12" s="165"/>
    </row>
    <row r="13" spans="1:11" ht="21.75" customHeight="1">
      <c r="A13" s="96"/>
      <c r="B13" s="97"/>
      <c r="C13" s="97"/>
      <c r="D13" s="97"/>
      <c r="E13" s="97"/>
    </row>
    <row r="14" spans="1:11" ht="21.75" customHeight="1">
      <c r="A14" s="96"/>
      <c r="B14" s="97"/>
      <c r="C14" s="97"/>
      <c r="D14" s="97"/>
      <c r="E14" s="97"/>
    </row>
    <row r="15" spans="1:11" ht="21.75" customHeight="1">
      <c r="A15" s="96"/>
      <c r="B15" s="97"/>
      <c r="C15" s="97"/>
      <c r="D15" s="97"/>
      <c r="E15" s="97"/>
    </row>
    <row r="16" spans="1:11" ht="21.75" customHeight="1">
      <c r="A16" s="96"/>
      <c r="B16" s="97"/>
      <c r="C16" s="97"/>
      <c r="D16" s="97"/>
      <c r="E16" s="97"/>
    </row>
    <row r="17" spans="1:5" ht="21.75" customHeight="1">
      <c r="A17" s="96"/>
      <c r="B17" s="97"/>
      <c r="C17" s="97"/>
      <c r="D17" s="97"/>
      <c r="E17" s="97"/>
    </row>
    <row r="18" spans="1:5" ht="15.75" customHeight="1">
      <c r="D18" s="91"/>
      <c r="E18" s="91"/>
    </row>
    <row r="19" spans="1:5" ht="15.75" customHeight="1">
      <c r="D19" s="91"/>
      <c r="E19" s="91"/>
    </row>
    <row r="20" spans="1:5" ht="15.75" customHeight="1">
      <c r="D20" s="91"/>
      <c r="E20" s="91"/>
    </row>
    <row r="21" spans="1:5" ht="15.75" customHeight="1">
      <c r="D21" s="91"/>
      <c r="E21" s="91"/>
    </row>
    <row r="22" spans="1:5" ht="15.75" customHeight="1">
      <c r="D22" s="91"/>
      <c r="E22" s="91"/>
    </row>
    <row r="23" spans="1:5" ht="15.75" customHeight="1">
      <c r="D23" s="91"/>
      <c r="E23" s="91"/>
    </row>
    <row r="24" spans="1:5" ht="15.75" customHeight="1">
      <c r="D24" s="91"/>
      <c r="E24" s="91"/>
    </row>
    <row r="25" spans="1:5" ht="15.75" customHeight="1">
      <c r="D25" s="91"/>
      <c r="E25" s="91"/>
    </row>
    <row r="26" spans="1:5" ht="15.75" customHeight="1">
      <c r="D26" s="91"/>
      <c r="E26" s="91"/>
    </row>
    <row r="27" spans="1:5" ht="15.75" customHeight="1">
      <c r="D27" s="91"/>
      <c r="E27" s="91"/>
    </row>
    <row r="28" spans="1:5" ht="15.75" customHeight="1">
      <c r="D28" s="91"/>
      <c r="E28" s="91"/>
    </row>
    <row r="29" spans="1:5" ht="15.75" customHeight="1">
      <c r="D29" s="91"/>
      <c r="E29" s="91"/>
    </row>
    <row r="30" spans="1:5" ht="15.75" customHeight="1">
      <c r="D30" s="91"/>
      <c r="E30" s="91"/>
    </row>
    <row r="31" spans="1:5" ht="15.75" customHeight="1">
      <c r="D31" s="91"/>
      <c r="E31" s="91"/>
    </row>
    <row r="32" spans="1:5" ht="15.75" customHeight="1">
      <c r="D32" s="91"/>
      <c r="E32" s="91"/>
    </row>
    <row r="33" spans="4:5" ht="15.75" customHeight="1">
      <c r="D33" s="91"/>
      <c r="E33" s="91"/>
    </row>
    <row r="34" spans="4:5" ht="15.75" customHeight="1">
      <c r="D34" s="91"/>
      <c r="E34" s="91"/>
    </row>
    <row r="35" spans="4:5" ht="15.75" customHeight="1">
      <c r="D35" s="91"/>
      <c r="E35" s="91"/>
    </row>
    <row r="36" spans="4:5" ht="15.75" customHeight="1">
      <c r="D36" s="91"/>
      <c r="E36" s="91"/>
    </row>
    <row r="37" spans="4:5" ht="15.75" customHeight="1">
      <c r="D37" s="91"/>
      <c r="E37" s="91"/>
    </row>
    <row r="38" spans="4:5" ht="15.75" customHeight="1">
      <c r="D38" s="91"/>
      <c r="E38" s="91"/>
    </row>
    <row r="39" spans="4:5" ht="15.75" customHeight="1">
      <c r="D39" s="91"/>
      <c r="E39" s="91"/>
    </row>
    <row r="40" spans="4:5" ht="15.75" customHeight="1">
      <c r="D40" s="91"/>
      <c r="E40" s="91"/>
    </row>
    <row r="41" spans="4:5" ht="15.75" customHeight="1">
      <c r="D41" s="91"/>
      <c r="E41" s="91"/>
    </row>
    <row r="42" spans="4:5" ht="15.75" customHeight="1">
      <c r="D42" s="91"/>
      <c r="E42" s="91"/>
    </row>
    <row r="43" spans="4:5" ht="15.75" customHeight="1">
      <c r="D43" s="91"/>
      <c r="E43" s="91"/>
    </row>
    <row r="44" spans="4:5" ht="15.75" customHeight="1">
      <c r="D44" s="91"/>
      <c r="E44" s="91"/>
    </row>
    <row r="45" spans="4:5" ht="15.75" customHeight="1">
      <c r="D45" s="91"/>
      <c r="E45" s="91"/>
    </row>
    <row r="46" spans="4:5" ht="15.75" customHeight="1">
      <c r="D46" s="91"/>
      <c r="E46" s="91"/>
    </row>
    <row r="47" spans="4:5" ht="15.75" customHeight="1">
      <c r="D47" s="91"/>
      <c r="E47" s="91"/>
    </row>
    <row r="48" spans="4:5" ht="15.75" customHeight="1">
      <c r="D48" s="91"/>
      <c r="E48" s="91"/>
    </row>
    <row r="49" spans="4:5" ht="15.75" customHeight="1">
      <c r="D49" s="91"/>
      <c r="E49" s="91"/>
    </row>
    <row r="50" spans="4:5" ht="15.75" customHeight="1">
      <c r="D50" s="91"/>
      <c r="E50" s="91"/>
    </row>
    <row r="51" spans="4:5" ht="15.75" customHeight="1">
      <c r="D51" s="91"/>
      <c r="E51" s="91"/>
    </row>
    <row r="52" spans="4:5" ht="15.75" customHeight="1">
      <c r="D52" s="91"/>
      <c r="E52" s="91"/>
    </row>
    <row r="53" spans="4:5" ht="15.75" customHeight="1">
      <c r="D53" s="91"/>
      <c r="E53" s="91"/>
    </row>
    <row r="54" spans="4:5" ht="15.75" customHeight="1">
      <c r="D54" s="91"/>
      <c r="E54" s="91"/>
    </row>
    <row r="55" spans="4:5" ht="15.75" customHeight="1">
      <c r="D55" s="91"/>
      <c r="E55" s="91"/>
    </row>
    <row r="56" spans="4:5" ht="15.75" customHeight="1">
      <c r="D56" s="91"/>
      <c r="E56" s="91"/>
    </row>
    <row r="57" spans="4:5" ht="15.75" customHeight="1">
      <c r="D57" s="91"/>
      <c r="E57" s="91"/>
    </row>
    <row r="58" spans="4:5" ht="15.75" customHeight="1">
      <c r="D58" s="91"/>
      <c r="E58" s="91"/>
    </row>
    <row r="59" spans="4:5" ht="15.75" customHeight="1">
      <c r="D59" s="91"/>
      <c r="E59" s="91"/>
    </row>
    <row r="60" spans="4:5" ht="15.75" customHeight="1">
      <c r="D60" s="91"/>
      <c r="E60" s="91"/>
    </row>
    <row r="61" spans="4:5" ht="15.75" customHeight="1">
      <c r="D61" s="91"/>
      <c r="E61" s="91"/>
    </row>
    <row r="62" spans="4:5" ht="15.75" customHeight="1">
      <c r="D62" s="91"/>
      <c r="E62" s="91"/>
    </row>
    <row r="63" spans="4:5" ht="15.75" customHeight="1">
      <c r="D63" s="91"/>
      <c r="E63" s="91"/>
    </row>
    <row r="64" spans="4:5" ht="15.75" customHeight="1">
      <c r="D64" s="91"/>
      <c r="E64" s="91"/>
    </row>
    <row r="65" spans="4:5" ht="15.75" customHeight="1">
      <c r="D65" s="91"/>
      <c r="E65" s="91"/>
    </row>
    <row r="66" spans="4:5" ht="15.75" customHeight="1">
      <c r="D66" s="91"/>
      <c r="E66" s="91"/>
    </row>
    <row r="67" spans="4:5" ht="15.75" customHeight="1">
      <c r="D67" s="91"/>
      <c r="E67" s="91"/>
    </row>
    <row r="68" spans="4:5" ht="15.75" customHeight="1">
      <c r="D68" s="91"/>
      <c r="E68" s="91"/>
    </row>
    <row r="69" spans="4:5" ht="15.75" customHeight="1">
      <c r="D69" s="91"/>
      <c r="E69" s="91"/>
    </row>
    <row r="70" spans="4:5" ht="15.75" customHeight="1">
      <c r="D70" s="91"/>
      <c r="E70" s="91"/>
    </row>
    <row r="71" spans="4:5" ht="15.75" customHeight="1">
      <c r="D71" s="91"/>
      <c r="E71" s="91"/>
    </row>
    <row r="72" spans="4:5" ht="15.75" customHeight="1">
      <c r="D72" s="91"/>
      <c r="E72" s="91"/>
    </row>
    <row r="73" spans="4:5" ht="15.75" customHeight="1">
      <c r="D73" s="91"/>
      <c r="E73" s="91"/>
    </row>
    <row r="74" spans="4:5" ht="15.75" customHeight="1">
      <c r="D74" s="91"/>
      <c r="E74" s="91"/>
    </row>
    <row r="75" spans="4:5" ht="15.75" customHeight="1">
      <c r="D75" s="91"/>
      <c r="E75" s="91"/>
    </row>
    <row r="76" spans="4:5" ht="15.75" customHeight="1">
      <c r="D76" s="91"/>
      <c r="E76" s="91"/>
    </row>
    <row r="77" spans="4:5" ht="15.75" customHeight="1">
      <c r="D77" s="91"/>
      <c r="E77" s="91"/>
    </row>
    <row r="78" spans="4:5" ht="15.75" customHeight="1">
      <c r="D78" s="91"/>
      <c r="E78" s="91"/>
    </row>
    <row r="79" spans="4:5" ht="15.75" customHeight="1">
      <c r="D79" s="91"/>
      <c r="E79" s="91"/>
    </row>
    <row r="80" spans="4:5" ht="15.75" customHeight="1">
      <c r="D80" s="91"/>
      <c r="E80" s="91"/>
    </row>
    <row r="81" spans="4:5" ht="15.75" customHeight="1">
      <c r="D81" s="91"/>
      <c r="E81" s="91"/>
    </row>
    <row r="82" spans="4:5" ht="15.75" customHeight="1">
      <c r="D82" s="91"/>
      <c r="E82" s="91"/>
    </row>
    <row r="83" spans="4:5" ht="15.75" customHeight="1">
      <c r="D83" s="91"/>
      <c r="E83" s="91"/>
    </row>
    <row r="84" spans="4:5" ht="15.75" customHeight="1">
      <c r="D84" s="91"/>
      <c r="E84" s="91"/>
    </row>
    <row r="85" spans="4:5" ht="15.75" customHeight="1">
      <c r="D85" s="91"/>
      <c r="E85" s="91"/>
    </row>
    <row r="86" spans="4:5" ht="15.75" customHeight="1">
      <c r="D86" s="91"/>
      <c r="E86" s="91"/>
    </row>
    <row r="87" spans="4:5" ht="15.75" customHeight="1">
      <c r="D87" s="91"/>
      <c r="E87" s="91"/>
    </row>
    <row r="88" spans="4:5" ht="15.75" customHeight="1">
      <c r="D88" s="91"/>
      <c r="E88" s="91"/>
    </row>
    <row r="89" spans="4:5" ht="15.75" customHeight="1">
      <c r="D89" s="91"/>
      <c r="E89" s="91"/>
    </row>
    <row r="90" spans="4:5" ht="15.75" customHeight="1">
      <c r="D90" s="91"/>
      <c r="E90" s="91"/>
    </row>
    <row r="91" spans="4:5" ht="15.75" customHeight="1">
      <c r="D91" s="91"/>
      <c r="E91" s="91"/>
    </row>
    <row r="92" spans="4:5" ht="15.75" customHeight="1">
      <c r="D92" s="91"/>
      <c r="E92" s="91"/>
    </row>
    <row r="93" spans="4:5" ht="15.75" customHeight="1">
      <c r="D93" s="91"/>
      <c r="E93" s="91"/>
    </row>
    <row r="94" spans="4:5" ht="15.75" customHeight="1">
      <c r="D94" s="91"/>
      <c r="E94" s="91"/>
    </row>
    <row r="95" spans="4:5" ht="15.75" customHeight="1">
      <c r="D95" s="91"/>
      <c r="E95" s="91"/>
    </row>
    <row r="96" spans="4:5" ht="15.75" customHeight="1">
      <c r="D96" s="91"/>
      <c r="E96" s="91"/>
    </row>
    <row r="97" spans="4:5" ht="15.75" customHeight="1">
      <c r="D97" s="91"/>
      <c r="E97" s="91"/>
    </row>
    <row r="98" spans="4:5" ht="15.75" customHeight="1">
      <c r="D98" s="91"/>
      <c r="E98" s="91"/>
    </row>
    <row r="99" spans="4:5" ht="15.75" customHeight="1">
      <c r="D99" s="91"/>
      <c r="E99" s="91"/>
    </row>
    <row r="100" spans="4:5" ht="15.75" customHeight="1">
      <c r="D100" s="91"/>
      <c r="E100" s="91"/>
    </row>
    <row r="101" spans="4:5" ht="15.75" customHeight="1">
      <c r="D101" s="91"/>
      <c r="E101" s="91"/>
    </row>
    <row r="102" spans="4:5" ht="15.75" customHeight="1">
      <c r="D102" s="91"/>
      <c r="E102" s="91"/>
    </row>
    <row r="103" spans="4:5" ht="15.75" customHeight="1">
      <c r="D103" s="91"/>
      <c r="E103" s="91"/>
    </row>
    <row r="104" spans="4:5" ht="15.75" customHeight="1"/>
    <row r="105" spans="4:5" ht="15.75" customHeight="1"/>
    <row r="106" spans="4:5" ht="15.75" customHeight="1"/>
    <row r="107" spans="4:5" ht="15.75" customHeight="1"/>
    <row r="108" spans="4:5" ht="15.75" customHeight="1"/>
    <row r="109" spans="4:5" ht="15.75" customHeight="1"/>
    <row r="110" spans="4:5" ht="15.75" customHeight="1"/>
    <row r="111" spans="4:5" ht="15.75" customHeight="1"/>
    <row r="112" spans="4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C2"/>
    <mergeCell ref="A4:D4"/>
    <mergeCell ref="A5:D5"/>
    <mergeCell ref="A11:C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P1000"/>
  <sheetViews>
    <sheetView workbookViewId="0">
      <selection activeCell="J9" sqref="J9"/>
    </sheetView>
  </sheetViews>
  <sheetFormatPr defaultColWidth="12.5703125" defaultRowHeight="15" customHeight="1"/>
  <cols>
    <col min="1" max="1" width="12.5703125" customWidth="1"/>
    <col min="2" max="2" width="6.28515625" customWidth="1"/>
    <col min="3" max="3" width="21.140625" customWidth="1"/>
    <col min="4" max="16" width="12.5703125" customWidth="1"/>
    <col min="17" max="26" width="14.42578125" customWidth="1"/>
  </cols>
  <sheetData>
    <row r="1" spans="1:16" ht="15.75" customHeight="1">
      <c r="A1" s="98"/>
      <c r="B1" s="99"/>
      <c r="D1" s="91"/>
    </row>
    <row r="2" spans="1:16" ht="22.5" customHeight="1">
      <c r="A2" s="100"/>
      <c r="B2" s="101"/>
      <c r="C2" s="375" t="s">
        <v>226</v>
      </c>
      <c r="D2" s="288"/>
      <c r="E2" s="288"/>
      <c r="F2" s="100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s="126" customFormat="1" ht="36" customHeight="1">
      <c r="A3" s="189"/>
      <c r="B3" s="367" t="s">
        <v>48</v>
      </c>
      <c r="C3" s="367" t="s">
        <v>9</v>
      </c>
      <c r="D3" s="367" t="s">
        <v>50</v>
      </c>
      <c r="E3" s="370" t="s">
        <v>227</v>
      </c>
      <c r="F3" s="374" t="s">
        <v>228</v>
      </c>
      <c r="G3" s="332"/>
      <c r="H3" s="332"/>
      <c r="I3" s="332"/>
      <c r="J3" s="332"/>
      <c r="K3" s="332"/>
      <c r="L3" s="332"/>
      <c r="M3" s="333"/>
      <c r="N3" s="376" t="s">
        <v>10</v>
      </c>
      <c r="O3" s="377"/>
      <c r="P3" s="165"/>
    </row>
    <row r="4" spans="1:16" s="126" customFormat="1" ht="24" customHeight="1">
      <c r="A4" s="189"/>
      <c r="B4" s="368"/>
      <c r="C4" s="368"/>
      <c r="D4" s="368"/>
      <c r="E4" s="371"/>
      <c r="F4" s="373" t="s">
        <v>230</v>
      </c>
      <c r="G4" s="333"/>
      <c r="H4" s="373" t="s">
        <v>231</v>
      </c>
      <c r="I4" s="333"/>
      <c r="J4" s="373" t="s">
        <v>232</v>
      </c>
      <c r="K4" s="333"/>
      <c r="L4" s="374" t="s">
        <v>233</v>
      </c>
      <c r="M4" s="333"/>
      <c r="N4" s="378"/>
      <c r="O4" s="292"/>
      <c r="P4" s="165"/>
    </row>
    <row r="5" spans="1:16" s="126" customFormat="1" ht="23.25" customHeight="1">
      <c r="A5" s="189"/>
      <c r="B5" s="369"/>
      <c r="C5" s="369"/>
      <c r="D5" s="369"/>
      <c r="E5" s="372"/>
      <c r="F5" s="191" t="s">
        <v>234</v>
      </c>
      <c r="G5" s="191" t="s">
        <v>235</v>
      </c>
      <c r="H5" s="191" t="s">
        <v>234</v>
      </c>
      <c r="I5" s="191" t="s">
        <v>235</v>
      </c>
      <c r="J5" s="191" t="s">
        <v>234</v>
      </c>
      <c r="K5" s="191" t="s">
        <v>235</v>
      </c>
      <c r="L5" s="191" t="s">
        <v>234</v>
      </c>
      <c r="M5" s="191" t="s">
        <v>235</v>
      </c>
      <c r="N5" s="193" t="s">
        <v>234</v>
      </c>
      <c r="O5" s="193" t="s">
        <v>235</v>
      </c>
      <c r="P5" s="165"/>
    </row>
    <row r="6" spans="1:16" s="126" customFormat="1" ht="22.5" customHeight="1">
      <c r="A6" s="189"/>
      <c r="B6" s="367">
        <v>1</v>
      </c>
      <c r="C6" s="367" t="s">
        <v>229</v>
      </c>
      <c r="D6" s="190" t="s">
        <v>276</v>
      </c>
      <c r="E6" s="191"/>
      <c r="F6" s="191">
        <v>0</v>
      </c>
      <c r="G6" s="249">
        <v>0</v>
      </c>
      <c r="H6" s="191">
        <v>0</v>
      </c>
      <c r="I6" s="249">
        <v>0</v>
      </c>
      <c r="J6" s="191">
        <v>1</v>
      </c>
      <c r="K6" s="249">
        <v>0</v>
      </c>
      <c r="L6" s="191">
        <v>0</v>
      </c>
      <c r="M6" s="248">
        <v>0</v>
      </c>
      <c r="N6" s="194">
        <f>SUM(F6+H6+J6+L6)</f>
        <v>1</v>
      </c>
      <c r="O6" s="247">
        <f>SUM(G6+I6+K6+M6)</f>
        <v>0</v>
      </c>
      <c r="P6" s="165"/>
    </row>
    <row r="7" spans="1:16" s="126" customFormat="1" ht="21" customHeight="1">
      <c r="A7" s="189"/>
      <c r="B7" s="368"/>
      <c r="C7" s="368"/>
      <c r="D7" s="190" t="s">
        <v>277</v>
      </c>
      <c r="E7" s="191"/>
      <c r="F7" s="191">
        <v>0</v>
      </c>
      <c r="G7" s="249">
        <v>0</v>
      </c>
      <c r="H7" s="191">
        <v>0</v>
      </c>
      <c r="I7" s="249">
        <v>0</v>
      </c>
      <c r="J7" s="191">
        <v>0</v>
      </c>
      <c r="K7" s="249">
        <v>0</v>
      </c>
      <c r="L7" s="191">
        <v>0</v>
      </c>
      <c r="M7" s="248">
        <v>0</v>
      </c>
      <c r="N7" s="194">
        <f t="shared" ref="N7:N29" si="0">SUM(F7+H7+J7+L7)</f>
        <v>0</v>
      </c>
      <c r="O7" s="247">
        <f t="shared" ref="O7:O29" si="1">SUM(G7+I7+K7+M7)</f>
        <v>0</v>
      </c>
      <c r="P7" s="165"/>
    </row>
    <row r="8" spans="1:16" s="126" customFormat="1" ht="21.75" customHeight="1">
      <c r="A8" s="189"/>
      <c r="B8" s="369"/>
      <c r="C8" s="369"/>
      <c r="D8" s="190" t="s">
        <v>278</v>
      </c>
      <c r="E8" s="191"/>
      <c r="F8" s="191">
        <v>0</v>
      </c>
      <c r="G8" s="249">
        <v>0</v>
      </c>
      <c r="H8" s="191">
        <v>0</v>
      </c>
      <c r="I8" s="249">
        <v>0</v>
      </c>
      <c r="J8" s="191">
        <v>0</v>
      </c>
      <c r="K8" s="249">
        <v>0</v>
      </c>
      <c r="L8" s="191">
        <v>0</v>
      </c>
      <c r="M8" s="249">
        <v>0</v>
      </c>
      <c r="N8" s="194">
        <f t="shared" si="0"/>
        <v>0</v>
      </c>
      <c r="O8" s="247">
        <f t="shared" si="1"/>
        <v>0</v>
      </c>
      <c r="P8" s="189"/>
    </row>
    <row r="9" spans="1:16" s="126" customFormat="1" ht="22.5" customHeight="1">
      <c r="A9" s="189"/>
      <c r="B9" s="367">
        <v>2</v>
      </c>
      <c r="C9" s="367" t="s">
        <v>236</v>
      </c>
      <c r="D9" s="190" t="s">
        <v>276</v>
      </c>
      <c r="E9" s="191"/>
      <c r="F9" s="191">
        <v>0</v>
      </c>
      <c r="G9" s="249">
        <v>0</v>
      </c>
      <c r="H9" s="191">
        <v>0</v>
      </c>
      <c r="I9" s="249">
        <v>0</v>
      </c>
      <c r="J9" s="191">
        <v>0</v>
      </c>
      <c r="K9" s="249">
        <v>0</v>
      </c>
      <c r="L9" s="191">
        <v>0</v>
      </c>
      <c r="M9" s="249">
        <v>0</v>
      </c>
      <c r="N9" s="194">
        <f t="shared" si="0"/>
        <v>0</v>
      </c>
      <c r="O9" s="247">
        <f t="shared" si="1"/>
        <v>0</v>
      </c>
      <c r="P9" s="165"/>
    </row>
    <row r="10" spans="1:16" s="126" customFormat="1" ht="22.5" customHeight="1">
      <c r="A10" s="189"/>
      <c r="B10" s="368"/>
      <c r="C10" s="368"/>
      <c r="D10" s="190" t="s">
        <v>277</v>
      </c>
      <c r="E10" s="191"/>
      <c r="F10" s="191">
        <v>0</v>
      </c>
      <c r="G10" s="249">
        <v>0</v>
      </c>
      <c r="H10" s="191">
        <v>0</v>
      </c>
      <c r="I10" s="249">
        <v>0</v>
      </c>
      <c r="J10" s="191">
        <v>0</v>
      </c>
      <c r="K10" s="249">
        <v>0</v>
      </c>
      <c r="L10" s="191">
        <v>0</v>
      </c>
      <c r="M10" s="249">
        <v>0</v>
      </c>
      <c r="N10" s="194">
        <f t="shared" si="0"/>
        <v>0</v>
      </c>
      <c r="O10" s="247">
        <f t="shared" si="1"/>
        <v>0</v>
      </c>
      <c r="P10" s="165"/>
    </row>
    <row r="11" spans="1:16" s="126" customFormat="1" ht="22.5" customHeight="1">
      <c r="A11" s="189"/>
      <c r="B11" s="369"/>
      <c r="C11" s="369"/>
      <c r="D11" s="190" t="s">
        <v>278</v>
      </c>
      <c r="E11" s="191"/>
      <c r="F11" s="191">
        <v>0</v>
      </c>
      <c r="G11" s="249">
        <v>0</v>
      </c>
      <c r="H11" s="191">
        <v>0</v>
      </c>
      <c r="I11" s="249">
        <v>0</v>
      </c>
      <c r="J11" s="191">
        <v>0</v>
      </c>
      <c r="K11" s="249">
        <v>0</v>
      </c>
      <c r="L11" s="191">
        <v>0</v>
      </c>
      <c r="M11" s="249">
        <v>0</v>
      </c>
      <c r="N11" s="194">
        <f t="shared" si="0"/>
        <v>0</v>
      </c>
      <c r="O11" s="247">
        <f t="shared" si="1"/>
        <v>0</v>
      </c>
      <c r="P11" s="189"/>
    </row>
    <row r="12" spans="1:16" s="126" customFormat="1" ht="22.5" customHeight="1">
      <c r="A12" s="189"/>
      <c r="B12" s="367">
        <v>3</v>
      </c>
      <c r="C12" s="367" t="s">
        <v>237</v>
      </c>
      <c r="D12" s="190" t="s">
        <v>276</v>
      </c>
      <c r="E12" s="191"/>
      <c r="F12" s="191">
        <v>0</v>
      </c>
      <c r="G12" s="249">
        <v>0</v>
      </c>
      <c r="H12" s="191">
        <v>0</v>
      </c>
      <c r="I12" s="249">
        <v>0</v>
      </c>
      <c r="J12" s="191">
        <v>0</v>
      </c>
      <c r="K12" s="249">
        <v>0</v>
      </c>
      <c r="L12" s="191">
        <v>0</v>
      </c>
      <c r="M12" s="249">
        <v>0</v>
      </c>
      <c r="N12" s="194">
        <f t="shared" si="0"/>
        <v>0</v>
      </c>
      <c r="O12" s="247">
        <f t="shared" si="1"/>
        <v>0</v>
      </c>
      <c r="P12" s="165"/>
    </row>
    <row r="13" spans="1:16" s="126" customFormat="1" ht="21.75" customHeight="1">
      <c r="A13" s="189"/>
      <c r="B13" s="368"/>
      <c r="C13" s="368"/>
      <c r="D13" s="190" t="s">
        <v>277</v>
      </c>
      <c r="E13" s="191"/>
      <c r="F13" s="191">
        <v>0</v>
      </c>
      <c r="G13" s="249">
        <v>0</v>
      </c>
      <c r="H13" s="191">
        <v>0</v>
      </c>
      <c r="I13" s="249">
        <v>0</v>
      </c>
      <c r="J13" s="191">
        <v>0</v>
      </c>
      <c r="K13" s="249">
        <v>0</v>
      </c>
      <c r="L13" s="191">
        <v>0</v>
      </c>
      <c r="M13" s="249">
        <v>0</v>
      </c>
      <c r="N13" s="194">
        <f t="shared" si="0"/>
        <v>0</v>
      </c>
      <c r="O13" s="247">
        <f t="shared" si="1"/>
        <v>0</v>
      </c>
      <c r="P13" s="165"/>
    </row>
    <row r="14" spans="1:16" s="126" customFormat="1" ht="21" customHeight="1">
      <c r="A14" s="189"/>
      <c r="B14" s="369"/>
      <c r="C14" s="369"/>
      <c r="D14" s="190" t="s">
        <v>278</v>
      </c>
      <c r="E14" s="191"/>
      <c r="F14" s="191">
        <v>0</v>
      </c>
      <c r="G14" s="249">
        <v>0</v>
      </c>
      <c r="H14" s="191">
        <v>0</v>
      </c>
      <c r="I14" s="249">
        <v>0</v>
      </c>
      <c r="J14" s="191">
        <v>0</v>
      </c>
      <c r="K14" s="249">
        <v>0</v>
      </c>
      <c r="L14" s="191">
        <v>0</v>
      </c>
      <c r="M14" s="249">
        <v>0</v>
      </c>
      <c r="N14" s="194">
        <f t="shared" si="0"/>
        <v>0</v>
      </c>
      <c r="O14" s="247">
        <f t="shared" si="1"/>
        <v>0</v>
      </c>
      <c r="P14" s="189"/>
    </row>
    <row r="15" spans="1:16" s="126" customFormat="1" ht="21.75" customHeight="1">
      <c r="A15" s="189"/>
      <c r="B15" s="367">
        <v>4</v>
      </c>
      <c r="C15" s="367" t="s">
        <v>238</v>
      </c>
      <c r="D15" s="190" t="s">
        <v>276</v>
      </c>
      <c r="E15" s="191"/>
      <c r="F15" s="191">
        <v>0</v>
      </c>
      <c r="G15" s="249">
        <v>0</v>
      </c>
      <c r="H15" s="191">
        <v>0</v>
      </c>
      <c r="I15" s="249">
        <v>0</v>
      </c>
      <c r="J15" s="191">
        <v>1</v>
      </c>
      <c r="K15" s="249">
        <v>32</v>
      </c>
      <c r="L15" s="191">
        <v>0</v>
      </c>
      <c r="M15" s="248">
        <v>0</v>
      </c>
      <c r="N15" s="194">
        <f t="shared" si="0"/>
        <v>1</v>
      </c>
      <c r="O15" s="247">
        <f t="shared" si="1"/>
        <v>32</v>
      </c>
      <c r="P15" s="165"/>
    </row>
    <row r="16" spans="1:16" s="126" customFormat="1" ht="21.75" customHeight="1">
      <c r="A16" s="189"/>
      <c r="B16" s="368"/>
      <c r="C16" s="368"/>
      <c r="D16" s="190" t="s">
        <v>277</v>
      </c>
      <c r="E16" s="191"/>
      <c r="F16" s="191">
        <v>0</v>
      </c>
      <c r="G16" s="249">
        <v>0</v>
      </c>
      <c r="H16" s="191">
        <v>0</v>
      </c>
      <c r="I16" s="249">
        <v>0</v>
      </c>
      <c r="J16" s="191">
        <v>0</v>
      </c>
      <c r="K16" s="249">
        <v>0</v>
      </c>
      <c r="L16" s="191">
        <v>0</v>
      </c>
      <c r="M16" s="248">
        <v>0</v>
      </c>
      <c r="N16" s="194">
        <f t="shared" si="0"/>
        <v>0</v>
      </c>
      <c r="O16" s="247">
        <f t="shared" si="1"/>
        <v>0</v>
      </c>
      <c r="P16" s="165"/>
    </row>
    <row r="17" spans="1:16" s="126" customFormat="1" ht="20.25" customHeight="1">
      <c r="A17" s="189"/>
      <c r="B17" s="369"/>
      <c r="C17" s="369"/>
      <c r="D17" s="190" t="s">
        <v>278</v>
      </c>
      <c r="E17" s="191"/>
      <c r="F17" s="191">
        <v>0</v>
      </c>
      <c r="G17" s="249">
        <v>0</v>
      </c>
      <c r="H17" s="191">
        <v>0</v>
      </c>
      <c r="I17" s="249">
        <v>0</v>
      </c>
      <c r="J17" s="191">
        <v>0</v>
      </c>
      <c r="K17" s="249">
        <v>0</v>
      </c>
      <c r="L17" s="191">
        <v>1</v>
      </c>
      <c r="M17" s="249">
        <v>14</v>
      </c>
      <c r="N17" s="194">
        <f t="shared" si="0"/>
        <v>1</v>
      </c>
      <c r="O17" s="247">
        <f t="shared" si="1"/>
        <v>14</v>
      </c>
      <c r="P17" s="189"/>
    </row>
    <row r="18" spans="1:16" s="126" customFormat="1" ht="21.75" customHeight="1">
      <c r="A18" s="189"/>
      <c r="B18" s="367">
        <v>5</v>
      </c>
      <c r="C18" s="367" t="s">
        <v>239</v>
      </c>
      <c r="D18" s="190" t="s">
        <v>276</v>
      </c>
      <c r="E18" s="191"/>
      <c r="F18" s="191">
        <v>0</v>
      </c>
      <c r="G18" s="249">
        <v>0</v>
      </c>
      <c r="H18" s="191">
        <v>0</v>
      </c>
      <c r="I18" s="249">
        <v>0</v>
      </c>
      <c r="J18" s="191">
        <v>0</v>
      </c>
      <c r="K18" s="249">
        <v>0</v>
      </c>
      <c r="L18" s="191">
        <v>0</v>
      </c>
      <c r="M18" s="249">
        <v>0</v>
      </c>
      <c r="N18" s="194">
        <f t="shared" si="0"/>
        <v>0</v>
      </c>
      <c r="O18" s="247">
        <f t="shared" si="1"/>
        <v>0</v>
      </c>
      <c r="P18" s="165"/>
    </row>
    <row r="19" spans="1:16" s="126" customFormat="1" ht="21.75" customHeight="1">
      <c r="A19" s="189"/>
      <c r="B19" s="368"/>
      <c r="C19" s="368"/>
      <c r="D19" s="190" t="s">
        <v>277</v>
      </c>
      <c r="E19" s="191"/>
      <c r="F19" s="191">
        <v>0</v>
      </c>
      <c r="G19" s="249">
        <v>0</v>
      </c>
      <c r="H19" s="191">
        <v>0</v>
      </c>
      <c r="I19" s="249">
        <v>0</v>
      </c>
      <c r="J19" s="191">
        <v>0</v>
      </c>
      <c r="K19" s="249">
        <v>0</v>
      </c>
      <c r="L19" s="191">
        <v>0</v>
      </c>
      <c r="M19" s="249">
        <v>0</v>
      </c>
      <c r="N19" s="194">
        <f t="shared" si="0"/>
        <v>0</v>
      </c>
      <c r="O19" s="247">
        <f t="shared" si="1"/>
        <v>0</v>
      </c>
      <c r="P19" s="165"/>
    </row>
    <row r="20" spans="1:16" s="126" customFormat="1" ht="20.25" customHeight="1">
      <c r="A20" s="189"/>
      <c r="B20" s="369"/>
      <c r="C20" s="369"/>
      <c r="D20" s="190" t="s">
        <v>278</v>
      </c>
      <c r="E20" s="191"/>
      <c r="F20" s="191">
        <v>0</v>
      </c>
      <c r="G20" s="249">
        <v>0</v>
      </c>
      <c r="H20" s="191">
        <v>0</v>
      </c>
      <c r="I20" s="249">
        <v>0</v>
      </c>
      <c r="J20" s="191">
        <v>0</v>
      </c>
      <c r="K20" s="249">
        <v>0</v>
      </c>
      <c r="L20" s="191">
        <v>0</v>
      </c>
      <c r="M20" s="249">
        <v>0</v>
      </c>
      <c r="N20" s="194">
        <f t="shared" si="0"/>
        <v>0</v>
      </c>
      <c r="O20" s="247">
        <f t="shared" si="1"/>
        <v>0</v>
      </c>
      <c r="P20" s="189"/>
    </row>
    <row r="21" spans="1:16" s="126" customFormat="1" ht="21" customHeight="1">
      <c r="A21" s="189"/>
      <c r="B21" s="367">
        <v>6</v>
      </c>
      <c r="C21" s="367" t="s">
        <v>240</v>
      </c>
      <c r="D21" s="190" t="s">
        <v>276</v>
      </c>
      <c r="E21" s="191"/>
      <c r="F21" s="191">
        <v>0</v>
      </c>
      <c r="G21" s="249">
        <v>0</v>
      </c>
      <c r="H21" s="191">
        <v>0</v>
      </c>
      <c r="I21" s="249">
        <v>0</v>
      </c>
      <c r="J21" s="191">
        <v>0</v>
      </c>
      <c r="K21" s="249">
        <v>0</v>
      </c>
      <c r="L21" s="191">
        <v>0</v>
      </c>
      <c r="M21" s="249">
        <v>0</v>
      </c>
      <c r="N21" s="194">
        <f t="shared" si="0"/>
        <v>0</v>
      </c>
      <c r="O21" s="247">
        <f t="shared" si="1"/>
        <v>0</v>
      </c>
      <c r="P21" s="165"/>
    </row>
    <row r="22" spans="1:16" s="126" customFormat="1" ht="30" customHeight="1">
      <c r="A22" s="189"/>
      <c r="B22" s="368"/>
      <c r="C22" s="368"/>
      <c r="D22" s="190" t="s">
        <v>277</v>
      </c>
      <c r="E22" s="191"/>
      <c r="F22" s="191">
        <v>0</v>
      </c>
      <c r="G22" s="249">
        <v>0</v>
      </c>
      <c r="H22" s="191">
        <v>0</v>
      </c>
      <c r="I22" s="249">
        <v>0</v>
      </c>
      <c r="J22" s="191">
        <v>0</v>
      </c>
      <c r="K22" s="249">
        <v>0</v>
      </c>
      <c r="L22" s="191">
        <v>0</v>
      </c>
      <c r="M22" s="249">
        <v>0</v>
      </c>
      <c r="N22" s="194">
        <f t="shared" si="0"/>
        <v>0</v>
      </c>
      <c r="O22" s="247">
        <f t="shared" si="1"/>
        <v>0</v>
      </c>
      <c r="P22" s="165"/>
    </row>
    <row r="23" spans="1:16" s="126" customFormat="1" ht="21" customHeight="1">
      <c r="A23" s="189"/>
      <c r="B23" s="369"/>
      <c r="C23" s="369"/>
      <c r="D23" s="190" t="s">
        <v>278</v>
      </c>
      <c r="E23" s="191"/>
      <c r="F23" s="191">
        <v>0</v>
      </c>
      <c r="G23" s="249">
        <v>0</v>
      </c>
      <c r="H23" s="191">
        <v>0</v>
      </c>
      <c r="I23" s="249">
        <v>0</v>
      </c>
      <c r="J23" s="191">
        <v>0</v>
      </c>
      <c r="K23" s="249">
        <v>0</v>
      </c>
      <c r="L23" s="191">
        <v>0</v>
      </c>
      <c r="M23" s="249">
        <v>0</v>
      </c>
      <c r="N23" s="194">
        <f t="shared" si="0"/>
        <v>0</v>
      </c>
      <c r="O23" s="247">
        <f t="shared" si="1"/>
        <v>0</v>
      </c>
      <c r="P23" s="189"/>
    </row>
    <row r="24" spans="1:16" s="126" customFormat="1" ht="20.25" customHeight="1">
      <c r="A24" s="189"/>
      <c r="B24" s="192">
        <v>7</v>
      </c>
      <c r="C24" s="191" t="s">
        <v>241</v>
      </c>
      <c r="D24" s="190"/>
      <c r="E24" s="191"/>
      <c r="F24" s="191">
        <v>0</v>
      </c>
      <c r="G24" s="249">
        <v>0</v>
      </c>
      <c r="H24" s="191">
        <v>0</v>
      </c>
      <c r="I24" s="249">
        <v>0</v>
      </c>
      <c r="J24" s="191">
        <v>0</v>
      </c>
      <c r="K24" s="249">
        <v>0</v>
      </c>
      <c r="L24" s="191">
        <v>0</v>
      </c>
      <c r="M24" s="249">
        <v>0</v>
      </c>
      <c r="N24" s="194">
        <f t="shared" si="0"/>
        <v>0</v>
      </c>
      <c r="O24" s="247">
        <f t="shared" si="1"/>
        <v>0</v>
      </c>
      <c r="P24" s="189"/>
    </row>
    <row r="25" spans="1:16" s="126" customFormat="1" ht="18.75" customHeight="1">
      <c r="A25" s="189"/>
      <c r="B25" s="191">
        <v>8</v>
      </c>
      <c r="C25" s="191" t="s">
        <v>242</v>
      </c>
      <c r="D25" s="190"/>
      <c r="E25" s="191"/>
      <c r="F25" s="191">
        <v>0</v>
      </c>
      <c r="G25" s="249">
        <v>0</v>
      </c>
      <c r="H25" s="191">
        <v>0</v>
      </c>
      <c r="I25" s="249">
        <v>0</v>
      </c>
      <c r="J25" s="191">
        <v>0</v>
      </c>
      <c r="K25" s="249">
        <v>0</v>
      </c>
      <c r="L25" s="191">
        <v>0</v>
      </c>
      <c r="M25" s="249">
        <v>0</v>
      </c>
      <c r="N25" s="194">
        <f t="shared" si="0"/>
        <v>0</v>
      </c>
      <c r="O25" s="247">
        <f t="shared" si="1"/>
        <v>0</v>
      </c>
      <c r="P25" s="189"/>
    </row>
    <row r="26" spans="1:16" s="126" customFormat="1" ht="19.5" customHeight="1">
      <c r="A26" s="189"/>
      <c r="B26" s="191" t="s">
        <v>243</v>
      </c>
      <c r="C26" s="191" t="s">
        <v>244</v>
      </c>
      <c r="D26" s="190"/>
      <c r="E26" s="191"/>
      <c r="F26" s="191">
        <v>0</v>
      </c>
      <c r="G26" s="249">
        <v>0</v>
      </c>
      <c r="H26" s="191">
        <v>0</v>
      </c>
      <c r="I26" s="249">
        <v>0</v>
      </c>
      <c r="J26" s="191">
        <v>0</v>
      </c>
      <c r="K26" s="249">
        <v>0</v>
      </c>
      <c r="L26" s="191">
        <v>0</v>
      </c>
      <c r="M26" s="249">
        <v>0</v>
      </c>
      <c r="N26" s="194">
        <f t="shared" si="0"/>
        <v>0</v>
      </c>
      <c r="O26" s="247">
        <f t="shared" si="1"/>
        <v>0</v>
      </c>
      <c r="P26" s="189"/>
    </row>
    <row r="27" spans="1:16" s="126" customFormat="1" ht="24" customHeight="1">
      <c r="A27" s="189"/>
      <c r="B27" s="191" t="s">
        <v>245</v>
      </c>
      <c r="C27" s="191" t="s">
        <v>246</v>
      </c>
      <c r="D27" s="206"/>
      <c r="E27" s="204"/>
      <c r="F27" s="191">
        <v>0</v>
      </c>
      <c r="G27" s="249">
        <v>0</v>
      </c>
      <c r="H27" s="191">
        <v>0</v>
      </c>
      <c r="I27" s="249">
        <v>0</v>
      </c>
      <c r="J27" s="191">
        <v>0</v>
      </c>
      <c r="K27" s="249">
        <v>0</v>
      </c>
      <c r="L27" s="191">
        <v>0</v>
      </c>
      <c r="M27" s="249">
        <v>0</v>
      </c>
      <c r="N27" s="194">
        <f t="shared" si="0"/>
        <v>0</v>
      </c>
      <c r="O27" s="247">
        <f t="shared" si="1"/>
        <v>0</v>
      </c>
      <c r="P27" s="189"/>
    </row>
    <row r="28" spans="1:16" ht="15.75" customHeight="1">
      <c r="B28" s="191" t="s">
        <v>247</v>
      </c>
      <c r="C28" s="205" t="s">
        <v>248</v>
      </c>
      <c r="D28" s="207"/>
      <c r="E28" s="114"/>
      <c r="F28" s="191">
        <v>0</v>
      </c>
      <c r="G28" s="249">
        <v>0</v>
      </c>
      <c r="H28" s="191">
        <v>0</v>
      </c>
      <c r="I28" s="249">
        <v>0</v>
      </c>
      <c r="J28" s="191">
        <v>0</v>
      </c>
      <c r="K28" s="249">
        <v>0</v>
      </c>
      <c r="L28" s="191">
        <v>0</v>
      </c>
      <c r="M28" s="249">
        <v>0</v>
      </c>
      <c r="N28" s="194">
        <f t="shared" si="0"/>
        <v>0</v>
      </c>
      <c r="O28" s="247">
        <f t="shared" si="1"/>
        <v>0</v>
      </c>
    </row>
    <row r="29" spans="1:16" ht="15.75" customHeight="1">
      <c r="B29" s="191">
        <v>9</v>
      </c>
      <c r="C29" s="205" t="s">
        <v>249</v>
      </c>
      <c r="D29" s="207"/>
      <c r="E29" s="114"/>
      <c r="F29" s="191">
        <v>0</v>
      </c>
      <c r="G29" s="249">
        <v>0</v>
      </c>
      <c r="H29" s="191">
        <v>0</v>
      </c>
      <c r="I29" s="249">
        <v>0</v>
      </c>
      <c r="J29" s="191">
        <v>0</v>
      </c>
      <c r="K29" s="249">
        <v>0</v>
      </c>
      <c r="L29" s="191">
        <v>0</v>
      </c>
      <c r="M29" s="249">
        <v>0</v>
      </c>
      <c r="N29" s="194">
        <f t="shared" si="0"/>
        <v>0</v>
      </c>
      <c r="O29" s="247">
        <f t="shared" si="1"/>
        <v>0</v>
      </c>
    </row>
    <row r="30" spans="1:16" ht="15.75" customHeight="1">
      <c r="B30" s="99"/>
      <c r="D30" s="91"/>
    </row>
    <row r="31" spans="1:16" ht="15.75" customHeight="1">
      <c r="B31" s="99"/>
      <c r="D31" s="91"/>
    </row>
    <row r="32" spans="1:16" ht="15.75" customHeight="1">
      <c r="B32" s="99"/>
      <c r="D32" s="91"/>
    </row>
    <row r="33" spans="2:4" ht="15.75" customHeight="1">
      <c r="B33" s="99"/>
      <c r="D33" s="91"/>
    </row>
    <row r="34" spans="2:4" ht="15.75" customHeight="1">
      <c r="B34" s="99"/>
      <c r="D34" s="91"/>
    </row>
    <row r="35" spans="2:4" ht="15.75" customHeight="1">
      <c r="B35" s="99"/>
      <c r="D35" s="91"/>
    </row>
    <row r="36" spans="2:4" ht="15.75" customHeight="1">
      <c r="B36" s="99"/>
      <c r="D36" s="91"/>
    </row>
    <row r="37" spans="2:4" ht="15.75" customHeight="1">
      <c r="B37" s="99"/>
      <c r="D37" s="91"/>
    </row>
    <row r="38" spans="2:4" ht="15.75" customHeight="1">
      <c r="B38" s="99"/>
      <c r="D38" s="91"/>
    </row>
    <row r="39" spans="2:4" ht="15.75" customHeight="1">
      <c r="B39" s="99"/>
      <c r="D39" s="91"/>
    </row>
    <row r="40" spans="2:4" ht="15.75" customHeight="1">
      <c r="B40" s="99"/>
      <c r="D40" s="91"/>
    </row>
    <row r="41" spans="2:4" ht="15.75" customHeight="1">
      <c r="B41" s="99"/>
      <c r="D41" s="91"/>
    </row>
    <row r="42" spans="2:4" ht="15.75" customHeight="1">
      <c r="B42" s="99"/>
      <c r="D42" s="91"/>
    </row>
    <row r="43" spans="2:4" ht="15.75" customHeight="1">
      <c r="B43" s="99"/>
      <c r="D43" s="91"/>
    </row>
    <row r="44" spans="2:4" ht="15.75" customHeight="1">
      <c r="B44" s="99"/>
      <c r="D44" s="91"/>
    </row>
    <row r="45" spans="2:4" ht="15.75" customHeight="1">
      <c r="B45" s="99"/>
      <c r="D45" s="91"/>
    </row>
    <row r="46" spans="2:4" ht="15.75" customHeight="1">
      <c r="B46" s="99"/>
      <c r="D46" s="91"/>
    </row>
    <row r="47" spans="2:4" ht="15.75" customHeight="1">
      <c r="B47" s="99"/>
      <c r="D47" s="91"/>
    </row>
    <row r="48" spans="2:4" ht="15.75" customHeight="1">
      <c r="B48" s="99"/>
      <c r="D48" s="91"/>
    </row>
    <row r="49" spans="2:4" ht="15.75" customHeight="1">
      <c r="B49" s="99"/>
      <c r="D49" s="91"/>
    </row>
    <row r="50" spans="2:4" ht="15.75" customHeight="1">
      <c r="B50" s="99"/>
      <c r="D50" s="91"/>
    </row>
    <row r="51" spans="2:4" ht="15.75" customHeight="1">
      <c r="B51" s="99"/>
      <c r="D51" s="91"/>
    </row>
    <row r="52" spans="2:4" ht="15.75" customHeight="1">
      <c r="B52" s="99"/>
      <c r="D52" s="91"/>
    </row>
    <row r="53" spans="2:4" ht="15.75" customHeight="1">
      <c r="B53" s="99"/>
      <c r="D53" s="91"/>
    </row>
    <row r="54" spans="2:4" ht="15.75" customHeight="1">
      <c r="B54" s="99"/>
      <c r="D54" s="91"/>
    </row>
    <row r="55" spans="2:4" ht="15.75" customHeight="1">
      <c r="B55" s="99"/>
      <c r="D55" s="91"/>
    </row>
    <row r="56" spans="2:4" ht="15.75" customHeight="1">
      <c r="B56" s="99"/>
      <c r="D56" s="91"/>
    </row>
    <row r="57" spans="2:4" ht="15.75" customHeight="1">
      <c r="B57" s="99"/>
      <c r="D57" s="91"/>
    </row>
    <row r="58" spans="2:4" ht="15.75" customHeight="1">
      <c r="B58" s="99"/>
      <c r="D58" s="91"/>
    </row>
    <row r="59" spans="2:4" ht="15.75" customHeight="1">
      <c r="B59" s="99"/>
      <c r="D59" s="91"/>
    </row>
    <row r="60" spans="2:4" ht="15.75" customHeight="1">
      <c r="B60" s="99"/>
      <c r="D60" s="91"/>
    </row>
    <row r="61" spans="2:4" ht="15.75" customHeight="1">
      <c r="B61" s="99"/>
      <c r="D61" s="91"/>
    </row>
    <row r="62" spans="2:4" ht="15.75" customHeight="1">
      <c r="B62" s="99"/>
      <c r="D62" s="91"/>
    </row>
    <row r="63" spans="2:4" ht="15.75" customHeight="1">
      <c r="B63" s="99"/>
      <c r="D63" s="91"/>
    </row>
    <row r="64" spans="2:4" ht="15.75" customHeight="1">
      <c r="B64" s="99"/>
      <c r="D64" s="91"/>
    </row>
    <row r="65" spans="2:4" ht="15.75" customHeight="1">
      <c r="B65" s="99"/>
      <c r="D65" s="91"/>
    </row>
    <row r="66" spans="2:4" ht="15.75" customHeight="1">
      <c r="B66" s="99"/>
      <c r="D66" s="91"/>
    </row>
    <row r="67" spans="2:4" ht="15.75" customHeight="1">
      <c r="B67" s="99"/>
      <c r="D67" s="91"/>
    </row>
    <row r="68" spans="2:4" ht="15.75" customHeight="1">
      <c r="B68" s="99"/>
      <c r="D68" s="91"/>
    </row>
    <row r="69" spans="2:4" ht="15.75" customHeight="1">
      <c r="B69" s="99"/>
      <c r="D69" s="91"/>
    </row>
    <row r="70" spans="2:4" ht="15.75" customHeight="1">
      <c r="B70" s="99"/>
      <c r="D70" s="91"/>
    </row>
    <row r="71" spans="2:4" ht="15.75" customHeight="1">
      <c r="B71" s="99"/>
      <c r="D71" s="91"/>
    </row>
    <row r="72" spans="2:4" ht="15.75" customHeight="1">
      <c r="B72" s="99"/>
      <c r="D72" s="91"/>
    </row>
    <row r="73" spans="2:4" ht="15.75" customHeight="1">
      <c r="B73" s="99"/>
      <c r="D73" s="91"/>
    </row>
    <row r="74" spans="2:4" ht="15.75" customHeight="1">
      <c r="B74" s="99"/>
      <c r="D74" s="91"/>
    </row>
    <row r="75" spans="2:4" ht="15.75" customHeight="1">
      <c r="B75" s="99"/>
      <c r="D75" s="91"/>
    </row>
    <row r="76" spans="2:4" ht="15.75" customHeight="1">
      <c r="B76" s="99"/>
      <c r="D76" s="91"/>
    </row>
    <row r="77" spans="2:4" ht="15.75" customHeight="1">
      <c r="B77" s="99"/>
      <c r="D77" s="91"/>
    </row>
    <row r="78" spans="2:4" ht="15.75" customHeight="1">
      <c r="B78" s="99"/>
      <c r="D78" s="91"/>
    </row>
    <row r="79" spans="2:4" ht="15.75" customHeight="1">
      <c r="B79" s="99"/>
      <c r="D79" s="91"/>
    </row>
    <row r="80" spans="2:4" ht="15.75" customHeight="1">
      <c r="B80" s="99"/>
      <c r="D80" s="91"/>
    </row>
    <row r="81" spans="2:4" ht="15.75" customHeight="1">
      <c r="B81" s="99"/>
      <c r="D81" s="91"/>
    </row>
    <row r="82" spans="2:4" ht="15.75" customHeight="1">
      <c r="B82" s="99"/>
      <c r="D82" s="91"/>
    </row>
    <row r="83" spans="2:4" ht="15.75" customHeight="1">
      <c r="B83" s="99"/>
      <c r="D83" s="91"/>
    </row>
    <row r="84" spans="2:4" ht="15.75" customHeight="1">
      <c r="B84" s="99"/>
      <c r="D84" s="91"/>
    </row>
    <row r="85" spans="2:4" ht="15.75" customHeight="1">
      <c r="B85" s="99"/>
      <c r="D85" s="91"/>
    </row>
    <row r="86" spans="2:4" ht="15.75" customHeight="1">
      <c r="B86" s="99"/>
      <c r="D86" s="91"/>
    </row>
    <row r="87" spans="2:4" ht="15.75" customHeight="1">
      <c r="B87" s="99"/>
      <c r="D87" s="91"/>
    </row>
    <row r="88" spans="2:4" ht="15.75" customHeight="1">
      <c r="B88" s="99"/>
      <c r="D88" s="91"/>
    </row>
    <row r="89" spans="2:4" ht="15.75" customHeight="1">
      <c r="B89" s="99"/>
      <c r="D89" s="91"/>
    </row>
    <row r="90" spans="2:4" ht="15.75" customHeight="1">
      <c r="B90" s="99"/>
      <c r="D90" s="91"/>
    </row>
    <row r="91" spans="2:4" ht="15.75" customHeight="1">
      <c r="B91" s="99"/>
      <c r="D91" s="91"/>
    </row>
    <row r="92" spans="2:4" ht="15.75" customHeight="1">
      <c r="B92" s="99"/>
      <c r="D92" s="91"/>
    </row>
    <row r="93" spans="2:4" ht="15.75" customHeight="1">
      <c r="B93" s="99"/>
      <c r="D93" s="91"/>
    </row>
    <row r="94" spans="2:4" ht="15.75" customHeight="1">
      <c r="B94" s="99"/>
      <c r="D94" s="91"/>
    </row>
    <row r="95" spans="2:4" ht="15.75" customHeight="1"/>
    <row r="96" spans="2: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4:K4"/>
    <mergeCell ref="L4:M4"/>
    <mergeCell ref="C2:E2"/>
    <mergeCell ref="F3:M3"/>
    <mergeCell ref="N3:O4"/>
    <mergeCell ref="F4:G4"/>
    <mergeCell ref="H4:I4"/>
    <mergeCell ref="B3:B5"/>
    <mergeCell ref="C3:C5"/>
    <mergeCell ref="D3:D5"/>
    <mergeCell ref="E3:E5"/>
    <mergeCell ref="B21:B23"/>
    <mergeCell ref="C6:C8"/>
    <mergeCell ref="C9:C11"/>
    <mergeCell ref="C12:C14"/>
    <mergeCell ref="C15:C17"/>
    <mergeCell ref="C18:C20"/>
    <mergeCell ref="C21:C23"/>
    <mergeCell ref="B6:B8"/>
    <mergeCell ref="B9:B11"/>
    <mergeCell ref="B12:B14"/>
    <mergeCell ref="B15:B17"/>
    <mergeCell ref="B18:B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O1000"/>
  <sheetViews>
    <sheetView topLeftCell="B16" workbookViewId="0">
      <selection activeCell="E1" sqref="E1"/>
    </sheetView>
  </sheetViews>
  <sheetFormatPr defaultColWidth="12.5703125" defaultRowHeight="15" customHeight="1"/>
  <cols>
    <col min="1" max="2" width="5.5703125" customWidth="1"/>
    <col min="3" max="15" width="12.5703125" customWidth="1"/>
    <col min="16" max="26" width="14.42578125" customWidth="1"/>
  </cols>
  <sheetData>
    <row r="1" spans="1:15" ht="24.75" customHeight="1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</row>
    <row r="2" spans="1:15" ht="24.75" customHeight="1">
      <c r="A2" s="103"/>
      <c r="B2" s="379" t="s">
        <v>250</v>
      </c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</row>
    <row r="3" spans="1:15" s="126" customFormat="1" ht="33" customHeight="1">
      <c r="A3" s="137"/>
      <c r="B3" s="335" t="s">
        <v>205</v>
      </c>
      <c r="C3" s="380" t="s">
        <v>251</v>
      </c>
      <c r="D3" s="381" t="s">
        <v>252</v>
      </c>
      <c r="E3" s="335" t="s">
        <v>253</v>
      </c>
      <c r="F3" s="382" t="s">
        <v>254</v>
      </c>
      <c r="G3" s="383"/>
      <c r="H3" s="383"/>
      <c r="I3" s="383"/>
      <c r="J3" s="383"/>
      <c r="K3" s="383"/>
      <c r="L3" s="383"/>
      <c r="M3" s="383"/>
      <c r="N3" s="383"/>
      <c r="O3" s="377"/>
    </row>
    <row r="4" spans="1:15" s="126" customFormat="1" ht="15.75" customHeight="1">
      <c r="A4" s="137"/>
      <c r="B4" s="326"/>
      <c r="C4" s="326"/>
      <c r="D4" s="326"/>
      <c r="E4" s="326"/>
      <c r="F4" s="384" t="s">
        <v>255</v>
      </c>
      <c r="G4" s="333"/>
      <c r="H4" s="374" t="s">
        <v>256</v>
      </c>
      <c r="I4" s="333"/>
      <c r="J4" s="374" t="s">
        <v>242</v>
      </c>
      <c r="K4" s="333"/>
      <c r="L4" s="374" t="s">
        <v>238</v>
      </c>
      <c r="M4" s="333"/>
      <c r="N4" s="374" t="s">
        <v>10</v>
      </c>
      <c r="O4" s="333"/>
    </row>
    <row r="5" spans="1:15" s="126" customFormat="1" ht="51" customHeight="1">
      <c r="A5" s="137"/>
      <c r="B5" s="327"/>
      <c r="C5" s="327"/>
      <c r="D5" s="327"/>
      <c r="E5" s="327"/>
      <c r="F5" s="198" t="s">
        <v>234</v>
      </c>
      <c r="G5" s="198" t="s">
        <v>235</v>
      </c>
      <c r="H5" s="198" t="s">
        <v>234</v>
      </c>
      <c r="I5" s="198" t="s">
        <v>235</v>
      </c>
      <c r="J5" s="198" t="s">
        <v>234</v>
      </c>
      <c r="K5" s="198" t="s">
        <v>235</v>
      </c>
      <c r="L5" s="198" t="s">
        <v>234</v>
      </c>
      <c r="M5" s="198" t="s">
        <v>235</v>
      </c>
      <c r="N5" s="198" t="s">
        <v>234</v>
      </c>
      <c r="O5" s="198" t="s">
        <v>235</v>
      </c>
    </row>
    <row r="6" spans="1:15" s="126" customFormat="1" ht="15.75" customHeight="1">
      <c r="A6" s="197"/>
      <c r="B6" s="199">
        <v>1</v>
      </c>
      <c r="C6" s="199">
        <v>2</v>
      </c>
      <c r="D6" s="199">
        <v>3</v>
      </c>
      <c r="E6" s="200">
        <v>4</v>
      </c>
      <c r="F6" s="199">
        <v>5</v>
      </c>
      <c r="G6" s="199">
        <v>6</v>
      </c>
      <c r="H6" s="199">
        <v>7</v>
      </c>
      <c r="I6" s="199">
        <v>8</v>
      </c>
      <c r="J6" s="199">
        <v>9</v>
      </c>
      <c r="K6" s="199">
        <v>10</v>
      </c>
      <c r="L6" s="199">
        <v>11</v>
      </c>
      <c r="M6" s="199">
        <v>12</v>
      </c>
      <c r="N6" s="199">
        <v>13</v>
      </c>
      <c r="O6" s="199">
        <v>14</v>
      </c>
    </row>
    <row r="7" spans="1:15" s="124" customFormat="1" ht="15.75" customHeight="1">
      <c r="A7" s="195"/>
      <c r="B7" s="196">
        <v>1</v>
      </c>
      <c r="C7" s="174" t="s">
        <v>104</v>
      </c>
      <c r="D7" s="199"/>
      <c r="E7" s="200"/>
      <c r="F7" s="202">
        <v>0</v>
      </c>
      <c r="G7" s="202">
        <v>0</v>
      </c>
      <c r="H7" s="202">
        <v>0</v>
      </c>
      <c r="I7" s="202">
        <v>0</v>
      </c>
      <c r="J7" s="202">
        <v>0</v>
      </c>
      <c r="K7" s="202">
        <v>0</v>
      </c>
      <c r="L7" s="202">
        <v>0</v>
      </c>
      <c r="M7" s="202">
        <v>0</v>
      </c>
      <c r="N7" s="202">
        <f>SUM(F7+J7+L7)</f>
        <v>0</v>
      </c>
      <c r="O7" s="202">
        <f>SUM(G7+K7+M7)</f>
        <v>0</v>
      </c>
    </row>
    <row r="8" spans="1:15" s="124" customFormat="1" ht="15.75" customHeight="1">
      <c r="A8" s="195"/>
      <c r="B8" s="196">
        <v>2</v>
      </c>
      <c r="C8" s="174" t="s">
        <v>257</v>
      </c>
      <c r="D8" s="199"/>
      <c r="E8" s="199"/>
      <c r="F8" s="202">
        <v>0</v>
      </c>
      <c r="G8" s="202">
        <v>0</v>
      </c>
      <c r="H8" s="202">
        <v>0</v>
      </c>
      <c r="I8" s="202">
        <v>0</v>
      </c>
      <c r="J8" s="202">
        <v>0</v>
      </c>
      <c r="K8" s="202">
        <v>0</v>
      </c>
      <c r="L8" s="202">
        <v>0</v>
      </c>
      <c r="M8" s="202">
        <v>0</v>
      </c>
      <c r="N8" s="202">
        <f t="shared" ref="N8:N12" si="0">SUM(F8+J8+L8)</f>
        <v>0</v>
      </c>
      <c r="O8" s="202">
        <f t="shared" ref="O8:O12" si="1">SUM(G8+K8+M8)</f>
        <v>0</v>
      </c>
    </row>
    <row r="9" spans="1:15" s="124" customFormat="1" ht="15.75" customHeight="1">
      <c r="A9" s="195"/>
      <c r="B9" s="196">
        <v>3</v>
      </c>
      <c r="C9" s="199"/>
      <c r="D9" s="199"/>
      <c r="E9" s="199"/>
      <c r="F9" s="202">
        <v>0</v>
      </c>
      <c r="G9" s="202">
        <v>0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f t="shared" si="0"/>
        <v>0</v>
      </c>
      <c r="O9" s="202">
        <f t="shared" si="1"/>
        <v>0</v>
      </c>
    </row>
    <row r="10" spans="1:15" s="124" customFormat="1" ht="15.75" customHeight="1">
      <c r="A10" s="195"/>
      <c r="B10" s="196">
        <v>4</v>
      </c>
      <c r="C10" s="174" t="s">
        <v>258</v>
      </c>
      <c r="D10" s="199"/>
      <c r="E10" s="199"/>
      <c r="F10" s="202">
        <v>0</v>
      </c>
      <c r="G10" s="202">
        <v>0</v>
      </c>
      <c r="H10" s="202">
        <v>0</v>
      </c>
      <c r="I10" s="202">
        <v>0</v>
      </c>
      <c r="J10" s="202">
        <v>0</v>
      </c>
      <c r="K10" s="202">
        <v>0</v>
      </c>
      <c r="L10" s="202">
        <v>0</v>
      </c>
      <c r="M10" s="202">
        <v>0</v>
      </c>
      <c r="N10" s="202">
        <f t="shared" si="0"/>
        <v>0</v>
      </c>
      <c r="O10" s="202">
        <f t="shared" si="1"/>
        <v>0</v>
      </c>
    </row>
    <row r="11" spans="1:15" s="124" customFormat="1" ht="15.75" customHeight="1">
      <c r="A11" s="195"/>
      <c r="B11" s="196">
        <v>5</v>
      </c>
      <c r="C11" s="174" t="s">
        <v>259</v>
      </c>
      <c r="D11" s="199"/>
      <c r="E11" s="199"/>
      <c r="F11" s="202">
        <v>0</v>
      </c>
      <c r="G11" s="202">
        <v>0</v>
      </c>
      <c r="H11" s="202">
        <v>0</v>
      </c>
      <c r="I11" s="202">
        <v>0</v>
      </c>
      <c r="J11" s="202">
        <v>0</v>
      </c>
      <c r="K11" s="202">
        <v>0</v>
      </c>
      <c r="L11" s="202">
        <v>0</v>
      </c>
      <c r="M11" s="202">
        <v>0</v>
      </c>
      <c r="N11" s="202">
        <f t="shared" si="0"/>
        <v>0</v>
      </c>
      <c r="O11" s="202">
        <f t="shared" si="1"/>
        <v>0</v>
      </c>
    </row>
    <row r="12" spans="1:15" s="124" customFormat="1" ht="15.75" customHeight="1">
      <c r="A12" s="195"/>
      <c r="B12" s="196">
        <v>6</v>
      </c>
      <c r="C12" s="174" t="s">
        <v>260</v>
      </c>
      <c r="D12" s="199"/>
      <c r="E12" s="199"/>
      <c r="F12" s="202">
        <v>0</v>
      </c>
      <c r="G12" s="202">
        <v>0</v>
      </c>
      <c r="H12" s="202">
        <v>0</v>
      </c>
      <c r="I12" s="202">
        <v>0</v>
      </c>
      <c r="J12" s="202">
        <v>0</v>
      </c>
      <c r="K12" s="202">
        <v>0</v>
      </c>
      <c r="L12" s="202">
        <v>0</v>
      </c>
      <c r="M12" s="202">
        <v>0</v>
      </c>
      <c r="N12" s="202">
        <f t="shared" si="0"/>
        <v>0</v>
      </c>
      <c r="O12" s="202">
        <f t="shared" si="1"/>
        <v>0</v>
      </c>
    </row>
    <row r="13" spans="1:15" ht="15.75" customHeight="1">
      <c r="A13" s="89"/>
      <c r="B13" s="104"/>
      <c r="C13" s="201"/>
      <c r="D13" s="201"/>
      <c r="E13" s="201"/>
      <c r="F13" s="203"/>
      <c r="G13" s="203"/>
      <c r="H13" s="203"/>
      <c r="I13" s="203"/>
      <c r="J13" s="203"/>
      <c r="K13" s="203"/>
      <c r="L13" s="203"/>
      <c r="M13" s="203"/>
      <c r="N13" s="203"/>
      <c r="O13" s="203"/>
    </row>
    <row r="14" spans="1:15" ht="15.75" customHeight="1">
      <c r="A14" s="89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</row>
    <row r="15" spans="1:15" ht="31.5" customHeight="1">
      <c r="A15" s="106"/>
      <c r="B15" s="106" t="s">
        <v>261</v>
      </c>
    </row>
    <row r="16" spans="1:15" ht="15.75" customHeight="1">
      <c r="A16" s="106"/>
      <c r="B16" s="106"/>
    </row>
    <row r="17" spans="1:2" ht="15.75" customHeight="1">
      <c r="A17" s="55"/>
      <c r="B17" s="55">
        <v>1</v>
      </c>
    </row>
    <row r="18" spans="1:2" ht="15.75" customHeight="1">
      <c r="A18" s="55"/>
      <c r="B18" s="55">
        <v>2</v>
      </c>
    </row>
    <row r="19" spans="1:2" ht="15.75" customHeight="1">
      <c r="A19" s="55"/>
      <c r="B19" s="55">
        <v>3</v>
      </c>
    </row>
    <row r="20" spans="1:2" ht="15.75" customHeight="1">
      <c r="A20" s="55"/>
      <c r="B20" s="55">
        <v>4</v>
      </c>
    </row>
    <row r="21" spans="1:2" ht="15.75" customHeight="1">
      <c r="A21" s="55"/>
      <c r="B21" s="55">
        <v>5</v>
      </c>
    </row>
    <row r="22" spans="1:2" ht="15.75" customHeight="1">
      <c r="A22" s="55"/>
      <c r="B22" s="55">
        <v>6</v>
      </c>
    </row>
    <row r="23" spans="1:2" ht="15.75" customHeight="1">
      <c r="A23" s="55"/>
      <c r="B23" s="55">
        <v>7</v>
      </c>
    </row>
    <row r="24" spans="1:2" ht="15.75" customHeight="1">
      <c r="A24" s="55"/>
      <c r="B24" s="55">
        <v>8</v>
      </c>
    </row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H4:I4"/>
    <mergeCell ref="J4:K4"/>
    <mergeCell ref="L4:M4"/>
    <mergeCell ref="N4:O4"/>
    <mergeCell ref="B2:O2"/>
    <mergeCell ref="B3:B5"/>
    <mergeCell ref="C3:C5"/>
    <mergeCell ref="D3:D5"/>
    <mergeCell ref="E3:E5"/>
    <mergeCell ref="F3:O3"/>
    <mergeCell ref="F4:G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5A97E-E4B1-4B6D-BEA5-08C638535E40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98"/>
  <sheetViews>
    <sheetView workbookViewId="0">
      <selection activeCell="J6" sqref="J6"/>
    </sheetView>
  </sheetViews>
  <sheetFormatPr defaultColWidth="12.5703125" defaultRowHeight="15" customHeight="1"/>
  <cols>
    <col min="1" max="1" width="12.5703125" customWidth="1"/>
    <col min="2" max="2" width="5.7109375" customWidth="1"/>
    <col min="3" max="3" width="20.42578125" customWidth="1"/>
    <col min="4" max="8" width="12.5703125" customWidth="1"/>
    <col min="9" max="9" width="12.5703125" style="254" customWidth="1"/>
    <col min="10" max="12" width="12.5703125" style="251" customWidth="1"/>
    <col min="13" max="15" width="12.5703125" customWidth="1"/>
    <col min="16" max="30" width="14.42578125" customWidth="1"/>
  </cols>
  <sheetData>
    <row r="1" spans="1:30" ht="20.25" customHeight="1">
      <c r="A1" s="5"/>
      <c r="B1" s="6" t="s">
        <v>5</v>
      </c>
      <c r="C1" s="7"/>
      <c r="D1" s="7"/>
      <c r="E1" s="7"/>
      <c r="F1" s="7"/>
      <c r="G1" s="7"/>
      <c r="H1" s="7"/>
      <c r="I1" s="253"/>
      <c r="J1" s="253"/>
      <c r="K1" s="253"/>
      <c r="L1" s="253"/>
      <c r="M1" s="7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21.75" customHeight="1">
      <c r="A2" s="8"/>
      <c r="B2" s="9"/>
      <c r="C2" s="274" t="s">
        <v>323</v>
      </c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8"/>
      <c r="O2" s="8"/>
    </row>
    <row r="3" spans="1:30" ht="22.5" customHeight="1">
      <c r="A3" s="10"/>
      <c r="B3" s="11" t="s">
        <v>6</v>
      </c>
      <c r="C3" s="10"/>
      <c r="D3" s="10"/>
      <c r="E3" s="10"/>
      <c r="F3" s="10"/>
      <c r="G3" s="10"/>
      <c r="H3" s="10"/>
      <c r="I3" s="122"/>
      <c r="J3" s="10"/>
      <c r="K3" s="10"/>
      <c r="L3" s="10"/>
      <c r="M3" s="10"/>
      <c r="N3" s="10"/>
      <c r="O3" s="10"/>
    </row>
    <row r="4" spans="1:30" ht="21" customHeight="1" thickBot="1">
      <c r="A4" s="12"/>
      <c r="B4" s="21" t="s">
        <v>7</v>
      </c>
      <c r="C4" s="12"/>
      <c r="D4" s="12"/>
      <c r="E4" s="12"/>
      <c r="F4" s="12"/>
      <c r="G4" s="12"/>
      <c r="H4" s="12"/>
      <c r="I4" s="264"/>
      <c r="J4" s="12"/>
      <c r="K4" s="12"/>
      <c r="L4" s="12"/>
      <c r="M4" s="12"/>
      <c r="N4" s="12"/>
      <c r="O4" s="12"/>
    </row>
    <row r="5" spans="1:30" ht="20.25" customHeight="1">
      <c r="B5" s="275" t="s">
        <v>8</v>
      </c>
      <c r="C5" s="278" t="s">
        <v>9</v>
      </c>
      <c r="D5" s="282" t="s">
        <v>3</v>
      </c>
      <c r="E5" s="283"/>
      <c r="F5" s="283"/>
      <c r="G5" s="283"/>
      <c r="H5" s="283"/>
      <c r="I5" s="283"/>
      <c r="J5" s="283"/>
      <c r="K5" s="283"/>
      <c r="L5" s="284"/>
      <c r="M5" s="280" t="s">
        <v>10</v>
      </c>
    </row>
    <row r="6" spans="1:30" s="120" customFormat="1" ht="22.5" customHeight="1" thickBot="1">
      <c r="B6" s="277"/>
      <c r="C6" s="279"/>
      <c r="D6" s="260" t="s">
        <v>313</v>
      </c>
      <c r="E6" s="260" t="s">
        <v>300</v>
      </c>
      <c r="F6" s="259" t="s">
        <v>301</v>
      </c>
      <c r="G6" s="259" t="s">
        <v>303</v>
      </c>
      <c r="H6" s="259" t="s">
        <v>302</v>
      </c>
      <c r="I6" s="259" t="s">
        <v>299</v>
      </c>
      <c r="J6" s="259" t="s">
        <v>304</v>
      </c>
      <c r="K6" s="259" t="s">
        <v>305</v>
      </c>
      <c r="L6" s="259" t="s">
        <v>306</v>
      </c>
      <c r="M6" s="281"/>
    </row>
    <row r="7" spans="1:30" ht="31.5" customHeight="1" thickBot="1">
      <c r="B7" s="123">
        <v>1</v>
      </c>
      <c r="C7" s="123" t="s">
        <v>11</v>
      </c>
      <c r="D7" s="224">
        <v>515.46</v>
      </c>
      <c r="E7" s="224">
        <v>365.06</v>
      </c>
      <c r="F7" s="224">
        <v>95.93</v>
      </c>
      <c r="G7" s="224">
        <v>135.44999999999999</v>
      </c>
      <c r="H7" s="224">
        <v>143</v>
      </c>
      <c r="I7" s="265">
        <v>189.58</v>
      </c>
      <c r="J7" s="224">
        <v>499.8</v>
      </c>
      <c r="K7" s="224">
        <v>295</v>
      </c>
      <c r="L7" s="224">
        <v>193.93</v>
      </c>
      <c r="M7" s="223">
        <f>SUM(D7:L7)</f>
        <v>2433.2099999999996</v>
      </c>
    </row>
    <row r="8" spans="1:30" ht="29.25" customHeight="1" thickBot="1">
      <c r="B8" s="123">
        <v>2</v>
      </c>
      <c r="C8" s="123" t="s">
        <v>12</v>
      </c>
      <c r="D8" s="223">
        <v>405</v>
      </c>
      <c r="E8" s="223">
        <v>359</v>
      </c>
      <c r="F8" s="223">
        <v>92.93</v>
      </c>
      <c r="G8" s="223">
        <v>132</v>
      </c>
      <c r="H8" s="223">
        <v>127</v>
      </c>
      <c r="I8" s="265">
        <v>127</v>
      </c>
      <c r="J8" s="223">
        <v>463</v>
      </c>
      <c r="K8" s="223">
        <v>281</v>
      </c>
      <c r="L8" s="223">
        <v>164</v>
      </c>
      <c r="M8" s="223">
        <f t="shared" ref="M8:M37" si="0">SUM(D8:L8)</f>
        <v>2150.9300000000003</v>
      </c>
    </row>
    <row r="9" spans="1:30" ht="33" customHeight="1" thickBot="1">
      <c r="B9" s="123">
        <v>3</v>
      </c>
      <c r="C9" s="123" t="s">
        <v>13</v>
      </c>
      <c r="D9" s="223">
        <v>0</v>
      </c>
      <c r="E9" s="223">
        <v>0</v>
      </c>
      <c r="F9" s="223">
        <v>0</v>
      </c>
      <c r="G9" s="223">
        <v>0</v>
      </c>
      <c r="H9" s="223">
        <v>0</v>
      </c>
      <c r="I9" s="265">
        <v>0</v>
      </c>
      <c r="J9" s="223">
        <v>0</v>
      </c>
      <c r="K9" s="223">
        <v>0</v>
      </c>
      <c r="L9" s="223">
        <v>0</v>
      </c>
      <c r="M9" s="223">
        <f t="shared" si="0"/>
        <v>0</v>
      </c>
    </row>
    <row r="10" spans="1:30" ht="30.75" customHeight="1" thickBot="1">
      <c r="B10" s="123">
        <v>4</v>
      </c>
      <c r="C10" s="123" t="s">
        <v>14</v>
      </c>
      <c r="D10" s="223">
        <v>7</v>
      </c>
      <c r="E10" s="223">
        <v>3</v>
      </c>
      <c r="F10" s="223">
        <v>2</v>
      </c>
      <c r="G10" s="223">
        <v>3</v>
      </c>
      <c r="H10" s="223">
        <v>5</v>
      </c>
      <c r="I10" s="265">
        <v>5</v>
      </c>
      <c r="J10" s="223">
        <v>20</v>
      </c>
      <c r="K10" s="223">
        <v>4</v>
      </c>
      <c r="L10" s="223">
        <v>18.5</v>
      </c>
      <c r="M10" s="223">
        <f t="shared" si="0"/>
        <v>67.5</v>
      </c>
    </row>
    <row r="11" spans="1:30" ht="30" customHeight="1" thickBot="1">
      <c r="B11" s="123">
        <v>5</v>
      </c>
      <c r="C11" s="123" t="s">
        <v>15</v>
      </c>
      <c r="D11" s="223">
        <v>5</v>
      </c>
      <c r="E11" s="223">
        <v>3</v>
      </c>
      <c r="F11" s="223">
        <v>3</v>
      </c>
      <c r="G11" s="223">
        <v>3</v>
      </c>
      <c r="H11" s="223">
        <v>3</v>
      </c>
      <c r="I11" s="265">
        <v>3.25</v>
      </c>
      <c r="J11" s="223">
        <v>16.350000000000001</v>
      </c>
      <c r="K11" s="223">
        <v>8</v>
      </c>
      <c r="L11" s="223">
        <v>11</v>
      </c>
      <c r="M11" s="223">
        <f t="shared" si="0"/>
        <v>55.6</v>
      </c>
    </row>
    <row r="12" spans="1:30" ht="32.25" customHeight="1" thickBot="1">
      <c r="B12" s="123">
        <v>6</v>
      </c>
      <c r="C12" s="123" t="s">
        <v>16</v>
      </c>
      <c r="D12" s="223">
        <v>152</v>
      </c>
      <c r="E12" s="223">
        <v>279</v>
      </c>
      <c r="F12" s="223">
        <v>44</v>
      </c>
      <c r="G12" s="223">
        <v>98</v>
      </c>
      <c r="H12" s="223">
        <v>82</v>
      </c>
      <c r="I12" s="265">
        <v>56</v>
      </c>
      <c r="J12" s="223">
        <v>113</v>
      </c>
      <c r="K12" s="223">
        <v>182</v>
      </c>
      <c r="L12" s="223">
        <v>14</v>
      </c>
      <c r="M12" s="223">
        <f t="shared" si="0"/>
        <v>1020</v>
      </c>
    </row>
    <row r="13" spans="1:30" ht="30.75" customHeight="1" thickBot="1">
      <c r="B13" s="123">
        <v>7</v>
      </c>
      <c r="C13" s="123" t="s">
        <v>17</v>
      </c>
      <c r="D13" s="223">
        <v>350</v>
      </c>
      <c r="E13" s="223">
        <v>330</v>
      </c>
      <c r="F13" s="223">
        <v>76</v>
      </c>
      <c r="G13" s="223">
        <v>127</v>
      </c>
      <c r="H13" s="223">
        <v>120</v>
      </c>
      <c r="I13" s="265">
        <v>34</v>
      </c>
      <c r="J13" s="223">
        <v>350</v>
      </c>
      <c r="K13" s="223">
        <v>132</v>
      </c>
      <c r="L13" s="223">
        <v>93</v>
      </c>
      <c r="M13" s="223">
        <f t="shared" si="0"/>
        <v>1612</v>
      </c>
    </row>
    <row r="14" spans="1:30" ht="32.25" customHeight="1" thickBot="1">
      <c r="B14" s="123">
        <v>8</v>
      </c>
      <c r="C14" s="123" t="s">
        <v>18</v>
      </c>
      <c r="D14" s="223">
        <v>25</v>
      </c>
      <c r="E14" s="223">
        <v>16</v>
      </c>
      <c r="F14" s="223">
        <v>12</v>
      </c>
      <c r="G14" s="223">
        <v>12</v>
      </c>
      <c r="H14" s="223">
        <v>0</v>
      </c>
      <c r="I14" s="265">
        <v>5</v>
      </c>
      <c r="J14" s="223">
        <v>30</v>
      </c>
      <c r="K14" s="223">
        <v>29</v>
      </c>
      <c r="L14" s="223">
        <v>26</v>
      </c>
      <c r="M14" s="223">
        <f t="shared" si="0"/>
        <v>155</v>
      </c>
    </row>
    <row r="15" spans="1:30" ht="32.25" customHeight="1" thickBot="1">
      <c r="B15" s="123">
        <v>9</v>
      </c>
      <c r="C15" s="123" t="s">
        <v>19</v>
      </c>
      <c r="D15" s="223">
        <v>750</v>
      </c>
      <c r="E15" s="223">
        <v>750</v>
      </c>
      <c r="F15" s="223">
        <v>750</v>
      </c>
      <c r="G15" s="223">
        <v>750</v>
      </c>
      <c r="H15" s="223">
        <v>750</v>
      </c>
      <c r="I15" s="265">
        <v>750</v>
      </c>
      <c r="J15" s="223">
        <v>750</v>
      </c>
      <c r="K15" s="223">
        <v>750</v>
      </c>
      <c r="L15" s="223">
        <v>750</v>
      </c>
      <c r="M15" s="223">
        <v>750</v>
      </c>
    </row>
    <row r="16" spans="1:30" ht="17.25" customHeight="1" thickBot="1">
      <c r="B16" s="275">
        <v>10</v>
      </c>
      <c r="C16" s="123" t="s">
        <v>20</v>
      </c>
      <c r="D16" s="225"/>
      <c r="E16" s="127"/>
      <c r="F16" s="127"/>
      <c r="G16" s="127"/>
      <c r="H16" s="127"/>
      <c r="I16" s="265"/>
      <c r="J16" s="127"/>
      <c r="K16" s="127"/>
      <c r="L16" s="127"/>
      <c r="M16" s="225">
        <f t="shared" si="0"/>
        <v>0</v>
      </c>
    </row>
    <row r="17" spans="2:13" ht="17.25" customHeight="1" thickBot="1">
      <c r="B17" s="276"/>
      <c r="C17" s="123" t="s">
        <v>21</v>
      </c>
      <c r="D17" s="225"/>
      <c r="E17" s="127">
        <v>0</v>
      </c>
      <c r="F17" s="127">
        <v>0</v>
      </c>
      <c r="G17" s="127">
        <v>0</v>
      </c>
      <c r="H17" s="127">
        <v>0</v>
      </c>
      <c r="I17" s="265">
        <v>0</v>
      </c>
      <c r="J17" s="127">
        <v>0</v>
      </c>
      <c r="K17" s="127">
        <v>0</v>
      </c>
      <c r="L17" s="127">
        <v>0</v>
      </c>
      <c r="M17" s="225">
        <f t="shared" si="0"/>
        <v>0</v>
      </c>
    </row>
    <row r="18" spans="2:13" ht="18.75" customHeight="1" thickBot="1">
      <c r="B18" s="276"/>
      <c r="C18" s="123" t="s">
        <v>22</v>
      </c>
      <c r="D18" s="225"/>
      <c r="E18" s="127">
        <v>0</v>
      </c>
      <c r="F18" s="127">
        <v>0</v>
      </c>
      <c r="G18" s="127">
        <v>0</v>
      </c>
      <c r="H18" s="127">
        <v>0</v>
      </c>
      <c r="I18" s="265">
        <v>0</v>
      </c>
      <c r="J18" s="127">
        <v>0</v>
      </c>
      <c r="K18" s="127">
        <v>0</v>
      </c>
      <c r="L18" s="127">
        <v>0</v>
      </c>
      <c r="M18" s="225">
        <f t="shared" si="0"/>
        <v>0</v>
      </c>
    </row>
    <row r="19" spans="2:13" ht="18.75" customHeight="1" thickBot="1">
      <c r="B19" s="277"/>
      <c r="C19" s="123" t="s">
        <v>23</v>
      </c>
      <c r="D19" s="225">
        <f>SUM(D17:D18)</f>
        <v>0</v>
      </c>
      <c r="E19" s="225">
        <f t="shared" ref="E19:L19" si="1">SUM(E17:E18)</f>
        <v>0</v>
      </c>
      <c r="F19" s="225">
        <f t="shared" si="1"/>
        <v>0</v>
      </c>
      <c r="G19" s="225">
        <f t="shared" si="1"/>
        <v>0</v>
      </c>
      <c r="H19" s="225">
        <f t="shared" si="1"/>
        <v>0</v>
      </c>
      <c r="I19" s="265">
        <v>0</v>
      </c>
      <c r="J19" s="225">
        <f t="shared" si="1"/>
        <v>0</v>
      </c>
      <c r="K19" s="225">
        <f t="shared" si="1"/>
        <v>0</v>
      </c>
      <c r="L19" s="225">
        <f t="shared" si="1"/>
        <v>0</v>
      </c>
      <c r="M19" s="225">
        <f t="shared" si="0"/>
        <v>0</v>
      </c>
    </row>
    <row r="20" spans="2:13" ht="29.25" customHeight="1" thickBot="1">
      <c r="B20" s="275">
        <v>11</v>
      </c>
      <c r="C20" s="123" t="s">
        <v>24</v>
      </c>
      <c r="D20" s="225">
        <v>380</v>
      </c>
      <c r="E20" s="127">
        <v>225</v>
      </c>
      <c r="F20" s="127">
        <v>56</v>
      </c>
      <c r="G20" s="127">
        <v>90</v>
      </c>
      <c r="H20" s="127">
        <v>83</v>
      </c>
      <c r="I20" s="265">
        <v>77</v>
      </c>
      <c r="J20" s="127">
        <v>334</v>
      </c>
      <c r="K20" s="127">
        <v>207</v>
      </c>
      <c r="L20" s="127">
        <v>16</v>
      </c>
      <c r="M20" s="225">
        <f t="shared" si="0"/>
        <v>1468</v>
      </c>
    </row>
    <row r="21" spans="2:13" ht="24.75" customHeight="1" thickBot="1">
      <c r="B21" s="276"/>
      <c r="C21" s="123" t="s">
        <v>25</v>
      </c>
      <c r="D21" s="225">
        <v>365</v>
      </c>
      <c r="E21" s="127">
        <v>203</v>
      </c>
      <c r="F21" s="127">
        <v>51</v>
      </c>
      <c r="G21" s="127">
        <v>78</v>
      </c>
      <c r="H21" s="127">
        <v>71</v>
      </c>
      <c r="I21" s="265">
        <v>64</v>
      </c>
      <c r="J21" s="127">
        <v>274</v>
      </c>
      <c r="K21" s="127">
        <v>27</v>
      </c>
      <c r="L21" s="127">
        <v>102</v>
      </c>
      <c r="M21" s="225">
        <f t="shared" si="0"/>
        <v>1235</v>
      </c>
    </row>
    <row r="22" spans="2:13" ht="28.5" customHeight="1" thickBot="1">
      <c r="B22" s="277"/>
      <c r="C22" s="123" t="s">
        <v>26</v>
      </c>
      <c r="D22" s="225">
        <v>15</v>
      </c>
      <c r="E22" s="127">
        <v>22</v>
      </c>
      <c r="F22" s="127">
        <v>5</v>
      </c>
      <c r="G22" s="127">
        <v>12</v>
      </c>
      <c r="H22" s="127">
        <v>12</v>
      </c>
      <c r="I22" s="265">
        <v>13</v>
      </c>
      <c r="J22" s="127">
        <v>60</v>
      </c>
      <c r="K22" s="127">
        <v>180</v>
      </c>
      <c r="L22" s="127">
        <v>86</v>
      </c>
      <c r="M22" s="225">
        <f t="shared" si="0"/>
        <v>405</v>
      </c>
    </row>
    <row r="23" spans="2:13" s="243" customFormat="1" ht="15.75" customHeight="1" thickBot="1">
      <c r="B23" s="240">
        <v>12</v>
      </c>
      <c r="C23" s="240" t="s">
        <v>27</v>
      </c>
      <c r="D23" s="241">
        <v>17</v>
      </c>
      <c r="E23" s="242">
        <v>5</v>
      </c>
      <c r="F23" s="242"/>
      <c r="G23" s="242">
        <v>8</v>
      </c>
      <c r="H23" s="242"/>
      <c r="I23" s="265">
        <v>12</v>
      </c>
      <c r="J23" s="242">
        <v>35</v>
      </c>
      <c r="K23" s="242">
        <v>30</v>
      </c>
      <c r="L23" s="242">
        <v>11</v>
      </c>
      <c r="M23" s="225">
        <f t="shared" si="0"/>
        <v>118</v>
      </c>
    </row>
    <row r="24" spans="2:13" s="243" customFormat="1" ht="15.75" customHeight="1" thickBot="1">
      <c r="B24" s="240">
        <v>13</v>
      </c>
      <c r="C24" s="240" t="s">
        <v>28</v>
      </c>
      <c r="D24" s="241">
        <v>3</v>
      </c>
      <c r="E24" s="242">
        <v>2</v>
      </c>
      <c r="F24" s="242"/>
      <c r="G24" s="242">
        <v>2</v>
      </c>
      <c r="H24" s="242"/>
      <c r="I24" s="265">
        <v>5</v>
      </c>
      <c r="J24" s="242">
        <v>14</v>
      </c>
      <c r="K24" s="242">
        <v>7</v>
      </c>
      <c r="L24" s="242">
        <v>3</v>
      </c>
      <c r="M24" s="225">
        <f t="shared" si="0"/>
        <v>36</v>
      </c>
    </row>
    <row r="25" spans="2:13" ht="18" customHeight="1" thickBot="1">
      <c r="B25" s="123">
        <v>14</v>
      </c>
      <c r="C25" s="123" t="s">
        <v>29</v>
      </c>
      <c r="D25" s="225">
        <v>550</v>
      </c>
      <c r="E25" s="127">
        <v>0</v>
      </c>
      <c r="F25" s="127">
        <v>0</v>
      </c>
      <c r="G25" s="127">
        <v>0</v>
      </c>
      <c r="H25" s="127">
        <v>0</v>
      </c>
      <c r="I25" s="265">
        <v>0</v>
      </c>
      <c r="J25" s="127">
        <v>0</v>
      </c>
      <c r="K25" s="127">
        <v>0</v>
      </c>
      <c r="L25" s="127">
        <v>0</v>
      </c>
      <c r="M25" s="225">
        <f t="shared" si="0"/>
        <v>550</v>
      </c>
    </row>
    <row r="26" spans="2:13" ht="20.25" customHeight="1" thickBot="1">
      <c r="B26" s="275">
        <v>15</v>
      </c>
      <c r="C26" s="123" t="s">
        <v>30</v>
      </c>
      <c r="D26" s="223"/>
      <c r="E26" s="127">
        <v>0</v>
      </c>
      <c r="F26" s="127">
        <v>0</v>
      </c>
      <c r="G26" s="127">
        <v>0</v>
      </c>
      <c r="H26" s="127">
        <v>0</v>
      </c>
      <c r="I26" s="265">
        <v>0</v>
      </c>
      <c r="J26" s="127">
        <v>0</v>
      </c>
      <c r="K26" s="127">
        <v>0</v>
      </c>
      <c r="L26" s="127">
        <v>0</v>
      </c>
      <c r="M26" s="225">
        <f t="shared" si="0"/>
        <v>0</v>
      </c>
    </row>
    <row r="27" spans="2:13" s="243" customFormat="1" ht="22.5" customHeight="1" thickBot="1">
      <c r="B27" s="276"/>
      <c r="C27" s="240" t="s">
        <v>292</v>
      </c>
      <c r="D27" s="241">
        <v>15</v>
      </c>
      <c r="E27" s="242">
        <v>0</v>
      </c>
      <c r="F27" s="242">
        <v>0</v>
      </c>
      <c r="G27" s="242">
        <v>0</v>
      </c>
      <c r="H27" s="242">
        <v>0</v>
      </c>
      <c r="I27" s="265">
        <v>0</v>
      </c>
      <c r="J27" s="242">
        <v>0</v>
      </c>
      <c r="K27" s="242">
        <v>0</v>
      </c>
      <c r="L27" s="242">
        <v>0</v>
      </c>
      <c r="M27" s="225">
        <f t="shared" si="0"/>
        <v>15</v>
      </c>
    </row>
    <row r="28" spans="2:13" s="243" customFormat="1" ht="21" customHeight="1" thickBot="1">
      <c r="B28" s="276"/>
      <c r="C28" s="240" t="s">
        <v>293</v>
      </c>
      <c r="D28" s="241">
        <v>15</v>
      </c>
      <c r="E28" s="242">
        <v>0</v>
      </c>
      <c r="F28" s="242">
        <v>0</v>
      </c>
      <c r="G28" s="242">
        <v>0</v>
      </c>
      <c r="H28" s="242">
        <v>0</v>
      </c>
      <c r="I28" s="265">
        <v>0</v>
      </c>
      <c r="J28" s="242">
        <v>0</v>
      </c>
      <c r="K28" s="242">
        <v>0</v>
      </c>
      <c r="L28" s="242">
        <v>0</v>
      </c>
      <c r="M28" s="225">
        <f t="shared" si="0"/>
        <v>15</v>
      </c>
    </row>
    <row r="29" spans="2:13" s="243" customFormat="1" ht="20.25" customHeight="1" thickBot="1">
      <c r="B29" s="276"/>
      <c r="C29" s="240" t="s">
        <v>294</v>
      </c>
      <c r="D29" s="241">
        <v>5</v>
      </c>
      <c r="E29" s="242">
        <v>0</v>
      </c>
      <c r="F29" s="242">
        <v>0</v>
      </c>
      <c r="G29" s="242">
        <v>0</v>
      </c>
      <c r="H29" s="242">
        <v>0</v>
      </c>
      <c r="I29" s="265">
        <v>0</v>
      </c>
      <c r="J29" s="242">
        <v>0</v>
      </c>
      <c r="K29" s="242">
        <v>0</v>
      </c>
      <c r="L29" s="242">
        <v>0</v>
      </c>
      <c r="M29" s="225">
        <f t="shared" si="0"/>
        <v>5</v>
      </c>
    </row>
    <row r="30" spans="2:13" s="243" customFormat="1" ht="18.75" customHeight="1" thickBot="1">
      <c r="B30" s="277"/>
      <c r="C30" s="240" t="s">
        <v>295</v>
      </c>
      <c r="D30" s="241">
        <v>5</v>
      </c>
      <c r="E30" s="242">
        <v>0</v>
      </c>
      <c r="F30" s="242">
        <v>0</v>
      </c>
      <c r="G30" s="242">
        <v>0</v>
      </c>
      <c r="H30" s="242">
        <v>0</v>
      </c>
      <c r="I30" s="265">
        <v>0</v>
      </c>
      <c r="J30" s="242">
        <v>0</v>
      </c>
      <c r="K30" s="242">
        <v>0</v>
      </c>
      <c r="L30" s="242">
        <v>0</v>
      </c>
      <c r="M30" s="225">
        <f t="shared" si="0"/>
        <v>5</v>
      </c>
    </row>
    <row r="31" spans="2:13" ht="30.75" customHeight="1" thickBot="1">
      <c r="B31" s="123">
        <v>16</v>
      </c>
      <c r="C31" s="123" t="s">
        <v>31</v>
      </c>
      <c r="D31" s="225">
        <v>0</v>
      </c>
      <c r="E31" s="127">
        <v>0</v>
      </c>
      <c r="F31" s="127" t="s">
        <v>324</v>
      </c>
      <c r="G31" s="127"/>
      <c r="H31" s="127"/>
      <c r="I31" s="265">
        <v>0</v>
      </c>
      <c r="J31" s="127"/>
      <c r="K31" s="127"/>
      <c r="L31" s="127"/>
      <c r="M31" s="225">
        <f t="shared" si="0"/>
        <v>0</v>
      </c>
    </row>
    <row r="32" spans="2:13" ht="34.5" customHeight="1" thickBot="1">
      <c r="B32" s="123">
        <v>17</v>
      </c>
      <c r="C32" s="123" t="s">
        <v>32</v>
      </c>
      <c r="D32" s="225">
        <v>2</v>
      </c>
      <c r="E32" s="127">
        <v>0</v>
      </c>
      <c r="F32" s="127">
        <v>0</v>
      </c>
      <c r="G32" s="127">
        <v>0</v>
      </c>
      <c r="H32" s="127">
        <v>0</v>
      </c>
      <c r="I32" s="265">
        <v>0</v>
      </c>
      <c r="J32" s="127">
        <v>0</v>
      </c>
      <c r="K32" s="127">
        <v>0</v>
      </c>
      <c r="L32" s="127">
        <v>0</v>
      </c>
      <c r="M32" s="225">
        <f t="shared" si="0"/>
        <v>2</v>
      </c>
    </row>
    <row r="33" spans="2:13" ht="32.25" customHeight="1" thickBot="1">
      <c r="B33" s="123">
        <v>18</v>
      </c>
      <c r="C33" s="123" t="s">
        <v>33</v>
      </c>
      <c r="D33" s="225">
        <v>70</v>
      </c>
      <c r="E33" s="127">
        <v>0</v>
      </c>
      <c r="F33" s="127">
        <v>0</v>
      </c>
      <c r="G33" s="127">
        <v>0</v>
      </c>
      <c r="H33" s="127">
        <v>0</v>
      </c>
      <c r="I33" s="265">
        <v>0</v>
      </c>
      <c r="J33" s="127">
        <v>0</v>
      </c>
      <c r="K33" s="127">
        <v>0</v>
      </c>
      <c r="L33" s="127">
        <v>0</v>
      </c>
      <c r="M33" s="225">
        <f t="shared" si="0"/>
        <v>70</v>
      </c>
    </row>
    <row r="34" spans="2:13" ht="32.25" customHeight="1" thickBot="1">
      <c r="B34" s="275">
        <v>19</v>
      </c>
      <c r="C34" s="123" t="s">
        <v>291</v>
      </c>
      <c r="D34" s="223"/>
      <c r="E34" s="127"/>
      <c r="F34" s="127"/>
      <c r="G34" s="127"/>
      <c r="H34" s="127"/>
      <c r="I34" s="265"/>
      <c r="J34" s="127"/>
      <c r="K34" s="127"/>
      <c r="L34" s="127"/>
      <c r="M34" s="225">
        <f t="shared" si="0"/>
        <v>0</v>
      </c>
    </row>
    <row r="35" spans="2:13" ht="19.5" customHeight="1" thickBot="1">
      <c r="B35" s="276"/>
      <c r="C35" s="123" t="s">
        <v>34</v>
      </c>
      <c r="D35" s="223">
        <v>1.68</v>
      </c>
      <c r="E35" s="223">
        <v>1.71</v>
      </c>
      <c r="F35" s="127">
        <v>1.24</v>
      </c>
      <c r="G35" s="127">
        <v>1.18</v>
      </c>
      <c r="H35" s="127">
        <v>1.1200000000000001</v>
      </c>
      <c r="I35" s="265">
        <v>1.21</v>
      </c>
      <c r="J35" s="127">
        <v>1.31</v>
      </c>
      <c r="K35" s="127">
        <v>0.98</v>
      </c>
      <c r="L35" s="127">
        <v>1.2</v>
      </c>
      <c r="M35" s="225">
        <f t="shared" si="0"/>
        <v>11.63</v>
      </c>
    </row>
    <row r="36" spans="2:13" ht="19.5" customHeight="1" thickBot="1">
      <c r="B36" s="276"/>
      <c r="C36" s="123" t="s">
        <v>35</v>
      </c>
      <c r="D36" s="223">
        <v>2.7</v>
      </c>
      <c r="E36" s="223">
        <v>1.74</v>
      </c>
      <c r="F36" s="127">
        <v>2.79</v>
      </c>
      <c r="G36" s="127">
        <v>2.54</v>
      </c>
      <c r="H36" s="127">
        <v>1.36</v>
      </c>
      <c r="I36" s="265">
        <v>1.59</v>
      </c>
      <c r="J36" s="127">
        <v>2.72</v>
      </c>
      <c r="K36" s="127">
        <v>2.63</v>
      </c>
      <c r="L36" s="127">
        <v>2.4300000000000002</v>
      </c>
      <c r="M36" s="225">
        <f t="shared" si="0"/>
        <v>20.5</v>
      </c>
    </row>
    <row r="37" spans="2:13" ht="18.75" customHeight="1" thickBot="1">
      <c r="B37" s="277"/>
      <c r="C37" s="123" t="s">
        <v>36</v>
      </c>
      <c r="D37" s="223">
        <v>2.2799999999999998</v>
      </c>
      <c r="E37" s="223">
        <v>2.1</v>
      </c>
      <c r="F37" s="127">
        <v>3</v>
      </c>
      <c r="G37" s="127">
        <v>2.57</v>
      </c>
      <c r="H37" s="127">
        <v>2</v>
      </c>
      <c r="I37" s="265">
        <v>2.86</v>
      </c>
      <c r="J37" s="127">
        <v>3</v>
      </c>
      <c r="K37" s="127">
        <v>2.4300000000000002</v>
      </c>
      <c r="L37" s="127">
        <v>2.64</v>
      </c>
      <c r="M37" s="225">
        <f t="shared" si="0"/>
        <v>22.88</v>
      </c>
    </row>
    <row r="38" spans="2:13" ht="15.75" customHeight="1"/>
    <row r="39" spans="2:13" ht="15.75" customHeight="1"/>
    <row r="40" spans="2:13" ht="15.75" customHeight="1"/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9">
    <mergeCell ref="C2:M2"/>
    <mergeCell ref="B16:B19"/>
    <mergeCell ref="B20:B22"/>
    <mergeCell ref="B26:B30"/>
    <mergeCell ref="B34:B37"/>
    <mergeCell ref="B5:B6"/>
    <mergeCell ref="C5:C6"/>
    <mergeCell ref="M5:M6"/>
    <mergeCell ref="D5:L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3"/>
  <sheetViews>
    <sheetView workbookViewId="0">
      <selection activeCell="D29" sqref="D29:V32"/>
    </sheetView>
  </sheetViews>
  <sheetFormatPr defaultColWidth="12.5703125" defaultRowHeight="15" customHeight="1"/>
  <cols>
    <col min="1" max="2" width="8.85546875" style="107" customWidth="1"/>
    <col min="3" max="3" width="4.28515625" style="107" customWidth="1"/>
    <col min="4" max="4" width="15.42578125" style="107" customWidth="1"/>
    <col min="5" max="5" width="9.140625" style="107" customWidth="1"/>
    <col min="6" max="6" width="10.28515625" style="107" customWidth="1"/>
    <col min="7" max="7" width="8.7109375" style="107" customWidth="1"/>
    <col min="8" max="8" width="9.85546875" style="107" customWidth="1"/>
    <col min="9" max="9" width="10" style="107" customWidth="1"/>
    <col min="10" max="10" width="10.42578125" style="107" customWidth="1"/>
    <col min="11" max="11" width="7.7109375" style="107" customWidth="1"/>
    <col min="12" max="12" width="10.5703125" style="107" customWidth="1"/>
    <col min="13" max="13" width="8.140625" style="107" customWidth="1"/>
    <col min="14" max="14" width="9.85546875" style="107" customWidth="1"/>
    <col min="15" max="15" width="8.85546875" style="107" customWidth="1"/>
    <col min="16" max="16" width="10.7109375" style="107" customWidth="1"/>
    <col min="17" max="27" width="14.42578125" style="107" customWidth="1"/>
    <col min="28" max="16384" width="12.5703125" style="107"/>
  </cols>
  <sheetData>
    <row r="1" spans="1:22" ht="21.75" customHeight="1">
      <c r="A1" s="14"/>
      <c r="B1" s="14"/>
      <c r="C1" s="14" t="s">
        <v>37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2" ht="21.75" customHeight="1" thickBot="1">
      <c r="A2" s="16"/>
      <c r="B2" s="16"/>
      <c r="C2" s="16" t="s">
        <v>38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22" s="126" customFormat="1" ht="15.75" customHeight="1" thickBot="1">
      <c r="A3" s="217"/>
      <c r="B3" s="217"/>
      <c r="C3" s="294" t="s">
        <v>39</v>
      </c>
      <c r="D3" s="294" t="s">
        <v>40</v>
      </c>
      <c r="E3" s="293" t="s">
        <v>314</v>
      </c>
      <c r="F3" s="286"/>
      <c r="G3" s="293" t="s">
        <v>315</v>
      </c>
      <c r="H3" s="286"/>
      <c r="I3" s="285" t="s">
        <v>316</v>
      </c>
      <c r="J3" s="286"/>
      <c r="K3" s="285" t="s">
        <v>317</v>
      </c>
      <c r="L3" s="286"/>
      <c r="M3" s="285" t="s">
        <v>318</v>
      </c>
      <c r="N3" s="286"/>
      <c r="O3" s="285" t="s">
        <v>319</v>
      </c>
      <c r="P3" s="286"/>
      <c r="Q3" s="296" t="s">
        <v>320</v>
      </c>
      <c r="R3" s="297"/>
      <c r="S3" s="296" t="s">
        <v>321</v>
      </c>
      <c r="T3" s="297"/>
      <c r="U3" s="296" t="s">
        <v>322</v>
      </c>
      <c r="V3" s="297"/>
    </row>
    <row r="4" spans="1:22" s="126" customFormat="1" ht="15.75" customHeight="1">
      <c r="A4" s="218"/>
      <c r="B4" s="218"/>
      <c r="C4" s="295"/>
      <c r="D4" s="295"/>
      <c r="E4" s="220" t="s">
        <v>42</v>
      </c>
      <c r="F4" s="220" t="s">
        <v>43</v>
      </c>
      <c r="G4" s="220" t="s">
        <v>42</v>
      </c>
      <c r="H4" s="220" t="s">
        <v>43</v>
      </c>
      <c r="I4" s="220" t="s">
        <v>42</v>
      </c>
      <c r="J4" s="220" t="s">
        <v>43</v>
      </c>
      <c r="K4" s="220" t="s">
        <v>42</v>
      </c>
      <c r="L4" s="220" t="s">
        <v>43</v>
      </c>
      <c r="M4" s="220" t="s">
        <v>42</v>
      </c>
      <c r="N4" s="220" t="s">
        <v>43</v>
      </c>
      <c r="O4" s="220" t="s">
        <v>42</v>
      </c>
      <c r="P4" s="261" t="s">
        <v>43</v>
      </c>
      <c r="Q4" s="221" t="s">
        <v>42</v>
      </c>
      <c r="R4" s="221" t="s">
        <v>43</v>
      </c>
      <c r="S4" s="221" t="s">
        <v>42</v>
      </c>
      <c r="T4" s="221" t="s">
        <v>43</v>
      </c>
      <c r="U4" s="221" t="s">
        <v>42</v>
      </c>
      <c r="V4" s="221" t="s">
        <v>43</v>
      </c>
    </row>
    <row r="5" spans="1:22" s="126" customFormat="1" ht="15.75" customHeight="1">
      <c r="A5" s="217"/>
      <c r="B5" s="217"/>
      <c r="C5" s="221">
        <v>1</v>
      </c>
      <c r="D5" s="221" t="s">
        <v>284</v>
      </c>
      <c r="E5" s="221">
        <v>18</v>
      </c>
      <c r="F5" s="221">
        <v>1144</v>
      </c>
      <c r="G5" s="221">
        <v>22</v>
      </c>
      <c r="H5" s="221">
        <v>1144</v>
      </c>
      <c r="I5" s="221">
        <v>14</v>
      </c>
      <c r="J5" s="221">
        <v>1144</v>
      </c>
      <c r="K5" s="221">
        <v>14</v>
      </c>
      <c r="L5" s="221">
        <v>1144</v>
      </c>
      <c r="M5" s="221">
        <v>17</v>
      </c>
      <c r="N5" s="221">
        <v>1144</v>
      </c>
      <c r="O5" s="221">
        <v>80</v>
      </c>
      <c r="P5" s="262">
        <v>1144</v>
      </c>
      <c r="Q5" s="263">
        <v>20</v>
      </c>
      <c r="R5" s="262">
        <v>1144</v>
      </c>
      <c r="S5" s="263">
        <v>42</v>
      </c>
      <c r="T5" s="262">
        <v>1144</v>
      </c>
      <c r="U5" s="263">
        <v>86</v>
      </c>
      <c r="V5" s="221">
        <v>1144</v>
      </c>
    </row>
    <row r="6" spans="1:22" s="126" customFormat="1" ht="15.75" customHeight="1">
      <c r="A6" s="217"/>
      <c r="B6" s="217"/>
      <c r="C6" s="221">
        <v>2</v>
      </c>
      <c r="D6" s="221" t="s">
        <v>285</v>
      </c>
      <c r="E6" s="221">
        <v>54</v>
      </c>
      <c r="F6" s="221">
        <v>821</v>
      </c>
      <c r="G6" s="221">
        <v>47</v>
      </c>
      <c r="H6" s="221">
        <v>821</v>
      </c>
      <c r="I6" s="221">
        <v>17</v>
      </c>
      <c r="J6" s="221">
        <v>821</v>
      </c>
      <c r="K6" s="221">
        <v>15</v>
      </c>
      <c r="L6" s="221">
        <v>821</v>
      </c>
      <c r="M6" s="221">
        <v>20</v>
      </c>
      <c r="N6" s="221">
        <v>821</v>
      </c>
      <c r="O6" s="221">
        <v>22</v>
      </c>
      <c r="P6" s="262">
        <v>821</v>
      </c>
      <c r="Q6" s="263">
        <v>62</v>
      </c>
      <c r="R6" s="262">
        <v>821</v>
      </c>
      <c r="S6" s="263">
        <v>34</v>
      </c>
      <c r="T6" s="262">
        <v>821</v>
      </c>
      <c r="U6" s="263">
        <v>73</v>
      </c>
      <c r="V6" s="221">
        <v>821</v>
      </c>
    </row>
    <row r="7" spans="1:22" s="126" customFormat="1" ht="15.75" customHeight="1">
      <c r="A7" s="217"/>
      <c r="B7" s="217"/>
      <c r="C7" s="221">
        <v>3</v>
      </c>
      <c r="D7" s="221" t="s">
        <v>282</v>
      </c>
      <c r="E7" s="221">
        <v>0</v>
      </c>
      <c r="F7" s="221">
        <v>653</v>
      </c>
      <c r="G7" s="221">
        <v>0</v>
      </c>
      <c r="H7" s="221">
        <v>653</v>
      </c>
      <c r="I7" s="221">
        <v>4</v>
      </c>
      <c r="J7" s="221">
        <v>653</v>
      </c>
      <c r="K7" s="221">
        <v>3</v>
      </c>
      <c r="L7" s="221">
        <v>0</v>
      </c>
      <c r="M7" s="221">
        <v>2</v>
      </c>
      <c r="N7" s="221">
        <v>0</v>
      </c>
      <c r="O7" s="221">
        <v>6</v>
      </c>
      <c r="P7" s="262">
        <v>0</v>
      </c>
      <c r="Q7" s="263">
        <v>5</v>
      </c>
      <c r="R7" s="262">
        <v>0</v>
      </c>
      <c r="S7" s="263">
        <v>2</v>
      </c>
      <c r="T7" s="262">
        <v>0</v>
      </c>
      <c r="U7" s="263">
        <v>4</v>
      </c>
      <c r="V7" s="221">
        <v>0</v>
      </c>
    </row>
    <row r="8" spans="1:22" s="126" customFormat="1" ht="15.75" customHeight="1">
      <c r="A8" s="217"/>
      <c r="B8" s="217"/>
      <c r="C8" s="221">
        <v>4</v>
      </c>
      <c r="D8" s="221" t="s">
        <v>286</v>
      </c>
      <c r="E8" s="221">
        <v>5</v>
      </c>
      <c r="F8" s="221">
        <v>701</v>
      </c>
      <c r="G8" s="221">
        <v>0</v>
      </c>
      <c r="H8" s="221">
        <v>701</v>
      </c>
      <c r="I8" s="221">
        <v>0</v>
      </c>
      <c r="J8" s="221">
        <v>0</v>
      </c>
      <c r="K8" s="221">
        <v>0</v>
      </c>
      <c r="L8" s="221">
        <v>701</v>
      </c>
      <c r="M8" s="221"/>
      <c r="N8" s="221">
        <v>0</v>
      </c>
      <c r="O8" s="221">
        <v>0</v>
      </c>
      <c r="P8" s="262">
        <v>701</v>
      </c>
      <c r="Q8" s="263">
        <v>10</v>
      </c>
      <c r="R8" s="262">
        <v>701</v>
      </c>
      <c r="S8" s="263">
        <v>10</v>
      </c>
      <c r="T8" s="262">
        <v>701</v>
      </c>
      <c r="U8" s="263">
        <v>2</v>
      </c>
      <c r="V8" s="221">
        <v>701</v>
      </c>
    </row>
    <row r="9" spans="1:22" s="126" customFormat="1" ht="15.75" customHeight="1">
      <c r="A9" s="217"/>
      <c r="B9" s="217"/>
      <c r="C9" s="221">
        <v>5</v>
      </c>
      <c r="D9" s="221" t="s">
        <v>287</v>
      </c>
      <c r="E9" s="221">
        <v>0</v>
      </c>
      <c r="F9" s="221">
        <v>0</v>
      </c>
      <c r="G9" s="221">
        <v>0</v>
      </c>
      <c r="H9" s="221">
        <v>0</v>
      </c>
      <c r="I9" s="221">
        <v>0</v>
      </c>
      <c r="J9" s="221">
        <v>0</v>
      </c>
      <c r="K9" s="221">
        <v>0</v>
      </c>
      <c r="L9" s="221">
        <v>0</v>
      </c>
      <c r="M9" s="221">
        <v>0</v>
      </c>
      <c r="N9" s="221">
        <v>0</v>
      </c>
      <c r="O9" s="221">
        <v>0</v>
      </c>
      <c r="P9" s="262">
        <v>0</v>
      </c>
      <c r="Q9" s="263">
        <v>0</v>
      </c>
      <c r="R9" s="262">
        <v>0</v>
      </c>
      <c r="S9" s="263">
        <v>0</v>
      </c>
      <c r="T9" s="262">
        <v>0</v>
      </c>
      <c r="U9" s="263">
        <v>0</v>
      </c>
      <c r="V9" s="221">
        <v>0</v>
      </c>
    </row>
    <row r="10" spans="1:22" s="126" customFormat="1" ht="15.75" customHeight="1">
      <c r="A10" s="217"/>
      <c r="B10" s="217"/>
      <c r="C10" s="221">
        <v>6</v>
      </c>
      <c r="D10" s="221" t="s">
        <v>288</v>
      </c>
      <c r="E10" s="221">
        <v>0</v>
      </c>
      <c r="F10" s="221">
        <v>0</v>
      </c>
      <c r="G10" s="221">
        <v>0</v>
      </c>
      <c r="H10" s="221">
        <v>0</v>
      </c>
      <c r="I10" s="221"/>
      <c r="J10" s="221">
        <v>0</v>
      </c>
      <c r="K10" s="221"/>
      <c r="L10" s="221">
        <v>0</v>
      </c>
      <c r="M10" s="221">
        <v>0</v>
      </c>
      <c r="N10" s="221">
        <v>0</v>
      </c>
      <c r="O10" s="221">
        <v>0</v>
      </c>
      <c r="P10" s="262">
        <v>0</v>
      </c>
      <c r="Q10" s="263">
        <v>0</v>
      </c>
      <c r="R10" s="262">
        <v>0</v>
      </c>
      <c r="S10" s="263">
        <v>0</v>
      </c>
      <c r="T10" s="262">
        <v>0</v>
      </c>
      <c r="U10" s="263">
        <v>0</v>
      </c>
      <c r="V10" s="221">
        <v>0</v>
      </c>
    </row>
    <row r="11" spans="1:22" s="126" customFormat="1" ht="15.75" customHeight="1">
      <c r="A11" s="217"/>
      <c r="B11" s="217"/>
      <c r="C11" s="221">
        <v>7</v>
      </c>
      <c r="D11" s="221" t="s">
        <v>289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  <c r="P11" s="262"/>
      <c r="Q11" s="263"/>
      <c r="R11" s="263"/>
      <c r="S11" s="263"/>
      <c r="T11" s="263"/>
      <c r="U11" s="263"/>
      <c r="V11" s="263"/>
    </row>
    <row r="12" spans="1:22" ht="15.75" customHeight="1">
      <c r="A12" s="20"/>
      <c r="B12" s="20"/>
      <c r="C12" s="2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22" ht="15.75" customHeight="1">
      <c r="A13" s="20"/>
      <c r="B13" s="20"/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1:22" ht="15.75" customHeight="1" thickBot="1">
      <c r="A14" s="21"/>
      <c r="B14" s="21"/>
      <c r="C14" s="21" t="s">
        <v>44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22" s="126" customFormat="1" ht="15.75" customHeight="1" thickBot="1">
      <c r="A15" s="217"/>
      <c r="B15" s="217"/>
      <c r="C15" s="294" t="s">
        <v>39</v>
      </c>
      <c r="D15" s="294" t="s">
        <v>40</v>
      </c>
      <c r="E15" s="293" t="s">
        <v>314</v>
      </c>
      <c r="F15" s="286"/>
      <c r="G15" s="293" t="s">
        <v>315</v>
      </c>
      <c r="H15" s="286"/>
      <c r="I15" s="285" t="s">
        <v>316</v>
      </c>
      <c r="J15" s="286"/>
      <c r="K15" s="285" t="s">
        <v>317</v>
      </c>
      <c r="L15" s="286"/>
      <c r="M15" s="285" t="s">
        <v>318</v>
      </c>
      <c r="N15" s="286"/>
      <c r="O15" s="285" t="s">
        <v>319</v>
      </c>
      <c r="P15" s="286"/>
      <c r="Q15" s="296" t="s">
        <v>320</v>
      </c>
      <c r="R15" s="297"/>
      <c r="S15" s="296" t="s">
        <v>321</v>
      </c>
      <c r="T15" s="297"/>
      <c r="U15" s="296" t="s">
        <v>322</v>
      </c>
      <c r="V15" s="297"/>
    </row>
    <row r="16" spans="1:22" s="126" customFormat="1" ht="15.75" customHeight="1">
      <c r="A16" s="217"/>
      <c r="B16" s="217"/>
      <c r="C16" s="295"/>
      <c r="D16" s="295"/>
      <c r="E16" s="250" t="s">
        <v>42</v>
      </c>
      <c r="F16" s="250" t="s">
        <v>43</v>
      </c>
      <c r="G16" s="250" t="s">
        <v>42</v>
      </c>
      <c r="H16" s="250" t="s">
        <v>43</v>
      </c>
      <c r="I16" s="250" t="s">
        <v>42</v>
      </c>
      <c r="J16" s="250" t="s">
        <v>43</v>
      </c>
      <c r="K16" s="250" t="s">
        <v>42</v>
      </c>
      <c r="L16" s="250" t="s">
        <v>43</v>
      </c>
      <c r="M16" s="250" t="s">
        <v>42</v>
      </c>
      <c r="N16" s="250" t="s">
        <v>43</v>
      </c>
      <c r="O16" s="250" t="s">
        <v>42</v>
      </c>
      <c r="P16" s="261" t="s">
        <v>43</v>
      </c>
      <c r="Q16" s="221" t="s">
        <v>42</v>
      </c>
      <c r="R16" s="221" t="s">
        <v>43</v>
      </c>
      <c r="S16" s="221" t="s">
        <v>42</v>
      </c>
      <c r="T16" s="221" t="s">
        <v>43</v>
      </c>
      <c r="U16" s="221" t="s">
        <v>42</v>
      </c>
      <c r="V16" s="221" t="s">
        <v>43</v>
      </c>
    </row>
    <row r="17" spans="1:22" s="126" customFormat="1" ht="15.75" customHeight="1">
      <c r="A17" s="217"/>
      <c r="B17" s="217"/>
      <c r="C17" s="221">
        <v>1</v>
      </c>
      <c r="D17" s="221" t="s">
        <v>290</v>
      </c>
      <c r="E17" s="221">
        <v>54</v>
      </c>
      <c r="F17" s="221">
        <v>2310</v>
      </c>
      <c r="G17" s="221">
        <v>47</v>
      </c>
      <c r="H17" s="221">
        <v>2310</v>
      </c>
      <c r="I17" s="221">
        <v>24</v>
      </c>
      <c r="J17" s="221">
        <v>2310</v>
      </c>
      <c r="K17" s="221">
        <v>14</v>
      </c>
      <c r="L17" s="221">
        <v>2310</v>
      </c>
      <c r="M17" s="221">
        <v>16</v>
      </c>
      <c r="N17" s="221">
        <v>2171</v>
      </c>
      <c r="O17" s="221">
        <v>38</v>
      </c>
      <c r="P17" s="221">
        <v>2310</v>
      </c>
      <c r="Q17" s="263">
        <v>32</v>
      </c>
      <c r="R17" s="263">
        <v>2310</v>
      </c>
      <c r="S17" s="263">
        <v>28</v>
      </c>
      <c r="T17" s="263">
        <v>2310</v>
      </c>
      <c r="U17" s="263">
        <v>18</v>
      </c>
      <c r="V17" s="263">
        <v>2310</v>
      </c>
    </row>
    <row r="18" spans="1:22" s="126" customFormat="1" ht="15.75" customHeight="1">
      <c r="A18" s="217"/>
      <c r="B18" s="217"/>
      <c r="C18" s="221">
        <v>2</v>
      </c>
      <c r="D18" s="221" t="s">
        <v>283</v>
      </c>
      <c r="E18" s="221"/>
      <c r="F18" s="221">
        <v>7110</v>
      </c>
      <c r="G18" s="221"/>
      <c r="H18" s="221">
        <v>7110</v>
      </c>
      <c r="I18" s="221"/>
      <c r="J18" s="221">
        <v>2844</v>
      </c>
      <c r="K18" s="221"/>
      <c r="L18" s="221">
        <v>0</v>
      </c>
      <c r="M18" s="221"/>
      <c r="N18" s="221">
        <v>2844</v>
      </c>
      <c r="O18" s="221"/>
      <c r="P18" s="221">
        <v>2844</v>
      </c>
      <c r="Q18" s="263"/>
      <c r="R18" s="263"/>
      <c r="S18" s="263"/>
      <c r="T18" s="263"/>
      <c r="U18" s="263"/>
      <c r="V18" s="263"/>
    </row>
    <row r="19" spans="1:22" s="126" customFormat="1" ht="15.75" customHeight="1">
      <c r="A19" s="217"/>
      <c r="B19" s="217"/>
      <c r="C19" s="221">
        <v>3</v>
      </c>
      <c r="D19" s="221" t="s">
        <v>296</v>
      </c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63"/>
      <c r="R19" s="263"/>
      <c r="S19" s="263"/>
      <c r="T19" s="263"/>
      <c r="U19" s="263"/>
      <c r="V19" s="263"/>
    </row>
    <row r="20" spans="1:22" s="126" customFormat="1" ht="15.75" customHeight="1">
      <c r="A20" s="217"/>
      <c r="B20" s="217"/>
      <c r="C20" s="221">
        <v>4</v>
      </c>
      <c r="D20" s="221" t="s">
        <v>289</v>
      </c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  <c r="P20" s="221"/>
      <c r="Q20" s="263"/>
      <c r="R20" s="263"/>
      <c r="S20" s="263"/>
      <c r="T20" s="263"/>
      <c r="U20" s="263"/>
      <c r="V20" s="263"/>
    </row>
    <row r="21" spans="1:22" s="126" customFormat="1" ht="15.75" customHeight="1">
      <c r="A21" s="217"/>
      <c r="B21" s="217"/>
      <c r="C21" s="221">
        <v>5</v>
      </c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63"/>
      <c r="R21" s="263"/>
      <c r="S21" s="263"/>
      <c r="T21" s="263"/>
      <c r="U21" s="263"/>
      <c r="V21" s="263"/>
    </row>
    <row r="22" spans="1:22" s="126" customFormat="1" ht="15.75" customHeight="1">
      <c r="A22" s="217"/>
      <c r="B22" s="217"/>
      <c r="C22" s="221">
        <v>6</v>
      </c>
      <c r="D22" s="221"/>
      <c r="E22" s="221"/>
      <c r="F22" s="221"/>
      <c r="G22" s="221"/>
      <c r="H22" s="221"/>
      <c r="I22" s="221"/>
      <c r="J22" s="221"/>
      <c r="K22" s="221"/>
      <c r="L22" s="221"/>
      <c r="M22" s="221"/>
      <c r="N22" s="221"/>
      <c r="O22" s="221"/>
      <c r="P22" s="221"/>
      <c r="Q22" s="263"/>
      <c r="R22" s="263"/>
      <c r="S22" s="263"/>
      <c r="T22" s="263"/>
      <c r="U22" s="263"/>
      <c r="V22" s="263"/>
    </row>
    <row r="23" spans="1:22" s="126" customFormat="1" ht="15.75" customHeight="1">
      <c r="A23" s="217"/>
      <c r="B23" s="217"/>
      <c r="C23" s="221">
        <v>7</v>
      </c>
      <c r="D23" s="221"/>
      <c r="E23" s="221"/>
      <c r="F23" s="221"/>
      <c r="G23" s="221"/>
      <c r="H23" s="221"/>
      <c r="I23" s="221"/>
      <c r="J23" s="221"/>
      <c r="K23" s="221"/>
      <c r="L23" s="221"/>
      <c r="M23" s="221"/>
      <c r="N23" s="221"/>
      <c r="O23" s="221"/>
      <c r="P23" s="221"/>
      <c r="Q23" s="263"/>
      <c r="R23" s="263"/>
      <c r="S23" s="263"/>
      <c r="T23" s="263"/>
      <c r="U23" s="263"/>
      <c r="V23" s="263"/>
    </row>
    <row r="24" spans="1:22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22" ht="18" customHeight="1">
      <c r="A25" s="21"/>
      <c r="B25" s="21"/>
      <c r="C25" s="21" t="s">
        <v>45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22" ht="19.5" customHeight="1" thickBot="1">
      <c r="A26" s="21"/>
      <c r="B26" s="21"/>
      <c r="C26" s="21" t="s">
        <v>38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22" s="126" customFormat="1" ht="15.75" customHeight="1" thickBot="1">
      <c r="A27" s="217"/>
      <c r="B27" s="217"/>
      <c r="C27" s="289" t="s">
        <v>39</v>
      </c>
      <c r="D27" s="291" t="s">
        <v>40</v>
      </c>
      <c r="E27" s="293" t="s">
        <v>314</v>
      </c>
      <c r="F27" s="286"/>
      <c r="G27" s="293" t="s">
        <v>315</v>
      </c>
      <c r="H27" s="286"/>
      <c r="I27" s="285" t="s">
        <v>316</v>
      </c>
      <c r="J27" s="286"/>
      <c r="K27" s="285" t="s">
        <v>317</v>
      </c>
      <c r="L27" s="286"/>
      <c r="M27" s="285" t="s">
        <v>318</v>
      </c>
      <c r="N27" s="286"/>
      <c r="O27" s="285" t="s">
        <v>319</v>
      </c>
      <c r="P27" s="286"/>
      <c r="Q27" s="296" t="s">
        <v>320</v>
      </c>
      <c r="R27" s="297"/>
      <c r="S27" s="296" t="s">
        <v>321</v>
      </c>
      <c r="T27" s="297"/>
      <c r="U27" s="296" t="s">
        <v>322</v>
      </c>
      <c r="V27" s="297"/>
    </row>
    <row r="28" spans="1:22" s="126" customFormat="1" ht="15.75" customHeight="1" thickBot="1">
      <c r="A28" s="217"/>
      <c r="B28" s="217"/>
      <c r="C28" s="290"/>
      <c r="D28" s="292"/>
      <c r="E28" s="250" t="s">
        <v>42</v>
      </c>
      <c r="F28" s="250" t="s">
        <v>43</v>
      </c>
      <c r="G28" s="250" t="s">
        <v>42</v>
      </c>
      <c r="H28" s="250" t="s">
        <v>43</v>
      </c>
      <c r="I28" s="250" t="s">
        <v>42</v>
      </c>
      <c r="J28" s="250" t="s">
        <v>43</v>
      </c>
      <c r="K28" s="250" t="s">
        <v>42</v>
      </c>
      <c r="L28" s="250" t="s">
        <v>43</v>
      </c>
      <c r="M28" s="250" t="s">
        <v>42</v>
      </c>
      <c r="N28" s="250" t="s">
        <v>43</v>
      </c>
      <c r="O28" s="250" t="s">
        <v>42</v>
      </c>
      <c r="P28" s="261" t="s">
        <v>43</v>
      </c>
      <c r="Q28" s="221" t="s">
        <v>42</v>
      </c>
      <c r="R28" s="221" t="s">
        <v>43</v>
      </c>
      <c r="S28" s="221" t="s">
        <v>42</v>
      </c>
      <c r="T28" s="221" t="s">
        <v>43</v>
      </c>
      <c r="U28" s="221" t="s">
        <v>42</v>
      </c>
      <c r="V28" s="221" t="s">
        <v>43</v>
      </c>
    </row>
    <row r="29" spans="1:22" s="126" customFormat="1" ht="15.75" customHeight="1" thickBot="1">
      <c r="A29" s="217"/>
      <c r="B29" s="217"/>
      <c r="C29" s="219">
        <v>1</v>
      </c>
      <c r="D29" s="221" t="s">
        <v>284</v>
      </c>
      <c r="E29" s="221">
        <v>18</v>
      </c>
      <c r="F29" s="221">
        <v>1144</v>
      </c>
      <c r="G29" s="221">
        <v>22</v>
      </c>
      <c r="H29" s="221">
        <v>1144</v>
      </c>
      <c r="I29" s="221">
        <v>14</v>
      </c>
      <c r="J29" s="221">
        <v>1144</v>
      </c>
      <c r="K29" s="221">
        <v>14</v>
      </c>
      <c r="L29" s="221">
        <v>1144</v>
      </c>
      <c r="M29" s="221">
        <v>17</v>
      </c>
      <c r="N29" s="221">
        <v>1144</v>
      </c>
      <c r="O29" s="221">
        <v>80</v>
      </c>
      <c r="P29" s="262">
        <v>1144</v>
      </c>
      <c r="Q29" s="263">
        <v>20</v>
      </c>
      <c r="R29" s="262">
        <v>1144</v>
      </c>
      <c r="S29" s="263">
        <v>42</v>
      </c>
      <c r="T29" s="262">
        <v>1144</v>
      </c>
      <c r="U29" s="263">
        <v>86</v>
      </c>
      <c r="V29" s="221">
        <v>1144</v>
      </c>
    </row>
    <row r="30" spans="1:22" s="126" customFormat="1" ht="15.75" customHeight="1" thickBot="1">
      <c r="A30" s="217"/>
      <c r="B30" s="217"/>
      <c r="C30" s="219">
        <v>2</v>
      </c>
      <c r="D30" s="221" t="s">
        <v>285</v>
      </c>
      <c r="E30" s="221">
        <v>54</v>
      </c>
      <c r="F30" s="221">
        <v>821</v>
      </c>
      <c r="G30" s="221">
        <v>47</v>
      </c>
      <c r="H30" s="221">
        <v>821</v>
      </c>
      <c r="I30" s="221">
        <v>17</v>
      </c>
      <c r="J30" s="221">
        <v>821</v>
      </c>
      <c r="K30" s="221">
        <v>15</v>
      </c>
      <c r="L30" s="221">
        <v>821</v>
      </c>
      <c r="M30" s="221">
        <v>20</v>
      </c>
      <c r="N30" s="221">
        <v>821</v>
      </c>
      <c r="O30" s="221">
        <v>22</v>
      </c>
      <c r="P30" s="262">
        <v>821</v>
      </c>
      <c r="Q30" s="263">
        <v>62</v>
      </c>
      <c r="R30" s="262">
        <v>821</v>
      </c>
      <c r="S30" s="263">
        <v>34</v>
      </c>
      <c r="T30" s="262">
        <v>821</v>
      </c>
      <c r="U30" s="263">
        <v>73</v>
      </c>
      <c r="V30" s="221">
        <v>821</v>
      </c>
    </row>
    <row r="31" spans="1:22" s="126" customFormat="1" ht="15.75" customHeight="1" thickBot="1">
      <c r="A31" s="217"/>
      <c r="B31" s="217"/>
      <c r="C31" s="219">
        <v>3</v>
      </c>
      <c r="D31" s="221" t="s">
        <v>282</v>
      </c>
      <c r="E31" s="221">
        <v>0</v>
      </c>
      <c r="F31" s="221">
        <v>653</v>
      </c>
      <c r="G31" s="221">
        <v>0</v>
      </c>
      <c r="H31" s="221">
        <v>653</v>
      </c>
      <c r="I31" s="221">
        <v>4</v>
      </c>
      <c r="J31" s="221">
        <v>653</v>
      </c>
      <c r="K31" s="221">
        <v>3</v>
      </c>
      <c r="L31" s="221">
        <v>0</v>
      </c>
      <c r="M31" s="221">
        <v>2</v>
      </c>
      <c r="N31" s="221">
        <v>0</v>
      </c>
      <c r="O31" s="221">
        <v>6</v>
      </c>
      <c r="P31" s="262">
        <v>0</v>
      </c>
      <c r="Q31" s="263">
        <v>5</v>
      </c>
      <c r="R31" s="262">
        <v>0</v>
      </c>
      <c r="S31" s="263">
        <v>2</v>
      </c>
      <c r="T31" s="262">
        <v>0</v>
      </c>
      <c r="U31" s="263">
        <v>4</v>
      </c>
      <c r="V31" s="221">
        <v>0</v>
      </c>
    </row>
    <row r="32" spans="1:22" s="126" customFormat="1" ht="15.75" customHeight="1" thickBot="1">
      <c r="A32" s="217"/>
      <c r="B32" s="217"/>
      <c r="C32" s="219">
        <v>4</v>
      </c>
      <c r="D32" s="221" t="s">
        <v>286</v>
      </c>
      <c r="E32" s="221">
        <v>5</v>
      </c>
      <c r="F32" s="221">
        <v>701</v>
      </c>
      <c r="G32" s="221">
        <v>0</v>
      </c>
      <c r="H32" s="221">
        <v>701</v>
      </c>
      <c r="I32" s="221">
        <v>0</v>
      </c>
      <c r="J32" s="221">
        <v>0</v>
      </c>
      <c r="K32" s="221">
        <v>0</v>
      </c>
      <c r="L32" s="221">
        <v>701</v>
      </c>
      <c r="M32" s="221"/>
      <c r="N32" s="221">
        <v>0</v>
      </c>
      <c r="O32" s="221">
        <v>0</v>
      </c>
      <c r="P32" s="262">
        <v>701</v>
      </c>
      <c r="Q32" s="263">
        <v>10</v>
      </c>
      <c r="R32" s="262">
        <v>701</v>
      </c>
      <c r="S32" s="263">
        <v>10</v>
      </c>
      <c r="T32" s="262">
        <v>701</v>
      </c>
      <c r="U32" s="263">
        <v>2</v>
      </c>
      <c r="V32" s="221">
        <v>701</v>
      </c>
    </row>
    <row r="33" spans="1:22" s="126" customFormat="1" ht="15.75" customHeight="1" thickBot="1">
      <c r="A33" s="217"/>
      <c r="B33" s="217"/>
      <c r="C33" s="219">
        <v>5</v>
      </c>
      <c r="D33" s="222" t="s">
        <v>287</v>
      </c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63"/>
      <c r="R33" s="263"/>
      <c r="S33" s="263"/>
      <c r="T33" s="263"/>
      <c r="U33" s="263"/>
      <c r="V33" s="263"/>
    </row>
    <row r="34" spans="1:22" s="126" customFormat="1" ht="15.75" customHeight="1" thickBot="1">
      <c r="A34" s="217"/>
      <c r="B34" s="217"/>
      <c r="C34" s="219">
        <v>6</v>
      </c>
      <c r="D34" s="222" t="s">
        <v>288</v>
      </c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63"/>
      <c r="R34" s="263"/>
      <c r="S34" s="263"/>
      <c r="T34" s="263"/>
      <c r="U34" s="263"/>
      <c r="V34" s="263"/>
    </row>
    <row r="35" spans="1:22" ht="15.75" customHeight="1" thickBot="1">
      <c r="A35" s="19"/>
      <c r="B35" s="19"/>
      <c r="C35" s="219">
        <v>7</v>
      </c>
      <c r="D35" s="222" t="s">
        <v>289</v>
      </c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114"/>
      <c r="R35" s="114"/>
      <c r="S35" s="114"/>
      <c r="T35" s="114"/>
      <c r="U35" s="114"/>
      <c r="V35" s="114"/>
    </row>
    <row r="36" spans="1:22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</row>
    <row r="37" spans="1:22" ht="22.5" customHeight="1">
      <c r="A37" s="22"/>
      <c r="B37" s="22"/>
      <c r="C37" s="108" t="s">
        <v>46</v>
      </c>
    </row>
    <row r="38" spans="1:22" ht="15.75" customHeight="1" thickBot="1">
      <c r="A38" s="22"/>
      <c r="B38" s="22"/>
      <c r="C38" s="287" t="s">
        <v>47</v>
      </c>
      <c r="D38" s="288"/>
    </row>
    <row r="39" spans="1:22" s="126" customFormat="1" ht="132.75" customHeight="1" thickBot="1">
      <c r="A39" s="125"/>
      <c r="C39" s="127" t="s">
        <v>48</v>
      </c>
      <c r="D39" s="127" t="s">
        <v>49</v>
      </c>
      <c r="E39" s="127" t="s">
        <v>50</v>
      </c>
      <c r="F39" s="127" t="s">
        <v>51</v>
      </c>
      <c r="G39" s="127" t="s">
        <v>52</v>
      </c>
      <c r="H39" s="127" t="s">
        <v>53</v>
      </c>
      <c r="I39" s="127" t="s">
        <v>54</v>
      </c>
      <c r="J39" s="127" t="s">
        <v>55</v>
      </c>
    </row>
    <row r="40" spans="1:22" s="126" customFormat="1" ht="15.75" customHeight="1" thickBot="1">
      <c r="A40" s="125"/>
      <c r="C40" s="127">
        <v>0</v>
      </c>
      <c r="D40" s="127">
        <v>1</v>
      </c>
      <c r="E40" s="127">
        <v>2</v>
      </c>
      <c r="F40" s="127">
        <v>3</v>
      </c>
      <c r="G40" s="127">
        <v>4</v>
      </c>
      <c r="H40" s="127">
        <v>5</v>
      </c>
      <c r="I40" s="127">
        <v>6</v>
      </c>
      <c r="J40" s="127">
        <v>7</v>
      </c>
    </row>
    <row r="41" spans="1:22" s="126" customFormat="1" ht="15.75" customHeight="1" thickBot="1">
      <c r="A41" s="125"/>
      <c r="C41" s="127">
        <v>1</v>
      </c>
      <c r="D41" s="127"/>
      <c r="E41" s="127"/>
      <c r="F41" s="127"/>
      <c r="G41" s="127"/>
      <c r="H41" s="127"/>
      <c r="I41" s="127"/>
      <c r="J41" s="127"/>
    </row>
    <row r="42" spans="1:22" s="126" customFormat="1" ht="15.75" customHeight="1" thickBot="1">
      <c r="A42" s="125"/>
      <c r="C42" s="127">
        <v>2</v>
      </c>
      <c r="D42" s="127"/>
      <c r="E42" s="127"/>
      <c r="F42" s="127"/>
      <c r="G42" s="127"/>
      <c r="H42" s="127"/>
      <c r="I42" s="127"/>
      <c r="J42" s="127"/>
    </row>
    <row r="43" spans="1:22" s="126" customFormat="1" ht="15.75" customHeight="1" thickBot="1">
      <c r="A43" s="125"/>
      <c r="C43" s="127">
        <v>3</v>
      </c>
      <c r="D43" s="127"/>
      <c r="E43" s="127"/>
      <c r="F43" s="127"/>
      <c r="G43" s="127"/>
      <c r="H43" s="127"/>
      <c r="I43" s="127"/>
      <c r="J43" s="127"/>
    </row>
    <row r="44" spans="1:22" s="126" customFormat="1" ht="15.75" customHeight="1" thickBot="1">
      <c r="A44" s="125"/>
      <c r="C44" s="127">
        <v>4</v>
      </c>
      <c r="D44" s="127"/>
      <c r="E44" s="127"/>
      <c r="F44" s="127"/>
      <c r="G44" s="127"/>
      <c r="H44" s="127"/>
      <c r="I44" s="127"/>
      <c r="J44" s="127"/>
    </row>
    <row r="45" spans="1:22" s="126" customFormat="1" ht="15.75" customHeight="1" thickBot="1">
      <c r="A45" s="125"/>
      <c r="C45" s="127">
        <v>5</v>
      </c>
      <c r="D45" s="127"/>
      <c r="E45" s="127"/>
      <c r="F45" s="127"/>
      <c r="G45" s="127"/>
      <c r="H45" s="127"/>
      <c r="I45" s="127"/>
      <c r="J45" s="127"/>
    </row>
    <row r="46" spans="1:22" ht="15.75" customHeight="1">
      <c r="A46" s="24"/>
      <c r="B46" s="24"/>
      <c r="C46" s="26"/>
      <c r="D46" s="26"/>
      <c r="E46" s="26"/>
      <c r="F46" s="26"/>
      <c r="G46" s="26"/>
      <c r="H46" s="26"/>
      <c r="I46" s="26"/>
    </row>
    <row r="47" spans="1:22" ht="15.75" customHeight="1">
      <c r="A47" s="27"/>
      <c r="B47" s="27"/>
      <c r="C47" s="3" t="s">
        <v>56</v>
      </c>
      <c r="D47" s="3"/>
      <c r="E47" s="3"/>
      <c r="F47" s="3"/>
      <c r="G47" s="12"/>
      <c r="H47" s="12"/>
      <c r="I47" s="12"/>
      <c r="J47" s="12"/>
      <c r="K47" s="12"/>
      <c r="L47" s="12"/>
      <c r="M47" s="12"/>
    </row>
    <row r="48" spans="1:22" ht="15.75" customHeight="1">
      <c r="A48" s="28"/>
      <c r="B48" s="28"/>
      <c r="C48" s="3" t="s">
        <v>57</v>
      </c>
      <c r="D48" s="3"/>
      <c r="E48" s="3"/>
      <c r="F48" s="3"/>
      <c r="G48" s="12"/>
      <c r="H48" s="12"/>
      <c r="I48" s="12"/>
    </row>
    <row r="49" spans="1:14">
      <c r="A49" s="28"/>
      <c r="B49" s="28"/>
      <c r="C49" s="4" t="s">
        <v>58</v>
      </c>
      <c r="D49" s="4"/>
      <c r="E49" s="4"/>
      <c r="F49" s="4"/>
    </row>
    <row r="50" spans="1:14" ht="18">
      <c r="A50" s="28"/>
      <c r="B50" s="28"/>
      <c r="C50" s="4" t="s">
        <v>59</v>
      </c>
      <c r="D50" s="29"/>
      <c r="E50" s="4"/>
      <c r="F50" s="4"/>
    </row>
    <row r="51" spans="1:14">
      <c r="A51" s="28"/>
      <c r="B51" s="28"/>
      <c r="C51" s="4" t="s">
        <v>60</v>
      </c>
      <c r="D51" s="4"/>
      <c r="E51" s="4"/>
      <c r="F51" s="4"/>
    </row>
    <row r="52" spans="1:14" ht="14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 spans="1:14" ht="14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  <row r="54" spans="1:14" ht="14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</row>
    <row r="55" spans="1:14" ht="14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1:14" ht="14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spans="1:14" ht="14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</row>
    <row r="58" spans="1:14" ht="14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1:14" ht="14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 spans="1:14" ht="14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</row>
    <row r="61" spans="1:14" ht="14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spans="1:14" ht="14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spans="1:14" ht="14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64" spans="1:14" ht="14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 spans="1:14" ht="14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</row>
    <row r="66" spans="1:14" ht="14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</row>
    <row r="67" spans="1:14" ht="14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</row>
    <row r="68" spans="1:14" ht="14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 spans="1:14" ht="14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</row>
    <row r="70" spans="1:14" ht="14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</row>
    <row r="71" spans="1:14" ht="14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</row>
    <row r="72" spans="1:14" ht="14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</row>
    <row r="73" spans="1:14" ht="14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</row>
    <row r="74" spans="1:14" ht="14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5" spans="1:14" ht="14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</row>
    <row r="76" spans="1:14" ht="14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spans="1:14" ht="14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1:14" ht="14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4" ht="14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 spans="1:14" ht="14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</row>
    <row r="81" spans="1:14" ht="14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</row>
    <row r="82" spans="1:14" ht="14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</row>
    <row r="83" spans="1:14" ht="14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</row>
    <row r="84" spans="1:14" ht="14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</row>
    <row r="85" spans="1:14" ht="14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</row>
    <row r="86" spans="1:14" ht="14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</row>
    <row r="87" spans="1:14" ht="14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</row>
    <row r="88" spans="1:14" ht="14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</row>
    <row r="89" spans="1:14" ht="14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</row>
    <row r="90" spans="1:14" ht="14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</row>
    <row r="91" spans="1:14" ht="14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</row>
    <row r="92" spans="1:14" ht="14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</row>
    <row r="93" spans="1:14" ht="14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</row>
    <row r="94" spans="1:14" ht="14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</row>
    <row r="95" spans="1:14" ht="14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</row>
    <row r="96" spans="1:14" ht="14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</row>
    <row r="97" spans="1:14" ht="14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</row>
    <row r="98" spans="1:14" ht="14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</row>
    <row r="99" spans="1:14" ht="14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</row>
    <row r="100" spans="1:14" ht="14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ht="14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ht="14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ht="14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ht="12.75"/>
    <row r="105" spans="1:14" ht="12.75"/>
    <row r="106" spans="1:14" ht="12.75"/>
    <row r="107" spans="1:14" ht="12.75"/>
    <row r="108" spans="1:14" ht="12.75"/>
    <row r="109" spans="1:14" ht="12.75"/>
    <row r="110" spans="1:14" ht="12.75"/>
    <row r="111" spans="1:14" ht="12.75"/>
    <row r="112" spans="1:14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spans="22:22" ht="12.75"/>
    <row r="994" spans="22:22" ht="12.75"/>
    <row r="995" spans="22:22" ht="12.75"/>
    <row r="996" spans="22:22" ht="12.75"/>
    <row r="997" spans="22:22" ht="12.75"/>
    <row r="998" spans="22:22" ht="12.75"/>
    <row r="999" spans="22:22" ht="12.75"/>
    <row r="1000" spans="22:22" ht="12.75"/>
    <row r="1001" spans="22:22" ht="12.75"/>
    <row r="1002" spans="22:22" ht="12.75"/>
    <row r="1003" spans="22:22" ht="12.75">
      <c r="V1003" s="107">
        <f>Q1</f>
        <v>0</v>
      </c>
    </row>
  </sheetData>
  <mergeCells count="34">
    <mergeCell ref="Q27:R27"/>
    <mergeCell ref="S27:T27"/>
    <mergeCell ref="U27:V27"/>
    <mergeCell ref="Q3:R3"/>
    <mergeCell ref="S3:T3"/>
    <mergeCell ref="U3:V3"/>
    <mergeCell ref="Q15:R15"/>
    <mergeCell ref="S15:T15"/>
    <mergeCell ref="U15:V15"/>
    <mergeCell ref="M3:N3"/>
    <mergeCell ref="O3:P3"/>
    <mergeCell ref="C15:C16"/>
    <mergeCell ref="D15:D16"/>
    <mergeCell ref="E15:F15"/>
    <mergeCell ref="G15:H15"/>
    <mergeCell ref="I15:J15"/>
    <mergeCell ref="K15:L15"/>
    <mergeCell ref="M15:N15"/>
    <mergeCell ref="O15:P15"/>
    <mergeCell ref="C3:C4"/>
    <mergeCell ref="D3:D4"/>
    <mergeCell ref="E3:F3"/>
    <mergeCell ref="G3:H3"/>
    <mergeCell ref="I3:J3"/>
    <mergeCell ref="K3:L3"/>
    <mergeCell ref="M27:N27"/>
    <mergeCell ref="O27:P27"/>
    <mergeCell ref="C38:D38"/>
    <mergeCell ref="C27:C28"/>
    <mergeCell ref="D27:D28"/>
    <mergeCell ref="E27:F27"/>
    <mergeCell ref="G27:H27"/>
    <mergeCell ref="I27:J27"/>
    <mergeCell ref="K27:L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968"/>
  <sheetViews>
    <sheetView workbookViewId="0">
      <selection activeCell="K4" sqref="K4"/>
    </sheetView>
  </sheetViews>
  <sheetFormatPr defaultColWidth="12.5703125" defaultRowHeight="15" customHeight="1"/>
  <cols>
    <col min="1" max="2" width="8.85546875" customWidth="1"/>
    <col min="3" max="3" width="4.28515625" customWidth="1"/>
    <col min="4" max="4" width="31" customWidth="1"/>
    <col min="5" max="5" width="12.7109375" customWidth="1"/>
    <col min="6" max="6" width="11.85546875" customWidth="1"/>
    <col min="7" max="7" width="17" customWidth="1"/>
    <col min="8" max="8" width="18.140625" customWidth="1"/>
    <col min="9" max="9" width="12" customWidth="1"/>
    <col min="10" max="10" width="13.85546875" customWidth="1"/>
    <col min="11" max="11" width="7.7109375" customWidth="1"/>
    <col min="12" max="12" width="10.5703125" customWidth="1"/>
    <col min="13" max="13" width="8.140625" customWidth="1"/>
    <col min="14" max="14" width="9.85546875" customWidth="1"/>
    <col min="15" max="15" width="8.85546875" customWidth="1"/>
    <col min="16" max="16" width="10.7109375" customWidth="1"/>
    <col min="17" max="27" width="14.42578125" customWidth="1"/>
  </cols>
  <sheetData>
    <row r="1" spans="1:14" ht="15.7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ht="27.75" customHeight="1">
      <c r="A2" s="22"/>
      <c r="B2" s="22"/>
      <c r="C2" s="23" t="s">
        <v>46</v>
      </c>
    </row>
    <row r="3" spans="1:14" ht="30.75" customHeight="1" thickBot="1">
      <c r="A3" s="22"/>
      <c r="B3" s="22"/>
      <c r="C3" s="287" t="s">
        <v>47</v>
      </c>
      <c r="D3" s="288"/>
    </row>
    <row r="4" spans="1:14" s="126" customFormat="1" ht="96.75" customHeight="1" thickBot="1">
      <c r="A4" s="125"/>
      <c r="C4" s="127" t="s">
        <v>48</v>
      </c>
      <c r="D4" s="127" t="s">
        <v>49</v>
      </c>
      <c r="E4" s="127" t="s">
        <v>50</v>
      </c>
      <c r="F4" s="127" t="s">
        <v>51</v>
      </c>
      <c r="G4" s="127" t="s">
        <v>52</v>
      </c>
      <c r="H4" s="127" t="s">
        <v>53</v>
      </c>
      <c r="I4" s="127" t="s">
        <v>54</v>
      </c>
      <c r="J4" s="127" t="s">
        <v>55</v>
      </c>
    </row>
    <row r="5" spans="1:14" ht="15.75" customHeight="1" thickBot="1">
      <c r="A5" s="24"/>
      <c r="C5" s="25">
        <v>0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</row>
    <row r="6" spans="1:14" ht="15.75" customHeight="1">
      <c r="A6" s="24"/>
      <c r="C6" s="25">
        <v>1</v>
      </c>
      <c r="D6" s="13"/>
      <c r="E6" s="13"/>
      <c r="F6" s="13"/>
      <c r="G6" s="13"/>
      <c r="H6" s="13"/>
      <c r="I6" s="13"/>
      <c r="J6" s="13"/>
    </row>
    <row r="7" spans="1:14" ht="15.75" customHeight="1">
      <c r="A7" s="24"/>
      <c r="C7" s="25">
        <v>2</v>
      </c>
      <c r="D7" s="13"/>
      <c r="E7" s="13"/>
      <c r="F7" s="13"/>
      <c r="G7" s="13"/>
      <c r="H7" s="13"/>
      <c r="I7" s="13"/>
      <c r="J7" s="13"/>
    </row>
    <row r="8" spans="1:14" ht="15.75" customHeight="1">
      <c r="A8" s="24"/>
      <c r="C8" s="25">
        <v>3</v>
      </c>
      <c r="D8" s="13"/>
      <c r="E8" s="13"/>
      <c r="F8" s="13"/>
      <c r="G8" s="13"/>
      <c r="H8" s="13"/>
      <c r="I8" s="13"/>
      <c r="J8" s="13"/>
    </row>
    <row r="9" spans="1:14" ht="15.75" customHeight="1">
      <c r="A9" s="24"/>
      <c r="C9" s="25">
        <v>4</v>
      </c>
      <c r="D9" s="13"/>
      <c r="E9" s="13"/>
      <c r="F9" s="13"/>
      <c r="G9" s="13"/>
      <c r="H9" s="13"/>
      <c r="I9" s="13"/>
      <c r="J9" s="13"/>
    </row>
    <row r="10" spans="1:14" ht="15.75" customHeight="1">
      <c r="A10" s="24"/>
      <c r="C10" s="25">
        <v>5</v>
      </c>
      <c r="D10" s="13"/>
      <c r="E10" s="13"/>
      <c r="F10" s="13"/>
      <c r="G10" s="13"/>
      <c r="H10" s="13"/>
      <c r="I10" s="13"/>
      <c r="J10" s="13"/>
    </row>
    <row r="11" spans="1:14" ht="15.75" customHeight="1">
      <c r="A11" s="24"/>
      <c r="B11" s="24"/>
      <c r="C11" s="26"/>
      <c r="D11" s="26"/>
      <c r="E11" s="26"/>
      <c r="F11" s="26"/>
      <c r="G11" s="26"/>
      <c r="H11" s="26"/>
      <c r="I11" s="26"/>
    </row>
    <row r="12" spans="1:14" ht="15.75" customHeight="1">
      <c r="A12" s="27"/>
      <c r="B12" s="27"/>
      <c r="C12" s="3" t="s">
        <v>56</v>
      </c>
      <c r="D12" s="3"/>
      <c r="E12" s="3"/>
      <c r="F12" s="3"/>
      <c r="G12" s="12"/>
      <c r="H12" s="12"/>
      <c r="I12" s="12"/>
      <c r="J12" s="12"/>
      <c r="K12" s="12"/>
      <c r="L12" s="12"/>
      <c r="M12" s="12"/>
    </row>
    <row r="13" spans="1:14" ht="15.75" customHeight="1">
      <c r="A13" s="28"/>
      <c r="B13" s="28"/>
      <c r="C13" s="3" t="s">
        <v>57</v>
      </c>
      <c r="D13" s="3"/>
      <c r="E13" s="3"/>
      <c r="F13" s="3"/>
      <c r="G13" s="12"/>
      <c r="H13" s="12"/>
      <c r="I13" s="12"/>
    </row>
    <row r="14" spans="1:14" ht="15.75" customHeight="1">
      <c r="A14" s="28"/>
      <c r="B14" s="28"/>
      <c r="C14" s="4" t="s">
        <v>58</v>
      </c>
      <c r="D14" s="4"/>
      <c r="E14" s="4"/>
      <c r="F14" s="4"/>
    </row>
    <row r="15" spans="1:14" ht="15.75" customHeight="1">
      <c r="A15" s="28"/>
      <c r="B15" s="28"/>
      <c r="C15" s="4" t="s">
        <v>59</v>
      </c>
      <c r="D15" s="29"/>
      <c r="E15" s="4"/>
      <c r="F15" s="4"/>
    </row>
    <row r="16" spans="1:14" ht="15.75" customHeight="1">
      <c r="A16" s="28"/>
      <c r="B16" s="28"/>
      <c r="C16" s="4" t="s">
        <v>60</v>
      </c>
      <c r="D16" s="4"/>
      <c r="E16" s="4"/>
      <c r="F16" s="4"/>
    </row>
    <row r="17" spans="1:14" ht="15.7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ht="15.7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ht="15.7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 ht="15.7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ht="15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ht="15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1:14" ht="15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1:14" ht="15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4" ht="15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 ht="15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14" ht="15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 ht="15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1:14" ht="15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1:14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4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4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</row>
    <row r="37" spans="1:14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</row>
    <row r="38" spans="1:14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 spans="1:14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1:14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</row>
    <row r="41" spans="1:14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</row>
    <row r="42" spans="1:14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</row>
    <row r="43" spans="1:14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</row>
    <row r="44" spans="1:1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</row>
    <row r="45" spans="1:14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</row>
    <row r="46" spans="1:14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</row>
    <row r="47" spans="1:14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</row>
    <row r="48" spans="1:14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</row>
    <row r="49" spans="1:14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</row>
    <row r="50" spans="1:14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 spans="1:14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1:14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 spans="1:14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  <row r="54" spans="1:1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</row>
    <row r="55" spans="1:14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1:14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spans="1:14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</row>
    <row r="58" spans="1:14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1:14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 spans="1:14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</row>
    <row r="61" spans="1:14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spans="1:14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spans="1:14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64" spans="1:1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 spans="1:14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</row>
    <row r="66" spans="1:14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</row>
    <row r="67" spans="1:14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</row>
    <row r="68" spans="1:14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 spans="1:14" ht="15.75" customHeight="1"/>
    <row r="70" spans="1:14" ht="15.75" customHeight="1"/>
    <row r="71" spans="1:14" ht="15.75" customHeight="1"/>
    <row r="72" spans="1:14" ht="15.75" customHeight="1"/>
    <row r="73" spans="1:14" ht="15.75" customHeight="1"/>
    <row r="74" spans="1:14" ht="15.75" customHeight="1"/>
    <row r="75" spans="1:14" ht="15.75" customHeight="1"/>
    <row r="76" spans="1:14" ht="15.75" customHeight="1"/>
    <row r="77" spans="1:14" ht="15.75" customHeight="1"/>
    <row r="78" spans="1:14" ht="15.75" customHeight="1"/>
    <row r="79" spans="1:14" ht="15.75" customHeight="1"/>
    <row r="80" spans="1:1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mergeCells count="1">
    <mergeCell ref="C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002"/>
  <sheetViews>
    <sheetView workbookViewId="0">
      <selection activeCell="W5" sqref="W5:W19"/>
    </sheetView>
  </sheetViews>
  <sheetFormatPr defaultColWidth="12.5703125" defaultRowHeight="15" customHeight="1"/>
  <cols>
    <col min="1" max="1" width="6" customWidth="1"/>
    <col min="2" max="2" width="45.140625" customWidth="1"/>
    <col min="3" max="3" width="13.7109375" customWidth="1"/>
    <col min="4" max="11" width="12.5703125" customWidth="1"/>
    <col min="12" max="26" width="14.42578125" customWidth="1"/>
  </cols>
  <sheetData>
    <row r="1" spans="1:23" ht="27.75" customHeight="1">
      <c r="A1" s="300" t="s">
        <v>61</v>
      </c>
      <c r="B1" s="301"/>
      <c r="C1" s="301"/>
      <c r="D1" s="301"/>
      <c r="E1" s="302"/>
      <c r="F1" s="30"/>
      <c r="G1" s="30"/>
      <c r="H1" s="30"/>
      <c r="I1" s="30"/>
      <c r="J1" s="30"/>
      <c r="K1" s="30"/>
    </row>
    <row r="2" spans="1:23" s="251" customFormat="1" ht="27.75" customHeight="1">
      <c r="A2" s="266"/>
      <c r="B2" s="267"/>
      <c r="C2" s="267"/>
      <c r="D2" s="305" t="s">
        <v>3</v>
      </c>
      <c r="E2" s="283"/>
      <c r="F2" s="283"/>
      <c r="G2" s="283"/>
      <c r="H2" s="283"/>
      <c r="I2" s="283"/>
      <c r="J2" s="283"/>
      <c r="K2" s="283"/>
      <c r="L2" s="284"/>
    </row>
    <row r="3" spans="1:23" s="251" customFormat="1" ht="27.75" customHeight="1" thickBot="1">
      <c r="A3" s="266"/>
      <c r="B3" s="267"/>
      <c r="C3" s="267"/>
      <c r="D3" s="303" t="s">
        <v>313</v>
      </c>
      <c r="E3" s="304"/>
      <c r="F3" s="303" t="s">
        <v>300</v>
      </c>
      <c r="G3" s="304"/>
      <c r="H3" s="303" t="s">
        <v>301</v>
      </c>
      <c r="I3" s="304"/>
      <c r="J3" s="303" t="s">
        <v>303</v>
      </c>
      <c r="K3" s="304"/>
      <c r="L3" s="303" t="s">
        <v>302</v>
      </c>
      <c r="M3" s="304"/>
      <c r="N3" s="303" t="s">
        <v>299</v>
      </c>
      <c r="O3" s="304"/>
      <c r="P3" s="303" t="s">
        <v>304</v>
      </c>
      <c r="Q3" s="304"/>
      <c r="R3" s="303" t="s">
        <v>305</v>
      </c>
      <c r="S3" s="304"/>
      <c r="T3" s="303" t="s">
        <v>306</v>
      </c>
      <c r="U3" s="304" t="s">
        <v>10</v>
      </c>
      <c r="V3" s="303" t="s">
        <v>10</v>
      </c>
      <c r="W3" s="304"/>
    </row>
    <row r="4" spans="1:23" s="124" customFormat="1" ht="27" customHeight="1" thickBot="1">
      <c r="A4" s="128" t="s">
        <v>8</v>
      </c>
      <c r="B4" s="128" t="s">
        <v>62</v>
      </c>
      <c r="C4" s="128" t="s">
        <v>63</v>
      </c>
      <c r="D4" s="128" t="s">
        <v>64</v>
      </c>
      <c r="E4" s="128" t="s">
        <v>65</v>
      </c>
      <c r="F4" s="128" t="s">
        <v>64</v>
      </c>
      <c r="G4" s="128" t="s">
        <v>65</v>
      </c>
      <c r="H4" s="128" t="s">
        <v>64</v>
      </c>
      <c r="I4" s="128" t="s">
        <v>65</v>
      </c>
      <c r="J4" s="128" t="s">
        <v>64</v>
      </c>
      <c r="K4" s="128" t="s">
        <v>65</v>
      </c>
      <c r="L4" s="128" t="s">
        <v>64</v>
      </c>
      <c r="M4" s="128" t="s">
        <v>65</v>
      </c>
      <c r="N4" s="128" t="s">
        <v>64</v>
      </c>
      <c r="O4" s="128" t="s">
        <v>65</v>
      </c>
      <c r="P4" s="128" t="s">
        <v>64</v>
      </c>
      <c r="Q4" s="128" t="s">
        <v>65</v>
      </c>
      <c r="R4" s="128" t="s">
        <v>64</v>
      </c>
      <c r="S4" s="128" t="s">
        <v>65</v>
      </c>
      <c r="T4" s="128" t="s">
        <v>64</v>
      </c>
      <c r="U4" s="128" t="s">
        <v>65</v>
      </c>
      <c r="V4" s="128" t="s">
        <v>64</v>
      </c>
      <c r="W4" s="128" t="s">
        <v>65</v>
      </c>
    </row>
    <row r="5" spans="1:23" s="124" customFormat="1" ht="32.25" customHeight="1" thickBot="1">
      <c r="A5" s="130">
        <v>1</v>
      </c>
      <c r="B5" s="131" t="s">
        <v>66</v>
      </c>
      <c r="C5" s="131" t="s">
        <v>67</v>
      </c>
      <c r="D5" s="271">
        <v>22</v>
      </c>
      <c r="E5" s="271">
        <v>22</v>
      </c>
      <c r="F5" s="271">
        <v>22</v>
      </c>
      <c r="G5" s="271">
        <v>22</v>
      </c>
      <c r="H5" s="271">
        <v>22</v>
      </c>
      <c r="I5" s="271">
        <v>22</v>
      </c>
      <c r="J5" s="271">
        <v>22</v>
      </c>
      <c r="K5" s="271">
        <v>22</v>
      </c>
      <c r="L5" s="271">
        <v>22</v>
      </c>
      <c r="M5" s="271">
        <v>22</v>
      </c>
      <c r="N5" s="271">
        <v>22</v>
      </c>
      <c r="O5" s="271">
        <v>22</v>
      </c>
      <c r="P5" s="271">
        <v>22</v>
      </c>
      <c r="Q5" s="271">
        <v>22</v>
      </c>
      <c r="R5" s="271">
        <v>22</v>
      </c>
      <c r="S5" s="271">
        <v>22</v>
      </c>
      <c r="T5" s="271">
        <v>22</v>
      </c>
      <c r="U5" s="271">
        <v>22</v>
      </c>
      <c r="V5" s="132">
        <f>SUM(D5:U5)/2</f>
        <v>198</v>
      </c>
      <c r="W5" s="132">
        <f>SUM(D5:U5)/2</f>
        <v>198</v>
      </c>
    </row>
    <row r="6" spans="1:23" s="124" customFormat="1" ht="15.75" customHeight="1" thickBot="1">
      <c r="A6" s="298">
        <v>2</v>
      </c>
      <c r="B6" s="299" t="s">
        <v>68</v>
      </c>
      <c r="C6" s="131" t="s">
        <v>69</v>
      </c>
      <c r="D6" s="271">
        <v>1</v>
      </c>
      <c r="E6" s="271">
        <v>1</v>
      </c>
      <c r="F6" s="271">
        <v>1</v>
      </c>
      <c r="G6" s="271">
        <v>1</v>
      </c>
      <c r="H6" s="271">
        <v>1</v>
      </c>
      <c r="I6" s="271">
        <v>1</v>
      </c>
      <c r="J6" s="271">
        <v>1</v>
      </c>
      <c r="K6" s="271">
        <v>1</v>
      </c>
      <c r="L6" s="271">
        <v>1</v>
      </c>
      <c r="M6" s="271">
        <v>1</v>
      </c>
      <c r="N6" s="271">
        <v>1</v>
      </c>
      <c r="O6" s="271">
        <v>1</v>
      </c>
      <c r="P6" s="271">
        <v>1</v>
      </c>
      <c r="Q6" s="271">
        <v>1</v>
      </c>
      <c r="R6" s="271">
        <v>1</v>
      </c>
      <c r="S6" s="271">
        <v>1</v>
      </c>
      <c r="T6" s="271">
        <v>1</v>
      </c>
      <c r="U6" s="271">
        <v>1</v>
      </c>
      <c r="V6" s="132">
        <f t="shared" ref="V6:V19" si="0">SUM(D6:U6)/2</f>
        <v>9</v>
      </c>
      <c r="W6" s="132">
        <f t="shared" ref="W6:W19" si="1">SUM(D6:U6)/2</f>
        <v>9</v>
      </c>
    </row>
    <row r="7" spans="1:23" s="124" customFormat="1" ht="15.75" customHeight="1" thickBot="1">
      <c r="A7" s="276"/>
      <c r="B7" s="276"/>
      <c r="C7" s="131" t="s">
        <v>67</v>
      </c>
      <c r="D7" s="272">
        <v>22</v>
      </c>
      <c r="E7" s="272">
        <v>22</v>
      </c>
      <c r="F7" s="272">
        <v>22</v>
      </c>
      <c r="G7" s="272">
        <v>22</v>
      </c>
      <c r="H7" s="272">
        <v>22</v>
      </c>
      <c r="I7" s="272">
        <v>22</v>
      </c>
      <c r="J7" s="272">
        <v>22</v>
      </c>
      <c r="K7" s="272">
        <v>22</v>
      </c>
      <c r="L7" s="272">
        <v>22</v>
      </c>
      <c r="M7" s="272">
        <v>22</v>
      </c>
      <c r="N7" s="272">
        <v>22</v>
      </c>
      <c r="O7" s="272">
        <v>22</v>
      </c>
      <c r="P7" s="272">
        <v>22</v>
      </c>
      <c r="Q7" s="272">
        <v>22</v>
      </c>
      <c r="R7" s="272">
        <v>22</v>
      </c>
      <c r="S7" s="272">
        <v>22</v>
      </c>
      <c r="T7" s="272">
        <v>22</v>
      </c>
      <c r="U7" s="272">
        <v>22</v>
      </c>
      <c r="V7" s="132">
        <f t="shared" si="0"/>
        <v>198</v>
      </c>
      <c r="W7" s="132">
        <f t="shared" si="1"/>
        <v>198</v>
      </c>
    </row>
    <row r="8" spans="1:23" s="124" customFormat="1" ht="30.75" customHeight="1" thickBot="1">
      <c r="A8" s="277"/>
      <c r="B8" s="277"/>
      <c r="C8" s="131" t="s">
        <v>70</v>
      </c>
      <c r="D8" s="272">
        <v>4</v>
      </c>
      <c r="E8" s="272">
        <v>4</v>
      </c>
      <c r="F8" s="272">
        <v>4</v>
      </c>
      <c r="G8" s="272">
        <v>4</v>
      </c>
      <c r="H8" s="272">
        <v>4</v>
      </c>
      <c r="I8" s="272">
        <v>4</v>
      </c>
      <c r="J8" s="272">
        <v>4</v>
      </c>
      <c r="K8" s="272">
        <v>4</v>
      </c>
      <c r="L8" s="272">
        <v>4</v>
      </c>
      <c r="M8" s="272">
        <v>4</v>
      </c>
      <c r="N8" s="272">
        <v>4</v>
      </c>
      <c r="O8" s="272">
        <v>4</v>
      </c>
      <c r="P8" s="272">
        <v>4</v>
      </c>
      <c r="Q8" s="272">
        <v>4</v>
      </c>
      <c r="R8" s="272">
        <v>4</v>
      </c>
      <c r="S8" s="272">
        <v>4</v>
      </c>
      <c r="T8" s="272">
        <v>4</v>
      </c>
      <c r="U8" s="272">
        <v>4</v>
      </c>
      <c r="V8" s="132">
        <f t="shared" si="0"/>
        <v>36</v>
      </c>
      <c r="W8" s="132">
        <f t="shared" si="1"/>
        <v>36</v>
      </c>
    </row>
    <row r="9" spans="1:23" s="124" customFormat="1" ht="15.75" customHeight="1" thickBot="1">
      <c r="A9" s="298">
        <v>3</v>
      </c>
      <c r="B9" s="299" t="s">
        <v>71</v>
      </c>
      <c r="C9" s="131" t="s">
        <v>67</v>
      </c>
      <c r="D9" s="271">
        <v>28</v>
      </c>
      <c r="E9" s="271">
        <v>28</v>
      </c>
      <c r="F9" s="271">
        <v>28</v>
      </c>
      <c r="G9" s="271">
        <v>28</v>
      </c>
      <c r="H9" s="271">
        <v>28</v>
      </c>
      <c r="I9" s="271">
        <v>28</v>
      </c>
      <c r="J9" s="271">
        <v>28</v>
      </c>
      <c r="K9" s="271">
        <v>28</v>
      </c>
      <c r="L9" s="271">
        <v>28</v>
      </c>
      <c r="M9" s="271">
        <v>28</v>
      </c>
      <c r="N9" s="271">
        <v>28</v>
      </c>
      <c r="O9" s="271">
        <v>28</v>
      </c>
      <c r="P9" s="271">
        <v>28</v>
      </c>
      <c r="Q9" s="271">
        <v>28</v>
      </c>
      <c r="R9" s="271">
        <v>28</v>
      </c>
      <c r="S9" s="271">
        <v>28</v>
      </c>
      <c r="T9" s="271">
        <v>28</v>
      </c>
      <c r="U9" s="271">
        <v>28</v>
      </c>
      <c r="V9" s="132">
        <f t="shared" si="0"/>
        <v>252</v>
      </c>
      <c r="W9" s="132">
        <f t="shared" si="1"/>
        <v>252</v>
      </c>
    </row>
    <row r="10" spans="1:23" s="124" customFormat="1" ht="15.75" customHeight="1" thickBot="1">
      <c r="A10" s="277"/>
      <c r="B10" s="277"/>
      <c r="C10" s="131" t="s">
        <v>72</v>
      </c>
      <c r="D10" s="272">
        <v>19</v>
      </c>
      <c r="E10" s="272">
        <v>19</v>
      </c>
      <c r="F10" s="272">
        <v>19</v>
      </c>
      <c r="G10" s="272">
        <v>19</v>
      </c>
      <c r="H10" s="272">
        <v>19</v>
      </c>
      <c r="I10" s="272">
        <v>19</v>
      </c>
      <c r="J10" s="272">
        <v>19</v>
      </c>
      <c r="K10" s="272">
        <v>19</v>
      </c>
      <c r="L10" s="272">
        <v>19</v>
      </c>
      <c r="M10" s="272">
        <v>19</v>
      </c>
      <c r="N10" s="272">
        <v>19</v>
      </c>
      <c r="O10" s="272">
        <v>19</v>
      </c>
      <c r="P10" s="272">
        <v>19</v>
      </c>
      <c r="Q10" s="272">
        <v>19</v>
      </c>
      <c r="R10" s="272">
        <v>19</v>
      </c>
      <c r="S10" s="272">
        <v>19</v>
      </c>
      <c r="T10" s="272">
        <v>19</v>
      </c>
      <c r="U10" s="272">
        <v>19</v>
      </c>
      <c r="V10" s="132">
        <f t="shared" si="0"/>
        <v>171</v>
      </c>
      <c r="W10" s="132">
        <f t="shared" si="1"/>
        <v>171</v>
      </c>
    </row>
    <row r="11" spans="1:23" s="124" customFormat="1" ht="15.75" customHeight="1" thickBot="1">
      <c r="A11" s="298">
        <v>4</v>
      </c>
      <c r="B11" s="299" t="s">
        <v>73</v>
      </c>
      <c r="C11" s="131" t="s">
        <v>67</v>
      </c>
      <c r="D11" s="271">
        <v>0</v>
      </c>
      <c r="E11" s="271">
        <v>0</v>
      </c>
      <c r="F11" s="271">
        <v>0</v>
      </c>
      <c r="G11" s="271">
        <v>0</v>
      </c>
      <c r="H11" s="271">
        <v>0</v>
      </c>
      <c r="I11" s="271">
        <v>0</v>
      </c>
      <c r="J11" s="271">
        <v>0</v>
      </c>
      <c r="K11" s="271">
        <v>0</v>
      </c>
      <c r="L11" s="271">
        <v>0</v>
      </c>
      <c r="M11" s="271">
        <v>0</v>
      </c>
      <c r="N11" s="271">
        <v>0</v>
      </c>
      <c r="O11" s="271">
        <v>0</v>
      </c>
      <c r="P11" s="271">
        <v>0</v>
      </c>
      <c r="Q11" s="271">
        <v>0</v>
      </c>
      <c r="R11" s="271">
        <v>0</v>
      </c>
      <c r="S11" s="271">
        <v>0</v>
      </c>
      <c r="T11" s="271">
        <v>0</v>
      </c>
      <c r="U11" s="271">
        <v>0</v>
      </c>
      <c r="V11" s="132">
        <f t="shared" si="0"/>
        <v>0</v>
      </c>
      <c r="W11" s="132">
        <f t="shared" si="1"/>
        <v>0</v>
      </c>
    </row>
    <row r="12" spans="1:23" s="124" customFormat="1" ht="15.75" customHeight="1" thickBot="1">
      <c r="A12" s="277"/>
      <c r="B12" s="277"/>
      <c r="C12" s="132" t="s">
        <v>72</v>
      </c>
      <c r="D12" s="272">
        <v>0</v>
      </c>
      <c r="E12" s="272">
        <v>0</v>
      </c>
      <c r="F12" s="272">
        <v>0</v>
      </c>
      <c r="G12" s="272">
        <v>0</v>
      </c>
      <c r="H12" s="272">
        <v>0</v>
      </c>
      <c r="I12" s="272">
        <v>0</v>
      </c>
      <c r="J12" s="272">
        <v>0</v>
      </c>
      <c r="K12" s="272">
        <v>0</v>
      </c>
      <c r="L12" s="272">
        <v>0</v>
      </c>
      <c r="M12" s="272">
        <v>0</v>
      </c>
      <c r="N12" s="272">
        <v>0</v>
      </c>
      <c r="O12" s="272">
        <v>0</v>
      </c>
      <c r="P12" s="272">
        <v>0</v>
      </c>
      <c r="Q12" s="272">
        <v>0</v>
      </c>
      <c r="R12" s="272">
        <v>0</v>
      </c>
      <c r="S12" s="272">
        <v>0</v>
      </c>
      <c r="T12" s="272">
        <v>0</v>
      </c>
      <c r="U12" s="272">
        <v>0</v>
      </c>
      <c r="V12" s="132">
        <f t="shared" si="0"/>
        <v>0</v>
      </c>
      <c r="W12" s="132">
        <f t="shared" si="1"/>
        <v>0</v>
      </c>
    </row>
    <row r="13" spans="1:23" s="124" customFormat="1" ht="15.75" customHeight="1" thickBot="1">
      <c r="A13" s="298">
        <v>5</v>
      </c>
      <c r="B13" s="299" t="s">
        <v>74</v>
      </c>
      <c r="C13" s="131" t="s">
        <v>75</v>
      </c>
      <c r="D13" s="271">
        <v>0</v>
      </c>
      <c r="E13" s="271">
        <v>0</v>
      </c>
      <c r="F13" s="271">
        <v>0</v>
      </c>
      <c r="G13" s="271">
        <v>0</v>
      </c>
      <c r="H13" s="271">
        <v>0</v>
      </c>
      <c r="I13" s="271">
        <v>0</v>
      </c>
      <c r="J13" s="271">
        <v>0</v>
      </c>
      <c r="K13" s="271">
        <v>0</v>
      </c>
      <c r="L13" s="271">
        <v>0</v>
      </c>
      <c r="M13" s="271">
        <v>0</v>
      </c>
      <c r="N13" s="271">
        <v>0</v>
      </c>
      <c r="O13" s="271">
        <v>0</v>
      </c>
      <c r="P13" s="271">
        <v>0</v>
      </c>
      <c r="Q13" s="271">
        <v>0</v>
      </c>
      <c r="R13" s="271">
        <v>0</v>
      </c>
      <c r="S13" s="271">
        <v>0</v>
      </c>
      <c r="T13" s="271">
        <v>0</v>
      </c>
      <c r="U13" s="271">
        <v>0</v>
      </c>
      <c r="V13" s="132">
        <f t="shared" si="0"/>
        <v>0</v>
      </c>
      <c r="W13" s="132">
        <f t="shared" si="1"/>
        <v>0</v>
      </c>
    </row>
    <row r="14" spans="1:23" s="124" customFormat="1" ht="15.75" customHeight="1" thickBot="1">
      <c r="A14" s="276"/>
      <c r="B14" s="276"/>
      <c r="C14" s="131" t="s">
        <v>76</v>
      </c>
      <c r="D14" s="272">
        <v>0</v>
      </c>
      <c r="E14" s="272">
        <v>0</v>
      </c>
      <c r="F14" s="272">
        <v>0</v>
      </c>
      <c r="G14" s="272">
        <v>0</v>
      </c>
      <c r="H14" s="272">
        <v>0</v>
      </c>
      <c r="I14" s="272">
        <v>0</v>
      </c>
      <c r="J14" s="272">
        <v>0</v>
      </c>
      <c r="K14" s="272">
        <v>0</v>
      </c>
      <c r="L14" s="272">
        <v>0</v>
      </c>
      <c r="M14" s="272">
        <v>0</v>
      </c>
      <c r="N14" s="272">
        <v>0</v>
      </c>
      <c r="O14" s="272">
        <v>0</v>
      </c>
      <c r="P14" s="272">
        <v>0</v>
      </c>
      <c r="Q14" s="272">
        <v>0</v>
      </c>
      <c r="R14" s="272">
        <v>0</v>
      </c>
      <c r="S14" s="272">
        <v>0</v>
      </c>
      <c r="T14" s="272">
        <v>0</v>
      </c>
      <c r="U14" s="272">
        <v>0</v>
      </c>
      <c r="V14" s="132">
        <f t="shared" si="0"/>
        <v>0</v>
      </c>
      <c r="W14" s="132">
        <f t="shared" si="1"/>
        <v>0</v>
      </c>
    </row>
    <row r="15" spans="1:23" s="124" customFormat="1" ht="15.75" customHeight="1" thickBot="1">
      <c r="A15" s="277"/>
      <c r="B15" s="277"/>
      <c r="C15" s="131" t="s">
        <v>72</v>
      </c>
      <c r="D15" s="272">
        <v>0</v>
      </c>
      <c r="E15" s="272">
        <v>0</v>
      </c>
      <c r="F15" s="272">
        <v>0</v>
      </c>
      <c r="G15" s="272">
        <v>0</v>
      </c>
      <c r="H15" s="272">
        <v>0</v>
      </c>
      <c r="I15" s="272">
        <v>0</v>
      </c>
      <c r="J15" s="272">
        <v>0</v>
      </c>
      <c r="K15" s="272">
        <v>0</v>
      </c>
      <c r="L15" s="272">
        <v>0</v>
      </c>
      <c r="M15" s="272">
        <v>0</v>
      </c>
      <c r="N15" s="272">
        <v>0</v>
      </c>
      <c r="O15" s="272">
        <v>0</v>
      </c>
      <c r="P15" s="272">
        <v>0</v>
      </c>
      <c r="Q15" s="272">
        <v>0</v>
      </c>
      <c r="R15" s="272">
        <v>0</v>
      </c>
      <c r="S15" s="272">
        <v>0</v>
      </c>
      <c r="T15" s="272">
        <v>0</v>
      </c>
      <c r="U15" s="272">
        <v>0</v>
      </c>
      <c r="V15" s="132">
        <f t="shared" si="0"/>
        <v>0</v>
      </c>
      <c r="W15" s="132">
        <f t="shared" si="1"/>
        <v>0</v>
      </c>
    </row>
    <row r="16" spans="1:23" s="124" customFormat="1" ht="15.75" customHeight="1" thickBot="1">
      <c r="A16" s="298">
        <v>6</v>
      </c>
      <c r="B16" s="299" t="s">
        <v>77</v>
      </c>
      <c r="C16" s="131" t="s">
        <v>72</v>
      </c>
      <c r="D16" s="271">
        <v>0</v>
      </c>
      <c r="E16" s="271">
        <v>0</v>
      </c>
      <c r="F16" s="271">
        <v>0</v>
      </c>
      <c r="G16" s="271">
        <v>0</v>
      </c>
      <c r="H16" s="271">
        <v>0</v>
      </c>
      <c r="I16" s="271">
        <v>0</v>
      </c>
      <c r="J16" s="271">
        <v>0</v>
      </c>
      <c r="K16" s="271">
        <v>0</v>
      </c>
      <c r="L16" s="271">
        <v>0</v>
      </c>
      <c r="M16" s="271">
        <v>0</v>
      </c>
      <c r="N16" s="271">
        <v>0</v>
      </c>
      <c r="O16" s="271">
        <v>0</v>
      </c>
      <c r="P16" s="271">
        <v>0</v>
      </c>
      <c r="Q16" s="271">
        <v>0</v>
      </c>
      <c r="R16" s="271">
        <v>0</v>
      </c>
      <c r="S16" s="271">
        <v>0</v>
      </c>
      <c r="T16" s="271">
        <v>0</v>
      </c>
      <c r="U16" s="271">
        <v>0</v>
      </c>
      <c r="V16" s="132">
        <f t="shared" si="0"/>
        <v>0</v>
      </c>
      <c r="W16" s="132">
        <f t="shared" si="1"/>
        <v>0</v>
      </c>
    </row>
    <row r="17" spans="1:23" s="124" customFormat="1" ht="30" customHeight="1" thickBot="1">
      <c r="A17" s="277"/>
      <c r="B17" s="277"/>
      <c r="C17" s="131" t="s">
        <v>78</v>
      </c>
      <c r="D17" s="272">
        <v>0</v>
      </c>
      <c r="E17" s="272">
        <v>0</v>
      </c>
      <c r="F17" s="272">
        <v>0</v>
      </c>
      <c r="G17" s="272">
        <v>0</v>
      </c>
      <c r="H17" s="272">
        <v>0</v>
      </c>
      <c r="I17" s="272">
        <v>0</v>
      </c>
      <c r="J17" s="272">
        <v>0</v>
      </c>
      <c r="K17" s="272">
        <v>0</v>
      </c>
      <c r="L17" s="272">
        <v>0</v>
      </c>
      <c r="M17" s="272">
        <v>0</v>
      </c>
      <c r="N17" s="272">
        <v>0</v>
      </c>
      <c r="O17" s="272">
        <v>0</v>
      </c>
      <c r="P17" s="272">
        <v>0</v>
      </c>
      <c r="Q17" s="272">
        <v>0</v>
      </c>
      <c r="R17" s="272">
        <v>0</v>
      </c>
      <c r="S17" s="272">
        <v>0</v>
      </c>
      <c r="T17" s="272">
        <v>0</v>
      </c>
      <c r="U17" s="272">
        <v>0</v>
      </c>
      <c r="V17" s="132">
        <f t="shared" si="0"/>
        <v>0</v>
      </c>
      <c r="W17" s="132">
        <f t="shared" si="1"/>
        <v>0</v>
      </c>
    </row>
    <row r="18" spans="1:23" s="124" customFormat="1" ht="28.5" customHeight="1" thickBot="1">
      <c r="A18" s="298">
        <v>7</v>
      </c>
      <c r="B18" s="299" t="s">
        <v>79</v>
      </c>
      <c r="C18" s="131" t="s">
        <v>80</v>
      </c>
      <c r="D18" s="271">
        <v>0</v>
      </c>
      <c r="E18" s="271">
        <v>0</v>
      </c>
      <c r="F18" s="271">
        <v>0</v>
      </c>
      <c r="G18" s="271">
        <v>0</v>
      </c>
      <c r="H18" s="271">
        <v>0</v>
      </c>
      <c r="I18" s="271">
        <v>0</v>
      </c>
      <c r="J18" s="271">
        <v>0</v>
      </c>
      <c r="K18" s="271">
        <v>0</v>
      </c>
      <c r="L18" s="271">
        <v>0</v>
      </c>
      <c r="M18" s="271">
        <v>0</v>
      </c>
      <c r="N18" s="271">
        <v>0</v>
      </c>
      <c r="O18" s="271">
        <v>0</v>
      </c>
      <c r="P18" s="271">
        <v>0</v>
      </c>
      <c r="Q18" s="271">
        <v>0</v>
      </c>
      <c r="R18" s="271">
        <v>0</v>
      </c>
      <c r="S18" s="271">
        <v>0</v>
      </c>
      <c r="T18" s="271">
        <v>0</v>
      </c>
      <c r="U18" s="271">
        <v>0</v>
      </c>
      <c r="V18" s="132">
        <f t="shared" si="0"/>
        <v>0</v>
      </c>
      <c r="W18" s="132">
        <f t="shared" si="1"/>
        <v>0</v>
      </c>
    </row>
    <row r="19" spans="1:23" s="124" customFormat="1" ht="33.75" customHeight="1" thickBot="1">
      <c r="A19" s="277"/>
      <c r="B19" s="277"/>
      <c r="C19" s="131" t="s">
        <v>81</v>
      </c>
      <c r="D19" s="272">
        <v>0</v>
      </c>
      <c r="E19" s="272">
        <v>0</v>
      </c>
      <c r="F19" s="272">
        <v>0</v>
      </c>
      <c r="G19" s="272">
        <v>0</v>
      </c>
      <c r="H19" s="272">
        <v>0</v>
      </c>
      <c r="I19" s="272">
        <v>0</v>
      </c>
      <c r="J19" s="272">
        <v>0</v>
      </c>
      <c r="K19" s="272">
        <v>0</v>
      </c>
      <c r="L19" s="272">
        <v>0</v>
      </c>
      <c r="M19" s="272">
        <v>0</v>
      </c>
      <c r="N19" s="272">
        <v>0</v>
      </c>
      <c r="O19" s="272">
        <v>0</v>
      </c>
      <c r="P19" s="272">
        <v>0</v>
      </c>
      <c r="Q19" s="272">
        <v>0</v>
      </c>
      <c r="R19" s="272">
        <v>0</v>
      </c>
      <c r="S19" s="272">
        <v>0</v>
      </c>
      <c r="T19" s="272">
        <v>0</v>
      </c>
      <c r="U19" s="272">
        <v>0</v>
      </c>
      <c r="V19" s="132">
        <f t="shared" si="0"/>
        <v>0</v>
      </c>
      <c r="W19" s="132">
        <f t="shared" si="1"/>
        <v>0</v>
      </c>
    </row>
    <row r="20" spans="1:23" ht="15.75" customHeight="1">
      <c r="A20" s="32"/>
    </row>
    <row r="21" spans="1:23" ht="15.75" customHeight="1">
      <c r="A21" s="32"/>
    </row>
    <row r="22" spans="1:23" ht="15.75" customHeight="1">
      <c r="A22" s="32"/>
    </row>
    <row r="23" spans="1:23" ht="15.75" customHeight="1">
      <c r="A23" s="32"/>
    </row>
    <row r="24" spans="1:23" ht="15.75" customHeight="1">
      <c r="A24" s="32"/>
    </row>
    <row r="25" spans="1:23" ht="15.75" customHeight="1">
      <c r="A25" s="32"/>
    </row>
    <row r="26" spans="1:23" ht="15.75" customHeight="1">
      <c r="A26" s="32"/>
    </row>
    <row r="27" spans="1:23" ht="15.75" customHeight="1">
      <c r="A27" s="32"/>
    </row>
    <row r="28" spans="1:23" ht="15.75" customHeight="1">
      <c r="A28" s="32"/>
    </row>
    <row r="29" spans="1:23" ht="15.75" customHeight="1">
      <c r="A29" s="32"/>
    </row>
    <row r="30" spans="1:23" ht="15.75" customHeight="1">
      <c r="A30" s="32"/>
    </row>
    <row r="31" spans="1:23" ht="15.75" customHeight="1">
      <c r="A31" s="32"/>
    </row>
    <row r="32" spans="1:23" ht="15.75" customHeight="1">
      <c r="A32" s="32"/>
    </row>
    <row r="33" spans="1:1" ht="15.75" customHeight="1">
      <c r="A33" s="32"/>
    </row>
    <row r="34" spans="1:1" ht="15.75" customHeight="1">
      <c r="A34" s="32"/>
    </row>
    <row r="35" spans="1:1" ht="15.75" customHeight="1">
      <c r="A35" s="32"/>
    </row>
    <row r="36" spans="1:1" ht="15.75" customHeight="1">
      <c r="A36" s="32"/>
    </row>
    <row r="37" spans="1:1" ht="15.75" customHeight="1">
      <c r="A37" s="32"/>
    </row>
    <row r="38" spans="1:1" ht="15.75" customHeight="1">
      <c r="A38" s="32"/>
    </row>
    <row r="39" spans="1:1" ht="15.75" customHeight="1">
      <c r="A39" s="32"/>
    </row>
    <row r="40" spans="1:1" ht="15.75" customHeight="1">
      <c r="A40" s="32"/>
    </row>
    <row r="41" spans="1:1" ht="15.75" customHeight="1">
      <c r="A41" s="32"/>
    </row>
    <row r="42" spans="1:1" ht="15.75" customHeight="1">
      <c r="A42" s="32"/>
    </row>
    <row r="43" spans="1:1" ht="15.75" customHeight="1">
      <c r="A43" s="32"/>
    </row>
    <row r="44" spans="1:1" ht="15.75" customHeight="1">
      <c r="A44" s="32"/>
    </row>
    <row r="45" spans="1:1" ht="15.75" customHeight="1">
      <c r="A45" s="32"/>
    </row>
    <row r="46" spans="1:1" ht="15.75" customHeight="1">
      <c r="A46" s="32"/>
    </row>
    <row r="47" spans="1:1" ht="15.75" customHeight="1">
      <c r="A47" s="32"/>
    </row>
    <row r="48" spans="1:1" ht="15.75" customHeight="1">
      <c r="A48" s="32"/>
    </row>
    <row r="49" spans="1:1" ht="15.75" customHeight="1">
      <c r="A49" s="32"/>
    </row>
    <row r="50" spans="1:1" ht="15.75" customHeight="1">
      <c r="A50" s="32"/>
    </row>
    <row r="51" spans="1:1" ht="15.75" customHeight="1">
      <c r="A51" s="32"/>
    </row>
    <row r="52" spans="1:1" ht="15.75" customHeight="1">
      <c r="A52" s="32"/>
    </row>
    <row r="53" spans="1:1" ht="15.75" customHeight="1">
      <c r="A53" s="32"/>
    </row>
    <row r="54" spans="1:1" ht="15.75" customHeight="1">
      <c r="A54" s="32"/>
    </row>
    <row r="55" spans="1:1" ht="15.75" customHeight="1">
      <c r="A55" s="32"/>
    </row>
    <row r="56" spans="1:1" ht="15.75" customHeight="1">
      <c r="A56" s="32"/>
    </row>
    <row r="57" spans="1:1" ht="15.75" customHeight="1">
      <c r="A57" s="32"/>
    </row>
    <row r="58" spans="1:1" ht="15.75" customHeight="1">
      <c r="A58" s="32"/>
    </row>
    <row r="59" spans="1:1" ht="15.75" customHeight="1">
      <c r="A59" s="32"/>
    </row>
    <row r="60" spans="1:1" ht="15.75" customHeight="1">
      <c r="A60" s="32"/>
    </row>
    <row r="61" spans="1:1" ht="15.75" customHeight="1">
      <c r="A61" s="32"/>
    </row>
    <row r="62" spans="1:1" ht="15.75" customHeight="1">
      <c r="A62" s="32"/>
    </row>
    <row r="63" spans="1:1" ht="15.75" customHeight="1">
      <c r="A63" s="32"/>
    </row>
    <row r="64" spans="1:1" ht="15.75" customHeight="1">
      <c r="A64" s="32"/>
    </row>
    <row r="65" spans="1:1" ht="15.75" customHeight="1">
      <c r="A65" s="32"/>
    </row>
    <row r="66" spans="1:1" ht="15.75" customHeight="1">
      <c r="A66" s="32"/>
    </row>
    <row r="67" spans="1:1" ht="15.75" customHeight="1">
      <c r="A67" s="32"/>
    </row>
    <row r="68" spans="1:1" ht="15.75" customHeight="1">
      <c r="A68" s="32"/>
    </row>
    <row r="69" spans="1:1" ht="15.75" customHeight="1">
      <c r="A69" s="32"/>
    </row>
    <row r="70" spans="1:1" ht="15.75" customHeight="1">
      <c r="A70" s="32"/>
    </row>
    <row r="71" spans="1:1" ht="15.75" customHeight="1">
      <c r="A71" s="32"/>
    </row>
    <row r="72" spans="1:1" ht="15.75" customHeight="1">
      <c r="A72" s="32"/>
    </row>
    <row r="73" spans="1:1" ht="15.75" customHeight="1">
      <c r="A73" s="32"/>
    </row>
    <row r="74" spans="1:1" ht="15.75" customHeight="1">
      <c r="A74" s="32"/>
    </row>
    <row r="75" spans="1:1" ht="15.75" customHeight="1">
      <c r="A75" s="32"/>
    </row>
    <row r="76" spans="1:1" ht="15.75" customHeight="1">
      <c r="A76" s="32"/>
    </row>
    <row r="77" spans="1:1" ht="15.75" customHeight="1">
      <c r="A77" s="32"/>
    </row>
    <row r="78" spans="1:1" ht="15.75" customHeight="1">
      <c r="A78" s="32"/>
    </row>
    <row r="79" spans="1:1" ht="15.75" customHeight="1">
      <c r="A79" s="32"/>
    </row>
    <row r="80" spans="1:1" ht="15.75" customHeight="1">
      <c r="A80" s="32"/>
    </row>
    <row r="81" spans="1:1" ht="15.75" customHeight="1">
      <c r="A81" s="32"/>
    </row>
    <row r="82" spans="1:1" ht="15.75" customHeight="1">
      <c r="A82" s="32"/>
    </row>
    <row r="83" spans="1:1" ht="15.75" customHeight="1">
      <c r="A83" s="32"/>
    </row>
    <row r="84" spans="1:1" ht="15.75" customHeight="1">
      <c r="A84" s="32"/>
    </row>
    <row r="85" spans="1:1" ht="15.75" customHeight="1">
      <c r="A85" s="32"/>
    </row>
    <row r="86" spans="1:1" ht="15.75" customHeight="1">
      <c r="A86" s="32"/>
    </row>
    <row r="87" spans="1:1" ht="15.75" customHeight="1">
      <c r="A87" s="32"/>
    </row>
    <row r="88" spans="1:1" ht="15.75" customHeight="1">
      <c r="A88" s="32"/>
    </row>
    <row r="89" spans="1:1" ht="15.75" customHeight="1">
      <c r="A89" s="32"/>
    </row>
    <row r="90" spans="1:1" ht="15.75" customHeight="1">
      <c r="A90" s="32"/>
    </row>
    <row r="91" spans="1:1" ht="15.75" customHeight="1">
      <c r="A91" s="32"/>
    </row>
    <row r="92" spans="1:1" ht="15.75" customHeight="1">
      <c r="A92" s="32"/>
    </row>
    <row r="93" spans="1:1" ht="15.75" customHeight="1">
      <c r="A93" s="32"/>
    </row>
    <row r="94" spans="1:1" ht="15.75" customHeight="1">
      <c r="A94" s="32"/>
    </row>
    <row r="95" spans="1:1" ht="15.75" customHeight="1">
      <c r="A95" s="32"/>
    </row>
    <row r="96" spans="1:1" ht="15.75" customHeight="1">
      <c r="A96" s="32"/>
    </row>
    <row r="97" spans="1:1" ht="15.75" customHeight="1">
      <c r="A97" s="32"/>
    </row>
    <row r="98" spans="1:1" ht="15.75" customHeight="1">
      <c r="A98" s="32"/>
    </row>
    <row r="99" spans="1:1" ht="15.75" customHeight="1">
      <c r="A99" s="32"/>
    </row>
    <row r="100" spans="1:1" ht="15.75" customHeight="1">
      <c r="A100" s="32"/>
    </row>
    <row r="101" spans="1:1" ht="15.75" customHeight="1">
      <c r="A101" s="32"/>
    </row>
    <row r="102" spans="1:1" ht="15.75" customHeight="1">
      <c r="A102" s="32"/>
    </row>
    <row r="103" spans="1:1" ht="15.75" customHeight="1"/>
    <row r="104" spans="1:1" ht="15.75" customHeight="1"/>
    <row r="105" spans="1:1" ht="15.75" customHeight="1"/>
    <row r="106" spans="1:1" ht="15.75" customHeight="1"/>
    <row r="107" spans="1:1" ht="15.75" customHeight="1"/>
    <row r="108" spans="1:1" ht="15.75" customHeight="1"/>
    <row r="109" spans="1:1" ht="15.75" customHeight="1"/>
    <row r="110" spans="1:1" ht="15.75" customHeight="1"/>
    <row r="111" spans="1:1" ht="15.75" customHeight="1"/>
    <row r="112" spans="1: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4">
    <mergeCell ref="V3:W3"/>
    <mergeCell ref="D2:L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A13:A15"/>
    <mergeCell ref="B13:B15"/>
    <mergeCell ref="A16:A17"/>
    <mergeCell ref="B16:B17"/>
    <mergeCell ref="A18:A19"/>
    <mergeCell ref="B18:B19"/>
    <mergeCell ref="A11:A12"/>
    <mergeCell ref="B11:B12"/>
    <mergeCell ref="A1:E1"/>
    <mergeCell ref="A6:A8"/>
    <mergeCell ref="B6:B8"/>
    <mergeCell ref="A9:A10"/>
    <mergeCell ref="B9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998"/>
  <sheetViews>
    <sheetView tabSelected="1" topLeftCell="A46" workbookViewId="0">
      <selection activeCell="B61" sqref="B61:D61"/>
    </sheetView>
  </sheetViews>
  <sheetFormatPr defaultColWidth="12.5703125" defaultRowHeight="15" customHeight="1"/>
  <cols>
    <col min="1" max="2" width="5.42578125" customWidth="1"/>
    <col min="3" max="7" width="12.5703125" customWidth="1"/>
    <col min="8" max="8" width="9" customWidth="1"/>
    <col min="9" max="9" width="9.42578125" customWidth="1"/>
    <col min="10" max="13" width="12.5703125" customWidth="1"/>
    <col min="14" max="14" width="12.7109375" customWidth="1"/>
    <col min="15" max="16" width="13.85546875" customWidth="1"/>
    <col min="17" max="17" width="12.5703125" customWidth="1"/>
    <col min="18" max="26" width="14.42578125" customWidth="1"/>
  </cols>
  <sheetData>
    <row r="1" spans="1:17" ht="24.75" customHeight="1">
      <c r="A1" s="33"/>
      <c r="B1" s="311" t="s">
        <v>82</v>
      </c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34"/>
      <c r="Q1" s="34"/>
    </row>
    <row r="2" spans="1:17" ht="21" customHeight="1">
      <c r="A2" s="33"/>
      <c r="B2" s="311" t="s">
        <v>83</v>
      </c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34"/>
      <c r="P2" s="34"/>
      <c r="Q2" s="34"/>
    </row>
    <row r="3" spans="1:17" ht="27" customHeight="1">
      <c r="A3" s="35"/>
      <c r="B3" s="311" t="s">
        <v>84</v>
      </c>
      <c r="C3" s="288"/>
      <c r="D3" s="288"/>
      <c r="E3" s="288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27" customHeight="1">
      <c r="A4" s="36"/>
      <c r="B4" s="312" t="s">
        <v>329</v>
      </c>
      <c r="C4" s="288"/>
      <c r="D4" s="288"/>
      <c r="E4" s="37"/>
      <c r="F4" s="312" t="s">
        <v>268</v>
      </c>
      <c r="G4" s="288"/>
      <c r="H4" s="38"/>
      <c r="I4" s="37"/>
      <c r="J4" s="312" t="s">
        <v>269</v>
      </c>
      <c r="K4" s="288"/>
      <c r="L4" s="36"/>
      <c r="M4" s="36"/>
      <c r="N4" s="38"/>
      <c r="O4" s="312" t="s">
        <v>87</v>
      </c>
      <c r="P4" s="288"/>
      <c r="Q4" s="288"/>
    </row>
    <row r="5" spans="1:17" s="126" customFormat="1" ht="30.75" customHeight="1">
      <c r="A5" s="137"/>
      <c r="B5" s="306" t="s">
        <v>88</v>
      </c>
      <c r="C5" s="306" t="s">
        <v>50</v>
      </c>
      <c r="D5" s="306" t="s">
        <v>89</v>
      </c>
      <c r="E5" s="306" t="s">
        <v>90</v>
      </c>
      <c r="F5" s="306" t="s">
        <v>91</v>
      </c>
      <c r="G5" s="306" t="s">
        <v>92</v>
      </c>
      <c r="H5" s="306" t="s">
        <v>93</v>
      </c>
      <c r="I5" s="309" t="s">
        <v>94</v>
      </c>
      <c r="J5" s="308" t="s">
        <v>95</v>
      </c>
      <c r="K5" s="310"/>
      <c r="L5" s="310"/>
      <c r="M5" s="286"/>
      <c r="N5" s="306" t="s">
        <v>96</v>
      </c>
      <c r="O5" s="306" t="s">
        <v>97</v>
      </c>
      <c r="P5" s="308" t="s">
        <v>98</v>
      </c>
      <c r="Q5" s="286"/>
    </row>
    <row r="6" spans="1:17" s="126" customFormat="1" ht="70.5" customHeight="1">
      <c r="A6" s="137"/>
      <c r="B6" s="307"/>
      <c r="C6" s="307"/>
      <c r="D6" s="307"/>
      <c r="E6" s="307"/>
      <c r="F6" s="307"/>
      <c r="G6" s="307"/>
      <c r="H6" s="307"/>
      <c r="I6" s="307"/>
      <c r="J6" s="147" t="s">
        <v>99</v>
      </c>
      <c r="K6" s="147" t="s">
        <v>100</v>
      </c>
      <c r="L6" s="147" t="s">
        <v>101</v>
      </c>
      <c r="M6" s="147" t="s">
        <v>23</v>
      </c>
      <c r="N6" s="307"/>
      <c r="O6" s="307"/>
      <c r="P6" s="148" t="s">
        <v>102</v>
      </c>
      <c r="Q6" s="148" t="s">
        <v>103</v>
      </c>
    </row>
    <row r="7" spans="1:17" s="124" customFormat="1" ht="20.25" customHeight="1">
      <c r="A7" s="133"/>
      <c r="B7" s="134">
        <v>1</v>
      </c>
      <c r="C7" s="134">
        <v>2</v>
      </c>
      <c r="D7" s="134">
        <v>3</v>
      </c>
      <c r="E7" s="134">
        <v>4</v>
      </c>
      <c r="F7" s="134">
        <v>5</v>
      </c>
      <c r="G7" s="134">
        <v>6</v>
      </c>
      <c r="H7" s="134">
        <v>7</v>
      </c>
      <c r="I7" s="134">
        <v>8</v>
      </c>
      <c r="J7" s="134">
        <v>9</v>
      </c>
      <c r="K7" s="134">
        <v>10</v>
      </c>
      <c r="L7" s="134">
        <v>11</v>
      </c>
      <c r="M7" s="134">
        <v>12</v>
      </c>
      <c r="N7" s="134">
        <v>13</v>
      </c>
      <c r="O7" s="134">
        <v>14</v>
      </c>
      <c r="P7" s="134">
        <v>15</v>
      </c>
      <c r="Q7" s="134">
        <v>16</v>
      </c>
    </row>
    <row r="8" spans="1:17" s="124" customFormat="1" ht="20.25" customHeight="1">
      <c r="A8" s="133"/>
      <c r="B8" s="134">
        <v>1</v>
      </c>
      <c r="C8" s="134" t="s">
        <v>104</v>
      </c>
      <c r="D8" s="142">
        <v>0</v>
      </c>
      <c r="E8" s="142">
        <v>2</v>
      </c>
      <c r="F8" s="141">
        <v>0.75</v>
      </c>
      <c r="G8" s="142">
        <f>SUM(E8*F8)</f>
        <v>1.5</v>
      </c>
      <c r="H8" s="150">
        <v>35</v>
      </c>
      <c r="I8" s="142">
        <f>SUM(G8*H8/100)</f>
        <v>0.52500000000000002</v>
      </c>
      <c r="J8" s="142">
        <f>SUM(I8)</f>
        <v>0.52500000000000002</v>
      </c>
      <c r="K8" s="142">
        <v>0</v>
      </c>
      <c r="L8" s="142">
        <v>0</v>
      </c>
      <c r="M8" s="142">
        <f>SUM(J8:L8)</f>
        <v>0.52500000000000002</v>
      </c>
      <c r="N8" s="141">
        <v>65</v>
      </c>
      <c r="O8" s="142">
        <f>SUM(G8-I8)</f>
        <v>0.97499999999999998</v>
      </c>
      <c r="P8" s="142">
        <v>0</v>
      </c>
      <c r="Q8" s="141">
        <v>0</v>
      </c>
    </row>
    <row r="9" spans="1:17" s="124" customFormat="1" ht="21.75" customHeight="1">
      <c r="A9" s="133"/>
      <c r="B9" s="134">
        <v>2</v>
      </c>
      <c r="C9" s="134" t="s">
        <v>105</v>
      </c>
      <c r="D9" s="142">
        <v>0</v>
      </c>
      <c r="E9" s="142">
        <v>0</v>
      </c>
      <c r="F9" s="141">
        <v>0.3</v>
      </c>
      <c r="G9" s="142">
        <f t="shared" ref="G9:G11" si="0">SUM(E9*F9)</f>
        <v>0</v>
      </c>
      <c r="H9" s="150">
        <v>35</v>
      </c>
      <c r="I9" s="142">
        <f t="shared" ref="I9:I11" si="1">SUM(G9*H9/100)</f>
        <v>0</v>
      </c>
      <c r="J9" s="142">
        <f t="shared" ref="J9:J11" si="2">SUM(I9)</f>
        <v>0</v>
      </c>
      <c r="K9" s="142">
        <v>0</v>
      </c>
      <c r="L9" s="142">
        <v>0</v>
      </c>
      <c r="M9" s="142">
        <f t="shared" ref="M9:M11" si="3">SUM(J9:L9)</f>
        <v>0</v>
      </c>
      <c r="N9" s="141">
        <v>65</v>
      </c>
      <c r="O9" s="142">
        <f t="shared" ref="O9:O11" si="4">SUM(G9-I9)</f>
        <v>0</v>
      </c>
      <c r="P9" s="142">
        <v>0</v>
      </c>
      <c r="Q9" s="141">
        <v>0</v>
      </c>
    </row>
    <row r="10" spans="1:17" s="124" customFormat="1" ht="21.75" customHeight="1">
      <c r="A10" s="133"/>
      <c r="B10" s="134">
        <v>3</v>
      </c>
      <c r="C10" s="134" t="s">
        <v>106</v>
      </c>
      <c r="D10" s="142">
        <v>0</v>
      </c>
      <c r="E10" s="142">
        <v>0</v>
      </c>
      <c r="F10" s="141">
        <v>0.15</v>
      </c>
      <c r="G10" s="142">
        <f t="shared" si="0"/>
        <v>0</v>
      </c>
      <c r="H10" s="150">
        <v>35</v>
      </c>
      <c r="I10" s="142">
        <f t="shared" si="1"/>
        <v>0</v>
      </c>
      <c r="J10" s="142">
        <f t="shared" si="2"/>
        <v>0</v>
      </c>
      <c r="K10" s="142">
        <v>0</v>
      </c>
      <c r="L10" s="142">
        <v>0</v>
      </c>
      <c r="M10" s="142">
        <f t="shared" si="3"/>
        <v>0</v>
      </c>
      <c r="N10" s="141">
        <v>65</v>
      </c>
      <c r="O10" s="142">
        <f t="shared" si="4"/>
        <v>0</v>
      </c>
      <c r="P10" s="142">
        <v>0</v>
      </c>
      <c r="Q10" s="141">
        <v>0</v>
      </c>
    </row>
    <row r="11" spans="1:17" s="124" customFormat="1" ht="22.5" customHeight="1">
      <c r="A11" s="133"/>
      <c r="B11" s="134">
        <v>4</v>
      </c>
      <c r="C11" s="134" t="s">
        <v>107</v>
      </c>
      <c r="D11" s="142">
        <v>0</v>
      </c>
      <c r="E11" s="142">
        <v>0</v>
      </c>
      <c r="F11" s="141">
        <v>0.15</v>
      </c>
      <c r="G11" s="142">
        <f t="shared" si="0"/>
        <v>0</v>
      </c>
      <c r="H11" s="150">
        <v>35</v>
      </c>
      <c r="I11" s="142">
        <f t="shared" si="1"/>
        <v>0</v>
      </c>
      <c r="J11" s="142">
        <f t="shared" si="2"/>
        <v>0</v>
      </c>
      <c r="K11" s="142">
        <v>0</v>
      </c>
      <c r="L11" s="142">
        <v>0</v>
      </c>
      <c r="M11" s="142">
        <f t="shared" si="3"/>
        <v>0</v>
      </c>
      <c r="N11" s="141">
        <v>65</v>
      </c>
      <c r="O11" s="142">
        <f t="shared" si="4"/>
        <v>0</v>
      </c>
      <c r="P11" s="142">
        <v>0</v>
      </c>
      <c r="Q11" s="141">
        <v>0</v>
      </c>
    </row>
    <row r="12" spans="1:17" s="146" customFormat="1" ht="24" customHeight="1">
      <c r="A12" s="143"/>
      <c r="B12" s="144"/>
      <c r="C12" s="31" t="s">
        <v>23</v>
      </c>
      <c r="D12" s="145">
        <f>SUM(D8:D11)</f>
        <v>0</v>
      </c>
      <c r="E12" s="145">
        <f t="shared" ref="E12:Q12" si="5">SUM(E8:E11)</f>
        <v>2</v>
      </c>
      <c r="F12" s="145">
        <f t="shared" si="5"/>
        <v>1.3499999999999999</v>
      </c>
      <c r="G12" s="145">
        <f t="shared" si="5"/>
        <v>1.5</v>
      </c>
      <c r="H12" s="145"/>
      <c r="I12" s="145">
        <f t="shared" si="5"/>
        <v>0.52500000000000002</v>
      </c>
      <c r="J12" s="145">
        <f t="shared" si="5"/>
        <v>0.52500000000000002</v>
      </c>
      <c r="K12" s="145">
        <f t="shared" si="5"/>
        <v>0</v>
      </c>
      <c r="L12" s="145">
        <f t="shared" si="5"/>
        <v>0</v>
      </c>
      <c r="M12" s="145">
        <f t="shared" si="5"/>
        <v>0.52500000000000002</v>
      </c>
      <c r="N12" s="145"/>
      <c r="O12" s="145">
        <f t="shared" si="5"/>
        <v>0.97499999999999998</v>
      </c>
      <c r="P12" s="145">
        <f t="shared" si="5"/>
        <v>0</v>
      </c>
      <c r="Q12" s="145">
        <f t="shared" si="5"/>
        <v>0</v>
      </c>
    </row>
    <row r="13" spans="1:17" ht="15.75" customHeight="1"/>
    <row r="14" spans="1:17" ht="15.75" customHeight="1">
      <c r="A14" s="35"/>
      <c r="B14" s="311" t="s">
        <v>108</v>
      </c>
      <c r="C14" s="288"/>
      <c r="D14" s="288"/>
      <c r="E14" s="288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29.25" customHeight="1">
      <c r="A15" s="36"/>
      <c r="B15" s="312" t="s">
        <v>329</v>
      </c>
      <c r="C15" s="288"/>
      <c r="D15" s="288"/>
      <c r="E15" s="37"/>
      <c r="F15" s="312" t="s">
        <v>268</v>
      </c>
      <c r="G15" s="288"/>
      <c r="H15" s="38"/>
      <c r="I15" s="37"/>
      <c r="J15" s="312" t="s">
        <v>269</v>
      </c>
      <c r="K15" s="288"/>
      <c r="L15" s="36"/>
      <c r="M15" s="36"/>
      <c r="N15" s="38"/>
      <c r="O15" s="312" t="s">
        <v>87</v>
      </c>
      <c r="P15" s="288"/>
      <c r="Q15" s="288"/>
    </row>
    <row r="16" spans="1:17" s="126" customFormat="1" ht="35.25" customHeight="1">
      <c r="A16" s="137"/>
      <c r="B16" s="306" t="s">
        <v>88</v>
      </c>
      <c r="C16" s="306" t="s">
        <v>50</v>
      </c>
      <c r="D16" s="306" t="s">
        <v>89</v>
      </c>
      <c r="E16" s="306" t="s">
        <v>90</v>
      </c>
      <c r="F16" s="306" t="s">
        <v>91</v>
      </c>
      <c r="G16" s="306" t="s">
        <v>92</v>
      </c>
      <c r="H16" s="306" t="s">
        <v>93</v>
      </c>
      <c r="I16" s="309" t="s">
        <v>94</v>
      </c>
      <c r="J16" s="308" t="s">
        <v>95</v>
      </c>
      <c r="K16" s="310"/>
      <c r="L16" s="310"/>
      <c r="M16" s="286"/>
      <c r="N16" s="306" t="s">
        <v>96</v>
      </c>
      <c r="O16" s="306" t="s">
        <v>97</v>
      </c>
      <c r="P16" s="308" t="s">
        <v>98</v>
      </c>
      <c r="Q16" s="286"/>
    </row>
    <row r="17" spans="1:17" s="126" customFormat="1" ht="57.75" customHeight="1">
      <c r="A17" s="137"/>
      <c r="B17" s="307"/>
      <c r="C17" s="307"/>
      <c r="D17" s="307"/>
      <c r="E17" s="307"/>
      <c r="F17" s="307"/>
      <c r="G17" s="307"/>
      <c r="H17" s="307"/>
      <c r="I17" s="307"/>
      <c r="J17" s="147" t="s">
        <v>99</v>
      </c>
      <c r="K17" s="147" t="s">
        <v>100</v>
      </c>
      <c r="L17" s="147" t="s">
        <v>101</v>
      </c>
      <c r="M17" s="147" t="s">
        <v>23</v>
      </c>
      <c r="N17" s="307"/>
      <c r="O17" s="307"/>
      <c r="P17" s="148" t="s">
        <v>102</v>
      </c>
      <c r="Q17" s="148" t="s">
        <v>103</v>
      </c>
    </row>
    <row r="18" spans="1:17" s="124" customFormat="1" ht="21.75" customHeight="1">
      <c r="A18" s="133"/>
      <c r="B18" s="134">
        <v>1</v>
      </c>
      <c r="C18" s="134">
        <v>2</v>
      </c>
      <c r="D18" s="134">
        <v>3</v>
      </c>
      <c r="E18" s="134">
        <v>4</v>
      </c>
      <c r="F18" s="134">
        <v>5</v>
      </c>
      <c r="G18" s="134">
        <v>6</v>
      </c>
      <c r="H18" s="134">
        <v>7</v>
      </c>
      <c r="I18" s="134">
        <v>8</v>
      </c>
      <c r="J18" s="134">
        <v>9</v>
      </c>
      <c r="K18" s="134">
        <v>10</v>
      </c>
      <c r="L18" s="134">
        <v>11</v>
      </c>
      <c r="M18" s="134">
        <v>12</v>
      </c>
      <c r="N18" s="134">
        <v>13</v>
      </c>
      <c r="O18" s="134">
        <v>14</v>
      </c>
      <c r="P18" s="134">
        <v>15</v>
      </c>
      <c r="Q18" s="134">
        <v>16</v>
      </c>
    </row>
    <row r="19" spans="1:17" s="124" customFormat="1" ht="23.25" customHeight="1">
      <c r="A19" s="133"/>
      <c r="B19" s="134">
        <v>1</v>
      </c>
      <c r="C19" s="134" t="s">
        <v>109</v>
      </c>
      <c r="D19" s="139">
        <v>80</v>
      </c>
      <c r="E19" s="139">
        <v>98</v>
      </c>
      <c r="F19" s="140">
        <v>1</v>
      </c>
      <c r="G19" s="139">
        <f>SUM(E19*F19)</f>
        <v>98</v>
      </c>
      <c r="H19" s="151">
        <v>35</v>
      </c>
      <c r="I19" s="142">
        <f>SUM(G19*H19/100)</f>
        <v>34.299999999999997</v>
      </c>
      <c r="J19" s="139">
        <f>SUM(I19)</f>
        <v>34.299999999999997</v>
      </c>
      <c r="K19" s="139">
        <v>0</v>
      </c>
      <c r="L19" s="139">
        <v>0</v>
      </c>
      <c r="M19" s="139">
        <f>SUM(J19:L19)</f>
        <v>34.299999999999997</v>
      </c>
      <c r="N19" s="140">
        <v>65</v>
      </c>
      <c r="O19" s="139">
        <f>SUM(G19-I19)</f>
        <v>63.7</v>
      </c>
      <c r="P19" s="139">
        <v>0</v>
      </c>
      <c r="Q19" s="140">
        <v>0</v>
      </c>
    </row>
    <row r="20" spans="1:17" s="124" customFormat="1" ht="22.5" customHeight="1">
      <c r="A20" s="133"/>
      <c r="B20" s="134">
        <v>2</v>
      </c>
      <c r="C20" s="134" t="s">
        <v>110</v>
      </c>
      <c r="D20" s="139">
        <v>5</v>
      </c>
      <c r="E20" s="139">
        <v>5</v>
      </c>
      <c r="F20" s="140">
        <v>0.6</v>
      </c>
      <c r="G20" s="139">
        <f>SUM(E20*F20)</f>
        <v>3</v>
      </c>
      <c r="H20" s="151">
        <v>35</v>
      </c>
      <c r="I20" s="142">
        <f>SUM(G20*H20/100)</f>
        <v>1.05</v>
      </c>
      <c r="J20" s="139">
        <f>SUM(I20)</f>
        <v>1.05</v>
      </c>
      <c r="K20" s="139">
        <v>0</v>
      </c>
      <c r="L20" s="139">
        <v>0</v>
      </c>
      <c r="M20" s="139">
        <f>SUM(J20:L20)</f>
        <v>1.05</v>
      </c>
      <c r="N20" s="140">
        <v>65</v>
      </c>
      <c r="O20" s="139">
        <f>SUM(G20-I20)</f>
        <v>1.95</v>
      </c>
      <c r="P20" s="139">
        <v>0</v>
      </c>
      <c r="Q20" s="140">
        <v>0</v>
      </c>
    </row>
    <row r="21" spans="1:17" s="124" customFormat="1" ht="24.75" customHeight="1">
      <c r="A21" s="136"/>
      <c r="B21" s="135"/>
      <c r="C21" s="130" t="s">
        <v>23</v>
      </c>
      <c r="D21" s="142">
        <f>SUM(D19:D20)</f>
        <v>85</v>
      </c>
      <c r="E21" s="142">
        <f t="shared" ref="E21:Q21" si="6">SUM(E19:E20)</f>
        <v>103</v>
      </c>
      <c r="F21" s="142">
        <f t="shared" si="6"/>
        <v>1.6</v>
      </c>
      <c r="G21" s="142">
        <f t="shared" si="6"/>
        <v>101</v>
      </c>
      <c r="H21" s="152"/>
      <c r="I21" s="142">
        <f t="shared" si="6"/>
        <v>35.349999999999994</v>
      </c>
      <c r="J21" s="142">
        <f t="shared" si="6"/>
        <v>35.349999999999994</v>
      </c>
      <c r="K21" s="142">
        <f t="shared" si="6"/>
        <v>0</v>
      </c>
      <c r="L21" s="142">
        <f t="shared" si="6"/>
        <v>0</v>
      </c>
      <c r="M21" s="142">
        <f t="shared" si="6"/>
        <v>35.349999999999994</v>
      </c>
      <c r="N21" s="142">
        <f t="shared" si="6"/>
        <v>130</v>
      </c>
      <c r="O21" s="142">
        <f t="shared" si="6"/>
        <v>65.650000000000006</v>
      </c>
      <c r="P21" s="142">
        <f t="shared" si="6"/>
        <v>0</v>
      </c>
      <c r="Q21" s="142">
        <f t="shared" si="6"/>
        <v>0</v>
      </c>
    </row>
    <row r="22" spans="1:17" ht="15.75" customHeight="1"/>
    <row r="23" spans="1:17" ht="15.75" customHeight="1"/>
    <row r="24" spans="1:17" s="107" customFormat="1" ht="24.75" customHeight="1">
      <c r="A24" s="110"/>
      <c r="B24" s="311" t="s">
        <v>82</v>
      </c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34"/>
      <c r="Q24" s="34"/>
    </row>
    <row r="25" spans="1:17" s="107" customFormat="1" ht="21" customHeight="1">
      <c r="A25" s="110"/>
      <c r="B25" s="311" t="s">
        <v>83</v>
      </c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34"/>
      <c r="P25" s="34"/>
      <c r="Q25" s="34"/>
    </row>
    <row r="26" spans="1:17" s="107" customFormat="1" ht="27" customHeight="1">
      <c r="A26" s="111"/>
      <c r="B26" s="311" t="s">
        <v>84</v>
      </c>
      <c r="C26" s="288"/>
      <c r="D26" s="288"/>
      <c r="E26" s="28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s="107" customFormat="1" ht="27" customHeight="1" thickBot="1">
      <c r="A27" s="109"/>
      <c r="B27" s="312" t="s">
        <v>330</v>
      </c>
      <c r="C27" s="288"/>
      <c r="D27" s="288"/>
      <c r="E27" s="37"/>
      <c r="F27" s="312" t="s">
        <v>268</v>
      </c>
      <c r="G27" s="288"/>
      <c r="H27" s="38"/>
      <c r="I27" s="37"/>
      <c r="J27" s="312" t="s">
        <v>269</v>
      </c>
      <c r="K27" s="288"/>
      <c r="L27" s="109"/>
      <c r="M27" s="109"/>
      <c r="N27" s="38"/>
      <c r="O27" s="312" t="s">
        <v>87</v>
      </c>
      <c r="P27" s="288"/>
      <c r="Q27" s="288"/>
    </row>
    <row r="28" spans="1:17" s="126" customFormat="1" ht="30.75" customHeight="1" thickBot="1">
      <c r="A28" s="137"/>
      <c r="B28" s="306" t="s">
        <v>88</v>
      </c>
      <c r="C28" s="306" t="s">
        <v>50</v>
      </c>
      <c r="D28" s="306" t="s">
        <v>89</v>
      </c>
      <c r="E28" s="306" t="s">
        <v>90</v>
      </c>
      <c r="F28" s="306" t="s">
        <v>91</v>
      </c>
      <c r="G28" s="306" t="s">
        <v>92</v>
      </c>
      <c r="H28" s="306" t="s">
        <v>93</v>
      </c>
      <c r="I28" s="309" t="s">
        <v>94</v>
      </c>
      <c r="J28" s="308" t="s">
        <v>95</v>
      </c>
      <c r="K28" s="310"/>
      <c r="L28" s="310"/>
      <c r="M28" s="286"/>
      <c r="N28" s="306" t="s">
        <v>96</v>
      </c>
      <c r="O28" s="306" t="s">
        <v>97</v>
      </c>
      <c r="P28" s="308" t="s">
        <v>98</v>
      </c>
      <c r="Q28" s="286"/>
    </row>
    <row r="29" spans="1:17" s="126" customFormat="1" ht="70.5" customHeight="1" thickBot="1">
      <c r="A29" s="137"/>
      <c r="B29" s="307"/>
      <c r="C29" s="307"/>
      <c r="D29" s="307"/>
      <c r="E29" s="307"/>
      <c r="F29" s="307"/>
      <c r="G29" s="307"/>
      <c r="H29" s="307"/>
      <c r="I29" s="307"/>
      <c r="J29" s="147" t="s">
        <v>99</v>
      </c>
      <c r="K29" s="147" t="s">
        <v>100</v>
      </c>
      <c r="L29" s="147" t="s">
        <v>101</v>
      </c>
      <c r="M29" s="147" t="s">
        <v>23</v>
      </c>
      <c r="N29" s="307"/>
      <c r="O29" s="307"/>
      <c r="P29" s="148" t="s">
        <v>102</v>
      </c>
      <c r="Q29" s="148" t="s">
        <v>103</v>
      </c>
    </row>
    <row r="30" spans="1:17" s="124" customFormat="1" ht="20.25" customHeight="1" thickBot="1">
      <c r="A30" s="133"/>
      <c r="B30" s="134">
        <v>1</v>
      </c>
      <c r="C30" s="134">
        <v>2</v>
      </c>
      <c r="D30" s="134">
        <v>3</v>
      </c>
      <c r="E30" s="134">
        <v>4</v>
      </c>
      <c r="F30" s="134">
        <v>5</v>
      </c>
      <c r="G30" s="134">
        <v>6</v>
      </c>
      <c r="H30" s="134">
        <v>7</v>
      </c>
      <c r="I30" s="134">
        <v>8</v>
      </c>
      <c r="J30" s="134">
        <v>9</v>
      </c>
      <c r="K30" s="134">
        <v>10</v>
      </c>
      <c r="L30" s="134">
        <v>11</v>
      </c>
      <c r="M30" s="134">
        <v>12</v>
      </c>
      <c r="N30" s="134">
        <v>13</v>
      </c>
      <c r="O30" s="134">
        <v>14</v>
      </c>
      <c r="P30" s="134">
        <v>15</v>
      </c>
      <c r="Q30" s="134">
        <v>16</v>
      </c>
    </row>
    <row r="31" spans="1:17" s="124" customFormat="1" ht="20.25" customHeight="1" thickBot="1">
      <c r="A31" s="133"/>
      <c r="B31" s="134">
        <v>1</v>
      </c>
      <c r="C31" s="134" t="s">
        <v>104</v>
      </c>
      <c r="D31" s="142">
        <v>0</v>
      </c>
      <c r="E31" s="142">
        <v>0</v>
      </c>
      <c r="F31" s="141">
        <v>0.75</v>
      </c>
      <c r="G31" s="142">
        <f>SUM(E31*F31)</f>
        <v>0</v>
      </c>
      <c r="H31" s="150">
        <v>35</v>
      </c>
      <c r="I31" s="142">
        <f>SUM(G31*H31/100)</f>
        <v>0</v>
      </c>
      <c r="J31" s="142">
        <f>SUM(I31)</f>
        <v>0</v>
      </c>
      <c r="K31" s="142">
        <v>0</v>
      </c>
      <c r="L31" s="142">
        <v>0</v>
      </c>
      <c r="M31" s="142">
        <f>SUM(J31:L31)</f>
        <v>0</v>
      </c>
      <c r="N31" s="141">
        <v>65</v>
      </c>
      <c r="O31" s="142">
        <f>SUM(G31-I31)</f>
        <v>0</v>
      </c>
      <c r="P31" s="142">
        <v>0</v>
      </c>
      <c r="Q31" s="141">
        <v>0</v>
      </c>
    </row>
    <row r="32" spans="1:17" s="124" customFormat="1" ht="21.75" customHeight="1" thickBot="1">
      <c r="A32" s="133"/>
      <c r="B32" s="134">
        <v>2</v>
      </c>
      <c r="C32" s="134" t="s">
        <v>105</v>
      </c>
      <c r="D32" s="142">
        <v>0</v>
      </c>
      <c r="E32" s="142">
        <v>0</v>
      </c>
      <c r="F32" s="141">
        <v>0.3</v>
      </c>
      <c r="G32" s="142">
        <f t="shared" ref="G32:G34" si="7">SUM(E32*F32)</f>
        <v>0</v>
      </c>
      <c r="H32" s="150">
        <v>35</v>
      </c>
      <c r="I32" s="142">
        <f t="shared" ref="I32:I34" si="8">SUM(G32*H32/100)</f>
        <v>0</v>
      </c>
      <c r="J32" s="142">
        <f t="shared" ref="J32:J34" si="9">SUM(I32)</f>
        <v>0</v>
      </c>
      <c r="K32" s="142">
        <v>0</v>
      </c>
      <c r="L32" s="142">
        <v>0</v>
      </c>
      <c r="M32" s="142">
        <f t="shared" ref="M32:M34" si="10">SUM(J32:L32)</f>
        <v>0</v>
      </c>
      <c r="N32" s="141">
        <v>65</v>
      </c>
      <c r="O32" s="142">
        <f t="shared" ref="O32:O34" si="11">SUM(G32-I32)</f>
        <v>0</v>
      </c>
      <c r="P32" s="142">
        <v>0</v>
      </c>
      <c r="Q32" s="141">
        <v>0</v>
      </c>
    </row>
    <row r="33" spans="1:17" s="124" customFormat="1" ht="21.75" customHeight="1" thickBot="1">
      <c r="A33" s="133"/>
      <c r="B33" s="134">
        <v>3</v>
      </c>
      <c r="C33" s="134" t="s">
        <v>106</v>
      </c>
      <c r="D33" s="142">
        <v>0</v>
      </c>
      <c r="E33" s="142">
        <v>0</v>
      </c>
      <c r="F33" s="141">
        <v>0.15</v>
      </c>
      <c r="G33" s="142">
        <f t="shared" si="7"/>
        <v>0</v>
      </c>
      <c r="H33" s="150">
        <v>35</v>
      </c>
      <c r="I33" s="142">
        <f t="shared" si="8"/>
        <v>0</v>
      </c>
      <c r="J33" s="142">
        <f t="shared" si="9"/>
        <v>0</v>
      </c>
      <c r="K33" s="142">
        <v>0</v>
      </c>
      <c r="L33" s="142">
        <v>0</v>
      </c>
      <c r="M33" s="142">
        <f t="shared" si="10"/>
        <v>0</v>
      </c>
      <c r="N33" s="141">
        <v>65</v>
      </c>
      <c r="O33" s="142">
        <f t="shared" si="11"/>
        <v>0</v>
      </c>
      <c r="P33" s="142">
        <v>0</v>
      </c>
      <c r="Q33" s="141">
        <v>0</v>
      </c>
    </row>
    <row r="34" spans="1:17" s="124" customFormat="1" ht="22.5" customHeight="1" thickBot="1">
      <c r="A34" s="133"/>
      <c r="B34" s="134">
        <v>4</v>
      </c>
      <c r="C34" s="134" t="s">
        <v>107</v>
      </c>
      <c r="D34" s="142">
        <v>0</v>
      </c>
      <c r="E34" s="142">
        <v>0</v>
      </c>
      <c r="F34" s="141">
        <v>0.15</v>
      </c>
      <c r="G34" s="142">
        <f t="shared" si="7"/>
        <v>0</v>
      </c>
      <c r="H34" s="150">
        <v>35</v>
      </c>
      <c r="I34" s="142">
        <f t="shared" si="8"/>
        <v>0</v>
      </c>
      <c r="J34" s="142">
        <f t="shared" si="9"/>
        <v>0</v>
      </c>
      <c r="K34" s="142">
        <v>0</v>
      </c>
      <c r="L34" s="142">
        <v>0</v>
      </c>
      <c r="M34" s="142">
        <f t="shared" si="10"/>
        <v>0</v>
      </c>
      <c r="N34" s="141">
        <v>65</v>
      </c>
      <c r="O34" s="142">
        <f t="shared" si="11"/>
        <v>0</v>
      </c>
      <c r="P34" s="142">
        <v>0</v>
      </c>
      <c r="Q34" s="141">
        <v>0</v>
      </c>
    </row>
    <row r="35" spans="1:17" s="146" customFormat="1" ht="24" customHeight="1" thickBot="1">
      <c r="A35" s="143"/>
      <c r="B35" s="144"/>
      <c r="C35" s="31" t="s">
        <v>23</v>
      </c>
      <c r="D35" s="145">
        <f>SUM(D31:D34)</f>
        <v>0</v>
      </c>
      <c r="E35" s="145">
        <f t="shared" ref="E35" si="12">SUM(E31:E34)</f>
        <v>0</v>
      </c>
      <c r="F35" s="145">
        <f t="shared" ref="F35" si="13">SUM(F31:F34)</f>
        <v>1.3499999999999999</v>
      </c>
      <c r="G35" s="145">
        <f t="shared" ref="G35" si="14">SUM(G31:G34)</f>
        <v>0</v>
      </c>
      <c r="H35" s="145"/>
      <c r="I35" s="145">
        <f t="shared" ref="I35" si="15">SUM(I31:I34)</f>
        <v>0</v>
      </c>
      <c r="J35" s="145">
        <f t="shared" ref="J35" si="16">SUM(J31:J34)</f>
        <v>0</v>
      </c>
      <c r="K35" s="145">
        <f t="shared" ref="K35" si="17">SUM(K31:K34)</f>
        <v>0</v>
      </c>
      <c r="L35" s="145">
        <f t="shared" ref="L35" si="18">SUM(L31:L34)</f>
        <v>0</v>
      </c>
      <c r="M35" s="145">
        <f t="shared" ref="M35" si="19">SUM(M31:M34)</f>
        <v>0</v>
      </c>
      <c r="N35" s="145"/>
      <c r="O35" s="145">
        <f t="shared" ref="O35" si="20">SUM(O31:O34)</f>
        <v>0</v>
      </c>
      <c r="P35" s="145">
        <f t="shared" ref="P35" si="21">SUM(P31:P34)</f>
        <v>0</v>
      </c>
      <c r="Q35" s="145">
        <f t="shared" ref="Q35" si="22">SUM(Q31:Q34)</f>
        <v>0</v>
      </c>
    </row>
    <row r="36" spans="1:17" s="107" customFormat="1" ht="15.75" customHeight="1"/>
    <row r="37" spans="1:17" s="107" customFormat="1" ht="15.75" customHeight="1">
      <c r="A37" s="111"/>
      <c r="B37" s="311" t="s">
        <v>108</v>
      </c>
      <c r="C37" s="288"/>
      <c r="D37" s="288"/>
      <c r="E37" s="28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s="107" customFormat="1" ht="29.25" customHeight="1" thickBot="1">
      <c r="A38" s="109"/>
      <c r="B38" s="312" t="s">
        <v>330</v>
      </c>
      <c r="C38" s="288"/>
      <c r="D38" s="288"/>
      <c r="E38" s="37"/>
      <c r="F38" s="312" t="s">
        <v>268</v>
      </c>
      <c r="G38" s="288"/>
      <c r="H38" s="38"/>
      <c r="I38" s="37"/>
      <c r="J38" s="312" t="s">
        <v>269</v>
      </c>
      <c r="K38" s="288"/>
      <c r="L38" s="109"/>
      <c r="M38" s="109"/>
      <c r="N38" s="38"/>
      <c r="O38" s="312" t="s">
        <v>87</v>
      </c>
      <c r="P38" s="288"/>
      <c r="Q38" s="288"/>
    </row>
    <row r="39" spans="1:17" s="126" customFormat="1" ht="35.25" customHeight="1" thickBot="1">
      <c r="A39" s="137"/>
      <c r="B39" s="306" t="s">
        <v>88</v>
      </c>
      <c r="C39" s="306" t="s">
        <v>50</v>
      </c>
      <c r="D39" s="306" t="s">
        <v>89</v>
      </c>
      <c r="E39" s="306" t="s">
        <v>90</v>
      </c>
      <c r="F39" s="306" t="s">
        <v>91</v>
      </c>
      <c r="G39" s="306" t="s">
        <v>92</v>
      </c>
      <c r="H39" s="306" t="s">
        <v>93</v>
      </c>
      <c r="I39" s="309" t="s">
        <v>94</v>
      </c>
      <c r="J39" s="308" t="s">
        <v>95</v>
      </c>
      <c r="K39" s="310"/>
      <c r="L39" s="310"/>
      <c r="M39" s="286"/>
      <c r="N39" s="306" t="s">
        <v>96</v>
      </c>
      <c r="O39" s="306" t="s">
        <v>97</v>
      </c>
      <c r="P39" s="308" t="s">
        <v>98</v>
      </c>
      <c r="Q39" s="286"/>
    </row>
    <row r="40" spans="1:17" s="126" customFormat="1" ht="57.75" customHeight="1" thickBot="1">
      <c r="A40" s="137"/>
      <c r="B40" s="307"/>
      <c r="C40" s="307"/>
      <c r="D40" s="307"/>
      <c r="E40" s="307"/>
      <c r="F40" s="307"/>
      <c r="G40" s="307"/>
      <c r="H40" s="307"/>
      <c r="I40" s="307"/>
      <c r="J40" s="147" t="s">
        <v>99</v>
      </c>
      <c r="K40" s="147" t="s">
        <v>100</v>
      </c>
      <c r="L40" s="147" t="s">
        <v>101</v>
      </c>
      <c r="M40" s="147" t="s">
        <v>23</v>
      </c>
      <c r="N40" s="307"/>
      <c r="O40" s="307"/>
      <c r="P40" s="148" t="s">
        <v>102</v>
      </c>
      <c r="Q40" s="148" t="s">
        <v>103</v>
      </c>
    </row>
    <row r="41" spans="1:17" s="124" customFormat="1" ht="21.75" customHeight="1" thickBot="1">
      <c r="A41" s="133"/>
      <c r="B41" s="134">
        <v>1</v>
      </c>
      <c r="C41" s="134">
        <v>2</v>
      </c>
      <c r="D41" s="134">
        <v>3</v>
      </c>
      <c r="E41" s="134">
        <v>4</v>
      </c>
      <c r="F41" s="134">
        <v>5</v>
      </c>
      <c r="G41" s="134">
        <v>6</v>
      </c>
      <c r="H41" s="134">
        <v>7</v>
      </c>
      <c r="I41" s="134">
        <v>8</v>
      </c>
      <c r="J41" s="134">
        <v>9</v>
      </c>
      <c r="K41" s="134">
        <v>10</v>
      </c>
      <c r="L41" s="134">
        <v>11</v>
      </c>
      <c r="M41" s="134">
        <v>12</v>
      </c>
      <c r="N41" s="134">
        <v>13</v>
      </c>
      <c r="O41" s="134">
        <v>14</v>
      </c>
      <c r="P41" s="134">
        <v>15</v>
      </c>
      <c r="Q41" s="134">
        <v>16</v>
      </c>
    </row>
    <row r="42" spans="1:17" s="124" customFormat="1" ht="23.25" customHeight="1" thickBot="1">
      <c r="A42" s="133"/>
      <c r="B42" s="134">
        <v>1</v>
      </c>
      <c r="C42" s="134" t="s">
        <v>109</v>
      </c>
      <c r="D42" s="139">
        <v>30</v>
      </c>
      <c r="E42" s="139">
        <v>29</v>
      </c>
      <c r="F42" s="140">
        <v>1</v>
      </c>
      <c r="G42" s="139">
        <f>SUM(E42*F42)</f>
        <v>29</v>
      </c>
      <c r="H42" s="151">
        <v>35</v>
      </c>
      <c r="I42" s="142">
        <f>SUM(G42*H42/100)</f>
        <v>10.15</v>
      </c>
      <c r="J42" s="139">
        <f>SUM(I42)</f>
        <v>10.15</v>
      </c>
      <c r="K42" s="139">
        <v>0</v>
      </c>
      <c r="L42" s="139">
        <v>0</v>
      </c>
      <c r="M42" s="139">
        <f>SUM(J42:L42)</f>
        <v>10.15</v>
      </c>
      <c r="N42" s="140">
        <v>65</v>
      </c>
      <c r="O42" s="139">
        <f>SUM(G42-I42)</f>
        <v>18.850000000000001</v>
      </c>
      <c r="P42" s="139">
        <v>0</v>
      </c>
      <c r="Q42" s="140">
        <v>0</v>
      </c>
    </row>
    <row r="43" spans="1:17" s="124" customFormat="1" ht="22.5" customHeight="1" thickBot="1">
      <c r="A43" s="133"/>
      <c r="B43" s="134">
        <v>2</v>
      </c>
      <c r="C43" s="134" t="s">
        <v>110</v>
      </c>
      <c r="D43" s="139">
        <v>5</v>
      </c>
      <c r="E43" s="139">
        <v>2</v>
      </c>
      <c r="F43" s="140">
        <v>0.6</v>
      </c>
      <c r="G43" s="139">
        <f>SUM(E43*F43)</f>
        <v>1.2</v>
      </c>
      <c r="H43" s="151">
        <v>35</v>
      </c>
      <c r="I43" s="142">
        <f>SUM(G43*H43/100)</f>
        <v>0.42</v>
      </c>
      <c r="J43" s="139">
        <f>SUM(I43)</f>
        <v>0.42</v>
      </c>
      <c r="K43" s="139">
        <v>0</v>
      </c>
      <c r="L43" s="139">
        <v>0</v>
      </c>
      <c r="M43" s="139">
        <f>SUM(J43:L43)</f>
        <v>0.42</v>
      </c>
      <c r="N43" s="140">
        <v>65</v>
      </c>
      <c r="O43" s="139">
        <f>SUM(G43-I43)</f>
        <v>0.78</v>
      </c>
      <c r="P43" s="139">
        <v>0</v>
      </c>
      <c r="Q43" s="140">
        <v>0</v>
      </c>
    </row>
    <row r="44" spans="1:17" s="124" customFormat="1" ht="24.75" customHeight="1" thickBot="1">
      <c r="A44" s="136"/>
      <c r="B44" s="135"/>
      <c r="C44" s="130" t="s">
        <v>23</v>
      </c>
      <c r="D44" s="142">
        <f>SUM(D42:D43)</f>
        <v>35</v>
      </c>
      <c r="E44" s="142">
        <f t="shared" ref="E44" si="23">SUM(E42:E43)</f>
        <v>31</v>
      </c>
      <c r="F44" s="142">
        <f t="shared" ref="F44" si="24">SUM(F42:F43)</f>
        <v>1.6</v>
      </c>
      <c r="G44" s="142">
        <f t="shared" ref="G44" si="25">SUM(G42:G43)</f>
        <v>30.2</v>
      </c>
      <c r="H44" s="152"/>
      <c r="I44" s="142">
        <f t="shared" ref="I44" si="26">SUM(I42:I43)</f>
        <v>10.57</v>
      </c>
      <c r="J44" s="142">
        <f t="shared" ref="J44" si="27">SUM(J42:J43)</f>
        <v>10.57</v>
      </c>
      <c r="K44" s="142">
        <f t="shared" ref="K44" si="28">SUM(K42:K43)</f>
        <v>0</v>
      </c>
      <c r="L44" s="142">
        <f t="shared" ref="L44" si="29">SUM(L42:L43)</f>
        <v>0</v>
      </c>
      <c r="M44" s="142">
        <f t="shared" ref="M44" si="30">SUM(M42:M43)</f>
        <v>10.57</v>
      </c>
      <c r="N44" s="142">
        <f t="shared" ref="N44" si="31">SUM(N42:N43)</f>
        <v>130</v>
      </c>
      <c r="O44" s="142">
        <f t="shared" ref="O44" si="32">SUM(O42:O43)</f>
        <v>19.630000000000003</v>
      </c>
      <c r="P44" s="142">
        <f t="shared" ref="P44" si="33">SUM(P42:P43)</f>
        <v>0</v>
      </c>
      <c r="Q44" s="142">
        <f t="shared" ref="Q44" si="34">SUM(Q42:Q43)</f>
        <v>0</v>
      </c>
    </row>
    <row r="45" spans="1:17" ht="15.75" customHeight="1"/>
    <row r="46" spans="1:17" ht="15.75" customHeight="1"/>
    <row r="47" spans="1:17" s="107" customFormat="1" ht="24.75" customHeight="1">
      <c r="A47" s="110"/>
      <c r="B47" s="311" t="s">
        <v>82</v>
      </c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34"/>
      <c r="Q47" s="34"/>
    </row>
    <row r="48" spans="1:17" s="107" customFormat="1" ht="21" customHeight="1">
      <c r="A48" s="110"/>
      <c r="B48" s="311" t="s">
        <v>83</v>
      </c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34"/>
      <c r="P48" s="34"/>
      <c r="Q48" s="34"/>
    </row>
    <row r="49" spans="1:17" s="107" customFormat="1" ht="27" customHeight="1">
      <c r="A49" s="111"/>
      <c r="B49" s="311" t="s">
        <v>84</v>
      </c>
      <c r="C49" s="288"/>
      <c r="D49" s="288"/>
      <c r="E49" s="28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s="107" customFormat="1" ht="27" customHeight="1" thickBot="1">
      <c r="A50" s="109"/>
      <c r="B50" s="312" t="s">
        <v>332</v>
      </c>
      <c r="C50" s="288"/>
      <c r="D50" s="288"/>
      <c r="E50" s="37"/>
      <c r="F50" s="312" t="s">
        <v>268</v>
      </c>
      <c r="G50" s="288"/>
      <c r="H50" s="38"/>
      <c r="I50" s="37"/>
      <c r="J50" s="312" t="s">
        <v>269</v>
      </c>
      <c r="K50" s="288"/>
      <c r="L50" s="109"/>
      <c r="M50" s="109"/>
      <c r="N50" s="38"/>
      <c r="O50" s="312" t="s">
        <v>87</v>
      </c>
      <c r="P50" s="288"/>
      <c r="Q50" s="288"/>
    </row>
    <row r="51" spans="1:17" s="126" customFormat="1" ht="30.75" customHeight="1" thickBot="1">
      <c r="A51" s="137"/>
      <c r="B51" s="306" t="s">
        <v>88</v>
      </c>
      <c r="C51" s="306" t="s">
        <v>50</v>
      </c>
      <c r="D51" s="306" t="s">
        <v>89</v>
      </c>
      <c r="E51" s="306" t="s">
        <v>90</v>
      </c>
      <c r="F51" s="306" t="s">
        <v>91</v>
      </c>
      <c r="G51" s="306" t="s">
        <v>92</v>
      </c>
      <c r="H51" s="306" t="s">
        <v>93</v>
      </c>
      <c r="I51" s="309" t="s">
        <v>94</v>
      </c>
      <c r="J51" s="308" t="s">
        <v>95</v>
      </c>
      <c r="K51" s="310"/>
      <c r="L51" s="310"/>
      <c r="M51" s="286"/>
      <c r="N51" s="306" t="s">
        <v>96</v>
      </c>
      <c r="O51" s="306" t="s">
        <v>97</v>
      </c>
      <c r="P51" s="308" t="s">
        <v>98</v>
      </c>
      <c r="Q51" s="286"/>
    </row>
    <row r="52" spans="1:17" s="126" customFormat="1" ht="70.5" customHeight="1" thickBot="1">
      <c r="A52" s="137"/>
      <c r="B52" s="307"/>
      <c r="C52" s="307"/>
      <c r="D52" s="307"/>
      <c r="E52" s="307"/>
      <c r="F52" s="307"/>
      <c r="G52" s="307"/>
      <c r="H52" s="307"/>
      <c r="I52" s="307"/>
      <c r="J52" s="147" t="s">
        <v>99</v>
      </c>
      <c r="K52" s="147" t="s">
        <v>100</v>
      </c>
      <c r="L52" s="147" t="s">
        <v>101</v>
      </c>
      <c r="M52" s="147" t="s">
        <v>23</v>
      </c>
      <c r="N52" s="307"/>
      <c r="O52" s="307"/>
      <c r="P52" s="148" t="s">
        <v>102</v>
      </c>
      <c r="Q52" s="148" t="s">
        <v>103</v>
      </c>
    </row>
    <row r="53" spans="1:17" s="124" customFormat="1" ht="20.25" customHeight="1" thickBot="1">
      <c r="A53" s="133"/>
      <c r="B53" s="134">
        <v>1</v>
      </c>
      <c r="C53" s="134">
        <v>2</v>
      </c>
      <c r="D53" s="134">
        <v>3</v>
      </c>
      <c r="E53" s="134">
        <v>4</v>
      </c>
      <c r="F53" s="134">
        <v>5</v>
      </c>
      <c r="G53" s="134">
        <v>6</v>
      </c>
      <c r="H53" s="134">
        <v>7</v>
      </c>
      <c r="I53" s="134">
        <v>8</v>
      </c>
      <c r="J53" s="134">
        <v>9</v>
      </c>
      <c r="K53" s="134">
        <v>10</v>
      </c>
      <c r="L53" s="134">
        <v>11</v>
      </c>
      <c r="M53" s="134">
        <v>12</v>
      </c>
      <c r="N53" s="134">
        <v>13</v>
      </c>
      <c r="O53" s="134">
        <v>14</v>
      </c>
      <c r="P53" s="134">
        <v>15</v>
      </c>
      <c r="Q53" s="134">
        <v>16</v>
      </c>
    </row>
    <row r="54" spans="1:17" s="124" customFormat="1" ht="20.25" customHeight="1" thickBot="1">
      <c r="A54" s="133"/>
      <c r="B54" s="134">
        <v>1</v>
      </c>
      <c r="C54" s="134" t="s">
        <v>104</v>
      </c>
      <c r="D54" s="142">
        <v>0</v>
      </c>
      <c r="E54" s="142">
        <v>0</v>
      </c>
      <c r="F54" s="141">
        <v>0.75</v>
      </c>
      <c r="G54" s="142">
        <f>SUM(E54*F54)</f>
        <v>0</v>
      </c>
      <c r="H54" s="150">
        <v>35</v>
      </c>
      <c r="I54" s="142">
        <f>SUM(G54*H54/100)</f>
        <v>0</v>
      </c>
      <c r="J54" s="142">
        <f>SUM(I54)</f>
        <v>0</v>
      </c>
      <c r="K54" s="142">
        <v>0</v>
      </c>
      <c r="L54" s="142">
        <v>0</v>
      </c>
      <c r="M54" s="142">
        <f>SUM(J54:L54)</f>
        <v>0</v>
      </c>
      <c r="N54" s="141">
        <v>65</v>
      </c>
      <c r="O54" s="142">
        <f>SUM(G54-I54)</f>
        <v>0</v>
      </c>
      <c r="P54" s="142">
        <v>0</v>
      </c>
      <c r="Q54" s="141">
        <v>0</v>
      </c>
    </row>
    <row r="55" spans="1:17" s="124" customFormat="1" ht="21.75" customHeight="1" thickBot="1">
      <c r="A55" s="133"/>
      <c r="B55" s="134">
        <v>2</v>
      </c>
      <c r="C55" s="134" t="s">
        <v>105</v>
      </c>
      <c r="D55" s="142">
        <v>0</v>
      </c>
      <c r="E55" s="142">
        <v>0</v>
      </c>
      <c r="F55" s="141">
        <v>0.3</v>
      </c>
      <c r="G55" s="142">
        <f t="shared" ref="G55:G57" si="35">SUM(E55*F55)</f>
        <v>0</v>
      </c>
      <c r="H55" s="150">
        <v>35</v>
      </c>
      <c r="I55" s="142">
        <f t="shared" ref="I55:I57" si="36">SUM(G55*H55/100)</f>
        <v>0</v>
      </c>
      <c r="J55" s="142">
        <f t="shared" ref="J55:J57" si="37">SUM(I55)</f>
        <v>0</v>
      </c>
      <c r="K55" s="142">
        <v>0</v>
      </c>
      <c r="L55" s="142">
        <v>0</v>
      </c>
      <c r="M55" s="142">
        <f t="shared" ref="M55:M57" si="38">SUM(J55:L55)</f>
        <v>0</v>
      </c>
      <c r="N55" s="141">
        <v>65</v>
      </c>
      <c r="O55" s="142">
        <f t="shared" ref="O55:O57" si="39">SUM(G55-I55)</f>
        <v>0</v>
      </c>
      <c r="P55" s="142">
        <v>0</v>
      </c>
      <c r="Q55" s="141">
        <v>0</v>
      </c>
    </row>
    <row r="56" spans="1:17" s="124" customFormat="1" ht="21.75" customHeight="1" thickBot="1">
      <c r="A56" s="133"/>
      <c r="B56" s="134">
        <v>3</v>
      </c>
      <c r="C56" s="134" t="s">
        <v>106</v>
      </c>
      <c r="D56" s="142">
        <v>0</v>
      </c>
      <c r="E56" s="142">
        <v>0</v>
      </c>
      <c r="F56" s="141">
        <v>0.15</v>
      </c>
      <c r="G56" s="142">
        <f t="shared" si="35"/>
        <v>0</v>
      </c>
      <c r="H56" s="150">
        <v>35</v>
      </c>
      <c r="I56" s="142">
        <f t="shared" si="36"/>
        <v>0</v>
      </c>
      <c r="J56" s="142">
        <f t="shared" si="37"/>
        <v>0</v>
      </c>
      <c r="K56" s="142">
        <v>0</v>
      </c>
      <c r="L56" s="142">
        <v>0</v>
      </c>
      <c r="M56" s="142">
        <f t="shared" si="38"/>
        <v>0</v>
      </c>
      <c r="N56" s="141">
        <v>65</v>
      </c>
      <c r="O56" s="142">
        <f t="shared" si="39"/>
        <v>0</v>
      </c>
      <c r="P56" s="142">
        <v>0</v>
      </c>
      <c r="Q56" s="141">
        <v>0</v>
      </c>
    </row>
    <row r="57" spans="1:17" s="124" customFormat="1" ht="22.5" customHeight="1" thickBot="1">
      <c r="A57" s="133"/>
      <c r="B57" s="134">
        <v>4</v>
      </c>
      <c r="C57" s="134" t="s">
        <v>107</v>
      </c>
      <c r="D57" s="142">
        <v>0</v>
      </c>
      <c r="E57" s="142">
        <v>0</v>
      </c>
      <c r="F57" s="141">
        <v>0.15</v>
      </c>
      <c r="G57" s="142">
        <f t="shared" si="35"/>
        <v>0</v>
      </c>
      <c r="H57" s="150">
        <v>35</v>
      </c>
      <c r="I57" s="142">
        <f t="shared" si="36"/>
        <v>0</v>
      </c>
      <c r="J57" s="142">
        <f t="shared" si="37"/>
        <v>0</v>
      </c>
      <c r="K57" s="142">
        <v>0</v>
      </c>
      <c r="L57" s="142">
        <v>0</v>
      </c>
      <c r="M57" s="142">
        <f t="shared" si="38"/>
        <v>0</v>
      </c>
      <c r="N57" s="141">
        <v>65</v>
      </c>
      <c r="O57" s="142">
        <f t="shared" si="39"/>
        <v>0</v>
      </c>
      <c r="P57" s="142">
        <v>0</v>
      </c>
      <c r="Q57" s="141">
        <v>0</v>
      </c>
    </row>
    <row r="58" spans="1:17" s="146" customFormat="1" ht="24" customHeight="1" thickBot="1">
      <c r="A58" s="143"/>
      <c r="B58" s="144"/>
      <c r="C58" s="31" t="s">
        <v>23</v>
      </c>
      <c r="D58" s="145">
        <f>SUM(D54:D57)</f>
        <v>0</v>
      </c>
      <c r="E58" s="145">
        <f t="shared" ref="E58" si="40">SUM(E54:E57)</f>
        <v>0</v>
      </c>
      <c r="F58" s="145">
        <f t="shared" ref="F58" si="41">SUM(F54:F57)</f>
        <v>1.3499999999999999</v>
      </c>
      <c r="G58" s="145">
        <f t="shared" ref="G58" si="42">SUM(G54:G57)</f>
        <v>0</v>
      </c>
      <c r="H58" s="145"/>
      <c r="I58" s="145">
        <f t="shared" ref="I58" si="43">SUM(I54:I57)</f>
        <v>0</v>
      </c>
      <c r="J58" s="145">
        <f t="shared" ref="J58" si="44">SUM(J54:J57)</f>
        <v>0</v>
      </c>
      <c r="K58" s="145">
        <f t="shared" ref="K58" si="45">SUM(K54:K57)</f>
        <v>0</v>
      </c>
      <c r="L58" s="145">
        <f t="shared" ref="L58" si="46">SUM(L54:L57)</f>
        <v>0</v>
      </c>
      <c r="M58" s="145">
        <f t="shared" ref="M58" si="47">SUM(M54:M57)</f>
        <v>0</v>
      </c>
      <c r="N58" s="145"/>
      <c r="O58" s="145">
        <f t="shared" ref="O58" si="48">SUM(O54:O57)</f>
        <v>0</v>
      </c>
      <c r="P58" s="145">
        <f t="shared" ref="P58" si="49">SUM(P54:P57)</f>
        <v>0</v>
      </c>
      <c r="Q58" s="145">
        <f t="shared" ref="Q58" si="50">SUM(Q54:Q57)</f>
        <v>0</v>
      </c>
    </row>
    <row r="59" spans="1:17" s="107" customFormat="1" ht="15.75" customHeight="1"/>
    <row r="60" spans="1:17" s="107" customFormat="1" ht="15.75" customHeight="1">
      <c r="A60" s="111"/>
      <c r="B60" s="311" t="s">
        <v>108</v>
      </c>
      <c r="C60" s="288"/>
      <c r="D60" s="288"/>
      <c r="E60" s="28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 s="107" customFormat="1" ht="29.25" customHeight="1" thickBot="1">
      <c r="A61" s="109"/>
      <c r="B61" s="313" t="s">
        <v>332</v>
      </c>
      <c r="C61" s="313"/>
      <c r="D61" s="313"/>
      <c r="E61" s="37"/>
      <c r="F61" s="312" t="s">
        <v>268</v>
      </c>
      <c r="G61" s="288"/>
      <c r="H61" s="38"/>
      <c r="I61" s="37"/>
      <c r="J61" s="312" t="s">
        <v>269</v>
      </c>
      <c r="K61" s="288"/>
      <c r="L61" s="109"/>
      <c r="M61" s="109"/>
      <c r="N61" s="38"/>
      <c r="O61" s="312" t="s">
        <v>87</v>
      </c>
      <c r="P61" s="288"/>
      <c r="Q61" s="288"/>
    </row>
    <row r="62" spans="1:17" s="126" customFormat="1" ht="35.25" customHeight="1" thickBot="1">
      <c r="A62" s="137"/>
      <c r="B62" s="306" t="s">
        <v>88</v>
      </c>
      <c r="C62" s="306" t="s">
        <v>50</v>
      </c>
      <c r="D62" s="306" t="s">
        <v>89</v>
      </c>
      <c r="E62" s="306" t="s">
        <v>90</v>
      </c>
      <c r="F62" s="306" t="s">
        <v>91</v>
      </c>
      <c r="G62" s="306" t="s">
        <v>92</v>
      </c>
      <c r="H62" s="306" t="s">
        <v>93</v>
      </c>
      <c r="I62" s="309" t="s">
        <v>94</v>
      </c>
      <c r="J62" s="308" t="s">
        <v>95</v>
      </c>
      <c r="K62" s="310"/>
      <c r="L62" s="310"/>
      <c r="M62" s="286"/>
      <c r="N62" s="306" t="s">
        <v>96</v>
      </c>
      <c r="O62" s="306" t="s">
        <v>97</v>
      </c>
      <c r="P62" s="308" t="s">
        <v>98</v>
      </c>
      <c r="Q62" s="286"/>
    </row>
    <row r="63" spans="1:17" s="126" customFormat="1" ht="57.75" customHeight="1" thickBot="1">
      <c r="A63" s="137"/>
      <c r="B63" s="307"/>
      <c r="C63" s="307"/>
      <c r="D63" s="307"/>
      <c r="E63" s="307"/>
      <c r="F63" s="307"/>
      <c r="G63" s="307"/>
      <c r="H63" s="307"/>
      <c r="I63" s="307"/>
      <c r="J63" s="147" t="s">
        <v>99</v>
      </c>
      <c r="K63" s="147" t="s">
        <v>100</v>
      </c>
      <c r="L63" s="147" t="s">
        <v>101</v>
      </c>
      <c r="M63" s="147" t="s">
        <v>23</v>
      </c>
      <c r="N63" s="307"/>
      <c r="O63" s="307"/>
      <c r="P63" s="148" t="s">
        <v>102</v>
      </c>
      <c r="Q63" s="148" t="s">
        <v>103</v>
      </c>
    </row>
    <row r="64" spans="1:17" s="124" customFormat="1" ht="21.75" customHeight="1" thickBot="1">
      <c r="A64" s="133"/>
      <c r="B64" s="134">
        <v>1</v>
      </c>
      <c r="C64" s="134">
        <v>2</v>
      </c>
      <c r="D64" s="134">
        <v>3</v>
      </c>
      <c r="E64" s="134">
        <v>4</v>
      </c>
      <c r="F64" s="134">
        <v>5</v>
      </c>
      <c r="G64" s="134">
        <v>6</v>
      </c>
      <c r="H64" s="134">
        <v>7</v>
      </c>
      <c r="I64" s="134">
        <v>8</v>
      </c>
      <c r="J64" s="134">
        <v>9</v>
      </c>
      <c r="K64" s="134">
        <v>10</v>
      </c>
      <c r="L64" s="134">
        <v>11</v>
      </c>
      <c r="M64" s="134">
        <v>12</v>
      </c>
      <c r="N64" s="134">
        <v>13</v>
      </c>
      <c r="O64" s="134">
        <v>14</v>
      </c>
      <c r="P64" s="134">
        <v>15</v>
      </c>
      <c r="Q64" s="134">
        <v>16</v>
      </c>
    </row>
    <row r="65" spans="1:17" s="124" customFormat="1" ht="23.25" customHeight="1" thickBot="1">
      <c r="A65" s="133"/>
      <c r="B65" s="134">
        <v>1</v>
      </c>
      <c r="C65" s="134" t="s">
        <v>109</v>
      </c>
      <c r="D65" s="139">
        <v>25</v>
      </c>
      <c r="E65" s="139">
        <v>27</v>
      </c>
      <c r="F65" s="140">
        <v>1</v>
      </c>
      <c r="G65" s="139">
        <f>SUM(E65*F65)</f>
        <v>27</v>
      </c>
      <c r="H65" s="151">
        <v>35</v>
      </c>
      <c r="I65" s="142">
        <f>SUM(G65*H65/100)</f>
        <v>9.4499999999999993</v>
      </c>
      <c r="J65" s="139">
        <f>SUM(I65)</f>
        <v>9.4499999999999993</v>
      </c>
      <c r="K65" s="139">
        <v>0</v>
      </c>
      <c r="L65" s="139">
        <v>0</v>
      </c>
      <c r="M65" s="139">
        <f>SUM(J65:L65)</f>
        <v>9.4499999999999993</v>
      </c>
      <c r="N65" s="140">
        <v>65</v>
      </c>
      <c r="O65" s="139">
        <f>SUM(G65-I65)</f>
        <v>17.55</v>
      </c>
      <c r="P65" s="139">
        <v>0</v>
      </c>
      <c r="Q65" s="140">
        <v>0</v>
      </c>
    </row>
    <row r="66" spans="1:17" s="124" customFormat="1" ht="22.5" customHeight="1" thickBot="1">
      <c r="A66" s="133"/>
      <c r="B66" s="134">
        <v>2</v>
      </c>
      <c r="C66" s="134" t="s">
        <v>110</v>
      </c>
      <c r="D66" s="139">
        <v>2</v>
      </c>
      <c r="E66" s="139">
        <v>1</v>
      </c>
      <c r="F66" s="140">
        <v>0.6</v>
      </c>
      <c r="G66" s="139">
        <f>SUM(E66*F66)</f>
        <v>0.6</v>
      </c>
      <c r="H66" s="151">
        <v>35</v>
      </c>
      <c r="I66" s="142">
        <f>SUM(G66*H66/100)</f>
        <v>0.21</v>
      </c>
      <c r="J66" s="139">
        <f>SUM(I66)</f>
        <v>0.21</v>
      </c>
      <c r="K66" s="139">
        <v>0</v>
      </c>
      <c r="L66" s="139">
        <v>0</v>
      </c>
      <c r="M66" s="139">
        <f>SUM(J66:L66)</f>
        <v>0.21</v>
      </c>
      <c r="N66" s="140">
        <v>65</v>
      </c>
      <c r="O66" s="139">
        <f>SUM(G66-I66)</f>
        <v>0.39</v>
      </c>
      <c r="P66" s="139">
        <v>0</v>
      </c>
      <c r="Q66" s="140">
        <v>0</v>
      </c>
    </row>
    <row r="67" spans="1:17" s="124" customFormat="1" ht="24.75" customHeight="1" thickBot="1">
      <c r="A67" s="136"/>
      <c r="B67" s="135"/>
      <c r="C67" s="130" t="s">
        <v>23</v>
      </c>
      <c r="D67" s="142">
        <f>SUM(D65:D66)</f>
        <v>27</v>
      </c>
      <c r="E67" s="142">
        <f t="shared" ref="E67" si="51">SUM(E65:E66)</f>
        <v>28</v>
      </c>
      <c r="F67" s="142">
        <f t="shared" ref="F67" si="52">SUM(F65:F66)</f>
        <v>1.6</v>
      </c>
      <c r="G67" s="142">
        <f t="shared" ref="G67" si="53">SUM(G65:G66)</f>
        <v>27.6</v>
      </c>
      <c r="H67" s="152"/>
      <c r="I67" s="142">
        <f t="shared" ref="I67" si="54">SUM(I65:I66)</f>
        <v>9.66</v>
      </c>
      <c r="J67" s="142">
        <f t="shared" ref="J67" si="55">SUM(J65:J66)</f>
        <v>9.66</v>
      </c>
      <c r="K67" s="142">
        <f t="shared" ref="K67" si="56">SUM(K65:K66)</f>
        <v>0</v>
      </c>
      <c r="L67" s="142">
        <f t="shared" ref="L67" si="57">SUM(L65:L66)</f>
        <v>0</v>
      </c>
      <c r="M67" s="142">
        <f t="shared" ref="M67" si="58">SUM(M65:M66)</f>
        <v>9.66</v>
      </c>
      <c r="N67" s="142">
        <f t="shared" ref="N67" si="59">SUM(N65:N66)</f>
        <v>130</v>
      </c>
      <c r="O67" s="142">
        <f t="shared" ref="O67" si="60">SUM(O65:O66)</f>
        <v>17.940000000000001</v>
      </c>
      <c r="P67" s="142">
        <f t="shared" ref="P67" si="61">SUM(P65:P66)</f>
        <v>0</v>
      </c>
      <c r="Q67" s="142">
        <f t="shared" ref="Q67" si="62">SUM(Q65:Q66)</f>
        <v>0</v>
      </c>
    </row>
    <row r="68" spans="1:17" ht="15.75" customHeight="1"/>
    <row r="69" spans="1:17" ht="15.75" customHeight="1"/>
    <row r="70" spans="1:17" s="107" customFormat="1" ht="24.75" customHeight="1">
      <c r="A70" s="110"/>
      <c r="B70" s="311" t="s">
        <v>82</v>
      </c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  <c r="P70" s="34"/>
      <c r="Q70" s="34"/>
    </row>
    <row r="71" spans="1:17" s="107" customFormat="1" ht="21" customHeight="1">
      <c r="A71" s="110"/>
      <c r="B71" s="311" t="s">
        <v>83</v>
      </c>
      <c r="C71" s="288"/>
      <c r="D71" s="288"/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O71" s="34"/>
      <c r="P71" s="34"/>
      <c r="Q71" s="34"/>
    </row>
    <row r="72" spans="1:17" s="107" customFormat="1" ht="27" customHeight="1">
      <c r="A72" s="111"/>
      <c r="B72" s="311" t="s">
        <v>84</v>
      </c>
      <c r="C72" s="288"/>
      <c r="D72" s="288"/>
      <c r="E72" s="28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s="107" customFormat="1" ht="27" customHeight="1" thickBot="1">
      <c r="A73" s="109"/>
      <c r="B73" s="312" t="s">
        <v>333</v>
      </c>
      <c r="C73" s="288"/>
      <c r="D73" s="288"/>
      <c r="E73" s="37"/>
      <c r="F73" s="312" t="s">
        <v>268</v>
      </c>
      <c r="G73" s="288"/>
      <c r="H73" s="38"/>
      <c r="I73" s="37"/>
      <c r="J73" s="312" t="s">
        <v>269</v>
      </c>
      <c r="K73" s="288"/>
      <c r="L73" s="109"/>
      <c r="M73" s="109"/>
      <c r="N73" s="38"/>
      <c r="O73" s="312" t="s">
        <v>87</v>
      </c>
      <c r="P73" s="288"/>
      <c r="Q73" s="288"/>
    </row>
    <row r="74" spans="1:17" s="126" customFormat="1" ht="30.75" customHeight="1" thickBot="1">
      <c r="A74" s="137"/>
      <c r="B74" s="306" t="s">
        <v>88</v>
      </c>
      <c r="C74" s="306" t="s">
        <v>50</v>
      </c>
      <c r="D74" s="306" t="s">
        <v>89</v>
      </c>
      <c r="E74" s="306" t="s">
        <v>90</v>
      </c>
      <c r="F74" s="306" t="s">
        <v>91</v>
      </c>
      <c r="G74" s="306" t="s">
        <v>92</v>
      </c>
      <c r="H74" s="306" t="s">
        <v>93</v>
      </c>
      <c r="I74" s="309" t="s">
        <v>94</v>
      </c>
      <c r="J74" s="308" t="s">
        <v>95</v>
      </c>
      <c r="K74" s="310"/>
      <c r="L74" s="310"/>
      <c r="M74" s="286"/>
      <c r="N74" s="306" t="s">
        <v>96</v>
      </c>
      <c r="O74" s="306" t="s">
        <v>97</v>
      </c>
      <c r="P74" s="308" t="s">
        <v>98</v>
      </c>
      <c r="Q74" s="286"/>
    </row>
    <row r="75" spans="1:17" s="126" customFormat="1" ht="70.5" customHeight="1" thickBot="1">
      <c r="A75" s="137"/>
      <c r="B75" s="307"/>
      <c r="C75" s="307"/>
      <c r="D75" s="307"/>
      <c r="E75" s="307"/>
      <c r="F75" s="307"/>
      <c r="G75" s="307"/>
      <c r="H75" s="307"/>
      <c r="I75" s="307"/>
      <c r="J75" s="147" t="s">
        <v>99</v>
      </c>
      <c r="K75" s="147" t="s">
        <v>100</v>
      </c>
      <c r="L75" s="147" t="s">
        <v>101</v>
      </c>
      <c r="M75" s="147" t="s">
        <v>23</v>
      </c>
      <c r="N75" s="307"/>
      <c r="O75" s="307"/>
      <c r="P75" s="148" t="s">
        <v>102</v>
      </c>
      <c r="Q75" s="148" t="s">
        <v>103</v>
      </c>
    </row>
    <row r="76" spans="1:17" s="124" customFormat="1" ht="20.25" customHeight="1" thickBot="1">
      <c r="A76" s="133"/>
      <c r="B76" s="134">
        <v>1</v>
      </c>
      <c r="C76" s="134">
        <v>2</v>
      </c>
      <c r="D76" s="134">
        <v>3</v>
      </c>
      <c r="E76" s="134">
        <v>4</v>
      </c>
      <c r="F76" s="134">
        <v>5</v>
      </c>
      <c r="G76" s="134">
        <v>6</v>
      </c>
      <c r="H76" s="134">
        <v>7</v>
      </c>
      <c r="I76" s="134">
        <v>8</v>
      </c>
      <c r="J76" s="134">
        <v>9</v>
      </c>
      <c r="K76" s="134">
        <v>10</v>
      </c>
      <c r="L76" s="134">
        <v>11</v>
      </c>
      <c r="M76" s="134">
        <v>12</v>
      </c>
      <c r="N76" s="134">
        <v>13</v>
      </c>
      <c r="O76" s="134">
        <v>14</v>
      </c>
      <c r="P76" s="134">
        <v>15</v>
      </c>
      <c r="Q76" s="134">
        <v>16</v>
      </c>
    </row>
    <row r="77" spans="1:17" s="124" customFormat="1" ht="20.25" customHeight="1" thickBot="1">
      <c r="A77" s="133"/>
      <c r="B77" s="134">
        <v>1</v>
      </c>
      <c r="C77" s="134" t="s">
        <v>104</v>
      </c>
      <c r="D77" s="142">
        <v>0</v>
      </c>
      <c r="E77" s="142">
        <v>0</v>
      </c>
      <c r="F77" s="141">
        <v>0.75</v>
      </c>
      <c r="G77" s="142">
        <f>SUM(E77*F77)</f>
        <v>0</v>
      </c>
      <c r="H77" s="150">
        <v>35</v>
      </c>
      <c r="I77" s="142">
        <f>SUM(G77*H77/100)</f>
        <v>0</v>
      </c>
      <c r="J77" s="142">
        <f>SUM(I77)</f>
        <v>0</v>
      </c>
      <c r="K77" s="142">
        <v>0</v>
      </c>
      <c r="L77" s="142">
        <v>0</v>
      </c>
      <c r="M77" s="142">
        <f>SUM(J77:L77)</f>
        <v>0</v>
      </c>
      <c r="N77" s="141">
        <v>65</v>
      </c>
      <c r="O77" s="142">
        <f>SUM(G77-I77)</f>
        <v>0</v>
      </c>
      <c r="P77" s="142">
        <v>0</v>
      </c>
      <c r="Q77" s="141">
        <v>0</v>
      </c>
    </row>
    <row r="78" spans="1:17" s="124" customFormat="1" ht="21.75" customHeight="1" thickBot="1">
      <c r="A78" s="133"/>
      <c r="B78" s="134">
        <v>2</v>
      </c>
      <c r="C78" s="134" t="s">
        <v>105</v>
      </c>
      <c r="D78" s="142">
        <v>0</v>
      </c>
      <c r="E78" s="142">
        <v>0</v>
      </c>
      <c r="F78" s="141">
        <v>0.3</v>
      </c>
      <c r="G78" s="142">
        <f t="shared" ref="G78:G80" si="63">SUM(E78*F78)</f>
        <v>0</v>
      </c>
      <c r="H78" s="150">
        <v>35</v>
      </c>
      <c r="I78" s="142">
        <f t="shared" ref="I78:I80" si="64">SUM(G78*H78/100)</f>
        <v>0</v>
      </c>
      <c r="J78" s="142">
        <f t="shared" ref="J78:J80" si="65">SUM(I78)</f>
        <v>0</v>
      </c>
      <c r="K78" s="142">
        <v>0</v>
      </c>
      <c r="L78" s="142">
        <v>0</v>
      </c>
      <c r="M78" s="142">
        <f t="shared" ref="M78:M80" si="66">SUM(J78:L78)</f>
        <v>0</v>
      </c>
      <c r="N78" s="141">
        <v>65</v>
      </c>
      <c r="O78" s="142">
        <f t="shared" ref="O78:O80" si="67">SUM(G78-I78)</f>
        <v>0</v>
      </c>
      <c r="P78" s="142">
        <v>0</v>
      </c>
      <c r="Q78" s="141">
        <v>0</v>
      </c>
    </row>
    <row r="79" spans="1:17" s="124" customFormat="1" ht="21.75" customHeight="1" thickBot="1">
      <c r="A79" s="133"/>
      <c r="B79" s="134">
        <v>3</v>
      </c>
      <c r="C79" s="134" t="s">
        <v>106</v>
      </c>
      <c r="D79" s="142">
        <v>0</v>
      </c>
      <c r="E79" s="142">
        <v>0</v>
      </c>
      <c r="F79" s="141">
        <v>0.15</v>
      </c>
      <c r="G79" s="142">
        <f t="shared" si="63"/>
        <v>0</v>
      </c>
      <c r="H79" s="150">
        <v>35</v>
      </c>
      <c r="I79" s="142">
        <f t="shared" si="64"/>
        <v>0</v>
      </c>
      <c r="J79" s="142">
        <f t="shared" si="65"/>
        <v>0</v>
      </c>
      <c r="K79" s="142">
        <v>0</v>
      </c>
      <c r="L79" s="142">
        <v>0</v>
      </c>
      <c r="M79" s="142">
        <f t="shared" si="66"/>
        <v>0</v>
      </c>
      <c r="N79" s="141">
        <v>65</v>
      </c>
      <c r="O79" s="142">
        <f t="shared" si="67"/>
        <v>0</v>
      </c>
      <c r="P79" s="142">
        <v>0</v>
      </c>
      <c r="Q79" s="141">
        <v>0</v>
      </c>
    </row>
    <row r="80" spans="1:17" s="124" customFormat="1" ht="22.5" customHeight="1" thickBot="1">
      <c r="A80" s="133"/>
      <c r="B80" s="134">
        <v>4</v>
      </c>
      <c r="C80" s="134" t="s">
        <v>107</v>
      </c>
      <c r="D80" s="142">
        <v>0</v>
      </c>
      <c r="E80" s="142">
        <v>0</v>
      </c>
      <c r="F80" s="141">
        <v>0.15</v>
      </c>
      <c r="G80" s="142">
        <f t="shared" si="63"/>
        <v>0</v>
      </c>
      <c r="H80" s="150">
        <v>35</v>
      </c>
      <c r="I80" s="142">
        <f t="shared" si="64"/>
        <v>0</v>
      </c>
      <c r="J80" s="142">
        <f t="shared" si="65"/>
        <v>0</v>
      </c>
      <c r="K80" s="142">
        <v>0</v>
      </c>
      <c r="L80" s="142">
        <v>0</v>
      </c>
      <c r="M80" s="142">
        <f t="shared" si="66"/>
        <v>0</v>
      </c>
      <c r="N80" s="141">
        <v>65</v>
      </c>
      <c r="O80" s="142">
        <f t="shared" si="67"/>
        <v>0</v>
      </c>
      <c r="P80" s="142">
        <v>0</v>
      </c>
      <c r="Q80" s="141">
        <v>0</v>
      </c>
    </row>
    <row r="81" spans="1:17" s="146" customFormat="1" ht="24" customHeight="1" thickBot="1">
      <c r="A81" s="143"/>
      <c r="B81" s="144"/>
      <c r="C81" s="31" t="s">
        <v>23</v>
      </c>
      <c r="D81" s="145">
        <f>SUM(D77:D80)</f>
        <v>0</v>
      </c>
      <c r="E81" s="145">
        <f t="shared" ref="E81" si="68">SUM(E77:E80)</f>
        <v>0</v>
      </c>
      <c r="F81" s="145">
        <f t="shared" ref="F81" si="69">SUM(F77:F80)</f>
        <v>1.3499999999999999</v>
      </c>
      <c r="G81" s="145">
        <f t="shared" ref="G81" si="70">SUM(G77:G80)</f>
        <v>0</v>
      </c>
      <c r="H81" s="145"/>
      <c r="I81" s="145">
        <f t="shared" ref="I81" si="71">SUM(I77:I80)</f>
        <v>0</v>
      </c>
      <c r="J81" s="145">
        <f t="shared" ref="J81" si="72">SUM(J77:J80)</f>
        <v>0</v>
      </c>
      <c r="K81" s="145">
        <f t="shared" ref="K81" si="73">SUM(K77:K80)</f>
        <v>0</v>
      </c>
      <c r="L81" s="145">
        <f t="shared" ref="L81" si="74">SUM(L77:L80)</f>
        <v>0</v>
      </c>
      <c r="M81" s="145">
        <f t="shared" ref="M81" si="75">SUM(M77:M80)</f>
        <v>0</v>
      </c>
      <c r="N81" s="145"/>
      <c r="O81" s="145">
        <f t="shared" ref="O81" si="76">SUM(O77:O80)</f>
        <v>0</v>
      </c>
      <c r="P81" s="145">
        <f t="shared" ref="P81" si="77">SUM(P77:P80)</f>
        <v>0</v>
      </c>
      <c r="Q81" s="145">
        <f t="shared" ref="Q81" si="78">SUM(Q77:Q80)</f>
        <v>0</v>
      </c>
    </row>
    <row r="82" spans="1:17" s="107" customFormat="1" ht="15.75" customHeight="1"/>
    <row r="83" spans="1:17" s="107" customFormat="1" ht="15.75" customHeight="1">
      <c r="A83" s="111"/>
      <c r="B83" s="311" t="s">
        <v>108</v>
      </c>
      <c r="C83" s="288"/>
      <c r="D83" s="288"/>
      <c r="E83" s="28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 s="107" customFormat="1" ht="29.25" customHeight="1" thickBot="1">
      <c r="A84" s="109"/>
      <c r="B84" s="312" t="s">
        <v>333</v>
      </c>
      <c r="C84" s="288"/>
      <c r="D84" s="288"/>
      <c r="E84" s="37"/>
      <c r="F84" s="312" t="s">
        <v>268</v>
      </c>
      <c r="G84" s="288"/>
      <c r="H84" s="38"/>
      <c r="I84" s="37"/>
      <c r="J84" s="312" t="s">
        <v>269</v>
      </c>
      <c r="K84" s="288"/>
      <c r="L84" s="109"/>
      <c r="M84" s="109"/>
      <c r="N84" s="38"/>
      <c r="O84" s="312" t="s">
        <v>87</v>
      </c>
      <c r="P84" s="288"/>
      <c r="Q84" s="288"/>
    </row>
    <row r="85" spans="1:17" s="126" customFormat="1" ht="35.25" customHeight="1" thickBot="1">
      <c r="A85" s="137"/>
      <c r="B85" s="306" t="s">
        <v>88</v>
      </c>
      <c r="C85" s="306" t="s">
        <v>50</v>
      </c>
      <c r="D85" s="306" t="s">
        <v>89</v>
      </c>
      <c r="E85" s="306" t="s">
        <v>90</v>
      </c>
      <c r="F85" s="306" t="s">
        <v>91</v>
      </c>
      <c r="G85" s="306" t="s">
        <v>92</v>
      </c>
      <c r="H85" s="306" t="s">
        <v>93</v>
      </c>
      <c r="I85" s="309" t="s">
        <v>94</v>
      </c>
      <c r="J85" s="308" t="s">
        <v>95</v>
      </c>
      <c r="K85" s="310"/>
      <c r="L85" s="310"/>
      <c r="M85" s="286"/>
      <c r="N85" s="306" t="s">
        <v>96</v>
      </c>
      <c r="O85" s="306" t="s">
        <v>97</v>
      </c>
      <c r="P85" s="308" t="s">
        <v>98</v>
      </c>
      <c r="Q85" s="286"/>
    </row>
    <row r="86" spans="1:17" s="126" customFormat="1" ht="57.75" customHeight="1" thickBot="1">
      <c r="A86" s="137"/>
      <c r="B86" s="307"/>
      <c r="C86" s="307"/>
      <c r="D86" s="307"/>
      <c r="E86" s="307"/>
      <c r="F86" s="307"/>
      <c r="G86" s="307"/>
      <c r="H86" s="307"/>
      <c r="I86" s="307"/>
      <c r="J86" s="147" t="s">
        <v>99</v>
      </c>
      <c r="K86" s="147" t="s">
        <v>100</v>
      </c>
      <c r="L86" s="147" t="s">
        <v>101</v>
      </c>
      <c r="M86" s="147" t="s">
        <v>23</v>
      </c>
      <c r="N86" s="307"/>
      <c r="O86" s="307"/>
      <c r="P86" s="148" t="s">
        <v>102</v>
      </c>
      <c r="Q86" s="148" t="s">
        <v>103</v>
      </c>
    </row>
    <row r="87" spans="1:17" s="124" customFormat="1" ht="21.75" customHeight="1" thickBot="1">
      <c r="A87" s="133"/>
      <c r="B87" s="134">
        <v>1</v>
      </c>
      <c r="C87" s="134">
        <v>2</v>
      </c>
      <c r="D87" s="134">
        <v>3</v>
      </c>
      <c r="E87" s="134">
        <v>4</v>
      </c>
      <c r="F87" s="134">
        <v>5</v>
      </c>
      <c r="G87" s="134">
        <v>6</v>
      </c>
      <c r="H87" s="134">
        <v>7</v>
      </c>
      <c r="I87" s="134">
        <v>8</v>
      </c>
      <c r="J87" s="134">
        <v>9</v>
      </c>
      <c r="K87" s="134">
        <v>10</v>
      </c>
      <c r="L87" s="134">
        <v>11</v>
      </c>
      <c r="M87" s="134">
        <v>12</v>
      </c>
      <c r="N87" s="134">
        <v>13</v>
      </c>
      <c r="O87" s="134">
        <v>14</v>
      </c>
      <c r="P87" s="134">
        <v>15</v>
      </c>
      <c r="Q87" s="134">
        <v>16</v>
      </c>
    </row>
    <row r="88" spans="1:17" s="124" customFormat="1" ht="23.25" customHeight="1" thickBot="1">
      <c r="A88" s="133"/>
      <c r="B88" s="134">
        <v>1</v>
      </c>
      <c r="C88" s="134" t="s">
        <v>109</v>
      </c>
      <c r="D88" s="139">
        <v>55</v>
      </c>
      <c r="E88" s="139">
        <v>52</v>
      </c>
      <c r="F88" s="140">
        <v>1</v>
      </c>
      <c r="G88" s="139">
        <f>SUM(E88*F88)</f>
        <v>52</v>
      </c>
      <c r="H88" s="151">
        <v>35</v>
      </c>
      <c r="I88" s="142">
        <f>SUM(G88*H88/100)</f>
        <v>18.2</v>
      </c>
      <c r="J88" s="139">
        <f>SUM(I88)</f>
        <v>18.2</v>
      </c>
      <c r="K88" s="139">
        <v>0</v>
      </c>
      <c r="L88" s="139">
        <v>0</v>
      </c>
      <c r="M88" s="139">
        <f>SUM(J88:L88)</f>
        <v>18.2</v>
      </c>
      <c r="N88" s="140">
        <v>65</v>
      </c>
      <c r="O88" s="139">
        <f>SUM(G88-I88)</f>
        <v>33.799999999999997</v>
      </c>
      <c r="P88" s="139">
        <v>0</v>
      </c>
      <c r="Q88" s="140">
        <v>0</v>
      </c>
    </row>
    <row r="89" spans="1:17" s="124" customFormat="1" ht="22.5" customHeight="1" thickBot="1">
      <c r="A89" s="133"/>
      <c r="B89" s="134">
        <v>2</v>
      </c>
      <c r="C89" s="134" t="s">
        <v>110</v>
      </c>
      <c r="D89" s="139">
        <v>0</v>
      </c>
      <c r="E89" s="139">
        <v>0</v>
      </c>
      <c r="F89" s="140">
        <v>0.6</v>
      </c>
      <c r="G89" s="139">
        <f>SUM(E89*F89)</f>
        <v>0</v>
      </c>
      <c r="H89" s="151">
        <v>35</v>
      </c>
      <c r="I89" s="142">
        <f>SUM(G89*H89/100)</f>
        <v>0</v>
      </c>
      <c r="J89" s="139">
        <f>SUM(I89)</f>
        <v>0</v>
      </c>
      <c r="K89" s="139">
        <v>0</v>
      </c>
      <c r="L89" s="139">
        <v>0</v>
      </c>
      <c r="M89" s="139">
        <f>SUM(J89:L89)</f>
        <v>0</v>
      </c>
      <c r="N89" s="140">
        <v>65</v>
      </c>
      <c r="O89" s="139">
        <f>SUM(G89-I89)</f>
        <v>0</v>
      </c>
      <c r="P89" s="139">
        <v>0</v>
      </c>
      <c r="Q89" s="140">
        <v>0</v>
      </c>
    </row>
    <row r="90" spans="1:17" s="124" customFormat="1" ht="24.75" customHeight="1" thickBot="1">
      <c r="A90" s="136"/>
      <c r="B90" s="135"/>
      <c r="C90" s="130" t="s">
        <v>23</v>
      </c>
      <c r="D90" s="142">
        <f>SUM(D88:D89)</f>
        <v>55</v>
      </c>
      <c r="E90" s="142">
        <f t="shared" ref="E90" si="79">SUM(E88:E89)</f>
        <v>52</v>
      </c>
      <c r="F90" s="142">
        <f t="shared" ref="F90" si="80">SUM(F88:F89)</f>
        <v>1.6</v>
      </c>
      <c r="G90" s="142">
        <f t="shared" ref="G90" si="81">SUM(G88:G89)</f>
        <v>52</v>
      </c>
      <c r="H90" s="152"/>
      <c r="I90" s="142">
        <f t="shared" ref="I90" si="82">SUM(I88:I89)</f>
        <v>18.2</v>
      </c>
      <c r="J90" s="142">
        <f t="shared" ref="J90" si="83">SUM(J88:J89)</f>
        <v>18.2</v>
      </c>
      <c r="K90" s="142">
        <f t="shared" ref="K90" si="84">SUM(K88:K89)</f>
        <v>0</v>
      </c>
      <c r="L90" s="142">
        <f t="shared" ref="L90" si="85">SUM(L88:L89)</f>
        <v>0</v>
      </c>
      <c r="M90" s="142">
        <f t="shared" ref="M90" si="86">SUM(M88:M89)</f>
        <v>18.2</v>
      </c>
      <c r="N90" s="142">
        <f t="shared" ref="N90" si="87">SUM(N88:N89)</f>
        <v>130</v>
      </c>
      <c r="O90" s="142">
        <f t="shared" ref="O90" si="88">SUM(O88:O89)</f>
        <v>33.799999999999997</v>
      </c>
      <c r="P90" s="142">
        <f t="shared" ref="P90" si="89">SUM(P88:P89)</f>
        <v>0</v>
      </c>
      <c r="Q90" s="142">
        <f t="shared" ref="Q90" si="90">SUM(Q88:Q89)</f>
        <v>0</v>
      </c>
    </row>
    <row r="91" spans="1:17" ht="15.75" customHeight="1"/>
    <row r="92" spans="1:17" ht="15.75" customHeight="1"/>
    <row r="93" spans="1:17" s="107" customFormat="1" ht="24.75" customHeight="1">
      <c r="A93" s="110"/>
      <c r="B93" s="311" t="s">
        <v>82</v>
      </c>
      <c r="C93" s="288"/>
      <c r="D93" s="288"/>
      <c r="E93" s="288"/>
      <c r="F93" s="288"/>
      <c r="G93" s="288"/>
      <c r="H93" s="288"/>
      <c r="I93" s="288"/>
      <c r="J93" s="288"/>
      <c r="K93" s="288"/>
      <c r="L93" s="288"/>
      <c r="M93" s="288"/>
      <c r="N93" s="288"/>
      <c r="O93" s="288"/>
      <c r="P93" s="34"/>
      <c r="Q93" s="34"/>
    </row>
    <row r="94" spans="1:17" s="107" customFormat="1" ht="21" customHeight="1">
      <c r="A94" s="110"/>
      <c r="B94" s="311" t="s">
        <v>83</v>
      </c>
      <c r="C94" s="288"/>
      <c r="D94" s="288"/>
      <c r="E94" s="288"/>
      <c r="F94" s="288"/>
      <c r="G94" s="288"/>
      <c r="H94" s="288"/>
      <c r="I94" s="288"/>
      <c r="J94" s="288"/>
      <c r="K94" s="288"/>
      <c r="L94" s="288"/>
      <c r="M94" s="288"/>
      <c r="N94" s="288"/>
      <c r="O94" s="34"/>
      <c r="P94" s="34"/>
      <c r="Q94" s="34"/>
    </row>
    <row r="95" spans="1:17" s="107" customFormat="1" ht="27" customHeight="1">
      <c r="A95" s="111"/>
      <c r="B95" s="311" t="s">
        <v>84</v>
      </c>
      <c r="C95" s="288"/>
      <c r="D95" s="288"/>
      <c r="E95" s="28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s="107" customFormat="1" ht="27" customHeight="1" thickBot="1">
      <c r="A96" s="109"/>
      <c r="B96" s="312" t="s">
        <v>331</v>
      </c>
      <c r="C96" s="288"/>
      <c r="D96" s="288"/>
      <c r="E96" s="37"/>
      <c r="F96" s="312" t="s">
        <v>268</v>
      </c>
      <c r="G96" s="288"/>
      <c r="H96" s="38"/>
      <c r="I96" s="37"/>
      <c r="J96" s="312" t="s">
        <v>269</v>
      </c>
      <c r="K96" s="288"/>
      <c r="L96" s="109"/>
      <c r="M96" s="109"/>
      <c r="N96" s="38"/>
      <c r="O96" s="312" t="s">
        <v>87</v>
      </c>
      <c r="P96" s="288"/>
      <c r="Q96" s="288"/>
    </row>
    <row r="97" spans="1:17" s="126" customFormat="1" ht="30.75" customHeight="1" thickBot="1">
      <c r="A97" s="137"/>
      <c r="B97" s="306" t="s">
        <v>88</v>
      </c>
      <c r="C97" s="306" t="s">
        <v>50</v>
      </c>
      <c r="D97" s="306" t="s">
        <v>89</v>
      </c>
      <c r="E97" s="306" t="s">
        <v>90</v>
      </c>
      <c r="F97" s="306" t="s">
        <v>91</v>
      </c>
      <c r="G97" s="306" t="s">
        <v>92</v>
      </c>
      <c r="H97" s="306" t="s">
        <v>93</v>
      </c>
      <c r="I97" s="309" t="s">
        <v>94</v>
      </c>
      <c r="J97" s="308" t="s">
        <v>95</v>
      </c>
      <c r="K97" s="310"/>
      <c r="L97" s="310"/>
      <c r="M97" s="286"/>
      <c r="N97" s="306" t="s">
        <v>96</v>
      </c>
      <c r="O97" s="306" t="s">
        <v>97</v>
      </c>
      <c r="P97" s="308" t="s">
        <v>98</v>
      </c>
      <c r="Q97" s="286"/>
    </row>
    <row r="98" spans="1:17" s="126" customFormat="1" ht="70.5" customHeight="1" thickBot="1">
      <c r="A98" s="137"/>
      <c r="B98" s="307"/>
      <c r="C98" s="307"/>
      <c r="D98" s="307"/>
      <c r="E98" s="307"/>
      <c r="F98" s="307"/>
      <c r="G98" s="307"/>
      <c r="H98" s="307"/>
      <c r="I98" s="307"/>
      <c r="J98" s="147" t="s">
        <v>99</v>
      </c>
      <c r="K98" s="147" t="s">
        <v>100</v>
      </c>
      <c r="L98" s="147" t="s">
        <v>101</v>
      </c>
      <c r="M98" s="147" t="s">
        <v>23</v>
      </c>
      <c r="N98" s="307"/>
      <c r="O98" s="307"/>
      <c r="P98" s="148" t="s">
        <v>102</v>
      </c>
      <c r="Q98" s="148" t="s">
        <v>103</v>
      </c>
    </row>
    <row r="99" spans="1:17" s="124" customFormat="1" ht="20.25" customHeight="1" thickBot="1">
      <c r="A99" s="133"/>
      <c r="B99" s="134">
        <v>1</v>
      </c>
      <c r="C99" s="134">
        <v>2</v>
      </c>
      <c r="D99" s="134">
        <v>3</v>
      </c>
      <c r="E99" s="134">
        <v>4</v>
      </c>
      <c r="F99" s="134">
        <v>5</v>
      </c>
      <c r="G99" s="134">
        <v>6</v>
      </c>
      <c r="H99" s="134">
        <v>7</v>
      </c>
      <c r="I99" s="134">
        <v>8</v>
      </c>
      <c r="J99" s="134">
        <v>9</v>
      </c>
      <c r="K99" s="134">
        <v>10</v>
      </c>
      <c r="L99" s="134">
        <v>11</v>
      </c>
      <c r="M99" s="134">
        <v>12</v>
      </c>
      <c r="N99" s="134">
        <v>13</v>
      </c>
      <c r="O99" s="134">
        <v>14</v>
      </c>
      <c r="P99" s="134">
        <v>15</v>
      </c>
      <c r="Q99" s="134">
        <v>16</v>
      </c>
    </row>
    <row r="100" spans="1:17" s="124" customFormat="1" ht="20.25" customHeight="1" thickBot="1">
      <c r="A100" s="133"/>
      <c r="B100" s="134">
        <v>1</v>
      </c>
      <c r="C100" s="134" t="s">
        <v>104</v>
      </c>
      <c r="D100" s="142">
        <v>0</v>
      </c>
      <c r="E100" s="142">
        <v>0</v>
      </c>
      <c r="F100" s="141">
        <v>0.75</v>
      </c>
      <c r="G100" s="142">
        <f>SUM(E100*F100)</f>
        <v>0</v>
      </c>
      <c r="H100" s="150">
        <v>35</v>
      </c>
      <c r="I100" s="142">
        <f>SUM(G100*H100/100)</f>
        <v>0</v>
      </c>
      <c r="J100" s="142">
        <f>SUM(I100)</f>
        <v>0</v>
      </c>
      <c r="K100" s="142">
        <v>0</v>
      </c>
      <c r="L100" s="142">
        <v>0</v>
      </c>
      <c r="M100" s="142">
        <f>SUM(J100:L100)</f>
        <v>0</v>
      </c>
      <c r="N100" s="141">
        <v>65</v>
      </c>
      <c r="O100" s="142">
        <f>SUM(G100-I100)</f>
        <v>0</v>
      </c>
      <c r="P100" s="142">
        <v>0</v>
      </c>
      <c r="Q100" s="141">
        <v>0</v>
      </c>
    </row>
    <row r="101" spans="1:17" s="124" customFormat="1" ht="21.75" customHeight="1" thickBot="1">
      <c r="A101" s="133"/>
      <c r="B101" s="134">
        <v>2</v>
      </c>
      <c r="C101" s="134" t="s">
        <v>105</v>
      </c>
      <c r="D101" s="142">
        <v>0</v>
      </c>
      <c r="E101" s="142">
        <v>0</v>
      </c>
      <c r="F101" s="141">
        <v>0.3</v>
      </c>
      <c r="G101" s="142">
        <f t="shared" ref="G101:G103" si="91">SUM(E101*F101)</f>
        <v>0</v>
      </c>
      <c r="H101" s="150">
        <v>35</v>
      </c>
      <c r="I101" s="142">
        <f t="shared" ref="I101:I103" si="92">SUM(G101*H101/100)</f>
        <v>0</v>
      </c>
      <c r="J101" s="142">
        <f t="shared" ref="J101:J103" si="93">SUM(I101)</f>
        <v>0</v>
      </c>
      <c r="K101" s="142">
        <v>0</v>
      </c>
      <c r="L101" s="142">
        <v>0</v>
      </c>
      <c r="M101" s="142">
        <f t="shared" ref="M101:M103" si="94">SUM(J101:L101)</f>
        <v>0</v>
      </c>
      <c r="N101" s="141">
        <v>65</v>
      </c>
      <c r="O101" s="142">
        <f t="shared" ref="O101:O103" si="95">SUM(G101-I101)</f>
        <v>0</v>
      </c>
      <c r="P101" s="142">
        <v>0</v>
      </c>
      <c r="Q101" s="141">
        <v>0</v>
      </c>
    </row>
    <row r="102" spans="1:17" s="124" customFormat="1" ht="21.75" customHeight="1" thickBot="1">
      <c r="A102" s="133"/>
      <c r="B102" s="134">
        <v>3</v>
      </c>
      <c r="C102" s="134" t="s">
        <v>106</v>
      </c>
      <c r="D102" s="142">
        <v>0</v>
      </c>
      <c r="E102" s="142">
        <v>0</v>
      </c>
      <c r="F102" s="141">
        <v>0.15</v>
      </c>
      <c r="G102" s="142">
        <f t="shared" si="91"/>
        <v>0</v>
      </c>
      <c r="H102" s="150">
        <v>35</v>
      </c>
      <c r="I102" s="142">
        <f t="shared" si="92"/>
        <v>0</v>
      </c>
      <c r="J102" s="142">
        <f t="shared" si="93"/>
        <v>0</v>
      </c>
      <c r="K102" s="142">
        <v>0</v>
      </c>
      <c r="L102" s="142">
        <v>0</v>
      </c>
      <c r="M102" s="142">
        <f t="shared" si="94"/>
        <v>0</v>
      </c>
      <c r="N102" s="141">
        <v>65</v>
      </c>
      <c r="O102" s="142">
        <f t="shared" si="95"/>
        <v>0</v>
      </c>
      <c r="P102" s="142">
        <v>0</v>
      </c>
      <c r="Q102" s="141">
        <v>0</v>
      </c>
    </row>
    <row r="103" spans="1:17" s="124" customFormat="1" ht="22.5" customHeight="1" thickBot="1">
      <c r="A103" s="133"/>
      <c r="B103" s="134">
        <v>4</v>
      </c>
      <c r="C103" s="134" t="s">
        <v>107</v>
      </c>
      <c r="D103" s="142">
        <v>0</v>
      </c>
      <c r="E103" s="142">
        <v>0</v>
      </c>
      <c r="F103" s="141">
        <v>0.15</v>
      </c>
      <c r="G103" s="142">
        <f t="shared" si="91"/>
        <v>0</v>
      </c>
      <c r="H103" s="150">
        <v>35</v>
      </c>
      <c r="I103" s="142">
        <f t="shared" si="92"/>
        <v>0</v>
      </c>
      <c r="J103" s="142">
        <f t="shared" si="93"/>
        <v>0</v>
      </c>
      <c r="K103" s="142">
        <v>0</v>
      </c>
      <c r="L103" s="142">
        <v>0</v>
      </c>
      <c r="M103" s="142">
        <f t="shared" si="94"/>
        <v>0</v>
      </c>
      <c r="N103" s="141">
        <v>65</v>
      </c>
      <c r="O103" s="142">
        <f t="shared" si="95"/>
        <v>0</v>
      </c>
      <c r="P103" s="142">
        <v>0</v>
      </c>
      <c r="Q103" s="141">
        <v>0</v>
      </c>
    </row>
    <row r="104" spans="1:17" s="146" customFormat="1" ht="24" customHeight="1" thickBot="1">
      <c r="A104" s="143"/>
      <c r="B104" s="144"/>
      <c r="C104" s="31" t="s">
        <v>23</v>
      </c>
      <c r="D104" s="145">
        <f>SUM(D100:D103)</f>
        <v>0</v>
      </c>
      <c r="E104" s="145">
        <f t="shared" ref="E104" si="96">SUM(E100:E103)</f>
        <v>0</v>
      </c>
      <c r="F104" s="145">
        <f t="shared" ref="F104" si="97">SUM(F100:F103)</f>
        <v>1.3499999999999999</v>
      </c>
      <c r="G104" s="145">
        <f t="shared" ref="G104" si="98">SUM(G100:G103)</f>
        <v>0</v>
      </c>
      <c r="H104" s="145"/>
      <c r="I104" s="145">
        <f t="shared" ref="I104" si="99">SUM(I100:I103)</f>
        <v>0</v>
      </c>
      <c r="J104" s="145">
        <f t="shared" ref="J104" si="100">SUM(J100:J103)</f>
        <v>0</v>
      </c>
      <c r="K104" s="145">
        <f t="shared" ref="K104" si="101">SUM(K100:K103)</f>
        <v>0</v>
      </c>
      <c r="L104" s="145">
        <f t="shared" ref="L104" si="102">SUM(L100:L103)</f>
        <v>0</v>
      </c>
      <c r="M104" s="145">
        <f t="shared" ref="M104" si="103">SUM(M100:M103)</f>
        <v>0</v>
      </c>
      <c r="N104" s="145"/>
      <c r="O104" s="145">
        <f t="shared" ref="O104" si="104">SUM(O100:O103)</f>
        <v>0</v>
      </c>
      <c r="P104" s="145">
        <f t="shared" ref="P104" si="105">SUM(P100:P103)</f>
        <v>0</v>
      </c>
      <c r="Q104" s="145">
        <f t="shared" ref="Q104" si="106">SUM(Q100:Q103)</f>
        <v>0</v>
      </c>
    </row>
    <row r="105" spans="1:17" s="107" customFormat="1" ht="15.75" customHeight="1"/>
    <row r="106" spans="1:17" s="107" customFormat="1" ht="15.75" customHeight="1">
      <c r="A106" s="111"/>
      <c r="B106" s="311" t="s">
        <v>108</v>
      </c>
      <c r="C106" s="288"/>
      <c r="D106" s="288"/>
      <c r="E106" s="28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 s="107" customFormat="1" ht="29.25" customHeight="1" thickBot="1">
      <c r="A107" s="109"/>
      <c r="B107" s="312" t="s">
        <v>331</v>
      </c>
      <c r="C107" s="288"/>
      <c r="D107" s="288"/>
      <c r="E107" s="37"/>
      <c r="F107" s="312" t="s">
        <v>268</v>
      </c>
      <c r="G107" s="288"/>
      <c r="H107" s="38"/>
      <c r="I107" s="37"/>
      <c r="J107" s="312" t="s">
        <v>269</v>
      </c>
      <c r="K107" s="288"/>
      <c r="L107" s="109"/>
      <c r="M107" s="109"/>
      <c r="N107" s="38"/>
      <c r="O107" s="312" t="s">
        <v>87</v>
      </c>
      <c r="P107" s="288"/>
      <c r="Q107" s="288"/>
    </row>
    <row r="108" spans="1:17" s="126" customFormat="1" ht="35.25" customHeight="1" thickBot="1">
      <c r="A108" s="137"/>
      <c r="B108" s="306" t="s">
        <v>88</v>
      </c>
      <c r="C108" s="306" t="s">
        <v>50</v>
      </c>
      <c r="D108" s="306" t="s">
        <v>89</v>
      </c>
      <c r="E108" s="306" t="s">
        <v>90</v>
      </c>
      <c r="F108" s="306" t="s">
        <v>91</v>
      </c>
      <c r="G108" s="306" t="s">
        <v>92</v>
      </c>
      <c r="H108" s="306" t="s">
        <v>93</v>
      </c>
      <c r="I108" s="309" t="s">
        <v>94</v>
      </c>
      <c r="J108" s="308" t="s">
        <v>95</v>
      </c>
      <c r="K108" s="310"/>
      <c r="L108" s="310"/>
      <c r="M108" s="286"/>
      <c r="N108" s="306" t="s">
        <v>96</v>
      </c>
      <c r="O108" s="306" t="s">
        <v>97</v>
      </c>
      <c r="P108" s="308" t="s">
        <v>98</v>
      </c>
      <c r="Q108" s="286"/>
    </row>
    <row r="109" spans="1:17" s="126" customFormat="1" ht="57.75" customHeight="1" thickBot="1">
      <c r="A109" s="137"/>
      <c r="B109" s="307"/>
      <c r="C109" s="307"/>
      <c r="D109" s="307"/>
      <c r="E109" s="307"/>
      <c r="F109" s="307"/>
      <c r="G109" s="307"/>
      <c r="H109" s="307"/>
      <c r="I109" s="307"/>
      <c r="J109" s="147" t="s">
        <v>99</v>
      </c>
      <c r="K109" s="147" t="s">
        <v>100</v>
      </c>
      <c r="L109" s="147" t="s">
        <v>101</v>
      </c>
      <c r="M109" s="147" t="s">
        <v>23</v>
      </c>
      <c r="N109" s="307"/>
      <c r="O109" s="307"/>
      <c r="P109" s="148" t="s">
        <v>102</v>
      </c>
      <c r="Q109" s="148" t="s">
        <v>103</v>
      </c>
    </row>
    <row r="110" spans="1:17" s="124" customFormat="1" ht="21.75" customHeight="1" thickBot="1">
      <c r="A110" s="133"/>
      <c r="B110" s="134">
        <v>1</v>
      </c>
      <c r="C110" s="134">
        <v>2</v>
      </c>
      <c r="D110" s="134">
        <v>3</v>
      </c>
      <c r="E110" s="134">
        <v>4</v>
      </c>
      <c r="F110" s="134">
        <v>5</v>
      </c>
      <c r="G110" s="134">
        <v>6</v>
      </c>
      <c r="H110" s="134">
        <v>7</v>
      </c>
      <c r="I110" s="134">
        <v>8</v>
      </c>
      <c r="J110" s="134">
        <v>9</v>
      </c>
      <c r="K110" s="134">
        <v>10</v>
      </c>
      <c r="L110" s="134">
        <v>11</v>
      </c>
      <c r="M110" s="134">
        <v>12</v>
      </c>
      <c r="N110" s="134">
        <v>13</v>
      </c>
      <c r="O110" s="134">
        <v>14</v>
      </c>
      <c r="P110" s="134">
        <v>15</v>
      </c>
      <c r="Q110" s="134">
        <v>16</v>
      </c>
    </row>
    <row r="111" spans="1:17" s="124" customFormat="1" ht="23.25" customHeight="1" thickBot="1">
      <c r="A111" s="133"/>
      <c r="B111" s="134">
        <v>1</v>
      </c>
      <c r="C111" s="134" t="s">
        <v>109</v>
      </c>
      <c r="D111" s="139">
        <v>15</v>
      </c>
      <c r="E111" s="139">
        <v>19</v>
      </c>
      <c r="F111" s="140">
        <v>1</v>
      </c>
      <c r="G111" s="139">
        <f>SUM(E111*F111)</f>
        <v>19</v>
      </c>
      <c r="H111" s="151">
        <v>35</v>
      </c>
      <c r="I111" s="142">
        <f>SUM(G111*H111/100)</f>
        <v>6.65</v>
      </c>
      <c r="J111" s="139">
        <f>SUM(I111)</f>
        <v>6.65</v>
      </c>
      <c r="K111" s="139">
        <v>0</v>
      </c>
      <c r="L111" s="139">
        <v>0</v>
      </c>
      <c r="M111" s="139">
        <f>SUM(J111:L111)</f>
        <v>6.65</v>
      </c>
      <c r="N111" s="140">
        <v>65</v>
      </c>
      <c r="O111" s="139">
        <f>SUM(G111-I111)</f>
        <v>12.35</v>
      </c>
      <c r="P111" s="139">
        <v>0</v>
      </c>
      <c r="Q111" s="140">
        <v>0</v>
      </c>
    </row>
    <row r="112" spans="1:17" s="124" customFormat="1" ht="22.5" customHeight="1" thickBot="1">
      <c r="A112" s="133"/>
      <c r="B112" s="134">
        <v>2</v>
      </c>
      <c r="C112" s="134" t="s">
        <v>110</v>
      </c>
      <c r="D112" s="139">
        <v>1</v>
      </c>
      <c r="E112" s="139">
        <v>2</v>
      </c>
      <c r="F112" s="140">
        <v>0.6</v>
      </c>
      <c r="G112" s="139">
        <f>SUM(E112*F112)</f>
        <v>1.2</v>
      </c>
      <c r="H112" s="151">
        <v>35</v>
      </c>
      <c r="I112" s="142">
        <f>SUM(G112*H112/100)</f>
        <v>0.42</v>
      </c>
      <c r="J112" s="139">
        <f>SUM(I112)</f>
        <v>0.42</v>
      </c>
      <c r="K112" s="139">
        <v>0</v>
      </c>
      <c r="L112" s="139">
        <v>0</v>
      </c>
      <c r="M112" s="139">
        <f>SUM(J112:L112)</f>
        <v>0.42</v>
      </c>
      <c r="N112" s="140">
        <v>65</v>
      </c>
      <c r="O112" s="139">
        <f>SUM(G112-I112)</f>
        <v>0.78</v>
      </c>
      <c r="P112" s="139">
        <v>0</v>
      </c>
      <c r="Q112" s="140">
        <v>0</v>
      </c>
    </row>
    <row r="113" spans="1:17" s="124" customFormat="1" ht="24.75" customHeight="1" thickBot="1">
      <c r="A113" s="136"/>
      <c r="B113" s="135"/>
      <c r="C113" s="130" t="s">
        <v>23</v>
      </c>
      <c r="D113" s="142">
        <f>SUM(D111:D112)</f>
        <v>16</v>
      </c>
      <c r="E113" s="142">
        <f t="shared" ref="E113" si="107">SUM(E111:E112)</f>
        <v>21</v>
      </c>
      <c r="F113" s="142">
        <f t="shared" ref="F113" si="108">SUM(F111:F112)</f>
        <v>1.6</v>
      </c>
      <c r="G113" s="142">
        <f t="shared" ref="G113" si="109">SUM(G111:G112)</f>
        <v>20.2</v>
      </c>
      <c r="H113" s="152"/>
      <c r="I113" s="142">
        <f t="shared" ref="I113" si="110">SUM(I111:I112)</f>
        <v>7.07</v>
      </c>
      <c r="J113" s="142">
        <f t="shared" ref="J113" si="111">SUM(J111:J112)</f>
        <v>7.07</v>
      </c>
      <c r="K113" s="142">
        <f t="shared" ref="K113" si="112">SUM(K111:K112)</f>
        <v>0</v>
      </c>
      <c r="L113" s="142">
        <f t="shared" ref="L113" si="113">SUM(L111:L112)</f>
        <v>0</v>
      </c>
      <c r="M113" s="142">
        <f t="shared" ref="M113" si="114">SUM(M111:M112)</f>
        <v>7.07</v>
      </c>
      <c r="N113" s="142">
        <f t="shared" ref="N113" si="115">SUM(N111:N112)</f>
        <v>130</v>
      </c>
      <c r="O113" s="142">
        <f t="shared" ref="O113" si="116">SUM(O111:O112)</f>
        <v>13.129999999999999</v>
      </c>
      <c r="P113" s="142">
        <f t="shared" ref="P113" si="117">SUM(P111:P112)</f>
        <v>0</v>
      </c>
      <c r="Q113" s="142">
        <f t="shared" ref="Q113" si="118">SUM(Q111:Q112)</f>
        <v>0</v>
      </c>
    </row>
    <row r="114" spans="1:17" ht="15.75" customHeight="1"/>
    <row r="115" spans="1:17" ht="15.75" customHeight="1"/>
    <row r="116" spans="1:17" ht="15.75" customHeight="1"/>
    <row r="117" spans="1:17" s="107" customFormat="1" ht="24.75" customHeight="1">
      <c r="A117" s="110"/>
      <c r="B117" s="311" t="s">
        <v>82</v>
      </c>
      <c r="C117" s="288"/>
      <c r="D117" s="288"/>
      <c r="E117" s="288"/>
      <c r="F117" s="288"/>
      <c r="G117" s="288"/>
      <c r="H117" s="288"/>
      <c r="I117" s="288"/>
      <c r="J117" s="288"/>
      <c r="K117" s="288"/>
      <c r="L117" s="288"/>
      <c r="M117" s="288"/>
      <c r="N117" s="288"/>
      <c r="O117" s="288"/>
      <c r="P117" s="34"/>
      <c r="Q117" s="34"/>
    </row>
    <row r="118" spans="1:17" s="107" customFormat="1" ht="21" customHeight="1">
      <c r="A118" s="110"/>
      <c r="B118" s="311" t="s">
        <v>83</v>
      </c>
      <c r="C118" s="288"/>
      <c r="D118" s="288"/>
      <c r="E118" s="288"/>
      <c r="F118" s="288"/>
      <c r="G118" s="288"/>
      <c r="H118" s="288"/>
      <c r="I118" s="288"/>
      <c r="J118" s="288"/>
      <c r="K118" s="288"/>
      <c r="L118" s="288"/>
      <c r="M118" s="288"/>
      <c r="N118" s="288"/>
      <c r="O118" s="34"/>
      <c r="P118" s="34"/>
      <c r="Q118" s="34"/>
    </row>
    <row r="119" spans="1:17" s="107" customFormat="1" ht="27" customHeight="1">
      <c r="A119" s="111"/>
      <c r="B119" s="311" t="s">
        <v>84</v>
      </c>
      <c r="C119" s="288"/>
      <c r="D119" s="288"/>
      <c r="E119" s="28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s="107" customFormat="1" ht="27" customHeight="1" thickBot="1">
      <c r="A120" s="109"/>
      <c r="B120" s="312" t="s">
        <v>334</v>
      </c>
      <c r="C120" s="288"/>
      <c r="D120" s="288"/>
      <c r="E120" s="37"/>
      <c r="F120" s="312" t="s">
        <v>268</v>
      </c>
      <c r="G120" s="288"/>
      <c r="H120" s="38"/>
      <c r="I120" s="37"/>
      <c r="J120" s="312" t="s">
        <v>269</v>
      </c>
      <c r="K120" s="288"/>
      <c r="L120" s="109"/>
      <c r="M120" s="109"/>
      <c r="N120" s="38"/>
      <c r="O120" s="312" t="s">
        <v>87</v>
      </c>
      <c r="P120" s="288"/>
      <c r="Q120" s="288"/>
    </row>
    <row r="121" spans="1:17" s="126" customFormat="1" ht="30.75" customHeight="1" thickBot="1">
      <c r="A121" s="137"/>
      <c r="B121" s="306" t="s">
        <v>88</v>
      </c>
      <c r="C121" s="306" t="s">
        <v>50</v>
      </c>
      <c r="D121" s="306" t="s">
        <v>89</v>
      </c>
      <c r="E121" s="306" t="s">
        <v>90</v>
      </c>
      <c r="F121" s="306" t="s">
        <v>91</v>
      </c>
      <c r="G121" s="306" t="s">
        <v>92</v>
      </c>
      <c r="H121" s="306" t="s">
        <v>93</v>
      </c>
      <c r="I121" s="309" t="s">
        <v>94</v>
      </c>
      <c r="J121" s="308" t="s">
        <v>95</v>
      </c>
      <c r="K121" s="310"/>
      <c r="L121" s="310"/>
      <c r="M121" s="286"/>
      <c r="N121" s="306" t="s">
        <v>96</v>
      </c>
      <c r="O121" s="306" t="s">
        <v>97</v>
      </c>
      <c r="P121" s="308" t="s">
        <v>98</v>
      </c>
      <c r="Q121" s="286"/>
    </row>
    <row r="122" spans="1:17" s="126" customFormat="1" ht="70.5" customHeight="1" thickBot="1">
      <c r="A122" s="137"/>
      <c r="B122" s="307"/>
      <c r="C122" s="307"/>
      <c r="D122" s="307"/>
      <c r="E122" s="307"/>
      <c r="F122" s="307"/>
      <c r="G122" s="307"/>
      <c r="H122" s="307"/>
      <c r="I122" s="307"/>
      <c r="J122" s="147" t="s">
        <v>99</v>
      </c>
      <c r="K122" s="147" t="s">
        <v>100</v>
      </c>
      <c r="L122" s="147" t="s">
        <v>101</v>
      </c>
      <c r="M122" s="147" t="s">
        <v>23</v>
      </c>
      <c r="N122" s="307"/>
      <c r="O122" s="307"/>
      <c r="P122" s="148" t="s">
        <v>102</v>
      </c>
      <c r="Q122" s="148" t="s">
        <v>103</v>
      </c>
    </row>
    <row r="123" spans="1:17" s="124" customFormat="1" ht="20.25" customHeight="1" thickBot="1">
      <c r="A123" s="133"/>
      <c r="B123" s="134">
        <v>1</v>
      </c>
      <c r="C123" s="134">
        <v>2</v>
      </c>
      <c r="D123" s="134">
        <v>3</v>
      </c>
      <c r="E123" s="134">
        <v>4</v>
      </c>
      <c r="F123" s="134">
        <v>5</v>
      </c>
      <c r="G123" s="134">
        <v>6</v>
      </c>
      <c r="H123" s="134">
        <v>7</v>
      </c>
      <c r="I123" s="134">
        <v>8</v>
      </c>
      <c r="J123" s="134">
        <v>9</v>
      </c>
      <c r="K123" s="134">
        <v>10</v>
      </c>
      <c r="L123" s="134">
        <v>11</v>
      </c>
      <c r="M123" s="134">
        <v>12</v>
      </c>
      <c r="N123" s="134">
        <v>13</v>
      </c>
      <c r="O123" s="134">
        <v>14</v>
      </c>
      <c r="P123" s="134">
        <v>15</v>
      </c>
      <c r="Q123" s="134">
        <v>16</v>
      </c>
    </row>
    <row r="124" spans="1:17" s="124" customFormat="1" ht="20.25" customHeight="1" thickBot="1">
      <c r="A124" s="133"/>
      <c r="B124" s="134">
        <v>1</v>
      </c>
      <c r="C124" s="134" t="s">
        <v>104</v>
      </c>
      <c r="D124" s="142">
        <v>0</v>
      </c>
      <c r="E124" s="142">
        <v>0</v>
      </c>
      <c r="F124" s="141">
        <v>0.75</v>
      </c>
      <c r="G124" s="142">
        <f>SUM(E124*F124)</f>
        <v>0</v>
      </c>
      <c r="H124" s="150">
        <v>35</v>
      </c>
      <c r="I124" s="142">
        <f>SUM(G124*H124/100)</f>
        <v>0</v>
      </c>
      <c r="J124" s="142">
        <f>SUM(I124)</f>
        <v>0</v>
      </c>
      <c r="K124" s="142">
        <v>0</v>
      </c>
      <c r="L124" s="142">
        <v>0</v>
      </c>
      <c r="M124" s="142">
        <f>SUM(J124:L124)</f>
        <v>0</v>
      </c>
      <c r="N124" s="141">
        <v>65</v>
      </c>
      <c r="O124" s="142">
        <f>SUM(G124-I124)</f>
        <v>0</v>
      </c>
      <c r="P124" s="142">
        <v>0</v>
      </c>
      <c r="Q124" s="141">
        <v>0</v>
      </c>
    </row>
    <row r="125" spans="1:17" s="124" customFormat="1" ht="21.75" customHeight="1" thickBot="1">
      <c r="A125" s="133"/>
      <c r="B125" s="134">
        <v>2</v>
      </c>
      <c r="C125" s="134" t="s">
        <v>105</v>
      </c>
      <c r="D125" s="142">
        <v>0</v>
      </c>
      <c r="E125" s="142">
        <v>0</v>
      </c>
      <c r="F125" s="141">
        <v>0.3</v>
      </c>
      <c r="G125" s="142">
        <f t="shared" ref="G125:G127" si="119">SUM(E125*F125)</f>
        <v>0</v>
      </c>
      <c r="H125" s="150">
        <v>35</v>
      </c>
      <c r="I125" s="142">
        <f t="shared" ref="I125:I127" si="120">SUM(G125*H125/100)</f>
        <v>0</v>
      </c>
      <c r="J125" s="142">
        <f t="shared" ref="J125:J127" si="121">SUM(I125)</f>
        <v>0</v>
      </c>
      <c r="K125" s="142">
        <v>0</v>
      </c>
      <c r="L125" s="142">
        <v>0</v>
      </c>
      <c r="M125" s="142">
        <f t="shared" ref="M125:M127" si="122">SUM(J125:L125)</f>
        <v>0</v>
      </c>
      <c r="N125" s="141">
        <v>65</v>
      </c>
      <c r="O125" s="142">
        <f t="shared" ref="O125:O127" si="123">SUM(G125-I125)</f>
        <v>0</v>
      </c>
      <c r="P125" s="142">
        <v>0</v>
      </c>
      <c r="Q125" s="141">
        <v>0</v>
      </c>
    </row>
    <row r="126" spans="1:17" s="124" customFormat="1" ht="21.75" customHeight="1" thickBot="1">
      <c r="A126" s="133"/>
      <c r="B126" s="134">
        <v>3</v>
      </c>
      <c r="C126" s="134" t="s">
        <v>106</v>
      </c>
      <c r="D126" s="142">
        <v>0</v>
      </c>
      <c r="E126" s="142">
        <v>0</v>
      </c>
      <c r="F126" s="141">
        <v>0.15</v>
      </c>
      <c r="G126" s="142">
        <f t="shared" si="119"/>
        <v>0</v>
      </c>
      <c r="H126" s="150">
        <v>35</v>
      </c>
      <c r="I126" s="142">
        <f t="shared" si="120"/>
        <v>0</v>
      </c>
      <c r="J126" s="142">
        <f t="shared" si="121"/>
        <v>0</v>
      </c>
      <c r="K126" s="142">
        <v>0</v>
      </c>
      <c r="L126" s="142">
        <v>0</v>
      </c>
      <c r="M126" s="142">
        <f t="shared" si="122"/>
        <v>0</v>
      </c>
      <c r="N126" s="141">
        <v>65</v>
      </c>
      <c r="O126" s="142">
        <f t="shared" si="123"/>
        <v>0</v>
      </c>
      <c r="P126" s="142">
        <v>0</v>
      </c>
      <c r="Q126" s="141">
        <v>0</v>
      </c>
    </row>
    <row r="127" spans="1:17" s="124" customFormat="1" ht="22.5" customHeight="1" thickBot="1">
      <c r="A127" s="133"/>
      <c r="B127" s="134">
        <v>4</v>
      </c>
      <c r="C127" s="134" t="s">
        <v>107</v>
      </c>
      <c r="D127" s="142">
        <v>0</v>
      </c>
      <c r="E127" s="142">
        <v>0</v>
      </c>
      <c r="F127" s="141">
        <v>0.15</v>
      </c>
      <c r="G127" s="142">
        <f t="shared" si="119"/>
        <v>0</v>
      </c>
      <c r="H127" s="150">
        <v>35</v>
      </c>
      <c r="I127" s="142">
        <f t="shared" si="120"/>
        <v>0</v>
      </c>
      <c r="J127" s="142">
        <f t="shared" si="121"/>
        <v>0</v>
      </c>
      <c r="K127" s="142">
        <v>0</v>
      </c>
      <c r="L127" s="142">
        <v>0</v>
      </c>
      <c r="M127" s="142">
        <f t="shared" si="122"/>
        <v>0</v>
      </c>
      <c r="N127" s="141">
        <v>65</v>
      </c>
      <c r="O127" s="142">
        <f t="shared" si="123"/>
        <v>0</v>
      </c>
      <c r="P127" s="142">
        <v>0</v>
      </c>
      <c r="Q127" s="141">
        <v>0</v>
      </c>
    </row>
    <row r="128" spans="1:17" s="146" customFormat="1" ht="24" customHeight="1" thickBot="1">
      <c r="A128" s="143"/>
      <c r="B128" s="144"/>
      <c r="C128" s="31" t="s">
        <v>23</v>
      </c>
      <c r="D128" s="145">
        <f>SUM(D124:D127)</f>
        <v>0</v>
      </c>
      <c r="E128" s="145">
        <f t="shared" ref="E128" si="124">SUM(E124:E127)</f>
        <v>0</v>
      </c>
      <c r="F128" s="145">
        <f t="shared" ref="F128" si="125">SUM(F124:F127)</f>
        <v>1.3499999999999999</v>
      </c>
      <c r="G128" s="145">
        <f t="shared" ref="G128" si="126">SUM(G124:G127)</f>
        <v>0</v>
      </c>
      <c r="H128" s="145"/>
      <c r="I128" s="145">
        <f t="shared" ref="I128" si="127">SUM(I124:I127)</f>
        <v>0</v>
      </c>
      <c r="J128" s="145">
        <f t="shared" ref="J128" si="128">SUM(J124:J127)</f>
        <v>0</v>
      </c>
      <c r="K128" s="145">
        <f t="shared" ref="K128" si="129">SUM(K124:K127)</f>
        <v>0</v>
      </c>
      <c r="L128" s="145">
        <f t="shared" ref="L128" si="130">SUM(L124:L127)</f>
        <v>0</v>
      </c>
      <c r="M128" s="145">
        <f t="shared" ref="M128" si="131">SUM(M124:M127)</f>
        <v>0</v>
      </c>
      <c r="N128" s="145"/>
      <c r="O128" s="145">
        <f t="shared" ref="O128" si="132">SUM(O124:O127)</f>
        <v>0</v>
      </c>
      <c r="P128" s="145">
        <f t="shared" ref="P128" si="133">SUM(P124:P127)</f>
        <v>0</v>
      </c>
      <c r="Q128" s="145">
        <f t="shared" ref="Q128" si="134">SUM(Q124:Q127)</f>
        <v>0</v>
      </c>
    </row>
    <row r="129" spans="1:17" s="107" customFormat="1" ht="15.75" customHeight="1"/>
    <row r="130" spans="1:17" s="107" customFormat="1" ht="15.75" customHeight="1">
      <c r="A130" s="111"/>
      <c r="B130" s="311" t="s">
        <v>108</v>
      </c>
      <c r="C130" s="288"/>
      <c r="D130" s="288"/>
      <c r="E130" s="28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 s="107" customFormat="1" ht="29.25" customHeight="1" thickBot="1">
      <c r="A131" s="109"/>
      <c r="B131" s="312" t="s">
        <v>334</v>
      </c>
      <c r="C131" s="288"/>
      <c r="D131" s="288"/>
      <c r="E131" s="37"/>
      <c r="F131" s="312" t="s">
        <v>268</v>
      </c>
      <c r="G131" s="288"/>
      <c r="H131" s="38"/>
      <c r="I131" s="37"/>
      <c r="J131" s="312" t="s">
        <v>269</v>
      </c>
      <c r="K131" s="288"/>
      <c r="L131" s="109"/>
      <c r="M131" s="109"/>
      <c r="N131" s="38"/>
      <c r="O131" s="312" t="s">
        <v>87</v>
      </c>
      <c r="P131" s="288"/>
      <c r="Q131" s="288"/>
    </row>
    <row r="132" spans="1:17" s="126" customFormat="1" ht="35.25" customHeight="1" thickBot="1">
      <c r="A132" s="137"/>
      <c r="B132" s="306" t="s">
        <v>88</v>
      </c>
      <c r="C132" s="306" t="s">
        <v>50</v>
      </c>
      <c r="D132" s="306" t="s">
        <v>89</v>
      </c>
      <c r="E132" s="306" t="s">
        <v>90</v>
      </c>
      <c r="F132" s="306" t="s">
        <v>91</v>
      </c>
      <c r="G132" s="306" t="s">
        <v>92</v>
      </c>
      <c r="H132" s="306" t="s">
        <v>93</v>
      </c>
      <c r="I132" s="309" t="s">
        <v>94</v>
      </c>
      <c r="J132" s="308" t="s">
        <v>95</v>
      </c>
      <c r="K132" s="310"/>
      <c r="L132" s="310"/>
      <c r="M132" s="286"/>
      <c r="N132" s="306" t="s">
        <v>96</v>
      </c>
      <c r="O132" s="306" t="s">
        <v>97</v>
      </c>
      <c r="P132" s="308" t="s">
        <v>98</v>
      </c>
      <c r="Q132" s="286"/>
    </row>
    <row r="133" spans="1:17" s="126" customFormat="1" ht="57.75" customHeight="1" thickBot="1">
      <c r="A133" s="137"/>
      <c r="B133" s="307"/>
      <c r="C133" s="307"/>
      <c r="D133" s="307"/>
      <c r="E133" s="307"/>
      <c r="F133" s="307"/>
      <c r="G133" s="307"/>
      <c r="H133" s="307"/>
      <c r="I133" s="307"/>
      <c r="J133" s="147" t="s">
        <v>99</v>
      </c>
      <c r="K133" s="147" t="s">
        <v>100</v>
      </c>
      <c r="L133" s="147" t="s">
        <v>101</v>
      </c>
      <c r="M133" s="147" t="s">
        <v>23</v>
      </c>
      <c r="N133" s="307"/>
      <c r="O133" s="307"/>
      <c r="P133" s="148" t="s">
        <v>102</v>
      </c>
      <c r="Q133" s="148" t="s">
        <v>103</v>
      </c>
    </row>
    <row r="134" spans="1:17" s="124" customFormat="1" ht="21.75" customHeight="1" thickBot="1">
      <c r="A134" s="133"/>
      <c r="B134" s="134">
        <v>1</v>
      </c>
      <c r="C134" s="134">
        <v>2</v>
      </c>
      <c r="D134" s="134">
        <v>3</v>
      </c>
      <c r="E134" s="134">
        <v>4</v>
      </c>
      <c r="F134" s="134">
        <v>5</v>
      </c>
      <c r="G134" s="134">
        <v>6</v>
      </c>
      <c r="H134" s="134">
        <v>7</v>
      </c>
      <c r="I134" s="134">
        <v>8</v>
      </c>
      <c r="J134" s="134">
        <v>9</v>
      </c>
      <c r="K134" s="134">
        <v>10</v>
      </c>
      <c r="L134" s="134">
        <v>11</v>
      </c>
      <c r="M134" s="134">
        <v>12</v>
      </c>
      <c r="N134" s="134">
        <v>13</v>
      </c>
      <c r="O134" s="134">
        <v>14</v>
      </c>
      <c r="P134" s="134">
        <v>15</v>
      </c>
      <c r="Q134" s="134">
        <v>16</v>
      </c>
    </row>
    <row r="135" spans="1:17" s="124" customFormat="1" ht="23.25" customHeight="1" thickBot="1">
      <c r="A135" s="133"/>
      <c r="B135" s="134">
        <v>1</v>
      </c>
      <c r="C135" s="134" t="s">
        <v>109</v>
      </c>
      <c r="D135" s="139">
        <v>45</v>
      </c>
      <c r="E135" s="139">
        <v>42</v>
      </c>
      <c r="F135" s="140">
        <v>1</v>
      </c>
      <c r="G135" s="139">
        <f>SUM(E135*F135)</f>
        <v>42</v>
      </c>
      <c r="H135" s="151">
        <v>35</v>
      </c>
      <c r="I135" s="142">
        <f>SUM(G135*H135/100)</f>
        <v>14.7</v>
      </c>
      <c r="J135" s="139">
        <f>SUM(I135)</f>
        <v>14.7</v>
      </c>
      <c r="K135" s="139">
        <v>0</v>
      </c>
      <c r="L135" s="139">
        <v>0</v>
      </c>
      <c r="M135" s="139">
        <f>SUM(J135:L135)</f>
        <v>14.7</v>
      </c>
      <c r="N135" s="140">
        <v>65</v>
      </c>
      <c r="O135" s="139">
        <f>SUM(G135-I135)</f>
        <v>27.3</v>
      </c>
      <c r="P135" s="139">
        <v>0</v>
      </c>
      <c r="Q135" s="140">
        <v>0</v>
      </c>
    </row>
    <row r="136" spans="1:17" s="124" customFormat="1" ht="22.5" customHeight="1" thickBot="1">
      <c r="A136" s="133"/>
      <c r="B136" s="134">
        <v>2</v>
      </c>
      <c r="C136" s="134" t="s">
        <v>110</v>
      </c>
      <c r="D136" s="139">
        <v>2</v>
      </c>
      <c r="E136" s="139">
        <v>2</v>
      </c>
      <c r="F136" s="140">
        <v>0.6</v>
      </c>
      <c r="G136" s="139">
        <f>SUM(E136*F136)</f>
        <v>1.2</v>
      </c>
      <c r="H136" s="151">
        <v>35</v>
      </c>
      <c r="I136" s="142">
        <f>SUM(G136*H136/100)</f>
        <v>0.42</v>
      </c>
      <c r="J136" s="139">
        <f>SUM(I136)</f>
        <v>0.42</v>
      </c>
      <c r="K136" s="139">
        <v>0</v>
      </c>
      <c r="L136" s="139">
        <v>0</v>
      </c>
      <c r="M136" s="139">
        <f>SUM(J136:L136)</f>
        <v>0.42</v>
      </c>
      <c r="N136" s="140">
        <v>65</v>
      </c>
      <c r="O136" s="139">
        <f>SUM(G136-I136)</f>
        <v>0.78</v>
      </c>
      <c r="P136" s="139">
        <v>0</v>
      </c>
      <c r="Q136" s="140">
        <v>0</v>
      </c>
    </row>
    <row r="137" spans="1:17" s="124" customFormat="1" ht="24.75" customHeight="1" thickBot="1">
      <c r="A137" s="136"/>
      <c r="B137" s="135"/>
      <c r="C137" s="130" t="s">
        <v>23</v>
      </c>
      <c r="D137" s="142">
        <f>SUM(D135:D136)</f>
        <v>47</v>
      </c>
      <c r="E137" s="142">
        <f t="shared" ref="E137" si="135">SUM(E135:E136)</f>
        <v>44</v>
      </c>
      <c r="F137" s="142">
        <f t="shared" ref="F137" si="136">SUM(F135:F136)</f>
        <v>1.6</v>
      </c>
      <c r="G137" s="142">
        <f t="shared" ref="G137" si="137">SUM(G135:G136)</f>
        <v>43.2</v>
      </c>
      <c r="H137" s="152"/>
      <c r="I137" s="142">
        <f t="shared" ref="I137" si="138">SUM(I135:I136)</f>
        <v>15.12</v>
      </c>
      <c r="J137" s="142">
        <f t="shared" ref="J137" si="139">SUM(J135:J136)</f>
        <v>15.12</v>
      </c>
      <c r="K137" s="142">
        <f t="shared" ref="K137" si="140">SUM(K135:K136)</f>
        <v>0</v>
      </c>
      <c r="L137" s="142">
        <f t="shared" ref="L137" si="141">SUM(L135:L136)</f>
        <v>0</v>
      </c>
      <c r="M137" s="142">
        <f t="shared" ref="M137" si="142">SUM(M135:M136)</f>
        <v>15.12</v>
      </c>
      <c r="N137" s="142">
        <f t="shared" ref="N137" si="143">SUM(N135:N136)</f>
        <v>130</v>
      </c>
      <c r="O137" s="142">
        <f t="shared" ref="O137" si="144">SUM(O135:O136)</f>
        <v>28.080000000000002</v>
      </c>
      <c r="P137" s="142">
        <f t="shared" ref="P137" si="145">SUM(P135:P136)</f>
        <v>0</v>
      </c>
      <c r="Q137" s="142">
        <f t="shared" ref="Q137" si="146">SUM(Q135:Q136)</f>
        <v>0</v>
      </c>
    </row>
    <row r="138" spans="1:17" ht="15.75" customHeight="1"/>
    <row r="139" spans="1:17" ht="15.75" customHeight="1"/>
    <row r="140" spans="1:17" ht="15.75" customHeight="1"/>
    <row r="141" spans="1:17" ht="15.75" customHeight="1"/>
    <row r="142" spans="1:17" ht="15.75" customHeight="1"/>
    <row r="143" spans="1:17" ht="15.75" customHeight="1"/>
    <row r="144" spans="1:17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16">
    <mergeCell ref="P5:Q5"/>
    <mergeCell ref="B1:O1"/>
    <mergeCell ref="B2:N2"/>
    <mergeCell ref="B3:E3"/>
    <mergeCell ref="B4:D4"/>
    <mergeCell ref="F4:G4"/>
    <mergeCell ref="J4:K4"/>
    <mergeCell ref="O4:Q4"/>
    <mergeCell ref="B5:B6"/>
    <mergeCell ref="C5:C6"/>
    <mergeCell ref="D5:D6"/>
    <mergeCell ref="E5:E6"/>
    <mergeCell ref="F5:F6"/>
    <mergeCell ref="G5:G6"/>
    <mergeCell ref="H5:H6"/>
    <mergeCell ref="I5:I6"/>
    <mergeCell ref="J5:M5"/>
    <mergeCell ref="N5:N6"/>
    <mergeCell ref="O5:O6"/>
    <mergeCell ref="B14:E14"/>
    <mergeCell ref="B15:D15"/>
    <mergeCell ref="F15:G15"/>
    <mergeCell ref="J15:K15"/>
    <mergeCell ref="B16:B17"/>
    <mergeCell ref="C16:C17"/>
    <mergeCell ref="I16:I17"/>
    <mergeCell ref="D16:D17"/>
    <mergeCell ref="E16:E17"/>
    <mergeCell ref="F16:F17"/>
    <mergeCell ref="G16:G17"/>
    <mergeCell ref="B24:O24"/>
    <mergeCell ref="B25:N25"/>
    <mergeCell ref="B26:E26"/>
    <mergeCell ref="B27:D27"/>
    <mergeCell ref="F27:G27"/>
    <mergeCell ref="J27:K27"/>
    <mergeCell ref="O27:Q27"/>
    <mergeCell ref="H16:H17"/>
    <mergeCell ref="O15:Q15"/>
    <mergeCell ref="P16:Q16"/>
    <mergeCell ref="O16:O17"/>
    <mergeCell ref="J16:M16"/>
    <mergeCell ref="N16:N17"/>
    <mergeCell ref="O28:O29"/>
    <mergeCell ref="P28:Q28"/>
    <mergeCell ref="B37:E37"/>
    <mergeCell ref="B38:D38"/>
    <mergeCell ref="F38:G38"/>
    <mergeCell ref="J38:K38"/>
    <mergeCell ref="O38:Q38"/>
    <mergeCell ref="G28:G29"/>
    <mergeCell ref="H28:H29"/>
    <mergeCell ref="I28:I29"/>
    <mergeCell ref="J28:M28"/>
    <mergeCell ref="N28:N29"/>
    <mergeCell ref="B28:B29"/>
    <mergeCell ref="C28:C29"/>
    <mergeCell ref="D28:D29"/>
    <mergeCell ref="E28:E29"/>
    <mergeCell ref="F28:F29"/>
    <mergeCell ref="O39:O40"/>
    <mergeCell ref="P39:Q39"/>
    <mergeCell ref="B47:O47"/>
    <mergeCell ref="B48:N48"/>
    <mergeCell ref="B49:E49"/>
    <mergeCell ref="G39:G40"/>
    <mergeCell ref="H39:H40"/>
    <mergeCell ref="I39:I40"/>
    <mergeCell ref="J39:M39"/>
    <mergeCell ref="N39:N40"/>
    <mergeCell ref="B39:B40"/>
    <mergeCell ref="C39:C40"/>
    <mergeCell ref="D39:D40"/>
    <mergeCell ref="E39:E40"/>
    <mergeCell ref="F39:F40"/>
    <mergeCell ref="B60:E60"/>
    <mergeCell ref="B61:D61"/>
    <mergeCell ref="F61:G61"/>
    <mergeCell ref="J61:K61"/>
    <mergeCell ref="O61:Q61"/>
    <mergeCell ref="B50:D50"/>
    <mergeCell ref="F50:G50"/>
    <mergeCell ref="J50:K50"/>
    <mergeCell ref="O50:Q50"/>
    <mergeCell ref="B51:B52"/>
    <mergeCell ref="C51:C52"/>
    <mergeCell ref="D51:D52"/>
    <mergeCell ref="E51:E52"/>
    <mergeCell ref="F51:F52"/>
    <mergeCell ref="G51:G52"/>
    <mergeCell ref="H51:H52"/>
    <mergeCell ref="I51:I52"/>
    <mergeCell ref="J51:M51"/>
    <mergeCell ref="N51:N52"/>
    <mergeCell ref="O51:O52"/>
    <mergeCell ref="P51:Q51"/>
    <mergeCell ref="O62:O63"/>
    <mergeCell ref="P62:Q62"/>
    <mergeCell ref="B70:O70"/>
    <mergeCell ref="B71:N71"/>
    <mergeCell ref="B72:E72"/>
    <mergeCell ref="G62:G63"/>
    <mergeCell ref="H62:H63"/>
    <mergeCell ref="I62:I63"/>
    <mergeCell ref="J62:M62"/>
    <mergeCell ref="N62:N63"/>
    <mergeCell ref="B62:B63"/>
    <mergeCell ref="C62:C63"/>
    <mergeCell ref="D62:D63"/>
    <mergeCell ref="E62:E63"/>
    <mergeCell ref="F62:F63"/>
    <mergeCell ref="B83:E83"/>
    <mergeCell ref="B84:D84"/>
    <mergeCell ref="F84:G84"/>
    <mergeCell ref="J84:K84"/>
    <mergeCell ref="O84:Q84"/>
    <mergeCell ref="B73:D73"/>
    <mergeCell ref="F73:G73"/>
    <mergeCell ref="J73:K73"/>
    <mergeCell ref="O73:Q73"/>
    <mergeCell ref="B74:B75"/>
    <mergeCell ref="C74:C75"/>
    <mergeCell ref="D74:D75"/>
    <mergeCell ref="E74:E75"/>
    <mergeCell ref="F74:F75"/>
    <mergeCell ref="G74:G75"/>
    <mergeCell ref="H74:H75"/>
    <mergeCell ref="I74:I75"/>
    <mergeCell ref="J74:M74"/>
    <mergeCell ref="N74:N75"/>
    <mergeCell ref="O74:O75"/>
    <mergeCell ref="P74:Q74"/>
    <mergeCell ref="O85:O86"/>
    <mergeCell ref="P85:Q85"/>
    <mergeCell ref="B93:O93"/>
    <mergeCell ref="B94:N94"/>
    <mergeCell ref="B95:E95"/>
    <mergeCell ref="G85:G86"/>
    <mergeCell ref="H85:H86"/>
    <mergeCell ref="I85:I86"/>
    <mergeCell ref="J85:M85"/>
    <mergeCell ref="N85:N86"/>
    <mergeCell ref="B85:B86"/>
    <mergeCell ref="C85:C86"/>
    <mergeCell ref="D85:D86"/>
    <mergeCell ref="E85:E86"/>
    <mergeCell ref="F85:F86"/>
    <mergeCell ref="B106:E106"/>
    <mergeCell ref="B107:D107"/>
    <mergeCell ref="F107:G107"/>
    <mergeCell ref="J107:K107"/>
    <mergeCell ref="O107:Q107"/>
    <mergeCell ref="B96:D96"/>
    <mergeCell ref="F96:G96"/>
    <mergeCell ref="J96:K96"/>
    <mergeCell ref="O96:Q96"/>
    <mergeCell ref="B97:B98"/>
    <mergeCell ref="C97:C98"/>
    <mergeCell ref="D97:D98"/>
    <mergeCell ref="E97:E98"/>
    <mergeCell ref="F97:F98"/>
    <mergeCell ref="G97:G98"/>
    <mergeCell ref="H97:H98"/>
    <mergeCell ref="I97:I98"/>
    <mergeCell ref="J97:M97"/>
    <mergeCell ref="N97:N98"/>
    <mergeCell ref="O97:O98"/>
    <mergeCell ref="P97:Q97"/>
    <mergeCell ref="O108:O109"/>
    <mergeCell ref="P108:Q108"/>
    <mergeCell ref="B117:O117"/>
    <mergeCell ref="B118:N118"/>
    <mergeCell ref="B119:E119"/>
    <mergeCell ref="G108:G109"/>
    <mergeCell ref="H108:H109"/>
    <mergeCell ref="I108:I109"/>
    <mergeCell ref="J108:M108"/>
    <mergeCell ref="N108:N109"/>
    <mergeCell ref="B108:B109"/>
    <mergeCell ref="C108:C109"/>
    <mergeCell ref="D108:D109"/>
    <mergeCell ref="E108:E109"/>
    <mergeCell ref="F108:F109"/>
    <mergeCell ref="B130:E130"/>
    <mergeCell ref="B131:D131"/>
    <mergeCell ref="F131:G131"/>
    <mergeCell ref="J131:K131"/>
    <mergeCell ref="O131:Q131"/>
    <mergeCell ref="B120:D120"/>
    <mergeCell ref="F120:G120"/>
    <mergeCell ref="J120:K120"/>
    <mergeCell ref="O120:Q120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J121:M121"/>
    <mergeCell ref="N121:N122"/>
    <mergeCell ref="O121:O122"/>
    <mergeCell ref="P121:Q121"/>
    <mergeCell ref="O132:O133"/>
    <mergeCell ref="P132:Q132"/>
    <mergeCell ref="G132:G133"/>
    <mergeCell ref="H132:H133"/>
    <mergeCell ref="I132:I133"/>
    <mergeCell ref="J132:M132"/>
    <mergeCell ref="N132:N133"/>
    <mergeCell ref="B132:B133"/>
    <mergeCell ref="C132:C133"/>
    <mergeCell ref="D132:D133"/>
    <mergeCell ref="E132:E133"/>
    <mergeCell ref="F132:F1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996"/>
  <sheetViews>
    <sheetView topLeftCell="A28" workbookViewId="0">
      <selection activeCell="B189" sqref="B189:D189"/>
    </sheetView>
  </sheetViews>
  <sheetFormatPr defaultColWidth="12.5703125" defaultRowHeight="15" customHeight="1"/>
  <cols>
    <col min="1" max="17" width="12.5703125" customWidth="1"/>
    <col min="18" max="26" width="14.42578125" customWidth="1"/>
  </cols>
  <sheetData>
    <row r="1" spans="1:17" ht="15.75" customHeight="1">
      <c r="A1" s="39"/>
      <c r="B1" s="40"/>
      <c r="C1" s="40"/>
      <c r="D1" s="35"/>
      <c r="E1" s="35"/>
      <c r="F1" s="35"/>
      <c r="G1" s="35"/>
      <c r="H1" s="35"/>
      <c r="I1" s="39"/>
      <c r="J1" s="39"/>
      <c r="K1" s="39"/>
      <c r="L1" s="39"/>
      <c r="M1" s="39"/>
      <c r="N1" s="39"/>
      <c r="O1" s="39"/>
      <c r="P1" s="39"/>
      <c r="Q1" s="39"/>
    </row>
    <row r="2" spans="1:17" ht="15.75" customHeight="1">
      <c r="A2" s="39"/>
      <c r="B2" s="40"/>
      <c r="C2" s="40"/>
      <c r="D2" s="323" t="s">
        <v>82</v>
      </c>
      <c r="E2" s="288"/>
      <c r="F2" s="288"/>
      <c r="G2" s="288"/>
      <c r="H2" s="288"/>
      <c r="I2" s="39"/>
      <c r="J2" s="39"/>
      <c r="K2" s="39"/>
      <c r="L2" s="39"/>
      <c r="M2" s="39"/>
      <c r="N2" s="39"/>
      <c r="O2" s="39"/>
      <c r="P2" s="39"/>
      <c r="Q2" s="39"/>
    </row>
    <row r="3" spans="1:17" ht="15.75" customHeight="1">
      <c r="A3" s="39"/>
      <c r="B3" s="40"/>
      <c r="C3" s="40"/>
      <c r="D3" s="320" t="s">
        <v>111</v>
      </c>
      <c r="E3" s="288"/>
      <c r="F3" s="288"/>
      <c r="G3" s="288"/>
      <c r="H3" s="288"/>
      <c r="I3" s="288"/>
      <c r="J3" s="39"/>
      <c r="K3" s="39"/>
      <c r="L3" s="39"/>
      <c r="M3" s="39"/>
      <c r="N3" s="39"/>
      <c r="O3" s="39"/>
      <c r="P3" s="39"/>
      <c r="Q3" s="39"/>
    </row>
    <row r="4" spans="1:17" ht="15.75" customHeight="1">
      <c r="A4" s="39"/>
      <c r="B4" s="320" t="s">
        <v>84</v>
      </c>
      <c r="C4" s="288"/>
      <c r="D4" s="288"/>
      <c r="E4" s="288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</row>
    <row r="5" spans="1:17" ht="23.25" customHeight="1" thickBot="1">
      <c r="A5" s="41"/>
      <c r="B5" s="312" t="s">
        <v>329</v>
      </c>
      <c r="C5" s="288"/>
      <c r="D5" s="288"/>
      <c r="E5" s="42"/>
      <c r="F5" s="321" t="s">
        <v>268</v>
      </c>
      <c r="G5" s="322"/>
      <c r="H5" s="42"/>
      <c r="I5" s="42"/>
      <c r="J5" s="321" t="s">
        <v>269</v>
      </c>
      <c r="K5" s="322"/>
      <c r="L5" s="42"/>
      <c r="M5" s="42"/>
      <c r="N5" s="42"/>
      <c r="O5" s="321" t="s">
        <v>270</v>
      </c>
      <c r="P5" s="322"/>
      <c r="Q5" s="322"/>
    </row>
    <row r="6" spans="1:17" s="126" customFormat="1" ht="28.5" customHeight="1" thickBot="1">
      <c r="A6" s="154"/>
      <c r="B6" s="314" t="s">
        <v>88</v>
      </c>
      <c r="C6" s="314" t="s">
        <v>50</v>
      </c>
      <c r="D6" s="314" t="s">
        <v>89</v>
      </c>
      <c r="E6" s="314" t="s">
        <v>90</v>
      </c>
      <c r="F6" s="314" t="s">
        <v>91</v>
      </c>
      <c r="G6" s="314" t="s">
        <v>92</v>
      </c>
      <c r="H6" s="314" t="s">
        <v>93</v>
      </c>
      <c r="I6" s="318" t="s">
        <v>94</v>
      </c>
      <c r="J6" s="316" t="s">
        <v>95</v>
      </c>
      <c r="K6" s="319"/>
      <c r="L6" s="319"/>
      <c r="M6" s="317"/>
      <c r="N6" s="314" t="s">
        <v>96</v>
      </c>
      <c r="O6" s="314" t="s">
        <v>97</v>
      </c>
      <c r="P6" s="316" t="s">
        <v>98</v>
      </c>
      <c r="Q6" s="317"/>
    </row>
    <row r="7" spans="1:17" s="126" customFormat="1" ht="69.75" customHeight="1">
      <c r="A7" s="154"/>
      <c r="B7" s="315"/>
      <c r="C7" s="315"/>
      <c r="D7" s="315"/>
      <c r="E7" s="315"/>
      <c r="F7" s="315"/>
      <c r="G7" s="315"/>
      <c r="H7" s="315"/>
      <c r="I7" s="315"/>
      <c r="J7" s="155" t="s">
        <v>99</v>
      </c>
      <c r="K7" s="155" t="s">
        <v>100</v>
      </c>
      <c r="L7" s="155" t="s">
        <v>101</v>
      </c>
      <c r="M7" s="155" t="s">
        <v>23</v>
      </c>
      <c r="N7" s="315"/>
      <c r="O7" s="315"/>
      <c r="P7" s="156" t="s">
        <v>102</v>
      </c>
      <c r="Q7" s="156" t="s">
        <v>103</v>
      </c>
    </row>
    <row r="8" spans="1:17" s="124" customFormat="1" ht="15.75" customHeight="1">
      <c r="A8" s="157"/>
      <c r="B8" s="158">
        <v>1</v>
      </c>
      <c r="C8" s="158">
        <v>2</v>
      </c>
      <c r="D8" s="158">
        <v>3</v>
      </c>
      <c r="E8" s="158">
        <v>4</v>
      </c>
      <c r="F8" s="158">
        <v>5</v>
      </c>
      <c r="G8" s="158">
        <v>6</v>
      </c>
      <c r="H8" s="158">
        <v>7</v>
      </c>
      <c r="I8" s="158">
        <v>8</v>
      </c>
      <c r="J8" s="158">
        <v>9</v>
      </c>
      <c r="K8" s="158">
        <v>10</v>
      </c>
      <c r="L8" s="158">
        <v>11</v>
      </c>
      <c r="M8" s="158">
        <v>12</v>
      </c>
      <c r="N8" s="158">
        <v>13</v>
      </c>
      <c r="O8" s="158">
        <v>14</v>
      </c>
      <c r="P8" s="158">
        <v>15</v>
      </c>
      <c r="Q8" s="158">
        <v>16</v>
      </c>
    </row>
    <row r="9" spans="1:17" s="124" customFormat="1" ht="15.75" customHeight="1">
      <c r="A9" s="157"/>
      <c r="B9" s="158">
        <v>1</v>
      </c>
      <c r="C9" s="158" t="s">
        <v>112</v>
      </c>
      <c r="D9" s="159">
        <v>0</v>
      </c>
      <c r="E9" s="159">
        <v>5</v>
      </c>
      <c r="F9" s="160">
        <v>0.75</v>
      </c>
      <c r="G9" s="159">
        <f>SUM(E9*F9)</f>
        <v>3.75</v>
      </c>
      <c r="H9" s="161">
        <v>100</v>
      </c>
      <c r="I9" s="159">
        <f>SUM(G9)</f>
        <v>3.75</v>
      </c>
      <c r="J9" s="159">
        <f>SUM(I9)</f>
        <v>3.75</v>
      </c>
      <c r="K9" s="159">
        <v>0</v>
      </c>
      <c r="L9" s="159">
        <v>0</v>
      </c>
      <c r="M9" s="159">
        <f>SUM(J9:L9)</f>
        <v>3.75</v>
      </c>
      <c r="N9" s="161">
        <v>0</v>
      </c>
      <c r="O9" s="159">
        <f>SUM(G9-I9)</f>
        <v>0</v>
      </c>
      <c r="P9" s="159">
        <v>0</v>
      </c>
      <c r="Q9" s="160">
        <v>0</v>
      </c>
    </row>
    <row r="10" spans="1:17" s="124" customFormat="1" ht="15.75" customHeight="1">
      <c r="A10" s="157"/>
      <c r="B10" s="158">
        <v>2</v>
      </c>
      <c r="C10" s="158" t="s">
        <v>113</v>
      </c>
      <c r="D10" s="159">
        <v>0</v>
      </c>
      <c r="E10" s="159">
        <v>0</v>
      </c>
      <c r="F10" s="160">
        <v>0.25</v>
      </c>
      <c r="G10" s="159">
        <f t="shared" ref="G10:G20" si="0">SUM(E10*F10)</f>
        <v>0</v>
      </c>
      <c r="H10" s="161">
        <v>100</v>
      </c>
      <c r="I10" s="159">
        <f>SUM(G10)</f>
        <v>0</v>
      </c>
      <c r="J10" s="159">
        <f t="shared" ref="J10:J20" si="1">SUM(I10)</f>
        <v>0</v>
      </c>
      <c r="K10" s="159">
        <v>0</v>
      </c>
      <c r="L10" s="159">
        <v>0</v>
      </c>
      <c r="M10" s="159">
        <f t="shared" ref="M10:M20" si="2">SUM(J10:L10)</f>
        <v>0</v>
      </c>
      <c r="N10" s="161">
        <v>0</v>
      </c>
      <c r="O10" s="159">
        <f t="shared" ref="O10:O20" si="3">SUM(G10-I10)</f>
        <v>0</v>
      </c>
      <c r="P10" s="159">
        <v>0</v>
      </c>
      <c r="Q10" s="160">
        <v>0</v>
      </c>
    </row>
    <row r="11" spans="1:17" s="124" customFormat="1" ht="15.75" customHeight="1">
      <c r="A11" s="157"/>
      <c r="B11" s="158">
        <v>3</v>
      </c>
      <c r="C11" s="158" t="s">
        <v>105</v>
      </c>
      <c r="D11" s="159">
        <v>0</v>
      </c>
      <c r="E11" s="159">
        <v>0</v>
      </c>
      <c r="F11" s="160">
        <v>0.3</v>
      </c>
      <c r="G11" s="159">
        <f t="shared" si="0"/>
        <v>0</v>
      </c>
      <c r="H11" s="161">
        <v>35</v>
      </c>
      <c r="I11" s="159">
        <f t="shared" ref="I11:I18" si="4">SUM(G11*H11/100)</f>
        <v>0</v>
      </c>
      <c r="J11" s="159">
        <f t="shared" si="1"/>
        <v>0</v>
      </c>
      <c r="K11" s="159">
        <v>0</v>
      </c>
      <c r="L11" s="159">
        <v>0</v>
      </c>
      <c r="M11" s="159">
        <f t="shared" si="2"/>
        <v>0</v>
      </c>
      <c r="N11" s="161">
        <v>65</v>
      </c>
      <c r="O11" s="159">
        <f t="shared" si="3"/>
        <v>0</v>
      </c>
      <c r="P11" s="159">
        <v>0</v>
      </c>
      <c r="Q11" s="160">
        <v>0</v>
      </c>
    </row>
    <row r="12" spans="1:17" s="124" customFormat="1" ht="15.75" customHeight="1">
      <c r="A12" s="157"/>
      <c r="B12" s="158">
        <v>4</v>
      </c>
      <c r="C12" s="158" t="s">
        <v>114</v>
      </c>
      <c r="D12" s="159">
        <v>0</v>
      </c>
      <c r="E12" s="159">
        <v>0</v>
      </c>
      <c r="F12" s="160">
        <v>0.15</v>
      </c>
      <c r="G12" s="159">
        <f t="shared" si="0"/>
        <v>0</v>
      </c>
      <c r="H12" s="161">
        <v>100</v>
      </c>
      <c r="I12" s="159">
        <f>SUM(G12)</f>
        <v>0</v>
      </c>
      <c r="J12" s="159">
        <f t="shared" si="1"/>
        <v>0</v>
      </c>
      <c r="K12" s="159">
        <v>0</v>
      </c>
      <c r="L12" s="159">
        <v>0</v>
      </c>
      <c r="M12" s="159">
        <f t="shared" si="2"/>
        <v>0</v>
      </c>
      <c r="N12" s="161">
        <v>0</v>
      </c>
      <c r="O12" s="159">
        <f t="shared" si="3"/>
        <v>0</v>
      </c>
      <c r="P12" s="159">
        <v>0</v>
      </c>
      <c r="Q12" s="160">
        <v>0</v>
      </c>
    </row>
    <row r="13" spans="1:17" s="124" customFormat="1" ht="15.75" customHeight="1">
      <c r="A13" s="157"/>
      <c r="B13" s="158">
        <v>5</v>
      </c>
      <c r="C13" s="158" t="s">
        <v>115</v>
      </c>
      <c r="D13" s="159">
        <v>60</v>
      </c>
      <c r="E13" s="159">
        <v>128</v>
      </c>
      <c r="F13" s="160">
        <v>0.125</v>
      </c>
      <c r="G13" s="159">
        <f t="shared" si="0"/>
        <v>16</v>
      </c>
      <c r="H13" s="161">
        <v>35</v>
      </c>
      <c r="I13" s="159">
        <f t="shared" si="4"/>
        <v>5.6</v>
      </c>
      <c r="J13" s="159">
        <f t="shared" si="1"/>
        <v>5.6</v>
      </c>
      <c r="K13" s="159">
        <v>0</v>
      </c>
      <c r="L13" s="159">
        <v>0</v>
      </c>
      <c r="M13" s="159">
        <f t="shared" si="2"/>
        <v>5.6</v>
      </c>
      <c r="N13" s="161">
        <v>65</v>
      </c>
      <c r="O13" s="159">
        <f t="shared" si="3"/>
        <v>10.4</v>
      </c>
      <c r="P13" s="159">
        <v>0</v>
      </c>
      <c r="Q13" s="160">
        <v>0</v>
      </c>
    </row>
    <row r="14" spans="1:17" s="124" customFormat="1" ht="15.75" customHeight="1">
      <c r="A14" s="157"/>
      <c r="B14" s="158">
        <v>6</v>
      </c>
      <c r="C14" s="158" t="s">
        <v>106</v>
      </c>
      <c r="D14" s="159">
        <v>0</v>
      </c>
      <c r="E14" s="159">
        <v>0</v>
      </c>
      <c r="F14" s="160">
        <v>0.15</v>
      </c>
      <c r="G14" s="159">
        <f t="shared" si="0"/>
        <v>0</v>
      </c>
      <c r="H14" s="161">
        <v>35</v>
      </c>
      <c r="I14" s="159">
        <f t="shared" si="4"/>
        <v>0</v>
      </c>
      <c r="J14" s="159">
        <f t="shared" si="1"/>
        <v>0</v>
      </c>
      <c r="K14" s="159">
        <v>0</v>
      </c>
      <c r="L14" s="159">
        <v>0</v>
      </c>
      <c r="M14" s="159">
        <f t="shared" si="2"/>
        <v>0</v>
      </c>
      <c r="N14" s="161">
        <v>65</v>
      </c>
      <c r="O14" s="159">
        <f t="shared" si="3"/>
        <v>0</v>
      </c>
      <c r="P14" s="159">
        <v>0</v>
      </c>
      <c r="Q14" s="160">
        <v>0</v>
      </c>
    </row>
    <row r="15" spans="1:17" s="124" customFormat="1" ht="15.75" customHeight="1">
      <c r="A15" s="157"/>
      <c r="B15" s="158">
        <v>7</v>
      </c>
      <c r="C15" s="158" t="s">
        <v>116</v>
      </c>
      <c r="D15" s="159">
        <v>0</v>
      </c>
      <c r="E15" s="159">
        <v>0</v>
      </c>
      <c r="F15" s="160">
        <v>0.15</v>
      </c>
      <c r="G15" s="159">
        <f t="shared" si="0"/>
        <v>0</v>
      </c>
      <c r="H15" s="161">
        <v>35</v>
      </c>
      <c r="I15" s="159">
        <f t="shared" si="4"/>
        <v>0</v>
      </c>
      <c r="J15" s="159">
        <f t="shared" si="1"/>
        <v>0</v>
      </c>
      <c r="K15" s="159">
        <v>0</v>
      </c>
      <c r="L15" s="159">
        <v>0</v>
      </c>
      <c r="M15" s="159">
        <f t="shared" si="2"/>
        <v>0</v>
      </c>
      <c r="N15" s="161">
        <v>65</v>
      </c>
      <c r="O15" s="159">
        <f t="shared" si="3"/>
        <v>0</v>
      </c>
      <c r="P15" s="159">
        <v>0</v>
      </c>
      <c r="Q15" s="160">
        <v>0</v>
      </c>
    </row>
    <row r="16" spans="1:17" s="124" customFormat="1" ht="15.75" customHeight="1">
      <c r="A16" s="157"/>
      <c r="B16" s="158">
        <v>8</v>
      </c>
      <c r="C16" s="158" t="s">
        <v>117</v>
      </c>
      <c r="D16" s="159">
        <v>0</v>
      </c>
      <c r="E16" s="159">
        <v>0</v>
      </c>
      <c r="F16" s="160">
        <v>1.5</v>
      </c>
      <c r="G16" s="159">
        <f t="shared" si="0"/>
        <v>0</v>
      </c>
      <c r="H16" s="161">
        <v>35</v>
      </c>
      <c r="I16" s="159">
        <f t="shared" si="4"/>
        <v>0</v>
      </c>
      <c r="J16" s="159">
        <f t="shared" si="1"/>
        <v>0</v>
      </c>
      <c r="K16" s="159">
        <v>0</v>
      </c>
      <c r="L16" s="159">
        <v>0</v>
      </c>
      <c r="M16" s="159">
        <f t="shared" si="2"/>
        <v>0</v>
      </c>
      <c r="N16" s="161">
        <v>65</v>
      </c>
      <c r="O16" s="159">
        <f t="shared" si="3"/>
        <v>0</v>
      </c>
      <c r="P16" s="159">
        <v>0</v>
      </c>
      <c r="Q16" s="160">
        <v>0</v>
      </c>
    </row>
    <row r="17" spans="1:17" s="124" customFormat="1" ht="15.75" customHeight="1">
      <c r="A17" s="157"/>
      <c r="B17" s="158">
        <v>9</v>
      </c>
      <c r="C17" s="158" t="s">
        <v>118</v>
      </c>
      <c r="D17" s="159">
        <v>0</v>
      </c>
      <c r="E17" s="159">
        <v>0</v>
      </c>
      <c r="F17" s="160">
        <v>2.5000000000000001E-2</v>
      </c>
      <c r="G17" s="159">
        <f t="shared" si="0"/>
        <v>0</v>
      </c>
      <c r="H17" s="161">
        <v>35</v>
      </c>
      <c r="I17" s="159">
        <f t="shared" si="4"/>
        <v>0</v>
      </c>
      <c r="J17" s="159">
        <f t="shared" si="1"/>
        <v>0</v>
      </c>
      <c r="K17" s="159">
        <v>0</v>
      </c>
      <c r="L17" s="159">
        <v>0</v>
      </c>
      <c r="M17" s="159">
        <f t="shared" si="2"/>
        <v>0</v>
      </c>
      <c r="N17" s="161">
        <v>65</v>
      </c>
      <c r="O17" s="159">
        <f t="shared" si="3"/>
        <v>0</v>
      </c>
      <c r="P17" s="159">
        <v>0</v>
      </c>
      <c r="Q17" s="160">
        <v>0</v>
      </c>
    </row>
    <row r="18" spans="1:17" s="124" customFormat="1" ht="15.75" customHeight="1">
      <c r="A18" s="157"/>
      <c r="B18" s="158">
        <v>10</v>
      </c>
      <c r="C18" s="158" t="s">
        <v>104</v>
      </c>
      <c r="D18" s="159">
        <v>0</v>
      </c>
      <c r="E18" s="159">
        <v>2</v>
      </c>
      <c r="F18" s="160">
        <v>0.75</v>
      </c>
      <c r="G18" s="159">
        <f t="shared" si="0"/>
        <v>1.5</v>
      </c>
      <c r="H18" s="161">
        <v>35</v>
      </c>
      <c r="I18" s="159">
        <f t="shared" si="4"/>
        <v>0.52500000000000002</v>
      </c>
      <c r="J18" s="159">
        <f t="shared" si="1"/>
        <v>0.52500000000000002</v>
      </c>
      <c r="K18" s="159">
        <v>0</v>
      </c>
      <c r="L18" s="159">
        <v>0</v>
      </c>
      <c r="M18" s="159">
        <f t="shared" si="2"/>
        <v>0.52500000000000002</v>
      </c>
      <c r="N18" s="161">
        <v>65</v>
      </c>
      <c r="O18" s="159">
        <f t="shared" si="3"/>
        <v>0.97499999999999998</v>
      </c>
      <c r="P18" s="159">
        <v>0</v>
      </c>
      <c r="Q18" s="160">
        <v>0</v>
      </c>
    </row>
    <row r="19" spans="1:17" s="124" customFormat="1" ht="15.75" customHeight="1">
      <c r="A19" s="157"/>
      <c r="B19" s="158">
        <v>11</v>
      </c>
      <c r="C19" s="158" t="s">
        <v>119</v>
      </c>
      <c r="D19" s="159">
        <v>460</v>
      </c>
      <c r="E19" s="159">
        <v>350</v>
      </c>
      <c r="F19" s="160">
        <v>1.7999999999999999E-2</v>
      </c>
      <c r="G19" s="159">
        <f t="shared" si="0"/>
        <v>6.3</v>
      </c>
      <c r="H19" s="161">
        <v>100</v>
      </c>
      <c r="I19" s="159">
        <f>SUM(G19)</f>
        <v>6.3</v>
      </c>
      <c r="J19" s="159">
        <f t="shared" si="1"/>
        <v>6.3</v>
      </c>
      <c r="K19" s="159">
        <v>0</v>
      </c>
      <c r="L19" s="159">
        <v>0</v>
      </c>
      <c r="M19" s="159">
        <f t="shared" si="2"/>
        <v>6.3</v>
      </c>
      <c r="N19" s="161">
        <v>65</v>
      </c>
      <c r="O19" s="159">
        <f t="shared" si="3"/>
        <v>0</v>
      </c>
      <c r="P19" s="159">
        <v>0</v>
      </c>
      <c r="Q19" s="160">
        <v>0</v>
      </c>
    </row>
    <row r="20" spans="1:17" s="124" customFormat="1" ht="15.75" customHeight="1">
      <c r="A20" s="157"/>
      <c r="B20" s="158">
        <v>12</v>
      </c>
      <c r="C20" s="158" t="s">
        <v>120</v>
      </c>
      <c r="D20" s="159">
        <v>27</v>
      </c>
      <c r="E20" s="159">
        <v>62</v>
      </c>
      <c r="F20" s="160">
        <v>0.15</v>
      </c>
      <c r="G20" s="159">
        <f t="shared" si="0"/>
        <v>9.2999999999999989</v>
      </c>
      <c r="H20" s="161">
        <v>100</v>
      </c>
      <c r="I20" s="159">
        <f>SUM(G20)</f>
        <v>9.2999999999999989</v>
      </c>
      <c r="J20" s="159">
        <f t="shared" si="1"/>
        <v>9.2999999999999989</v>
      </c>
      <c r="K20" s="159">
        <v>0</v>
      </c>
      <c r="L20" s="159">
        <v>0</v>
      </c>
      <c r="M20" s="159">
        <f t="shared" si="2"/>
        <v>9.2999999999999989</v>
      </c>
      <c r="N20" s="161">
        <v>0</v>
      </c>
      <c r="O20" s="159">
        <f t="shared" si="3"/>
        <v>0</v>
      </c>
      <c r="P20" s="159">
        <v>0</v>
      </c>
      <c r="Q20" s="160">
        <v>0</v>
      </c>
    </row>
    <row r="21" spans="1:17" ht="15.75" customHeight="1">
      <c r="A21" s="43"/>
      <c r="B21" s="44"/>
      <c r="C21" s="45" t="s">
        <v>23</v>
      </c>
      <c r="D21" s="153">
        <f>SUM(D9:D20)</f>
        <v>547</v>
      </c>
      <c r="E21" s="153">
        <f t="shared" ref="E21:Q21" si="5">SUM(E9:E20)</f>
        <v>547</v>
      </c>
      <c r="F21" s="153">
        <f t="shared" si="5"/>
        <v>4.3180000000000005</v>
      </c>
      <c r="G21" s="153">
        <f t="shared" si="5"/>
        <v>36.85</v>
      </c>
      <c r="H21" s="153"/>
      <c r="I21" s="153">
        <f t="shared" si="5"/>
        <v>25.475000000000001</v>
      </c>
      <c r="J21" s="153">
        <f t="shared" si="5"/>
        <v>25.475000000000001</v>
      </c>
      <c r="K21" s="153">
        <f t="shared" si="5"/>
        <v>0</v>
      </c>
      <c r="L21" s="153">
        <f t="shared" si="5"/>
        <v>0</v>
      </c>
      <c r="M21" s="153">
        <f t="shared" si="5"/>
        <v>25.475000000000001</v>
      </c>
      <c r="N21" s="153"/>
      <c r="O21" s="153">
        <f t="shared" si="5"/>
        <v>11.375</v>
      </c>
      <c r="P21" s="153">
        <f t="shared" si="5"/>
        <v>0</v>
      </c>
      <c r="Q21" s="153">
        <f t="shared" si="5"/>
        <v>0</v>
      </c>
    </row>
    <row r="22" spans="1:17" ht="15.75" customHeight="1"/>
    <row r="23" spans="1:17" ht="15.75" customHeight="1">
      <c r="A23" s="39"/>
      <c r="B23" s="320" t="s">
        <v>108</v>
      </c>
      <c r="C23" s="288"/>
      <c r="D23" s="288"/>
      <c r="E23" s="288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7" s="107" customFormat="1" ht="23.25" customHeight="1" thickBot="1">
      <c r="A24" s="41"/>
      <c r="B24" s="312" t="s">
        <v>329</v>
      </c>
      <c r="C24" s="288"/>
      <c r="D24" s="288"/>
      <c r="E24" s="112"/>
      <c r="F24" s="321" t="s">
        <v>268</v>
      </c>
      <c r="G24" s="322"/>
      <c r="H24" s="112"/>
      <c r="I24" s="112"/>
      <c r="J24" s="321" t="s">
        <v>269</v>
      </c>
      <c r="K24" s="322"/>
      <c r="L24" s="112"/>
      <c r="M24" s="112"/>
      <c r="N24" s="112"/>
      <c r="O24" s="321" t="s">
        <v>270</v>
      </c>
      <c r="P24" s="322"/>
      <c r="Q24" s="322"/>
    </row>
    <row r="25" spans="1:17" s="126" customFormat="1" ht="32.25" customHeight="1" thickBot="1">
      <c r="A25" s="154"/>
      <c r="B25" s="314" t="s">
        <v>88</v>
      </c>
      <c r="C25" s="314" t="s">
        <v>50</v>
      </c>
      <c r="D25" s="314" t="s">
        <v>89</v>
      </c>
      <c r="E25" s="314" t="s">
        <v>90</v>
      </c>
      <c r="F25" s="314" t="s">
        <v>91</v>
      </c>
      <c r="G25" s="314" t="s">
        <v>92</v>
      </c>
      <c r="H25" s="314" t="s">
        <v>93</v>
      </c>
      <c r="I25" s="318" t="s">
        <v>94</v>
      </c>
      <c r="J25" s="316" t="s">
        <v>95</v>
      </c>
      <c r="K25" s="319"/>
      <c r="L25" s="319"/>
      <c r="M25" s="317"/>
      <c r="N25" s="314" t="s">
        <v>96</v>
      </c>
      <c r="O25" s="314" t="s">
        <v>97</v>
      </c>
      <c r="P25" s="316" t="s">
        <v>98</v>
      </c>
      <c r="Q25" s="317"/>
    </row>
    <row r="26" spans="1:17" s="126" customFormat="1" ht="69.75" customHeight="1">
      <c r="A26" s="154"/>
      <c r="B26" s="315"/>
      <c r="C26" s="315"/>
      <c r="D26" s="315"/>
      <c r="E26" s="315"/>
      <c r="F26" s="315"/>
      <c r="G26" s="315"/>
      <c r="H26" s="315"/>
      <c r="I26" s="315"/>
      <c r="J26" s="155" t="s">
        <v>99</v>
      </c>
      <c r="K26" s="155" t="s">
        <v>100</v>
      </c>
      <c r="L26" s="155" t="s">
        <v>101</v>
      </c>
      <c r="M26" s="155" t="s">
        <v>23</v>
      </c>
      <c r="N26" s="315"/>
      <c r="O26" s="315"/>
      <c r="P26" s="156" t="s">
        <v>102</v>
      </c>
      <c r="Q26" s="156" t="s">
        <v>103</v>
      </c>
    </row>
    <row r="27" spans="1:17" s="124" customFormat="1" ht="15.75" customHeight="1">
      <c r="A27" s="157"/>
      <c r="B27" s="158">
        <v>1</v>
      </c>
      <c r="C27" s="158">
        <v>2</v>
      </c>
      <c r="D27" s="158">
        <v>3</v>
      </c>
      <c r="E27" s="158">
        <v>4</v>
      </c>
      <c r="F27" s="158">
        <v>5</v>
      </c>
      <c r="G27" s="158">
        <v>6</v>
      </c>
      <c r="H27" s="158">
        <v>7</v>
      </c>
      <c r="I27" s="158">
        <v>8</v>
      </c>
      <c r="J27" s="158">
        <v>9</v>
      </c>
      <c r="K27" s="158">
        <v>10</v>
      </c>
      <c r="L27" s="158">
        <v>11</v>
      </c>
      <c r="M27" s="158">
        <v>12</v>
      </c>
      <c r="N27" s="158">
        <v>13</v>
      </c>
      <c r="O27" s="158">
        <v>14</v>
      </c>
      <c r="P27" s="158">
        <v>15</v>
      </c>
      <c r="Q27" s="158">
        <v>16</v>
      </c>
    </row>
    <row r="28" spans="1:17" s="124" customFormat="1" ht="15.75" customHeight="1">
      <c r="A28" s="157"/>
      <c r="B28" s="158">
        <v>1</v>
      </c>
      <c r="C28" s="158" t="s">
        <v>121</v>
      </c>
      <c r="D28" s="159">
        <v>0</v>
      </c>
      <c r="E28" s="159">
        <v>0</v>
      </c>
      <c r="F28" s="160">
        <v>0.1</v>
      </c>
      <c r="G28" s="159">
        <f t="shared" ref="G28:G33" si="6">SUM(E28*F28)</f>
        <v>0</v>
      </c>
      <c r="H28" s="161">
        <v>50</v>
      </c>
      <c r="I28" s="159">
        <f t="shared" ref="I28:I33" si="7">SUM(G28*H28/100)</f>
        <v>0</v>
      </c>
      <c r="J28" s="159">
        <f>SUM(I28)</f>
        <v>0</v>
      </c>
      <c r="K28" s="159">
        <v>0</v>
      </c>
      <c r="L28" s="159">
        <v>0</v>
      </c>
      <c r="M28" s="159">
        <f t="shared" ref="M28:M33" si="8">SUM(J28:L28)</f>
        <v>0</v>
      </c>
      <c r="N28" s="161">
        <v>50</v>
      </c>
      <c r="O28" s="159">
        <f>SUM(G28-I28)</f>
        <v>0</v>
      </c>
      <c r="P28" s="159">
        <v>0</v>
      </c>
      <c r="Q28" s="160">
        <v>0</v>
      </c>
    </row>
    <row r="29" spans="1:17" s="124" customFormat="1" ht="15.75" customHeight="1">
      <c r="A29" s="157"/>
      <c r="B29" s="158">
        <v>2</v>
      </c>
      <c r="C29" s="158" t="s">
        <v>109</v>
      </c>
      <c r="D29" s="159">
        <v>90</v>
      </c>
      <c r="E29" s="159">
        <v>95</v>
      </c>
      <c r="F29" s="160">
        <v>1</v>
      </c>
      <c r="G29" s="159">
        <f t="shared" si="6"/>
        <v>95</v>
      </c>
      <c r="H29" s="161">
        <v>35</v>
      </c>
      <c r="I29" s="159">
        <f t="shared" si="7"/>
        <v>33.25</v>
      </c>
      <c r="J29" s="159">
        <f t="shared" ref="J29:J33" si="9">SUM(I29)</f>
        <v>33.25</v>
      </c>
      <c r="K29" s="159">
        <v>0</v>
      </c>
      <c r="L29" s="159">
        <v>0</v>
      </c>
      <c r="M29" s="159">
        <f t="shared" si="8"/>
        <v>33.25</v>
      </c>
      <c r="N29" s="161">
        <v>65</v>
      </c>
      <c r="O29" s="159">
        <f t="shared" ref="O29:O33" si="10">SUM(G29-I29)</f>
        <v>61.75</v>
      </c>
      <c r="P29" s="159">
        <v>0</v>
      </c>
      <c r="Q29" s="160">
        <v>0</v>
      </c>
    </row>
    <row r="30" spans="1:17" s="124" customFormat="1" ht="15.75" customHeight="1">
      <c r="A30" s="157"/>
      <c r="B30" s="158">
        <v>3</v>
      </c>
      <c r="C30" s="158" t="s">
        <v>114</v>
      </c>
      <c r="D30" s="159">
        <v>2</v>
      </c>
      <c r="E30" s="159">
        <v>5</v>
      </c>
      <c r="F30" s="160">
        <v>0.15</v>
      </c>
      <c r="G30" s="159">
        <f t="shared" si="6"/>
        <v>0.75</v>
      </c>
      <c r="H30" s="161">
        <v>100</v>
      </c>
      <c r="I30" s="159">
        <f t="shared" si="7"/>
        <v>0.75</v>
      </c>
      <c r="J30" s="159">
        <f t="shared" si="9"/>
        <v>0.75</v>
      </c>
      <c r="K30" s="159">
        <v>0</v>
      </c>
      <c r="L30" s="159">
        <v>0</v>
      </c>
      <c r="M30" s="159">
        <f t="shared" si="8"/>
        <v>0.75</v>
      </c>
      <c r="N30" s="161">
        <v>0</v>
      </c>
      <c r="O30" s="159">
        <f t="shared" si="10"/>
        <v>0</v>
      </c>
      <c r="P30" s="159">
        <v>0</v>
      </c>
      <c r="Q30" s="160">
        <v>0</v>
      </c>
    </row>
    <row r="31" spans="1:17" s="124" customFormat="1" ht="15.75" customHeight="1">
      <c r="A31" s="157"/>
      <c r="B31" s="158">
        <v>4</v>
      </c>
      <c r="C31" s="158" t="s">
        <v>110</v>
      </c>
      <c r="D31" s="159">
        <v>0</v>
      </c>
      <c r="E31" s="159">
        <v>5</v>
      </c>
      <c r="F31" s="160">
        <v>0.6</v>
      </c>
      <c r="G31" s="159">
        <f t="shared" si="6"/>
        <v>3</v>
      </c>
      <c r="H31" s="161">
        <v>35</v>
      </c>
      <c r="I31" s="159">
        <f t="shared" si="7"/>
        <v>1.05</v>
      </c>
      <c r="J31" s="159">
        <f t="shared" si="9"/>
        <v>1.05</v>
      </c>
      <c r="K31" s="159">
        <v>0</v>
      </c>
      <c r="L31" s="159">
        <v>0</v>
      </c>
      <c r="M31" s="159">
        <f t="shared" si="8"/>
        <v>1.05</v>
      </c>
      <c r="N31" s="161">
        <v>65</v>
      </c>
      <c r="O31" s="159">
        <f t="shared" si="10"/>
        <v>1.95</v>
      </c>
      <c r="P31" s="159">
        <v>0</v>
      </c>
      <c r="Q31" s="160">
        <v>0</v>
      </c>
    </row>
    <row r="32" spans="1:17" s="124" customFormat="1" ht="15.75" customHeight="1">
      <c r="A32" s="157"/>
      <c r="B32" s="158">
        <v>5</v>
      </c>
      <c r="C32" s="158" t="s">
        <v>122</v>
      </c>
      <c r="D32" s="159">
        <v>0</v>
      </c>
      <c r="E32" s="159">
        <v>0</v>
      </c>
      <c r="F32" s="160">
        <v>0.1</v>
      </c>
      <c r="G32" s="159">
        <f t="shared" si="6"/>
        <v>0</v>
      </c>
      <c r="H32" s="161">
        <v>35</v>
      </c>
      <c r="I32" s="159">
        <f t="shared" si="7"/>
        <v>0</v>
      </c>
      <c r="J32" s="159">
        <f t="shared" si="9"/>
        <v>0</v>
      </c>
      <c r="K32" s="159">
        <v>0</v>
      </c>
      <c r="L32" s="159">
        <v>0</v>
      </c>
      <c r="M32" s="159">
        <f t="shared" si="8"/>
        <v>0</v>
      </c>
      <c r="N32" s="161">
        <v>65</v>
      </c>
      <c r="O32" s="159">
        <f t="shared" si="10"/>
        <v>0</v>
      </c>
      <c r="P32" s="159">
        <v>0</v>
      </c>
      <c r="Q32" s="160">
        <v>0</v>
      </c>
    </row>
    <row r="33" spans="1:17" s="124" customFormat="1" ht="15.75" customHeight="1">
      <c r="A33" s="157"/>
      <c r="B33" s="158">
        <v>6</v>
      </c>
      <c r="C33" s="158" t="s">
        <v>120</v>
      </c>
      <c r="D33" s="159">
        <v>5</v>
      </c>
      <c r="E33" s="159">
        <v>0</v>
      </c>
      <c r="F33" s="160">
        <v>0</v>
      </c>
      <c r="G33" s="159">
        <f t="shared" si="6"/>
        <v>0</v>
      </c>
      <c r="H33" s="161">
        <v>0</v>
      </c>
      <c r="I33" s="159">
        <f t="shared" si="7"/>
        <v>0</v>
      </c>
      <c r="J33" s="159">
        <f t="shared" si="9"/>
        <v>0</v>
      </c>
      <c r="K33" s="159">
        <v>0</v>
      </c>
      <c r="L33" s="159">
        <v>0</v>
      </c>
      <c r="M33" s="159">
        <f t="shared" si="8"/>
        <v>0</v>
      </c>
      <c r="N33" s="161"/>
      <c r="O33" s="159">
        <f t="shared" si="10"/>
        <v>0</v>
      </c>
      <c r="P33" s="159">
        <v>0</v>
      </c>
      <c r="Q33" s="160">
        <v>0</v>
      </c>
    </row>
    <row r="34" spans="1:17" s="124" customFormat="1" ht="15.75" customHeight="1">
      <c r="A34" s="157"/>
      <c r="B34" s="162"/>
      <c r="C34" s="163" t="s">
        <v>23</v>
      </c>
      <c r="D34" s="159">
        <f>SUM(D28:D33)</f>
        <v>97</v>
      </c>
      <c r="E34" s="159">
        <f t="shared" ref="E34:Q34" si="11">SUM(E28:E33)</f>
        <v>105</v>
      </c>
      <c r="F34" s="159">
        <f t="shared" si="11"/>
        <v>1.9500000000000002</v>
      </c>
      <c r="G34" s="159">
        <f t="shared" si="11"/>
        <v>98.75</v>
      </c>
      <c r="H34" s="159"/>
      <c r="I34" s="159">
        <f t="shared" si="11"/>
        <v>35.049999999999997</v>
      </c>
      <c r="J34" s="159">
        <f t="shared" si="11"/>
        <v>35.049999999999997</v>
      </c>
      <c r="K34" s="159">
        <f t="shared" si="11"/>
        <v>0</v>
      </c>
      <c r="L34" s="159">
        <f t="shared" si="11"/>
        <v>0</v>
      </c>
      <c r="M34" s="159">
        <f t="shared" si="11"/>
        <v>35.049999999999997</v>
      </c>
      <c r="N34" s="159"/>
      <c r="O34" s="159">
        <f t="shared" si="11"/>
        <v>63.7</v>
      </c>
      <c r="P34" s="159">
        <f t="shared" si="11"/>
        <v>0</v>
      </c>
      <c r="Q34" s="159">
        <f t="shared" si="11"/>
        <v>0</v>
      </c>
    </row>
    <row r="35" spans="1:17" ht="15.75" customHeight="1"/>
    <row r="36" spans="1:17" ht="15.75" customHeight="1"/>
    <row r="37" spans="1:17" s="107" customFormat="1" ht="15.75" customHeight="1">
      <c r="A37" s="39"/>
      <c r="B37" s="320" t="s">
        <v>84</v>
      </c>
      <c r="C37" s="288"/>
      <c r="D37" s="288"/>
      <c r="E37" s="288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spans="1:17" s="107" customFormat="1" ht="23.25" customHeight="1" thickBot="1">
      <c r="A38" s="41"/>
      <c r="B38" s="312" t="s">
        <v>330</v>
      </c>
      <c r="C38" s="288"/>
      <c r="D38" s="288"/>
      <c r="E38" s="112"/>
      <c r="F38" s="321" t="s">
        <v>268</v>
      </c>
      <c r="G38" s="322"/>
      <c r="H38" s="112"/>
      <c r="I38" s="112"/>
      <c r="J38" s="321" t="s">
        <v>269</v>
      </c>
      <c r="K38" s="322"/>
      <c r="L38" s="112"/>
      <c r="M38" s="112"/>
      <c r="N38" s="112"/>
      <c r="O38" s="321" t="s">
        <v>270</v>
      </c>
      <c r="P38" s="322"/>
      <c r="Q38" s="322"/>
    </row>
    <row r="39" spans="1:17" s="126" customFormat="1" ht="28.5" customHeight="1" thickBot="1">
      <c r="A39" s="154"/>
      <c r="B39" s="314" t="s">
        <v>88</v>
      </c>
      <c r="C39" s="314" t="s">
        <v>50</v>
      </c>
      <c r="D39" s="314" t="s">
        <v>89</v>
      </c>
      <c r="E39" s="314" t="s">
        <v>90</v>
      </c>
      <c r="F39" s="314" t="s">
        <v>91</v>
      </c>
      <c r="G39" s="314" t="s">
        <v>92</v>
      </c>
      <c r="H39" s="314" t="s">
        <v>93</v>
      </c>
      <c r="I39" s="318" t="s">
        <v>94</v>
      </c>
      <c r="J39" s="316" t="s">
        <v>95</v>
      </c>
      <c r="K39" s="319"/>
      <c r="L39" s="319"/>
      <c r="M39" s="317"/>
      <c r="N39" s="314" t="s">
        <v>96</v>
      </c>
      <c r="O39" s="314" t="s">
        <v>97</v>
      </c>
      <c r="P39" s="316" t="s">
        <v>98</v>
      </c>
      <c r="Q39" s="317"/>
    </row>
    <row r="40" spans="1:17" s="126" customFormat="1" ht="69.75" customHeight="1" thickBot="1">
      <c r="A40" s="154"/>
      <c r="B40" s="315"/>
      <c r="C40" s="315"/>
      <c r="D40" s="315"/>
      <c r="E40" s="315"/>
      <c r="F40" s="315"/>
      <c r="G40" s="315"/>
      <c r="H40" s="315"/>
      <c r="I40" s="315"/>
      <c r="J40" s="155" t="s">
        <v>99</v>
      </c>
      <c r="K40" s="155" t="s">
        <v>100</v>
      </c>
      <c r="L40" s="155" t="s">
        <v>101</v>
      </c>
      <c r="M40" s="155" t="s">
        <v>23</v>
      </c>
      <c r="N40" s="315"/>
      <c r="O40" s="315"/>
      <c r="P40" s="156" t="s">
        <v>102</v>
      </c>
      <c r="Q40" s="156" t="s">
        <v>103</v>
      </c>
    </row>
    <row r="41" spans="1:17" s="124" customFormat="1" ht="15.75" customHeight="1" thickBot="1">
      <c r="A41" s="157"/>
      <c r="B41" s="158">
        <v>1</v>
      </c>
      <c r="C41" s="158">
        <v>2</v>
      </c>
      <c r="D41" s="158">
        <v>3</v>
      </c>
      <c r="E41" s="158">
        <v>4</v>
      </c>
      <c r="F41" s="158">
        <v>5</v>
      </c>
      <c r="G41" s="158">
        <v>6</v>
      </c>
      <c r="H41" s="158">
        <v>7</v>
      </c>
      <c r="I41" s="158">
        <v>8</v>
      </c>
      <c r="J41" s="158">
        <v>9</v>
      </c>
      <c r="K41" s="158">
        <v>10</v>
      </c>
      <c r="L41" s="158">
        <v>11</v>
      </c>
      <c r="M41" s="158">
        <v>12</v>
      </c>
      <c r="N41" s="158">
        <v>13</v>
      </c>
      <c r="O41" s="158">
        <v>14</v>
      </c>
      <c r="P41" s="158">
        <v>15</v>
      </c>
      <c r="Q41" s="158">
        <v>16</v>
      </c>
    </row>
    <row r="42" spans="1:17" s="124" customFormat="1" ht="15.75" customHeight="1" thickBot="1">
      <c r="A42" s="157"/>
      <c r="B42" s="158">
        <v>1</v>
      </c>
      <c r="C42" s="158" t="s">
        <v>112</v>
      </c>
      <c r="D42" s="159">
        <v>3</v>
      </c>
      <c r="E42" s="159">
        <v>3</v>
      </c>
      <c r="F42" s="160">
        <v>0.75</v>
      </c>
      <c r="G42" s="159">
        <f>SUM(E42*F42)</f>
        <v>2.25</v>
      </c>
      <c r="H42" s="161">
        <v>100</v>
      </c>
      <c r="I42" s="159">
        <f>SUM(G42)</f>
        <v>2.25</v>
      </c>
      <c r="J42" s="159">
        <f>SUM(I42)</f>
        <v>2.25</v>
      </c>
      <c r="K42" s="159">
        <v>0</v>
      </c>
      <c r="L42" s="159">
        <v>0</v>
      </c>
      <c r="M42" s="159">
        <f>SUM(J42:L42)</f>
        <v>2.25</v>
      </c>
      <c r="N42" s="161">
        <v>0</v>
      </c>
      <c r="O42" s="159">
        <f>SUM(G42-I42)</f>
        <v>0</v>
      </c>
      <c r="P42" s="159">
        <v>0</v>
      </c>
      <c r="Q42" s="160">
        <v>0</v>
      </c>
    </row>
    <row r="43" spans="1:17" s="124" customFormat="1" ht="15.75" customHeight="1" thickBot="1">
      <c r="A43" s="157"/>
      <c r="B43" s="158">
        <v>2</v>
      </c>
      <c r="C43" s="158" t="s">
        <v>113</v>
      </c>
      <c r="D43" s="159">
        <v>0</v>
      </c>
      <c r="E43" s="159">
        <v>0</v>
      </c>
      <c r="F43" s="160">
        <v>0.25</v>
      </c>
      <c r="G43" s="159">
        <f t="shared" ref="G43:G53" si="12">SUM(E43*F43)</f>
        <v>0</v>
      </c>
      <c r="H43" s="161">
        <v>100</v>
      </c>
      <c r="I43" s="159">
        <f>SUM(G43)</f>
        <v>0</v>
      </c>
      <c r="J43" s="159">
        <f t="shared" ref="J43:J53" si="13">SUM(I43)</f>
        <v>0</v>
      </c>
      <c r="K43" s="159">
        <v>0</v>
      </c>
      <c r="L43" s="159">
        <v>0</v>
      </c>
      <c r="M43" s="159">
        <f t="shared" ref="M43:M53" si="14">SUM(J43:L43)</f>
        <v>0</v>
      </c>
      <c r="N43" s="161">
        <v>0</v>
      </c>
      <c r="O43" s="159">
        <f t="shared" ref="O43:O53" si="15">SUM(G43-I43)</f>
        <v>0</v>
      </c>
      <c r="P43" s="159">
        <v>0</v>
      </c>
      <c r="Q43" s="160">
        <v>0</v>
      </c>
    </row>
    <row r="44" spans="1:17" s="124" customFormat="1" ht="15.75" customHeight="1" thickBot="1">
      <c r="A44" s="157"/>
      <c r="B44" s="158">
        <v>3</v>
      </c>
      <c r="C44" s="158" t="s">
        <v>105</v>
      </c>
      <c r="D44" s="159">
        <v>0</v>
      </c>
      <c r="E44" s="159">
        <v>0</v>
      </c>
      <c r="F44" s="160">
        <v>0.3</v>
      </c>
      <c r="G44" s="159">
        <f t="shared" si="12"/>
        <v>0</v>
      </c>
      <c r="H44" s="161">
        <v>35</v>
      </c>
      <c r="I44" s="159">
        <f t="shared" ref="I44" si="16">SUM(G44*H44/100)</f>
        <v>0</v>
      </c>
      <c r="J44" s="159">
        <f t="shared" si="13"/>
        <v>0</v>
      </c>
      <c r="K44" s="159">
        <v>0</v>
      </c>
      <c r="L44" s="159">
        <v>0</v>
      </c>
      <c r="M44" s="159">
        <f t="shared" si="14"/>
        <v>0</v>
      </c>
      <c r="N44" s="161">
        <v>65</v>
      </c>
      <c r="O44" s="159">
        <f t="shared" si="15"/>
        <v>0</v>
      </c>
      <c r="P44" s="159">
        <v>0</v>
      </c>
      <c r="Q44" s="160">
        <v>0</v>
      </c>
    </row>
    <row r="45" spans="1:17" s="124" customFormat="1" ht="15.75" customHeight="1" thickBot="1">
      <c r="A45" s="157"/>
      <c r="B45" s="158">
        <v>4</v>
      </c>
      <c r="C45" s="158" t="s">
        <v>114</v>
      </c>
      <c r="D45" s="159">
        <v>0</v>
      </c>
      <c r="E45" s="159">
        <v>0</v>
      </c>
      <c r="F45" s="160">
        <v>0.15</v>
      </c>
      <c r="G45" s="159">
        <f t="shared" si="12"/>
        <v>0</v>
      </c>
      <c r="H45" s="161">
        <v>100</v>
      </c>
      <c r="I45" s="159">
        <f>SUM(G45)</f>
        <v>0</v>
      </c>
      <c r="J45" s="159">
        <f t="shared" si="13"/>
        <v>0</v>
      </c>
      <c r="K45" s="159">
        <v>0</v>
      </c>
      <c r="L45" s="159">
        <v>0</v>
      </c>
      <c r="M45" s="159">
        <f t="shared" si="14"/>
        <v>0</v>
      </c>
      <c r="N45" s="161">
        <v>0</v>
      </c>
      <c r="O45" s="159">
        <f t="shared" si="15"/>
        <v>0</v>
      </c>
      <c r="P45" s="159">
        <v>0</v>
      </c>
      <c r="Q45" s="160">
        <v>0</v>
      </c>
    </row>
    <row r="46" spans="1:17" s="124" customFormat="1" ht="15.75" customHeight="1" thickBot="1">
      <c r="A46" s="157"/>
      <c r="B46" s="158">
        <v>5</v>
      </c>
      <c r="C46" s="158" t="s">
        <v>115</v>
      </c>
      <c r="D46" s="159">
        <v>45</v>
      </c>
      <c r="E46" s="159">
        <v>52</v>
      </c>
      <c r="F46" s="160">
        <v>0.125</v>
      </c>
      <c r="G46" s="159">
        <f t="shared" si="12"/>
        <v>6.5</v>
      </c>
      <c r="H46" s="161">
        <v>35</v>
      </c>
      <c r="I46" s="159">
        <f t="shared" ref="I46:I51" si="17">SUM(G46*H46/100)</f>
        <v>2.2749999999999999</v>
      </c>
      <c r="J46" s="159">
        <f t="shared" si="13"/>
        <v>2.2749999999999999</v>
      </c>
      <c r="K46" s="159">
        <v>0</v>
      </c>
      <c r="L46" s="159">
        <v>0</v>
      </c>
      <c r="M46" s="159">
        <f t="shared" si="14"/>
        <v>2.2749999999999999</v>
      </c>
      <c r="N46" s="161">
        <v>65</v>
      </c>
      <c r="O46" s="159">
        <f t="shared" si="15"/>
        <v>4.2249999999999996</v>
      </c>
      <c r="P46" s="159">
        <v>0</v>
      </c>
      <c r="Q46" s="160">
        <v>0</v>
      </c>
    </row>
    <row r="47" spans="1:17" s="124" customFormat="1" ht="15.75" customHeight="1" thickBot="1">
      <c r="A47" s="157"/>
      <c r="B47" s="158">
        <v>6</v>
      </c>
      <c r="C47" s="158" t="s">
        <v>106</v>
      </c>
      <c r="D47" s="159">
        <v>0</v>
      </c>
      <c r="E47" s="159">
        <v>0</v>
      </c>
      <c r="F47" s="160">
        <v>0.15</v>
      </c>
      <c r="G47" s="159">
        <f t="shared" si="12"/>
        <v>0</v>
      </c>
      <c r="H47" s="161">
        <v>35</v>
      </c>
      <c r="I47" s="159">
        <f t="shared" si="17"/>
        <v>0</v>
      </c>
      <c r="J47" s="159">
        <f t="shared" si="13"/>
        <v>0</v>
      </c>
      <c r="K47" s="159">
        <v>0</v>
      </c>
      <c r="L47" s="159">
        <v>0</v>
      </c>
      <c r="M47" s="159">
        <f t="shared" si="14"/>
        <v>0</v>
      </c>
      <c r="N47" s="161">
        <v>65</v>
      </c>
      <c r="O47" s="159">
        <f t="shared" si="15"/>
        <v>0</v>
      </c>
      <c r="P47" s="159">
        <v>0</v>
      </c>
      <c r="Q47" s="160">
        <v>0</v>
      </c>
    </row>
    <row r="48" spans="1:17" s="124" customFormat="1" ht="15.75" customHeight="1" thickBot="1">
      <c r="A48" s="157"/>
      <c r="B48" s="158">
        <v>7</v>
      </c>
      <c r="C48" s="158" t="s">
        <v>116</v>
      </c>
      <c r="D48" s="159">
        <v>0</v>
      </c>
      <c r="E48" s="159">
        <v>0</v>
      </c>
      <c r="F48" s="160">
        <v>0.15</v>
      </c>
      <c r="G48" s="159">
        <f t="shared" si="12"/>
        <v>0</v>
      </c>
      <c r="H48" s="161">
        <v>35</v>
      </c>
      <c r="I48" s="159">
        <f t="shared" si="17"/>
        <v>0</v>
      </c>
      <c r="J48" s="159">
        <f t="shared" si="13"/>
        <v>0</v>
      </c>
      <c r="K48" s="159">
        <v>0</v>
      </c>
      <c r="L48" s="159">
        <v>0</v>
      </c>
      <c r="M48" s="159">
        <f t="shared" si="14"/>
        <v>0</v>
      </c>
      <c r="N48" s="161">
        <v>65</v>
      </c>
      <c r="O48" s="159">
        <f t="shared" si="15"/>
        <v>0</v>
      </c>
      <c r="P48" s="159">
        <v>0</v>
      </c>
      <c r="Q48" s="160">
        <v>0</v>
      </c>
    </row>
    <row r="49" spans="1:17" s="124" customFormat="1" ht="15.75" customHeight="1" thickBot="1">
      <c r="A49" s="157"/>
      <c r="B49" s="158">
        <v>8</v>
      </c>
      <c r="C49" s="158" t="s">
        <v>117</v>
      </c>
      <c r="D49" s="159">
        <v>0</v>
      </c>
      <c r="E49" s="159">
        <v>0</v>
      </c>
      <c r="F49" s="160">
        <v>1.5</v>
      </c>
      <c r="G49" s="159">
        <f t="shared" si="12"/>
        <v>0</v>
      </c>
      <c r="H49" s="161">
        <v>35</v>
      </c>
      <c r="I49" s="159">
        <f t="shared" si="17"/>
        <v>0</v>
      </c>
      <c r="J49" s="159">
        <f t="shared" si="13"/>
        <v>0</v>
      </c>
      <c r="K49" s="159">
        <v>0</v>
      </c>
      <c r="L49" s="159">
        <v>0</v>
      </c>
      <c r="M49" s="159">
        <f t="shared" si="14"/>
        <v>0</v>
      </c>
      <c r="N49" s="161">
        <v>65</v>
      </c>
      <c r="O49" s="159">
        <f t="shared" si="15"/>
        <v>0</v>
      </c>
      <c r="P49" s="159">
        <v>0</v>
      </c>
      <c r="Q49" s="160">
        <v>0</v>
      </c>
    </row>
    <row r="50" spans="1:17" s="124" customFormat="1" ht="15.75" customHeight="1" thickBot="1">
      <c r="A50" s="157"/>
      <c r="B50" s="158">
        <v>9</v>
      </c>
      <c r="C50" s="158" t="s">
        <v>118</v>
      </c>
      <c r="D50" s="159">
        <v>0</v>
      </c>
      <c r="E50" s="159">
        <v>0</v>
      </c>
      <c r="F50" s="160">
        <v>2.5000000000000001E-2</v>
      </c>
      <c r="G50" s="159">
        <f t="shared" si="12"/>
        <v>0</v>
      </c>
      <c r="H50" s="161">
        <v>35</v>
      </c>
      <c r="I50" s="159">
        <f t="shared" si="17"/>
        <v>0</v>
      </c>
      <c r="J50" s="159">
        <f t="shared" si="13"/>
        <v>0</v>
      </c>
      <c r="K50" s="159">
        <v>0</v>
      </c>
      <c r="L50" s="159">
        <v>0</v>
      </c>
      <c r="M50" s="159">
        <f t="shared" si="14"/>
        <v>0</v>
      </c>
      <c r="N50" s="161">
        <v>65</v>
      </c>
      <c r="O50" s="159">
        <f t="shared" si="15"/>
        <v>0</v>
      </c>
      <c r="P50" s="159">
        <v>0</v>
      </c>
      <c r="Q50" s="160">
        <v>0</v>
      </c>
    </row>
    <row r="51" spans="1:17" s="124" customFormat="1" ht="15.75" customHeight="1" thickBot="1">
      <c r="A51" s="157"/>
      <c r="B51" s="158">
        <v>10</v>
      </c>
      <c r="C51" s="158" t="s">
        <v>104</v>
      </c>
      <c r="D51" s="159">
        <v>0</v>
      </c>
      <c r="E51" s="159">
        <v>0</v>
      </c>
      <c r="F51" s="160">
        <v>0.75</v>
      </c>
      <c r="G51" s="159">
        <f t="shared" si="12"/>
        <v>0</v>
      </c>
      <c r="H51" s="161">
        <v>35</v>
      </c>
      <c r="I51" s="159">
        <f t="shared" si="17"/>
        <v>0</v>
      </c>
      <c r="J51" s="159">
        <f t="shared" si="13"/>
        <v>0</v>
      </c>
      <c r="K51" s="159">
        <v>0</v>
      </c>
      <c r="L51" s="159">
        <v>0</v>
      </c>
      <c r="M51" s="159">
        <f t="shared" si="14"/>
        <v>0</v>
      </c>
      <c r="N51" s="161">
        <v>65</v>
      </c>
      <c r="O51" s="159">
        <f t="shared" si="15"/>
        <v>0</v>
      </c>
      <c r="P51" s="159">
        <v>0</v>
      </c>
      <c r="Q51" s="160">
        <v>0</v>
      </c>
    </row>
    <row r="52" spans="1:17" s="124" customFormat="1" ht="15.75" customHeight="1" thickBot="1">
      <c r="A52" s="157"/>
      <c r="B52" s="158">
        <v>11</v>
      </c>
      <c r="C52" s="158" t="s">
        <v>119</v>
      </c>
      <c r="D52" s="159">
        <v>66</v>
      </c>
      <c r="E52" s="159">
        <v>54</v>
      </c>
      <c r="F52" s="160">
        <v>1.7999999999999999E-2</v>
      </c>
      <c r="G52" s="159">
        <f t="shared" si="12"/>
        <v>0.97199999999999998</v>
      </c>
      <c r="H52" s="161">
        <v>100</v>
      </c>
      <c r="I52" s="159">
        <f>SUM(G52)</f>
        <v>0.97199999999999998</v>
      </c>
      <c r="J52" s="159">
        <f t="shared" si="13"/>
        <v>0.97199999999999998</v>
      </c>
      <c r="K52" s="159">
        <v>0</v>
      </c>
      <c r="L52" s="159">
        <v>0</v>
      </c>
      <c r="M52" s="159">
        <f t="shared" si="14"/>
        <v>0.97199999999999998</v>
      </c>
      <c r="N52" s="161">
        <v>65</v>
      </c>
      <c r="O52" s="159">
        <f t="shared" si="15"/>
        <v>0</v>
      </c>
      <c r="P52" s="159">
        <v>0</v>
      </c>
      <c r="Q52" s="160">
        <v>0</v>
      </c>
    </row>
    <row r="53" spans="1:17" s="124" customFormat="1" ht="15.75" customHeight="1" thickBot="1">
      <c r="A53" s="157"/>
      <c r="B53" s="158">
        <v>12</v>
      </c>
      <c r="C53" s="158" t="s">
        <v>120</v>
      </c>
      <c r="D53" s="159">
        <v>15</v>
      </c>
      <c r="E53" s="159">
        <v>20</v>
      </c>
      <c r="F53" s="160"/>
      <c r="G53" s="159">
        <f t="shared" si="12"/>
        <v>0</v>
      </c>
      <c r="H53" s="161">
        <v>100</v>
      </c>
      <c r="I53" s="159">
        <f>SUM(G53)</f>
        <v>0</v>
      </c>
      <c r="J53" s="159">
        <f t="shared" si="13"/>
        <v>0</v>
      </c>
      <c r="K53" s="159">
        <v>0</v>
      </c>
      <c r="L53" s="159">
        <v>0</v>
      </c>
      <c r="M53" s="159">
        <f t="shared" si="14"/>
        <v>0</v>
      </c>
      <c r="N53" s="161">
        <v>0</v>
      </c>
      <c r="O53" s="159">
        <f t="shared" si="15"/>
        <v>0</v>
      </c>
      <c r="P53" s="159">
        <v>0</v>
      </c>
      <c r="Q53" s="160">
        <v>0</v>
      </c>
    </row>
    <row r="54" spans="1:17" s="107" customFormat="1" ht="15.75" customHeight="1" thickBot="1">
      <c r="A54" s="43"/>
      <c r="B54" s="44"/>
      <c r="C54" s="45" t="s">
        <v>23</v>
      </c>
      <c r="D54" s="153">
        <f>SUM(D42:D53)</f>
        <v>129</v>
      </c>
      <c r="E54" s="153">
        <f t="shared" ref="E54" si="18">SUM(E42:E53)</f>
        <v>129</v>
      </c>
      <c r="F54" s="153">
        <f t="shared" ref="F54:G54" si="19">SUM(F42:F53)</f>
        <v>4.1680000000000001</v>
      </c>
      <c r="G54" s="153">
        <f t="shared" si="19"/>
        <v>9.7219999999999995</v>
      </c>
      <c r="H54" s="153"/>
      <c r="I54" s="153">
        <f t="shared" ref="I54:M54" si="20">SUM(I42:I53)</f>
        <v>5.4969999999999999</v>
      </c>
      <c r="J54" s="153">
        <f t="shared" si="20"/>
        <v>5.4969999999999999</v>
      </c>
      <c r="K54" s="153">
        <f t="shared" si="20"/>
        <v>0</v>
      </c>
      <c r="L54" s="153">
        <f t="shared" si="20"/>
        <v>0</v>
      </c>
      <c r="M54" s="153">
        <f t="shared" si="20"/>
        <v>5.4969999999999999</v>
      </c>
      <c r="N54" s="153"/>
      <c r="O54" s="153">
        <f t="shared" ref="O54:Q54" si="21">SUM(O42:O53)</f>
        <v>4.2249999999999996</v>
      </c>
      <c r="P54" s="153">
        <f t="shared" si="21"/>
        <v>0</v>
      </c>
      <c r="Q54" s="153">
        <f t="shared" si="21"/>
        <v>0</v>
      </c>
    </row>
    <row r="55" spans="1:17" s="107" customFormat="1" ht="15.75" customHeight="1"/>
    <row r="56" spans="1:17" s="107" customFormat="1" ht="15.75" customHeight="1">
      <c r="A56" s="39"/>
      <c r="B56" s="320" t="s">
        <v>108</v>
      </c>
      <c r="C56" s="288"/>
      <c r="D56" s="288"/>
      <c r="E56" s="288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</row>
    <row r="57" spans="1:17" s="107" customFormat="1" ht="23.25" customHeight="1" thickBot="1">
      <c r="A57" s="41"/>
      <c r="B57" s="312" t="s">
        <v>330</v>
      </c>
      <c r="C57" s="288"/>
      <c r="D57" s="288"/>
      <c r="E57" s="112"/>
      <c r="F57" s="321" t="s">
        <v>268</v>
      </c>
      <c r="G57" s="322"/>
      <c r="H57" s="112"/>
      <c r="I57" s="112"/>
      <c r="J57" s="321" t="s">
        <v>269</v>
      </c>
      <c r="K57" s="322"/>
      <c r="L57" s="112"/>
      <c r="M57" s="112"/>
      <c r="N57" s="112"/>
      <c r="O57" s="321" t="s">
        <v>270</v>
      </c>
      <c r="P57" s="322"/>
      <c r="Q57" s="322"/>
    </row>
    <row r="58" spans="1:17" s="126" customFormat="1" ht="32.25" customHeight="1" thickBot="1">
      <c r="A58" s="154"/>
      <c r="B58" s="314" t="s">
        <v>88</v>
      </c>
      <c r="C58" s="314" t="s">
        <v>50</v>
      </c>
      <c r="D58" s="314" t="s">
        <v>89</v>
      </c>
      <c r="E58" s="314" t="s">
        <v>90</v>
      </c>
      <c r="F58" s="314" t="s">
        <v>91</v>
      </c>
      <c r="G58" s="314" t="s">
        <v>92</v>
      </c>
      <c r="H58" s="314" t="s">
        <v>93</v>
      </c>
      <c r="I58" s="318" t="s">
        <v>94</v>
      </c>
      <c r="J58" s="316" t="s">
        <v>95</v>
      </c>
      <c r="K58" s="319"/>
      <c r="L58" s="319"/>
      <c r="M58" s="317"/>
      <c r="N58" s="314" t="s">
        <v>96</v>
      </c>
      <c r="O58" s="314" t="s">
        <v>97</v>
      </c>
      <c r="P58" s="316" t="s">
        <v>98</v>
      </c>
      <c r="Q58" s="317"/>
    </row>
    <row r="59" spans="1:17" s="126" customFormat="1" ht="69.75" customHeight="1" thickBot="1">
      <c r="A59" s="154"/>
      <c r="B59" s="315"/>
      <c r="C59" s="315"/>
      <c r="D59" s="315"/>
      <c r="E59" s="315"/>
      <c r="F59" s="315"/>
      <c r="G59" s="315"/>
      <c r="H59" s="315"/>
      <c r="I59" s="315"/>
      <c r="J59" s="155" t="s">
        <v>99</v>
      </c>
      <c r="K59" s="155" t="s">
        <v>100</v>
      </c>
      <c r="L59" s="155" t="s">
        <v>101</v>
      </c>
      <c r="M59" s="155" t="s">
        <v>23</v>
      </c>
      <c r="N59" s="315"/>
      <c r="O59" s="315"/>
      <c r="P59" s="156" t="s">
        <v>102</v>
      </c>
      <c r="Q59" s="156" t="s">
        <v>103</v>
      </c>
    </row>
    <row r="60" spans="1:17" s="124" customFormat="1" ht="15.75" customHeight="1" thickBot="1">
      <c r="A60" s="157"/>
      <c r="B60" s="158">
        <v>1</v>
      </c>
      <c r="C60" s="158">
        <v>2</v>
      </c>
      <c r="D60" s="158">
        <v>3</v>
      </c>
      <c r="E60" s="158">
        <v>4</v>
      </c>
      <c r="F60" s="158">
        <v>5</v>
      </c>
      <c r="G60" s="158">
        <v>6</v>
      </c>
      <c r="H60" s="158">
        <v>7</v>
      </c>
      <c r="I60" s="158">
        <v>8</v>
      </c>
      <c r="J60" s="158">
        <v>9</v>
      </c>
      <c r="K60" s="158">
        <v>10</v>
      </c>
      <c r="L60" s="158">
        <v>11</v>
      </c>
      <c r="M60" s="158">
        <v>12</v>
      </c>
      <c r="N60" s="158">
        <v>13</v>
      </c>
      <c r="O60" s="158">
        <v>14</v>
      </c>
      <c r="P60" s="158">
        <v>15</v>
      </c>
      <c r="Q60" s="158">
        <v>16</v>
      </c>
    </row>
    <row r="61" spans="1:17" s="124" customFormat="1" ht="15.75" customHeight="1" thickBot="1">
      <c r="A61" s="157"/>
      <c r="B61" s="158">
        <v>1</v>
      </c>
      <c r="C61" s="158" t="s">
        <v>121</v>
      </c>
      <c r="D61" s="159">
        <v>0</v>
      </c>
      <c r="E61" s="159">
        <v>0</v>
      </c>
      <c r="F61" s="160">
        <v>0.1</v>
      </c>
      <c r="G61" s="159">
        <f t="shared" ref="G61:G66" si="22">SUM(E61*F61)</f>
        <v>0</v>
      </c>
      <c r="H61" s="161">
        <v>50</v>
      </c>
      <c r="I61" s="159">
        <f t="shared" ref="I61:I66" si="23">SUM(G61*H61/100)</f>
        <v>0</v>
      </c>
      <c r="J61" s="159">
        <f>SUM(I61)</f>
        <v>0</v>
      </c>
      <c r="K61" s="159">
        <v>0</v>
      </c>
      <c r="L61" s="159">
        <v>0</v>
      </c>
      <c r="M61" s="159">
        <f t="shared" ref="M61:M66" si="24">SUM(J61:L61)</f>
        <v>0</v>
      </c>
      <c r="N61" s="161">
        <v>50</v>
      </c>
      <c r="O61" s="159">
        <f>SUM(G61-I61)</f>
        <v>0</v>
      </c>
      <c r="P61" s="159">
        <v>0</v>
      </c>
      <c r="Q61" s="160">
        <v>0</v>
      </c>
    </row>
    <row r="62" spans="1:17" s="124" customFormat="1" ht="15.75" customHeight="1" thickBot="1">
      <c r="A62" s="157"/>
      <c r="B62" s="158">
        <v>2</v>
      </c>
      <c r="C62" s="158" t="s">
        <v>109</v>
      </c>
      <c r="D62" s="159">
        <v>25</v>
      </c>
      <c r="E62" s="159">
        <v>28</v>
      </c>
      <c r="F62" s="160">
        <v>1</v>
      </c>
      <c r="G62" s="159">
        <f t="shared" si="22"/>
        <v>28</v>
      </c>
      <c r="H62" s="161">
        <v>35</v>
      </c>
      <c r="I62" s="159">
        <f t="shared" si="23"/>
        <v>9.8000000000000007</v>
      </c>
      <c r="J62" s="159">
        <f t="shared" ref="J62:J66" si="25">SUM(I62)</f>
        <v>9.8000000000000007</v>
      </c>
      <c r="K62" s="159">
        <v>0</v>
      </c>
      <c r="L62" s="159">
        <v>0</v>
      </c>
      <c r="M62" s="159">
        <f t="shared" si="24"/>
        <v>9.8000000000000007</v>
      </c>
      <c r="N62" s="161">
        <v>65</v>
      </c>
      <c r="O62" s="159">
        <f t="shared" ref="O62:O66" si="26">SUM(G62-I62)</f>
        <v>18.2</v>
      </c>
      <c r="P62" s="159">
        <v>0</v>
      </c>
      <c r="Q62" s="160">
        <v>0</v>
      </c>
    </row>
    <row r="63" spans="1:17" s="124" customFormat="1" ht="15.75" customHeight="1" thickBot="1">
      <c r="A63" s="157"/>
      <c r="B63" s="158">
        <v>3</v>
      </c>
      <c r="C63" s="158" t="s">
        <v>114</v>
      </c>
      <c r="D63" s="159">
        <v>2</v>
      </c>
      <c r="E63" s="159">
        <v>1</v>
      </c>
      <c r="F63" s="160">
        <v>0.15</v>
      </c>
      <c r="G63" s="159">
        <f t="shared" si="22"/>
        <v>0.15</v>
      </c>
      <c r="H63" s="161">
        <v>100</v>
      </c>
      <c r="I63" s="159">
        <f t="shared" si="23"/>
        <v>0.15</v>
      </c>
      <c r="J63" s="159">
        <f t="shared" si="25"/>
        <v>0.15</v>
      </c>
      <c r="K63" s="159">
        <v>0</v>
      </c>
      <c r="L63" s="159">
        <v>0</v>
      </c>
      <c r="M63" s="159">
        <f t="shared" si="24"/>
        <v>0.15</v>
      </c>
      <c r="N63" s="161">
        <v>0</v>
      </c>
      <c r="O63" s="159">
        <f t="shared" si="26"/>
        <v>0</v>
      </c>
      <c r="P63" s="159">
        <v>0</v>
      </c>
      <c r="Q63" s="160">
        <v>0</v>
      </c>
    </row>
    <row r="64" spans="1:17" s="124" customFormat="1" ht="15.75" customHeight="1" thickBot="1">
      <c r="A64" s="157"/>
      <c r="B64" s="158">
        <v>4</v>
      </c>
      <c r="C64" s="158" t="s">
        <v>110</v>
      </c>
      <c r="D64" s="159">
        <v>2</v>
      </c>
      <c r="E64" s="159">
        <v>3</v>
      </c>
      <c r="F64" s="160">
        <v>0.6</v>
      </c>
      <c r="G64" s="159">
        <f t="shared" si="22"/>
        <v>1.7999999999999998</v>
      </c>
      <c r="H64" s="161">
        <v>35</v>
      </c>
      <c r="I64" s="159">
        <f t="shared" si="23"/>
        <v>0.62999999999999989</v>
      </c>
      <c r="J64" s="159">
        <f t="shared" si="25"/>
        <v>0.62999999999999989</v>
      </c>
      <c r="K64" s="159">
        <v>0</v>
      </c>
      <c r="L64" s="159">
        <v>0</v>
      </c>
      <c r="M64" s="159">
        <f t="shared" si="24"/>
        <v>0.62999999999999989</v>
      </c>
      <c r="N64" s="161">
        <v>65</v>
      </c>
      <c r="O64" s="159">
        <f t="shared" si="26"/>
        <v>1.17</v>
      </c>
      <c r="P64" s="159">
        <v>0</v>
      </c>
      <c r="Q64" s="160">
        <v>0</v>
      </c>
    </row>
    <row r="65" spans="1:17" s="124" customFormat="1" ht="15.75" customHeight="1" thickBot="1">
      <c r="A65" s="157"/>
      <c r="B65" s="158">
        <v>5</v>
      </c>
      <c r="C65" s="158" t="s">
        <v>122</v>
      </c>
      <c r="D65" s="159">
        <v>0</v>
      </c>
      <c r="E65" s="159">
        <v>0</v>
      </c>
      <c r="F65" s="160">
        <v>0.1</v>
      </c>
      <c r="G65" s="159">
        <f t="shared" si="22"/>
        <v>0</v>
      </c>
      <c r="H65" s="161">
        <v>35</v>
      </c>
      <c r="I65" s="159">
        <f t="shared" si="23"/>
        <v>0</v>
      </c>
      <c r="J65" s="159">
        <f t="shared" si="25"/>
        <v>0</v>
      </c>
      <c r="K65" s="159">
        <v>0</v>
      </c>
      <c r="L65" s="159">
        <v>0</v>
      </c>
      <c r="M65" s="159">
        <f t="shared" si="24"/>
        <v>0</v>
      </c>
      <c r="N65" s="161">
        <v>65</v>
      </c>
      <c r="O65" s="159">
        <f t="shared" si="26"/>
        <v>0</v>
      </c>
      <c r="P65" s="159">
        <v>0</v>
      </c>
      <c r="Q65" s="160">
        <v>0</v>
      </c>
    </row>
    <row r="66" spans="1:17" s="124" customFormat="1" ht="15.75" customHeight="1" thickBot="1">
      <c r="A66" s="157"/>
      <c r="B66" s="158">
        <v>6</v>
      </c>
      <c r="C66" s="158" t="s">
        <v>120</v>
      </c>
      <c r="D66" s="159">
        <v>3</v>
      </c>
      <c r="E66" s="159">
        <v>0</v>
      </c>
      <c r="F66" s="160">
        <v>0</v>
      </c>
      <c r="G66" s="159">
        <f t="shared" si="22"/>
        <v>0</v>
      </c>
      <c r="H66" s="161">
        <v>0</v>
      </c>
      <c r="I66" s="159">
        <f t="shared" si="23"/>
        <v>0</v>
      </c>
      <c r="J66" s="159">
        <f t="shared" si="25"/>
        <v>0</v>
      </c>
      <c r="K66" s="159">
        <v>0</v>
      </c>
      <c r="L66" s="159">
        <v>0</v>
      </c>
      <c r="M66" s="159">
        <f t="shared" si="24"/>
        <v>0</v>
      </c>
      <c r="N66" s="161"/>
      <c r="O66" s="159">
        <f t="shared" si="26"/>
        <v>0</v>
      </c>
      <c r="P66" s="159">
        <v>0</v>
      </c>
      <c r="Q66" s="160">
        <v>0</v>
      </c>
    </row>
    <row r="67" spans="1:17" s="124" customFormat="1" ht="15.75" customHeight="1" thickBot="1">
      <c r="A67" s="157"/>
      <c r="B67" s="162"/>
      <c r="C67" s="163" t="s">
        <v>23</v>
      </c>
      <c r="D67" s="159">
        <f>SUM(D61:D66)</f>
        <v>32</v>
      </c>
      <c r="E67" s="159">
        <f t="shared" ref="E67" si="27">SUM(E61:E66)</f>
        <v>32</v>
      </c>
      <c r="F67" s="159">
        <f t="shared" ref="F67:G67" si="28">SUM(F61:F66)</f>
        <v>1.9500000000000002</v>
      </c>
      <c r="G67" s="159">
        <f t="shared" si="28"/>
        <v>29.95</v>
      </c>
      <c r="H67" s="159"/>
      <c r="I67" s="159">
        <f t="shared" ref="I67:M67" si="29">SUM(I61:I66)</f>
        <v>10.580000000000002</v>
      </c>
      <c r="J67" s="159">
        <f t="shared" si="29"/>
        <v>10.580000000000002</v>
      </c>
      <c r="K67" s="159">
        <f t="shared" si="29"/>
        <v>0</v>
      </c>
      <c r="L67" s="159">
        <f t="shared" si="29"/>
        <v>0</v>
      </c>
      <c r="M67" s="159">
        <f t="shared" si="29"/>
        <v>10.580000000000002</v>
      </c>
      <c r="N67" s="159"/>
      <c r="O67" s="159">
        <f t="shared" ref="O67:Q67" si="30">SUM(O61:O66)</f>
        <v>19.369999999999997</v>
      </c>
      <c r="P67" s="159">
        <f t="shared" si="30"/>
        <v>0</v>
      </c>
      <c r="Q67" s="159">
        <f t="shared" si="30"/>
        <v>0</v>
      </c>
    </row>
    <row r="68" spans="1:17" ht="15.75" customHeight="1"/>
    <row r="69" spans="1:17" ht="15.75" customHeight="1"/>
    <row r="70" spans="1:17" s="107" customFormat="1" ht="15.75" customHeight="1">
      <c r="A70" s="39"/>
      <c r="B70" s="320" t="s">
        <v>84</v>
      </c>
      <c r="C70" s="288"/>
      <c r="D70" s="288"/>
      <c r="E70" s="288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</row>
    <row r="71" spans="1:17" s="107" customFormat="1" ht="23.25" customHeight="1" thickBot="1">
      <c r="A71" s="41"/>
      <c r="B71" s="312" t="s">
        <v>332</v>
      </c>
      <c r="C71" s="288"/>
      <c r="D71" s="288"/>
      <c r="E71" s="112"/>
      <c r="F71" s="321" t="s">
        <v>268</v>
      </c>
      <c r="G71" s="322"/>
      <c r="H71" s="112"/>
      <c r="I71" s="112"/>
      <c r="J71" s="321" t="s">
        <v>269</v>
      </c>
      <c r="K71" s="322"/>
      <c r="L71" s="112"/>
      <c r="M71" s="112"/>
      <c r="N71" s="112"/>
      <c r="O71" s="321" t="s">
        <v>270</v>
      </c>
      <c r="P71" s="322"/>
      <c r="Q71" s="322"/>
    </row>
    <row r="72" spans="1:17" s="126" customFormat="1" ht="28.5" customHeight="1" thickBot="1">
      <c r="A72" s="154"/>
      <c r="B72" s="314" t="s">
        <v>88</v>
      </c>
      <c r="C72" s="314" t="s">
        <v>50</v>
      </c>
      <c r="D72" s="314" t="s">
        <v>89</v>
      </c>
      <c r="E72" s="314" t="s">
        <v>90</v>
      </c>
      <c r="F72" s="314" t="s">
        <v>91</v>
      </c>
      <c r="G72" s="314" t="s">
        <v>92</v>
      </c>
      <c r="H72" s="314" t="s">
        <v>93</v>
      </c>
      <c r="I72" s="318" t="s">
        <v>94</v>
      </c>
      <c r="J72" s="316" t="s">
        <v>95</v>
      </c>
      <c r="K72" s="319"/>
      <c r="L72" s="319"/>
      <c r="M72" s="317"/>
      <c r="N72" s="314" t="s">
        <v>96</v>
      </c>
      <c r="O72" s="314" t="s">
        <v>97</v>
      </c>
      <c r="P72" s="316" t="s">
        <v>98</v>
      </c>
      <c r="Q72" s="317"/>
    </row>
    <row r="73" spans="1:17" s="126" customFormat="1" ht="69.75" customHeight="1" thickBot="1">
      <c r="A73" s="154"/>
      <c r="B73" s="315"/>
      <c r="C73" s="315"/>
      <c r="D73" s="315"/>
      <c r="E73" s="315"/>
      <c r="F73" s="315"/>
      <c r="G73" s="315"/>
      <c r="H73" s="315"/>
      <c r="I73" s="315"/>
      <c r="J73" s="155" t="s">
        <v>99</v>
      </c>
      <c r="K73" s="155" t="s">
        <v>100</v>
      </c>
      <c r="L73" s="155" t="s">
        <v>101</v>
      </c>
      <c r="M73" s="155" t="s">
        <v>23</v>
      </c>
      <c r="N73" s="315"/>
      <c r="O73" s="315"/>
      <c r="P73" s="156" t="s">
        <v>102</v>
      </c>
      <c r="Q73" s="156" t="s">
        <v>103</v>
      </c>
    </row>
    <row r="74" spans="1:17" s="124" customFormat="1" ht="15.75" customHeight="1" thickBot="1">
      <c r="A74" s="157"/>
      <c r="B74" s="158">
        <v>1</v>
      </c>
      <c r="C74" s="158">
        <v>2</v>
      </c>
      <c r="D74" s="158">
        <v>3</v>
      </c>
      <c r="E74" s="158">
        <v>4</v>
      </c>
      <c r="F74" s="158">
        <v>5</v>
      </c>
      <c r="G74" s="158">
        <v>6</v>
      </c>
      <c r="H74" s="158">
        <v>7</v>
      </c>
      <c r="I74" s="158">
        <v>8</v>
      </c>
      <c r="J74" s="158">
        <v>9</v>
      </c>
      <c r="K74" s="158">
        <v>10</v>
      </c>
      <c r="L74" s="158">
        <v>11</v>
      </c>
      <c r="M74" s="158">
        <v>12</v>
      </c>
      <c r="N74" s="158">
        <v>13</v>
      </c>
      <c r="O74" s="158">
        <v>14</v>
      </c>
      <c r="P74" s="158">
        <v>15</v>
      </c>
      <c r="Q74" s="158">
        <v>16</v>
      </c>
    </row>
    <row r="75" spans="1:17" s="124" customFormat="1" ht="15.75" customHeight="1" thickBot="1">
      <c r="A75" s="157"/>
      <c r="B75" s="158">
        <v>1</v>
      </c>
      <c r="C75" s="158" t="s">
        <v>112</v>
      </c>
      <c r="D75" s="159">
        <v>5</v>
      </c>
      <c r="E75" s="159">
        <v>0</v>
      </c>
      <c r="F75" s="160">
        <v>0.75</v>
      </c>
      <c r="G75" s="159">
        <f>SUM(E75*F75)</f>
        <v>0</v>
      </c>
      <c r="H75" s="161">
        <v>100</v>
      </c>
      <c r="I75" s="159">
        <f>SUM(G75)</f>
        <v>0</v>
      </c>
      <c r="J75" s="159">
        <f>SUM(I75)</f>
        <v>0</v>
      </c>
      <c r="K75" s="159">
        <v>0</v>
      </c>
      <c r="L75" s="159">
        <v>0</v>
      </c>
      <c r="M75" s="159">
        <f>SUM(J75:L75)</f>
        <v>0</v>
      </c>
      <c r="N75" s="161">
        <v>0</v>
      </c>
      <c r="O75" s="159">
        <f>SUM(G75-I75)</f>
        <v>0</v>
      </c>
      <c r="P75" s="159">
        <v>0</v>
      </c>
      <c r="Q75" s="160">
        <v>0</v>
      </c>
    </row>
    <row r="76" spans="1:17" s="124" customFormat="1" ht="15.75" customHeight="1" thickBot="1">
      <c r="A76" s="157"/>
      <c r="B76" s="158">
        <v>2</v>
      </c>
      <c r="C76" s="158" t="s">
        <v>113</v>
      </c>
      <c r="D76" s="159">
        <v>0</v>
      </c>
      <c r="E76" s="159">
        <v>0</v>
      </c>
      <c r="F76" s="160">
        <v>0.25</v>
      </c>
      <c r="G76" s="159">
        <f t="shared" ref="G76:G86" si="31">SUM(E76*F76)</f>
        <v>0</v>
      </c>
      <c r="H76" s="161">
        <v>100</v>
      </c>
      <c r="I76" s="159">
        <f>SUM(G76)</f>
        <v>0</v>
      </c>
      <c r="J76" s="159">
        <f t="shared" ref="J76:J86" si="32">SUM(I76)</f>
        <v>0</v>
      </c>
      <c r="K76" s="159">
        <v>0</v>
      </c>
      <c r="L76" s="159">
        <v>0</v>
      </c>
      <c r="M76" s="159">
        <f t="shared" ref="M76:M86" si="33">SUM(J76:L76)</f>
        <v>0</v>
      </c>
      <c r="N76" s="161">
        <v>0</v>
      </c>
      <c r="O76" s="159">
        <f t="shared" ref="O76:O86" si="34">SUM(G76-I76)</f>
        <v>0</v>
      </c>
      <c r="P76" s="159">
        <v>0</v>
      </c>
      <c r="Q76" s="160">
        <v>0</v>
      </c>
    </row>
    <row r="77" spans="1:17" s="124" customFormat="1" ht="15.75" customHeight="1" thickBot="1">
      <c r="A77" s="157"/>
      <c r="B77" s="158">
        <v>3</v>
      </c>
      <c r="C77" s="158" t="s">
        <v>105</v>
      </c>
      <c r="D77" s="159">
        <v>0</v>
      </c>
      <c r="E77" s="159">
        <v>0</v>
      </c>
      <c r="F77" s="160">
        <v>0.3</v>
      </c>
      <c r="G77" s="159">
        <f t="shared" si="31"/>
        <v>0</v>
      </c>
      <c r="H77" s="161">
        <v>35</v>
      </c>
      <c r="I77" s="159">
        <f t="shared" ref="I77" si="35">SUM(G77*H77/100)</f>
        <v>0</v>
      </c>
      <c r="J77" s="159">
        <f t="shared" si="32"/>
        <v>0</v>
      </c>
      <c r="K77" s="159">
        <v>0</v>
      </c>
      <c r="L77" s="159">
        <v>0</v>
      </c>
      <c r="M77" s="159">
        <f t="shared" si="33"/>
        <v>0</v>
      </c>
      <c r="N77" s="161">
        <v>65</v>
      </c>
      <c r="O77" s="159">
        <f t="shared" si="34"/>
        <v>0</v>
      </c>
      <c r="P77" s="159">
        <v>0</v>
      </c>
      <c r="Q77" s="160">
        <v>0</v>
      </c>
    </row>
    <row r="78" spans="1:17" s="124" customFormat="1" ht="15.75" customHeight="1" thickBot="1">
      <c r="A78" s="157"/>
      <c r="B78" s="158">
        <v>4</v>
      </c>
      <c r="C78" s="158" t="s">
        <v>114</v>
      </c>
      <c r="D78" s="159">
        <v>0</v>
      </c>
      <c r="E78" s="159">
        <v>0</v>
      </c>
      <c r="F78" s="160">
        <v>0.15</v>
      </c>
      <c r="G78" s="159">
        <f t="shared" si="31"/>
        <v>0</v>
      </c>
      <c r="H78" s="161">
        <v>100</v>
      </c>
      <c r="I78" s="159">
        <f>SUM(G78)</f>
        <v>0</v>
      </c>
      <c r="J78" s="159">
        <f t="shared" si="32"/>
        <v>0</v>
      </c>
      <c r="K78" s="159">
        <v>0</v>
      </c>
      <c r="L78" s="159">
        <v>0</v>
      </c>
      <c r="M78" s="159">
        <f t="shared" si="33"/>
        <v>0</v>
      </c>
      <c r="N78" s="161">
        <v>0</v>
      </c>
      <c r="O78" s="159">
        <f t="shared" si="34"/>
        <v>0</v>
      </c>
      <c r="P78" s="159">
        <v>0</v>
      </c>
      <c r="Q78" s="160">
        <v>0</v>
      </c>
    </row>
    <row r="79" spans="1:17" s="124" customFormat="1" ht="15.75" customHeight="1" thickBot="1">
      <c r="A79" s="157"/>
      <c r="B79" s="158">
        <v>5</v>
      </c>
      <c r="C79" s="158" t="s">
        <v>115</v>
      </c>
      <c r="D79" s="159">
        <v>15</v>
      </c>
      <c r="E79" s="159">
        <v>18</v>
      </c>
      <c r="F79" s="160">
        <v>0.125</v>
      </c>
      <c r="G79" s="159">
        <f t="shared" si="31"/>
        <v>2.25</v>
      </c>
      <c r="H79" s="161">
        <v>35</v>
      </c>
      <c r="I79" s="159">
        <f t="shared" ref="I79:I84" si="36">SUM(G79*H79/100)</f>
        <v>0.78749999999999998</v>
      </c>
      <c r="J79" s="159">
        <f t="shared" si="32"/>
        <v>0.78749999999999998</v>
      </c>
      <c r="K79" s="159">
        <v>0</v>
      </c>
      <c r="L79" s="159">
        <v>0</v>
      </c>
      <c r="M79" s="159">
        <f t="shared" si="33"/>
        <v>0.78749999999999998</v>
      </c>
      <c r="N79" s="161">
        <v>65</v>
      </c>
      <c r="O79" s="159">
        <f t="shared" si="34"/>
        <v>1.4624999999999999</v>
      </c>
      <c r="P79" s="159">
        <v>0</v>
      </c>
      <c r="Q79" s="160">
        <v>0</v>
      </c>
    </row>
    <row r="80" spans="1:17" s="124" customFormat="1" ht="15.75" customHeight="1" thickBot="1">
      <c r="A80" s="157"/>
      <c r="B80" s="158">
        <v>6</v>
      </c>
      <c r="C80" s="158" t="s">
        <v>106</v>
      </c>
      <c r="D80" s="159">
        <v>0</v>
      </c>
      <c r="E80" s="159">
        <v>0</v>
      </c>
      <c r="F80" s="160">
        <v>0.15</v>
      </c>
      <c r="G80" s="159">
        <f t="shared" si="31"/>
        <v>0</v>
      </c>
      <c r="H80" s="161">
        <v>35</v>
      </c>
      <c r="I80" s="159">
        <f t="shared" si="36"/>
        <v>0</v>
      </c>
      <c r="J80" s="159">
        <f t="shared" si="32"/>
        <v>0</v>
      </c>
      <c r="K80" s="159">
        <v>0</v>
      </c>
      <c r="L80" s="159">
        <v>0</v>
      </c>
      <c r="M80" s="159">
        <f t="shared" si="33"/>
        <v>0</v>
      </c>
      <c r="N80" s="161">
        <v>65</v>
      </c>
      <c r="O80" s="159">
        <f t="shared" si="34"/>
        <v>0</v>
      </c>
      <c r="P80" s="159">
        <v>0</v>
      </c>
      <c r="Q80" s="160">
        <v>0</v>
      </c>
    </row>
    <row r="81" spans="1:17" s="124" customFormat="1" ht="15.75" customHeight="1" thickBot="1">
      <c r="A81" s="157"/>
      <c r="B81" s="158">
        <v>7</v>
      </c>
      <c r="C81" s="158" t="s">
        <v>116</v>
      </c>
      <c r="D81" s="159">
        <v>0</v>
      </c>
      <c r="E81" s="159">
        <v>0</v>
      </c>
      <c r="F81" s="160">
        <v>0.15</v>
      </c>
      <c r="G81" s="159">
        <f t="shared" si="31"/>
        <v>0</v>
      </c>
      <c r="H81" s="161">
        <v>35</v>
      </c>
      <c r="I81" s="159">
        <f t="shared" si="36"/>
        <v>0</v>
      </c>
      <c r="J81" s="159">
        <f t="shared" si="32"/>
        <v>0</v>
      </c>
      <c r="K81" s="159">
        <v>0</v>
      </c>
      <c r="L81" s="159">
        <v>0</v>
      </c>
      <c r="M81" s="159">
        <f t="shared" si="33"/>
        <v>0</v>
      </c>
      <c r="N81" s="161">
        <v>65</v>
      </c>
      <c r="O81" s="159">
        <f t="shared" si="34"/>
        <v>0</v>
      </c>
      <c r="P81" s="159">
        <v>0</v>
      </c>
      <c r="Q81" s="160">
        <v>0</v>
      </c>
    </row>
    <row r="82" spans="1:17" s="124" customFormat="1" ht="15.75" customHeight="1" thickBot="1">
      <c r="A82" s="157"/>
      <c r="B82" s="158">
        <v>8</v>
      </c>
      <c r="C82" s="158" t="s">
        <v>117</v>
      </c>
      <c r="D82" s="159">
        <v>0</v>
      </c>
      <c r="E82" s="159">
        <v>0</v>
      </c>
      <c r="F82" s="160">
        <v>1.5</v>
      </c>
      <c r="G82" s="159">
        <f t="shared" si="31"/>
        <v>0</v>
      </c>
      <c r="H82" s="161">
        <v>35</v>
      </c>
      <c r="I82" s="159">
        <f t="shared" si="36"/>
        <v>0</v>
      </c>
      <c r="J82" s="159">
        <f t="shared" si="32"/>
        <v>0</v>
      </c>
      <c r="K82" s="159">
        <v>0</v>
      </c>
      <c r="L82" s="159">
        <v>0</v>
      </c>
      <c r="M82" s="159">
        <f t="shared" si="33"/>
        <v>0</v>
      </c>
      <c r="N82" s="161">
        <v>65</v>
      </c>
      <c r="O82" s="159">
        <f t="shared" si="34"/>
        <v>0</v>
      </c>
      <c r="P82" s="159">
        <v>0</v>
      </c>
      <c r="Q82" s="160">
        <v>0</v>
      </c>
    </row>
    <row r="83" spans="1:17" s="124" customFormat="1" ht="15.75" customHeight="1" thickBot="1">
      <c r="A83" s="157"/>
      <c r="B83" s="158">
        <v>9</v>
      </c>
      <c r="C83" s="158" t="s">
        <v>118</v>
      </c>
      <c r="D83" s="159">
        <v>0</v>
      </c>
      <c r="E83" s="159">
        <v>0</v>
      </c>
      <c r="F83" s="160">
        <v>2.5000000000000001E-2</v>
      </c>
      <c r="G83" s="159">
        <f t="shared" si="31"/>
        <v>0</v>
      </c>
      <c r="H83" s="161">
        <v>35</v>
      </c>
      <c r="I83" s="159">
        <f t="shared" si="36"/>
        <v>0</v>
      </c>
      <c r="J83" s="159">
        <f t="shared" si="32"/>
        <v>0</v>
      </c>
      <c r="K83" s="159">
        <v>0</v>
      </c>
      <c r="L83" s="159">
        <v>0</v>
      </c>
      <c r="M83" s="159">
        <f t="shared" si="33"/>
        <v>0</v>
      </c>
      <c r="N83" s="161">
        <v>65</v>
      </c>
      <c r="O83" s="159">
        <f t="shared" si="34"/>
        <v>0</v>
      </c>
      <c r="P83" s="159">
        <v>0</v>
      </c>
      <c r="Q83" s="160">
        <v>0</v>
      </c>
    </row>
    <row r="84" spans="1:17" s="124" customFormat="1" ht="15.75" customHeight="1" thickBot="1">
      <c r="A84" s="157"/>
      <c r="B84" s="158">
        <v>10</v>
      </c>
      <c r="C84" s="158" t="s">
        <v>104</v>
      </c>
      <c r="D84" s="159">
        <v>2</v>
      </c>
      <c r="E84" s="159">
        <v>2</v>
      </c>
      <c r="F84" s="160">
        <v>0.75</v>
      </c>
      <c r="G84" s="159">
        <f t="shared" si="31"/>
        <v>1.5</v>
      </c>
      <c r="H84" s="161">
        <v>35</v>
      </c>
      <c r="I84" s="159">
        <f t="shared" si="36"/>
        <v>0.52500000000000002</v>
      </c>
      <c r="J84" s="159">
        <f t="shared" si="32"/>
        <v>0.52500000000000002</v>
      </c>
      <c r="K84" s="159">
        <v>0</v>
      </c>
      <c r="L84" s="159">
        <v>0</v>
      </c>
      <c r="M84" s="159">
        <f t="shared" si="33"/>
        <v>0.52500000000000002</v>
      </c>
      <c r="N84" s="161">
        <v>65</v>
      </c>
      <c r="O84" s="159">
        <f t="shared" si="34"/>
        <v>0.97499999999999998</v>
      </c>
      <c r="P84" s="159">
        <v>0</v>
      </c>
      <c r="Q84" s="160">
        <v>0</v>
      </c>
    </row>
    <row r="85" spans="1:17" s="124" customFormat="1" ht="15.75" customHeight="1" thickBot="1">
      <c r="A85" s="157"/>
      <c r="B85" s="158">
        <v>11</v>
      </c>
      <c r="C85" s="158" t="s">
        <v>119</v>
      </c>
      <c r="D85" s="159">
        <v>30</v>
      </c>
      <c r="E85" s="159">
        <v>32</v>
      </c>
      <c r="F85" s="160">
        <v>1.7999999999999999E-2</v>
      </c>
      <c r="G85" s="159">
        <f t="shared" si="31"/>
        <v>0.57599999999999996</v>
      </c>
      <c r="H85" s="161">
        <v>100</v>
      </c>
      <c r="I85" s="159">
        <f>SUM(G85)</f>
        <v>0.57599999999999996</v>
      </c>
      <c r="J85" s="159">
        <f t="shared" si="32"/>
        <v>0.57599999999999996</v>
      </c>
      <c r="K85" s="159">
        <v>0</v>
      </c>
      <c r="L85" s="159">
        <v>0</v>
      </c>
      <c r="M85" s="159">
        <f t="shared" si="33"/>
        <v>0.57599999999999996</v>
      </c>
      <c r="N85" s="161">
        <v>65</v>
      </c>
      <c r="O85" s="159">
        <f t="shared" si="34"/>
        <v>0</v>
      </c>
      <c r="P85" s="159">
        <v>0</v>
      </c>
      <c r="Q85" s="160">
        <v>0</v>
      </c>
    </row>
    <row r="86" spans="1:17" s="124" customFormat="1" ht="15.75" customHeight="1" thickBot="1">
      <c r="A86" s="157"/>
      <c r="B86" s="158">
        <v>12</v>
      </c>
      <c r="C86" s="158" t="s">
        <v>120</v>
      </c>
      <c r="D86" s="159">
        <v>8</v>
      </c>
      <c r="E86" s="159">
        <v>8</v>
      </c>
      <c r="F86" s="160"/>
      <c r="G86" s="159">
        <f t="shared" si="31"/>
        <v>0</v>
      </c>
      <c r="H86" s="161">
        <v>100</v>
      </c>
      <c r="I86" s="159">
        <f>SUM(G86)</f>
        <v>0</v>
      </c>
      <c r="J86" s="159">
        <f t="shared" si="32"/>
        <v>0</v>
      </c>
      <c r="K86" s="159">
        <v>0</v>
      </c>
      <c r="L86" s="159">
        <v>0</v>
      </c>
      <c r="M86" s="159">
        <f t="shared" si="33"/>
        <v>0</v>
      </c>
      <c r="N86" s="161">
        <v>0</v>
      </c>
      <c r="O86" s="159">
        <f t="shared" si="34"/>
        <v>0</v>
      </c>
      <c r="P86" s="159">
        <v>0</v>
      </c>
      <c r="Q86" s="160">
        <v>0</v>
      </c>
    </row>
    <row r="87" spans="1:17" s="107" customFormat="1" ht="15.75" customHeight="1" thickBot="1">
      <c r="A87" s="43"/>
      <c r="B87" s="44"/>
      <c r="C87" s="45" t="s">
        <v>23</v>
      </c>
      <c r="D87" s="153">
        <f>SUM(D75:D86)</f>
        <v>60</v>
      </c>
      <c r="E87" s="153">
        <f>SUM(E75:E86)</f>
        <v>60</v>
      </c>
      <c r="F87" s="153">
        <f t="shared" ref="F87:G87" si="37">SUM(F75:F86)</f>
        <v>4.1680000000000001</v>
      </c>
      <c r="G87" s="153">
        <f t="shared" si="37"/>
        <v>4.3259999999999996</v>
      </c>
      <c r="H87" s="153"/>
      <c r="I87" s="153">
        <f t="shared" ref="I87:M87" si="38">SUM(I75:I86)</f>
        <v>1.8885000000000001</v>
      </c>
      <c r="J87" s="153">
        <f t="shared" si="38"/>
        <v>1.8885000000000001</v>
      </c>
      <c r="K87" s="153">
        <f t="shared" si="38"/>
        <v>0</v>
      </c>
      <c r="L87" s="153">
        <f t="shared" si="38"/>
        <v>0</v>
      </c>
      <c r="M87" s="153">
        <f t="shared" si="38"/>
        <v>1.8885000000000001</v>
      </c>
      <c r="N87" s="153"/>
      <c r="O87" s="153">
        <f t="shared" ref="O87:Q87" si="39">SUM(O75:O86)</f>
        <v>2.4375</v>
      </c>
      <c r="P87" s="153">
        <f t="shared" si="39"/>
        <v>0</v>
      </c>
      <c r="Q87" s="153">
        <f t="shared" si="39"/>
        <v>0</v>
      </c>
    </row>
    <row r="88" spans="1:17" s="107" customFormat="1" ht="15.75" customHeight="1"/>
    <row r="89" spans="1:17" s="107" customFormat="1" ht="15.75" customHeight="1">
      <c r="A89" s="39"/>
      <c r="B89" s="320" t="s">
        <v>108</v>
      </c>
      <c r="C89" s="288"/>
      <c r="D89" s="288"/>
      <c r="E89" s="288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</row>
    <row r="90" spans="1:17" s="107" customFormat="1" ht="23.25" customHeight="1" thickBot="1">
      <c r="A90" s="41"/>
      <c r="B90" s="312" t="s">
        <v>332</v>
      </c>
      <c r="C90" s="288"/>
      <c r="D90" s="288"/>
      <c r="E90" s="112"/>
      <c r="F90" s="321" t="s">
        <v>268</v>
      </c>
      <c r="G90" s="322"/>
      <c r="H90" s="112"/>
      <c r="I90" s="112"/>
      <c r="J90" s="321" t="s">
        <v>269</v>
      </c>
      <c r="K90" s="322"/>
      <c r="L90" s="112"/>
      <c r="M90" s="112"/>
      <c r="N90" s="112"/>
      <c r="O90" s="321" t="s">
        <v>270</v>
      </c>
      <c r="P90" s="322"/>
      <c r="Q90" s="322"/>
    </row>
    <row r="91" spans="1:17" s="126" customFormat="1" ht="32.25" customHeight="1" thickBot="1">
      <c r="A91" s="154"/>
      <c r="B91" s="314" t="s">
        <v>88</v>
      </c>
      <c r="C91" s="314" t="s">
        <v>50</v>
      </c>
      <c r="D91" s="314" t="s">
        <v>89</v>
      </c>
      <c r="E91" s="314" t="s">
        <v>90</v>
      </c>
      <c r="F91" s="314" t="s">
        <v>91</v>
      </c>
      <c r="G91" s="314" t="s">
        <v>92</v>
      </c>
      <c r="H91" s="314" t="s">
        <v>93</v>
      </c>
      <c r="I91" s="318" t="s">
        <v>94</v>
      </c>
      <c r="J91" s="316" t="s">
        <v>95</v>
      </c>
      <c r="K91" s="319"/>
      <c r="L91" s="319"/>
      <c r="M91" s="317"/>
      <c r="N91" s="314" t="s">
        <v>96</v>
      </c>
      <c r="O91" s="314" t="s">
        <v>97</v>
      </c>
      <c r="P91" s="316" t="s">
        <v>98</v>
      </c>
      <c r="Q91" s="317"/>
    </row>
    <row r="92" spans="1:17" s="126" customFormat="1" ht="69.75" customHeight="1" thickBot="1">
      <c r="A92" s="154"/>
      <c r="B92" s="315"/>
      <c r="C92" s="315"/>
      <c r="D92" s="315"/>
      <c r="E92" s="315"/>
      <c r="F92" s="315"/>
      <c r="G92" s="315"/>
      <c r="H92" s="315"/>
      <c r="I92" s="315"/>
      <c r="J92" s="155" t="s">
        <v>99</v>
      </c>
      <c r="K92" s="155" t="s">
        <v>100</v>
      </c>
      <c r="L92" s="155" t="s">
        <v>101</v>
      </c>
      <c r="M92" s="155" t="s">
        <v>23</v>
      </c>
      <c r="N92" s="315"/>
      <c r="O92" s="315"/>
      <c r="P92" s="156" t="s">
        <v>102</v>
      </c>
      <c r="Q92" s="156" t="s">
        <v>103</v>
      </c>
    </row>
    <row r="93" spans="1:17" s="124" customFormat="1" ht="15.75" customHeight="1" thickBot="1">
      <c r="A93" s="157"/>
      <c r="B93" s="158">
        <v>1</v>
      </c>
      <c r="C93" s="158">
        <v>2</v>
      </c>
      <c r="D93" s="158">
        <v>3</v>
      </c>
      <c r="E93" s="158">
        <v>4</v>
      </c>
      <c r="F93" s="158">
        <v>5</v>
      </c>
      <c r="G93" s="158">
        <v>6</v>
      </c>
      <c r="H93" s="158">
        <v>7</v>
      </c>
      <c r="I93" s="158">
        <v>8</v>
      </c>
      <c r="J93" s="158">
        <v>9</v>
      </c>
      <c r="K93" s="158">
        <v>10</v>
      </c>
      <c r="L93" s="158">
        <v>11</v>
      </c>
      <c r="M93" s="158">
        <v>12</v>
      </c>
      <c r="N93" s="158">
        <v>13</v>
      </c>
      <c r="O93" s="158">
        <v>14</v>
      </c>
      <c r="P93" s="158">
        <v>15</v>
      </c>
      <c r="Q93" s="158">
        <v>16</v>
      </c>
    </row>
    <row r="94" spans="1:17" s="124" customFormat="1" ht="15.75" customHeight="1" thickBot="1">
      <c r="A94" s="157"/>
      <c r="B94" s="158">
        <v>1</v>
      </c>
      <c r="C94" s="158" t="s">
        <v>121</v>
      </c>
      <c r="D94" s="159">
        <v>2</v>
      </c>
      <c r="E94" s="159">
        <v>0</v>
      </c>
      <c r="F94" s="160">
        <v>0.1</v>
      </c>
      <c r="G94" s="159">
        <f t="shared" ref="G94:G99" si="40">SUM(E94*F94)</f>
        <v>0</v>
      </c>
      <c r="H94" s="161">
        <v>50</v>
      </c>
      <c r="I94" s="159">
        <f t="shared" ref="I94:I99" si="41">SUM(G94*H94/100)</f>
        <v>0</v>
      </c>
      <c r="J94" s="159">
        <f>SUM(I94)</f>
        <v>0</v>
      </c>
      <c r="K94" s="159">
        <v>0</v>
      </c>
      <c r="L94" s="159">
        <v>0</v>
      </c>
      <c r="M94" s="159">
        <f t="shared" ref="M94:M99" si="42">SUM(J94:L94)</f>
        <v>0</v>
      </c>
      <c r="N94" s="161">
        <v>50</v>
      </c>
      <c r="O94" s="159">
        <f>SUM(G94-I94)</f>
        <v>0</v>
      </c>
      <c r="P94" s="159">
        <v>0</v>
      </c>
      <c r="Q94" s="160">
        <v>0</v>
      </c>
    </row>
    <row r="95" spans="1:17" s="124" customFormat="1" ht="15.75" customHeight="1" thickBot="1">
      <c r="A95" s="157"/>
      <c r="B95" s="158">
        <v>2</v>
      </c>
      <c r="C95" s="158" t="s">
        <v>109</v>
      </c>
      <c r="D95" s="159">
        <v>19</v>
      </c>
      <c r="E95" s="159">
        <v>25</v>
      </c>
      <c r="F95" s="160">
        <v>1</v>
      </c>
      <c r="G95" s="159">
        <f t="shared" si="40"/>
        <v>25</v>
      </c>
      <c r="H95" s="161">
        <v>35</v>
      </c>
      <c r="I95" s="159">
        <f t="shared" si="41"/>
        <v>8.75</v>
      </c>
      <c r="J95" s="159">
        <f t="shared" ref="J95:J99" si="43">SUM(I95)</f>
        <v>8.75</v>
      </c>
      <c r="K95" s="159">
        <v>0</v>
      </c>
      <c r="L95" s="159">
        <v>0</v>
      </c>
      <c r="M95" s="159">
        <f t="shared" si="42"/>
        <v>8.75</v>
      </c>
      <c r="N95" s="161">
        <v>65</v>
      </c>
      <c r="O95" s="159">
        <f t="shared" ref="O95:O99" si="44">SUM(G95-I95)</f>
        <v>16.25</v>
      </c>
      <c r="P95" s="159">
        <v>0</v>
      </c>
      <c r="Q95" s="160">
        <v>0</v>
      </c>
    </row>
    <row r="96" spans="1:17" s="124" customFormat="1" ht="15.75" customHeight="1" thickBot="1">
      <c r="A96" s="157"/>
      <c r="B96" s="158">
        <v>3</v>
      </c>
      <c r="C96" s="158" t="s">
        <v>114</v>
      </c>
      <c r="D96" s="159">
        <v>0</v>
      </c>
      <c r="E96" s="159">
        <v>2</v>
      </c>
      <c r="F96" s="160">
        <v>0.15</v>
      </c>
      <c r="G96" s="159">
        <f t="shared" si="40"/>
        <v>0.3</v>
      </c>
      <c r="H96" s="161">
        <v>100</v>
      </c>
      <c r="I96" s="159">
        <f t="shared" si="41"/>
        <v>0.3</v>
      </c>
      <c r="J96" s="159">
        <f t="shared" si="43"/>
        <v>0.3</v>
      </c>
      <c r="K96" s="159">
        <v>0</v>
      </c>
      <c r="L96" s="159">
        <v>0</v>
      </c>
      <c r="M96" s="159">
        <f t="shared" si="42"/>
        <v>0.3</v>
      </c>
      <c r="N96" s="161">
        <v>0</v>
      </c>
      <c r="O96" s="159">
        <f t="shared" si="44"/>
        <v>0</v>
      </c>
      <c r="P96" s="159">
        <v>0</v>
      </c>
      <c r="Q96" s="160">
        <v>0</v>
      </c>
    </row>
    <row r="97" spans="1:17" s="124" customFormat="1" ht="15.75" customHeight="1" thickBot="1">
      <c r="A97" s="157"/>
      <c r="B97" s="158">
        <v>4</v>
      </c>
      <c r="C97" s="158" t="s">
        <v>110</v>
      </c>
      <c r="D97" s="159">
        <v>2</v>
      </c>
      <c r="E97" s="159">
        <v>2</v>
      </c>
      <c r="F97" s="160">
        <v>0.6</v>
      </c>
      <c r="G97" s="159">
        <f t="shared" si="40"/>
        <v>1.2</v>
      </c>
      <c r="H97" s="161">
        <v>35</v>
      </c>
      <c r="I97" s="159">
        <f t="shared" si="41"/>
        <v>0.42</v>
      </c>
      <c r="J97" s="159">
        <f t="shared" si="43"/>
        <v>0.42</v>
      </c>
      <c r="K97" s="159">
        <v>0</v>
      </c>
      <c r="L97" s="159">
        <v>0</v>
      </c>
      <c r="M97" s="159">
        <f t="shared" si="42"/>
        <v>0.42</v>
      </c>
      <c r="N97" s="161">
        <v>65</v>
      </c>
      <c r="O97" s="159">
        <f t="shared" si="44"/>
        <v>0.78</v>
      </c>
      <c r="P97" s="159">
        <v>0</v>
      </c>
      <c r="Q97" s="160">
        <v>0</v>
      </c>
    </row>
    <row r="98" spans="1:17" s="124" customFormat="1" ht="15.75" customHeight="1" thickBot="1">
      <c r="A98" s="157"/>
      <c r="B98" s="158">
        <v>5</v>
      </c>
      <c r="C98" s="158" t="s">
        <v>122</v>
      </c>
      <c r="D98" s="159">
        <v>0</v>
      </c>
      <c r="E98" s="159">
        <v>0</v>
      </c>
      <c r="F98" s="160">
        <v>0.1</v>
      </c>
      <c r="G98" s="159">
        <f t="shared" si="40"/>
        <v>0</v>
      </c>
      <c r="H98" s="161">
        <v>35</v>
      </c>
      <c r="I98" s="159">
        <f t="shared" si="41"/>
        <v>0</v>
      </c>
      <c r="J98" s="159">
        <f t="shared" si="43"/>
        <v>0</v>
      </c>
      <c r="K98" s="159">
        <v>0</v>
      </c>
      <c r="L98" s="159">
        <v>0</v>
      </c>
      <c r="M98" s="159">
        <f t="shared" si="42"/>
        <v>0</v>
      </c>
      <c r="N98" s="161">
        <v>65</v>
      </c>
      <c r="O98" s="159">
        <f t="shared" si="44"/>
        <v>0</v>
      </c>
      <c r="P98" s="159">
        <v>0</v>
      </c>
      <c r="Q98" s="160">
        <v>0</v>
      </c>
    </row>
    <row r="99" spans="1:17" s="124" customFormat="1" ht="15.75" customHeight="1" thickBot="1">
      <c r="A99" s="157"/>
      <c r="B99" s="158">
        <v>6</v>
      </c>
      <c r="C99" s="158" t="s">
        <v>120</v>
      </c>
      <c r="D99" s="159">
        <v>6</v>
      </c>
      <c r="E99" s="159">
        <v>0</v>
      </c>
      <c r="F99" s="160">
        <v>0</v>
      </c>
      <c r="G99" s="159">
        <f t="shared" si="40"/>
        <v>0</v>
      </c>
      <c r="H99" s="161">
        <v>0</v>
      </c>
      <c r="I99" s="159">
        <f t="shared" si="41"/>
        <v>0</v>
      </c>
      <c r="J99" s="159">
        <f t="shared" si="43"/>
        <v>0</v>
      </c>
      <c r="K99" s="159">
        <v>0</v>
      </c>
      <c r="L99" s="159">
        <v>0</v>
      </c>
      <c r="M99" s="159">
        <f t="shared" si="42"/>
        <v>0</v>
      </c>
      <c r="N99" s="161"/>
      <c r="O99" s="159">
        <f t="shared" si="44"/>
        <v>0</v>
      </c>
      <c r="P99" s="159">
        <v>0</v>
      </c>
      <c r="Q99" s="160">
        <v>0</v>
      </c>
    </row>
    <row r="100" spans="1:17" s="124" customFormat="1" ht="15.75" customHeight="1" thickBot="1">
      <c r="A100" s="157"/>
      <c r="B100" s="162"/>
      <c r="C100" s="163" t="s">
        <v>23</v>
      </c>
      <c r="D100" s="159">
        <f>SUM(D94:D99)</f>
        <v>29</v>
      </c>
      <c r="E100" s="159">
        <f t="shared" ref="E100" si="45">SUM(E94:E99)</f>
        <v>29</v>
      </c>
      <c r="F100" s="159">
        <f t="shared" ref="F100:G100" si="46">SUM(F94:F99)</f>
        <v>1.9500000000000002</v>
      </c>
      <c r="G100" s="159">
        <f t="shared" si="46"/>
        <v>26.5</v>
      </c>
      <c r="H100" s="159"/>
      <c r="I100" s="159">
        <f t="shared" ref="I100:M100" si="47">SUM(I94:I99)</f>
        <v>9.4700000000000006</v>
      </c>
      <c r="J100" s="159">
        <f t="shared" si="47"/>
        <v>9.4700000000000006</v>
      </c>
      <c r="K100" s="159">
        <f t="shared" si="47"/>
        <v>0</v>
      </c>
      <c r="L100" s="159">
        <f t="shared" si="47"/>
        <v>0</v>
      </c>
      <c r="M100" s="159">
        <f t="shared" si="47"/>
        <v>9.4700000000000006</v>
      </c>
      <c r="N100" s="159"/>
      <c r="O100" s="159">
        <f t="shared" ref="O100:Q100" si="48">SUM(O94:O99)</f>
        <v>17.03</v>
      </c>
      <c r="P100" s="159">
        <f t="shared" si="48"/>
        <v>0</v>
      </c>
      <c r="Q100" s="159">
        <f t="shared" si="48"/>
        <v>0</v>
      </c>
    </row>
    <row r="101" spans="1:17" ht="15.75" customHeight="1"/>
    <row r="102" spans="1:17" ht="15.75" customHeight="1"/>
    <row r="103" spans="1:17" s="107" customFormat="1" ht="15.75" customHeight="1">
      <c r="A103" s="39"/>
      <c r="B103" s="320" t="s">
        <v>84</v>
      </c>
      <c r="C103" s="288"/>
      <c r="D103" s="288"/>
      <c r="E103" s="288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</row>
    <row r="104" spans="1:17" s="107" customFormat="1" ht="23.25" customHeight="1" thickBot="1">
      <c r="A104" s="41"/>
      <c r="B104" s="312" t="s">
        <v>331</v>
      </c>
      <c r="C104" s="288"/>
      <c r="D104" s="288"/>
      <c r="E104" s="112"/>
      <c r="F104" s="321" t="s">
        <v>268</v>
      </c>
      <c r="G104" s="322"/>
      <c r="H104" s="112"/>
      <c r="I104" s="112"/>
      <c r="J104" s="321" t="s">
        <v>269</v>
      </c>
      <c r="K104" s="322"/>
      <c r="L104" s="112"/>
      <c r="M104" s="112"/>
      <c r="N104" s="112"/>
      <c r="O104" s="321" t="s">
        <v>270</v>
      </c>
      <c r="P104" s="322"/>
      <c r="Q104" s="322"/>
    </row>
    <row r="105" spans="1:17" s="126" customFormat="1" ht="28.5" customHeight="1" thickBot="1">
      <c r="A105" s="154"/>
      <c r="B105" s="314" t="s">
        <v>88</v>
      </c>
      <c r="C105" s="314" t="s">
        <v>50</v>
      </c>
      <c r="D105" s="314" t="s">
        <v>89</v>
      </c>
      <c r="E105" s="314" t="s">
        <v>90</v>
      </c>
      <c r="F105" s="314" t="s">
        <v>91</v>
      </c>
      <c r="G105" s="314" t="s">
        <v>92</v>
      </c>
      <c r="H105" s="314" t="s">
        <v>93</v>
      </c>
      <c r="I105" s="318" t="s">
        <v>94</v>
      </c>
      <c r="J105" s="316" t="s">
        <v>95</v>
      </c>
      <c r="K105" s="319"/>
      <c r="L105" s="319"/>
      <c r="M105" s="317"/>
      <c r="N105" s="314" t="s">
        <v>96</v>
      </c>
      <c r="O105" s="314" t="s">
        <v>97</v>
      </c>
      <c r="P105" s="316" t="s">
        <v>98</v>
      </c>
      <c r="Q105" s="317"/>
    </row>
    <row r="106" spans="1:17" s="126" customFormat="1" ht="69.75" customHeight="1" thickBot="1">
      <c r="A106" s="154"/>
      <c r="B106" s="315"/>
      <c r="C106" s="315"/>
      <c r="D106" s="315"/>
      <c r="E106" s="315"/>
      <c r="F106" s="315"/>
      <c r="G106" s="315"/>
      <c r="H106" s="315"/>
      <c r="I106" s="315"/>
      <c r="J106" s="155" t="s">
        <v>99</v>
      </c>
      <c r="K106" s="155" t="s">
        <v>100</v>
      </c>
      <c r="L106" s="155" t="s">
        <v>101</v>
      </c>
      <c r="M106" s="155" t="s">
        <v>23</v>
      </c>
      <c r="N106" s="315"/>
      <c r="O106" s="315"/>
      <c r="P106" s="156" t="s">
        <v>102</v>
      </c>
      <c r="Q106" s="156" t="s">
        <v>103</v>
      </c>
    </row>
    <row r="107" spans="1:17" s="124" customFormat="1" ht="15.75" customHeight="1" thickBot="1">
      <c r="A107" s="157"/>
      <c r="B107" s="158">
        <v>1</v>
      </c>
      <c r="C107" s="158">
        <v>2</v>
      </c>
      <c r="D107" s="158">
        <v>3</v>
      </c>
      <c r="E107" s="158">
        <v>4</v>
      </c>
      <c r="F107" s="158">
        <v>5</v>
      </c>
      <c r="G107" s="158">
        <v>6</v>
      </c>
      <c r="H107" s="158">
        <v>7</v>
      </c>
      <c r="I107" s="158">
        <v>8</v>
      </c>
      <c r="J107" s="158">
        <v>9</v>
      </c>
      <c r="K107" s="158">
        <v>10</v>
      </c>
      <c r="L107" s="158">
        <v>11</v>
      </c>
      <c r="M107" s="158">
        <v>12</v>
      </c>
      <c r="N107" s="158">
        <v>13</v>
      </c>
      <c r="O107" s="158">
        <v>14</v>
      </c>
      <c r="P107" s="158">
        <v>15</v>
      </c>
      <c r="Q107" s="158">
        <v>16</v>
      </c>
    </row>
    <row r="108" spans="1:17" s="124" customFormat="1" ht="15.75" customHeight="1" thickBot="1">
      <c r="A108" s="157"/>
      <c r="B108" s="158">
        <v>1</v>
      </c>
      <c r="C108" s="158" t="s">
        <v>112</v>
      </c>
      <c r="D108" s="159">
        <v>2</v>
      </c>
      <c r="E108" s="159">
        <v>2</v>
      </c>
      <c r="F108" s="160">
        <v>0.75</v>
      </c>
      <c r="G108" s="159">
        <f>SUM(E108*F108)</f>
        <v>1.5</v>
      </c>
      <c r="H108" s="161">
        <v>100</v>
      </c>
      <c r="I108" s="159">
        <f>SUM(G108)</f>
        <v>1.5</v>
      </c>
      <c r="J108" s="159">
        <f>SUM(I108)</f>
        <v>1.5</v>
      </c>
      <c r="K108" s="159">
        <v>0</v>
      </c>
      <c r="L108" s="159">
        <v>0</v>
      </c>
      <c r="M108" s="159">
        <f>SUM(J108:L108)</f>
        <v>1.5</v>
      </c>
      <c r="N108" s="161">
        <v>0</v>
      </c>
      <c r="O108" s="159">
        <f>SUM(G108-I108)</f>
        <v>0</v>
      </c>
      <c r="P108" s="159">
        <v>0</v>
      </c>
      <c r="Q108" s="160">
        <v>0</v>
      </c>
    </row>
    <row r="109" spans="1:17" s="124" customFormat="1" ht="15.75" customHeight="1" thickBot="1">
      <c r="A109" s="157"/>
      <c r="B109" s="158">
        <v>2</v>
      </c>
      <c r="C109" s="158" t="s">
        <v>113</v>
      </c>
      <c r="D109" s="159">
        <v>0</v>
      </c>
      <c r="E109" s="159">
        <v>0</v>
      </c>
      <c r="F109" s="160">
        <v>0.25</v>
      </c>
      <c r="G109" s="159">
        <f t="shared" ref="G109:G119" si="49">SUM(E109*F109)</f>
        <v>0</v>
      </c>
      <c r="H109" s="161">
        <v>100</v>
      </c>
      <c r="I109" s="159">
        <f>SUM(G109)</f>
        <v>0</v>
      </c>
      <c r="J109" s="159">
        <f t="shared" ref="J109:J119" si="50">SUM(I109)</f>
        <v>0</v>
      </c>
      <c r="K109" s="159">
        <v>0</v>
      </c>
      <c r="L109" s="159">
        <v>0</v>
      </c>
      <c r="M109" s="159">
        <f t="shared" ref="M109:M119" si="51">SUM(J109:L109)</f>
        <v>0</v>
      </c>
      <c r="N109" s="161">
        <v>0</v>
      </c>
      <c r="O109" s="159">
        <f t="shared" ref="O109:O119" si="52">SUM(G109-I109)</f>
        <v>0</v>
      </c>
      <c r="P109" s="159">
        <v>0</v>
      </c>
      <c r="Q109" s="160">
        <v>0</v>
      </c>
    </row>
    <row r="110" spans="1:17" s="124" customFormat="1" ht="15.75" customHeight="1" thickBot="1">
      <c r="A110" s="157"/>
      <c r="B110" s="158">
        <v>3</v>
      </c>
      <c r="C110" s="158" t="s">
        <v>105</v>
      </c>
      <c r="D110" s="159">
        <v>0</v>
      </c>
      <c r="E110" s="159">
        <v>0</v>
      </c>
      <c r="F110" s="160">
        <v>0.3</v>
      </c>
      <c r="G110" s="159">
        <f t="shared" si="49"/>
        <v>0</v>
      </c>
      <c r="H110" s="161">
        <v>35</v>
      </c>
      <c r="I110" s="159">
        <f t="shared" ref="I110" si="53">SUM(G110*H110/100)</f>
        <v>0</v>
      </c>
      <c r="J110" s="159">
        <f t="shared" si="50"/>
        <v>0</v>
      </c>
      <c r="K110" s="159">
        <v>0</v>
      </c>
      <c r="L110" s="159">
        <v>0</v>
      </c>
      <c r="M110" s="159">
        <f t="shared" si="51"/>
        <v>0</v>
      </c>
      <c r="N110" s="161">
        <v>65</v>
      </c>
      <c r="O110" s="159">
        <f t="shared" si="52"/>
        <v>0</v>
      </c>
      <c r="P110" s="159">
        <v>0</v>
      </c>
      <c r="Q110" s="160">
        <v>0</v>
      </c>
    </row>
    <row r="111" spans="1:17" s="124" customFormat="1" ht="15.75" customHeight="1" thickBot="1">
      <c r="A111" s="157"/>
      <c r="B111" s="158">
        <v>4</v>
      </c>
      <c r="C111" s="158" t="s">
        <v>114</v>
      </c>
      <c r="D111" s="159">
        <v>0</v>
      </c>
      <c r="E111" s="159">
        <v>0</v>
      </c>
      <c r="F111" s="160">
        <v>0.15</v>
      </c>
      <c r="G111" s="159">
        <f t="shared" si="49"/>
        <v>0</v>
      </c>
      <c r="H111" s="161">
        <v>100</v>
      </c>
      <c r="I111" s="159">
        <f>SUM(G111)</f>
        <v>0</v>
      </c>
      <c r="J111" s="159">
        <f t="shared" si="50"/>
        <v>0</v>
      </c>
      <c r="K111" s="159">
        <v>0</v>
      </c>
      <c r="L111" s="159">
        <v>0</v>
      </c>
      <c r="M111" s="159">
        <f t="shared" si="51"/>
        <v>0</v>
      </c>
      <c r="N111" s="161">
        <v>0</v>
      </c>
      <c r="O111" s="159">
        <f t="shared" si="52"/>
        <v>0</v>
      </c>
      <c r="P111" s="159">
        <v>0</v>
      </c>
      <c r="Q111" s="160">
        <v>0</v>
      </c>
    </row>
    <row r="112" spans="1:17" s="124" customFormat="1" ht="15.75" customHeight="1" thickBot="1">
      <c r="A112" s="157"/>
      <c r="B112" s="158">
        <v>5</v>
      </c>
      <c r="C112" s="158" t="s">
        <v>115</v>
      </c>
      <c r="D112" s="159">
        <v>40</v>
      </c>
      <c r="E112" s="159">
        <v>45</v>
      </c>
      <c r="F112" s="160">
        <v>0.125</v>
      </c>
      <c r="G112" s="159">
        <f t="shared" si="49"/>
        <v>5.625</v>
      </c>
      <c r="H112" s="161">
        <v>35</v>
      </c>
      <c r="I112" s="159">
        <f t="shared" ref="I112:I117" si="54">SUM(G112*H112/100)</f>
        <v>1.96875</v>
      </c>
      <c r="J112" s="159">
        <f t="shared" si="50"/>
        <v>1.96875</v>
      </c>
      <c r="K112" s="159">
        <v>0</v>
      </c>
      <c r="L112" s="159">
        <v>0</v>
      </c>
      <c r="M112" s="159">
        <f t="shared" si="51"/>
        <v>1.96875</v>
      </c>
      <c r="N112" s="161">
        <v>65</v>
      </c>
      <c r="O112" s="159">
        <f t="shared" si="52"/>
        <v>3.65625</v>
      </c>
      <c r="P112" s="159">
        <v>0</v>
      </c>
      <c r="Q112" s="160">
        <v>0</v>
      </c>
    </row>
    <row r="113" spans="1:17" s="124" customFormat="1" ht="15.75" customHeight="1" thickBot="1">
      <c r="A113" s="157"/>
      <c r="B113" s="158">
        <v>6</v>
      </c>
      <c r="C113" s="158" t="s">
        <v>106</v>
      </c>
      <c r="D113" s="159">
        <v>0</v>
      </c>
      <c r="E113" s="159">
        <v>0</v>
      </c>
      <c r="F113" s="160">
        <v>0.15</v>
      </c>
      <c r="G113" s="159">
        <f t="shared" si="49"/>
        <v>0</v>
      </c>
      <c r="H113" s="161">
        <v>35</v>
      </c>
      <c r="I113" s="159">
        <f t="shared" si="54"/>
        <v>0</v>
      </c>
      <c r="J113" s="159">
        <f t="shared" si="50"/>
        <v>0</v>
      </c>
      <c r="K113" s="159">
        <v>0</v>
      </c>
      <c r="L113" s="159">
        <v>0</v>
      </c>
      <c r="M113" s="159">
        <f t="shared" si="51"/>
        <v>0</v>
      </c>
      <c r="N113" s="161">
        <v>65</v>
      </c>
      <c r="O113" s="159">
        <f t="shared" si="52"/>
        <v>0</v>
      </c>
      <c r="P113" s="159">
        <v>0</v>
      </c>
      <c r="Q113" s="160">
        <v>0</v>
      </c>
    </row>
    <row r="114" spans="1:17" s="124" customFormat="1" ht="15.75" customHeight="1" thickBot="1">
      <c r="A114" s="157"/>
      <c r="B114" s="158">
        <v>7</v>
      </c>
      <c r="C114" s="158" t="s">
        <v>116</v>
      </c>
      <c r="D114" s="159">
        <v>0</v>
      </c>
      <c r="E114" s="159">
        <v>0</v>
      </c>
      <c r="F114" s="160">
        <v>0.15</v>
      </c>
      <c r="G114" s="159">
        <f t="shared" si="49"/>
        <v>0</v>
      </c>
      <c r="H114" s="161">
        <v>35</v>
      </c>
      <c r="I114" s="159">
        <f t="shared" si="54"/>
        <v>0</v>
      </c>
      <c r="J114" s="159">
        <f t="shared" si="50"/>
        <v>0</v>
      </c>
      <c r="K114" s="159">
        <v>0</v>
      </c>
      <c r="L114" s="159">
        <v>0</v>
      </c>
      <c r="M114" s="159">
        <f t="shared" si="51"/>
        <v>0</v>
      </c>
      <c r="N114" s="161">
        <v>65</v>
      </c>
      <c r="O114" s="159">
        <f t="shared" si="52"/>
        <v>0</v>
      </c>
      <c r="P114" s="159">
        <v>0</v>
      </c>
      <c r="Q114" s="160">
        <v>0</v>
      </c>
    </row>
    <row r="115" spans="1:17" s="124" customFormat="1" ht="15.75" customHeight="1" thickBot="1">
      <c r="A115" s="157"/>
      <c r="B115" s="158">
        <v>8</v>
      </c>
      <c r="C115" s="158" t="s">
        <v>117</v>
      </c>
      <c r="D115" s="159">
        <v>0</v>
      </c>
      <c r="E115" s="159">
        <v>0</v>
      </c>
      <c r="F115" s="160">
        <v>1.5</v>
      </c>
      <c r="G115" s="159">
        <f t="shared" si="49"/>
        <v>0</v>
      </c>
      <c r="H115" s="161">
        <v>35</v>
      </c>
      <c r="I115" s="159">
        <f t="shared" si="54"/>
        <v>0</v>
      </c>
      <c r="J115" s="159">
        <f t="shared" si="50"/>
        <v>0</v>
      </c>
      <c r="K115" s="159">
        <v>0</v>
      </c>
      <c r="L115" s="159">
        <v>0</v>
      </c>
      <c r="M115" s="159">
        <f t="shared" si="51"/>
        <v>0</v>
      </c>
      <c r="N115" s="161">
        <v>65</v>
      </c>
      <c r="O115" s="159">
        <f t="shared" si="52"/>
        <v>0</v>
      </c>
      <c r="P115" s="159">
        <v>0</v>
      </c>
      <c r="Q115" s="160">
        <v>0</v>
      </c>
    </row>
    <row r="116" spans="1:17" s="124" customFormat="1" ht="15.75" customHeight="1" thickBot="1">
      <c r="A116" s="157"/>
      <c r="B116" s="158">
        <v>9</v>
      </c>
      <c r="C116" s="158" t="s">
        <v>118</v>
      </c>
      <c r="D116" s="159">
        <v>0</v>
      </c>
      <c r="E116" s="159">
        <v>0</v>
      </c>
      <c r="F116" s="160">
        <v>2.5000000000000001E-2</v>
      </c>
      <c r="G116" s="159">
        <f t="shared" si="49"/>
        <v>0</v>
      </c>
      <c r="H116" s="161">
        <v>35</v>
      </c>
      <c r="I116" s="159">
        <f t="shared" si="54"/>
        <v>0</v>
      </c>
      <c r="J116" s="159">
        <f t="shared" si="50"/>
        <v>0</v>
      </c>
      <c r="K116" s="159">
        <v>0</v>
      </c>
      <c r="L116" s="159">
        <v>0</v>
      </c>
      <c r="M116" s="159">
        <f t="shared" si="51"/>
        <v>0</v>
      </c>
      <c r="N116" s="161">
        <v>65</v>
      </c>
      <c r="O116" s="159">
        <f t="shared" si="52"/>
        <v>0</v>
      </c>
      <c r="P116" s="159">
        <v>0</v>
      </c>
      <c r="Q116" s="160">
        <v>0</v>
      </c>
    </row>
    <row r="117" spans="1:17" s="124" customFormat="1" ht="15.75" customHeight="1" thickBot="1">
      <c r="A117" s="157"/>
      <c r="B117" s="158">
        <v>10</v>
      </c>
      <c r="C117" s="158" t="s">
        <v>104</v>
      </c>
      <c r="D117" s="159">
        <v>0</v>
      </c>
      <c r="E117" s="159">
        <v>0</v>
      </c>
      <c r="F117" s="160">
        <v>0.75</v>
      </c>
      <c r="G117" s="159">
        <f t="shared" si="49"/>
        <v>0</v>
      </c>
      <c r="H117" s="161">
        <v>35</v>
      </c>
      <c r="I117" s="159">
        <f t="shared" si="54"/>
        <v>0</v>
      </c>
      <c r="J117" s="159">
        <f t="shared" si="50"/>
        <v>0</v>
      </c>
      <c r="K117" s="159">
        <v>0</v>
      </c>
      <c r="L117" s="159">
        <v>0</v>
      </c>
      <c r="M117" s="159">
        <f t="shared" si="51"/>
        <v>0</v>
      </c>
      <c r="N117" s="161">
        <v>65</v>
      </c>
      <c r="O117" s="159">
        <f t="shared" si="52"/>
        <v>0</v>
      </c>
      <c r="P117" s="159">
        <v>0</v>
      </c>
      <c r="Q117" s="160">
        <v>0</v>
      </c>
    </row>
    <row r="118" spans="1:17" s="124" customFormat="1" ht="15.75" customHeight="1" thickBot="1">
      <c r="A118" s="157"/>
      <c r="B118" s="158">
        <v>11</v>
      </c>
      <c r="C118" s="158" t="s">
        <v>119</v>
      </c>
      <c r="D118" s="159">
        <v>85</v>
      </c>
      <c r="E118" s="159">
        <v>81</v>
      </c>
      <c r="F118" s="160">
        <v>1.7999999999999999E-2</v>
      </c>
      <c r="G118" s="159">
        <f t="shared" si="49"/>
        <v>1.458</v>
      </c>
      <c r="H118" s="161">
        <v>100</v>
      </c>
      <c r="I118" s="159">
        <f>SUM(G118)</f>
        <v>1.458</v>
      </c>
      <c r="J118" s="159">
        <f t="shared" si="50"/>
        <v>1.458</v>
      </c>
      <c r="K118" s="159">
        <v>0</v>
      </c>
      <c r="L118" s="159">
        <v>0</v>
      </c>
      <c r="M118" s="159">
        <f t="shared" si="51"/>
        <v>1.458</v>
      </c>
      <c r="N118" s="161">
        <v>65</v>
      </c>
      <c r="O118" s="159">
        <f t="shared" si="52"/>
        <v>0</v>
      </c>
      <c r="P118" s="159">
        <v>0</v>
      </c>
      <c r="Q118" s="160">
        <v>0</v>
      </c>
    </row>
    <row r="119" spans="1:17" s="124" customFormat="1" ht="15.75" customHeight="1" thickBot="1">
      <c r="A119" s="157"/>
      <c r="B119" s="158">
        <v>12</v>
      </c>
      <c r="C119" s="158" t="s">
        <v>120</v>
      </c>
      <c r="D119" s="159">
        <v>1</v>
      </c>
      <c r="E119" s="159">
        <v>0</v>
      </c>
      <c r="F119" s="160"/>
      <c r="G119" s="159">
        <f t="shared" si="49"/>
        <v>0</v>
      </c>
      <c r="H119" s="161">
        <v>100</v>
      </c>
      <c r="I119" s="159">
        <f>SUM(G119)</f>
        <v>0</v>
      </c>
      <c r="J119" s="159">
        <f t="shared" si="50"/>
        <v>0</v>
      </c>
      <c r="K119" s="159">
        <v>0</v>
      </c>
      <c r="L119" s="159">
        <v>0</v>
      </c>
      <c r="M119" s="159">
        <f t="shared" si="51"/>
        <v>0</v>
      </c>
      <c r="N119" s="161">
        <v>0</v>
      </c>
      <c r="O119" s="159">
        <f t="shared" si="52"/>
        <v>0</v>
      </c>
      <c r="P119" s="159">
        <v>0</v>
      </c>
      <c r="Q119" s="160">
        <v>0</v>
      </c>
    </row>
    <row r="120" spans="1:17" s="107" customFormat="1" ht="15.75" customHeight="1" thickBot="1">
      <c r="A120" s="43"/>
      <c r="B120" s="44"/>
      <c r="C120" s="45" t="s">
        <v>23</v>
      </c>
      <c r="D120" s="153">
        <f>SUM(D108:D119)</f>
        <v>128</v>
      </c>
      <c r="E120" s="153">
        <f t="shared" ref="E120" si="55">SUM(E108:E119)</f>
        <v>128</v>
      </c>
      <c r="F120" s="153">
        <f t="shared" ref="F120:G120" si="56">SUM(F108:F119)</f>
        <v>4.1680000000000001</v>
      </c>
      <c r="G120" s="153">
        <f t="shared" si="56"/>
        <v>8.5830000000000002</v>
      </c>
      <c r="H120" s="153"/>
      <c r="I120" s="153">
        <f t="shared" ref="I120:M120" si="57">SUM(I108:I119)</f>
        <v>4.9267500000000002</v>
      </c>
      <c r="J120" s="153">
        <f t="shared" si="57"/>
        <v>4.9267500000000002</v>
      </c>
      <c r="K120" s="153">
        <f t="shared" si="57"/>
        <v>0</v>
      </c>
      <c r="L120" s="153">
        <f t="shared" si="57"/>
        <v>0</v>
      </c>
      <c r="M120" s="153">
        <f t="shared" si="57"/>
        <v>4.9267500000000002</v>
      </c>
      <c r="N120" s="153"/>
      <c r="O120" s="153">
        <f t="shared" ref="O120:Q120" si="58">SUM(O108:O119)</f>
        <v>3.65625</v>
      </c>
      <c r="P120" s="153">
        <f t="shared" si="58"/>
        <v>0</v>
      </c>
      <c r="Q120" s="153">
        <f t="shared" si="58"/>
        <v>0</v>
      </c>
    </row>
    <row r="121" spans="1:17" s="107" customFormat="1" ht="15.75" customHeight="1"/>
    <row r="122" spans="1:17" s="107" customFormat="1" ht="15.75" customHeight="1">
      <c r="A122" s="39"/>
      <c r="B122" s="320" t="s">
        <v>108</v>
      </c>
      <c r="C122" s="288"/>
      <c r="D122" s="288"/>
      <c r="E122" s="288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</row>
    <row r="123" spans="1:17" s="107" customFormat="1" ht="23.25" customHeight="1" thickBot="1">
      <c r="A123" s="41"/>
      <c r="B123" s="312" t="s">
        <v>331</v>
      </c>
      <c r="C123" s="288"/>
      <c r="D123" s="288"/>
      <c r="E123" s="112"/>
      <c r="F123" s="321" t="s">
        <v>268</v>
      </c>
      <c r="G123" s="322"/>
      <c r="H123" s="112"/>
      <c r="I123" s="112"/>
      <c r="J123" s="321" t="s">
        <v>269</v>
      </c>
      <c r="K123" s="322"/>
      <c r="L123" s="112"/>
      <c r="M123" s="112"/>
      <c r="N123" s="112"/>
      <c r="O123" s="321" t="s">
        <v>270</v>
      </c>
      <c r="P123" s="322"/>
      <c r="Q123" s="322"/>
    </row>
    <row r="124" spans="1:17" s="126" customFormat="1" ht="32.25" customHeight="1" thickBot="1">
      <c r="A124" s="154"/>
      <c r="B124" s="314" t="s">
        <v>88</v>
      </c>
      <c r="C124" s="314" t="s">
        <v>50</v>
      </c>
      <c r="D124" s="314" t="s">
        <v>89</v>
      </c>
      <c r="E124" s="314" t="s">
        <v>90</v>
      </c>
      <c r="F124" s="314" t="s">
        <v>91</v>
      </c>
      <c r="G124" s="314" t="s">
        <v>92</v>
      </c>
      <c r="H124" s="314" t="s">
        <v>93</v>
      </c>
      <c r="I124" s="318" t="s">
        <v>94</v>
      </c>
      <c r="J124" s="316" t="s">
        <v>95</v>
      </c>
      <c r="K124" s="319"/>
      <c r="L124" s="319"/>
      <c r="M124" s="317"/>
      <c r="N124" s="314" t="s">
        <v>96</v>
      </c>
      <c r="O124" s="314" t="s">
        <v>97</v>
      </c>
      <c r="P124" s="316" t="s">
        <v>98</v>
      </c>
      <c r="Q124" s="317"/>
    </row>
    <row r="125" spans="1:17" s="126" customFormat="1" ht="69.75" customHeight="1" thickBot="1">
      <c r="A125" s="154"/>
      <c r="B125" s="315"/>
      <c r="C125" s="315"/>
      <c r="D125" s="315"/>
      <c r="E125" s="315"/>
      <c r="F125" s="315"/>
      <c r="G125" s="315"/>
      <c r="H125" s="315"/>
      <c r="I125" s="315"/>
      <c r="J125" s="155" t="s">
        <v>99</v>
      </c>
      <c r="K125" s="155" t="s">
        <v>100</v>
      </c>
      <c r="L125" s="155" t="s">
        <v>101</v>
      </c>
      <c r="M125" s="155" t="s">
        <v>23</v>
      </c>
      <c r="N125" s="315"/>
      <c r="O125" s="315"/>
      <c r="P125" s="156" t="s">
        <v>102</v>
      </c>
      <c r="Q125" s="156" t="s">
        <v>103</v>
      </c>
    </row>
    <row r="126" spans="1:17" s="124" customFormat="1" ht="15.75" customHeight="1" thickBot="1">
      <c r="A126" s="157"/>
      <c r="B126" s="158">
        <v>1</v>
      </c>
      <c r="C126" s="158">
        <v>2</v>
      </c>
      <c r="D126" s="158">
        <v>3</v>
      </c>
      <c r="E126" s="158">
        <v>4</v>
      </c>
      <c r="F126" s="158">
        <v>5</v>
      </c>
      <c r="G126" s="158">
        <v>6</v>
      </c>
      <c r="H126" s="158">
        <v>7</v>
      </c>
      <c r="I126" s="158">
        <v>8</v>
      </c>
      <c r="J126" s="158">
        <v>9</v>
      </c>
      <c r="K126" s="158">
        <v>10</v>
      </c>
      <c r="L126" s="158">
        <v>11</v>
      </c>
      <c r="M126" s="158">
        <v>12</v>
      </c>
      <c r="N126" s="158">
        <v>13</v>
      </c>
      <c r="O126" s="158">
        <v>14</v>
      </c>
      <c r="P126" s="158">
        <v>15</v>
      </c>
      <c r="Q126" s="158">
        <v>16</v>
      </c>
    </row>
    <row r="127" spans="1:17" s="124" customFormat="1" ht="15.75" customHeight="1" thickBot="1">
      <c r="A127" s="157"/>
      <c r="B127" s="158">
        <v>1</v>
      </c>
      <c r="C127" s="158" t="s">
        <v>121</v>
      </c>
      <c r="D127" s="159">
        <v>4</v>
      </c>
      <c r="E127" s="159">
        <v>0</v>
      </c>
      <c r="F127" s="160">
        <v>0.1</v>
      </c>
      <c r="G127" s="159">
        <f t="shared" ref="G127:G132" si="59">SUM(E127*F127)</f>
        <v>0</v>
      </c>
      <c r="H127" s="161">
        <v>50</v>
      </c>
      <c r="I127" s="159">
        <f t="shared" ref="I127:I132" si="60">SUM(G127*H127/100)</f>
        <v>0</v>
      </c>
      <c r="J127" s="159">
        <f>SUM(I127)</f>
        <v>0</v>
      </c>
      <c r="K127" s="159">
        <v>0</v>
      </c>
      <c r="L127" s="159">
        <v>0</v>
      </c>
      <c r="M127" s="159">
        <f t="shared" ref="M127:M132" si="61">SUM(J127:L127)</f>
        <v>0</v>
      </c>
      <c r="N127" s="161">
        <v>50</v>
      </c>
      <c r="O127" s="159">
        <f>SUM(G127-I127)</f>
        <v>0</v>
      </c>
      <c r="P127" s="159">
        <v>0</v>
      </c>
      <c r="Q127" s="160">
        <v>0</v>
      </c>
    </row>
    <row r="128" spans="1:17" s="124" customFormat="1" ht="15.75" customHeight="1" thickBot="1">
      <c r="A128" s="157"/>
      <c r="B128" s="158">
        <v>2</v>
      </c>
      <c r="C128" s="158" t="s">
        <v>109</v>
      </c>
      <c r="D128" s="159">
        <v>45</v>
      </c>
      <c r="E128" s="159">
        <v>49</v>
      </c>
      <c r="F128" s="160">
        <v>1</v>
      </c>
      <c r="G128" s="159">
        <f t="shared" si="59"/>
        <v>49</v>
      </c>
      <c r="H128" s="161">
        <v>35</v>
      </c>
      <c r="I128" s="159">
        <f t="shared" si="60"/>
        <v>17.149999999999999</v>
      </c>
      <c r="J128" s="159">
        <f t="shared" ref="J128:J132" si="62">SUM(I128)</f>
        <v>17.149999999999999</v>
      </c>
      <c r="K128" s="159">
        <v>0</v>
      </c>
      <c r="L128" s="159">
        <v>0</v>
      </c>
      <c r="M128" s="159">
        <f t="shared" si="61"/>
        <v>17.149999999999999</v>
      </c>
      <c r="N128" s="161">
        <v>65</v>
      </c>
      <c r="O128" s="159">
        <f t="shared" ref="O128:O132" si="63">SUM(G128-I128)</f>
        <v>31.85</v>
      </c>
      <c r="P128" s="159">
        <v>0</v>
      </c>
      <c r="Q128" s="160">
        <v>0</v>
      </c>
    </row>
    <row r="129" spans="1:17" s="124" customFormat="1" ht="15.75" customHeight="1" thickBot="1">
      <c r="A129" s="157"/>
      <c r="B129" s="158">
        <v>3</v>
      </c>
      <c r="C129" s="158" t="s">
        <v>114</v>
      </c>
      <c r="D129" s="159">
        <v>0</v>
      </c>
      <c r="E129" s="159">
        <v>0</v>
      </c>
      <c r="F129" s="160">
        <v>0.15</v>
      </c>
      <c r="G129" s="159">
        <f t="shared" si="59"/>
        <v>0</v>
      </c>
      <c r="H129" s="161">
        <v>100</v>
      </c>
      <c r="I129" s="159">
        <f t="shared" si="60"/>
        <v>0</v>
      </c>
      <c r="J129" s="159">
        <f t="shared" si="62"/>
        <v>0</v>
      </c>
      <c r="K129" s="159">
        <v>0</v>
      </c>
      <c r="L129" s="159">
        <v>0</v>
      </c>
      <c r="M129" s="159">
        <f t="shared" si="61"/>
        <v>0</v>
      </c>
      <c r="N129" s="161">
        <v>0</v>
      </c>
      <c r="O129" s="159">
        <f t="shared" si="63"/>
        <v>0</v>
      </c>
      <c r="P129" s="159">
        <v>0</v>
      </c>
      <c r="Q129" s="160">
        <v>0</v>
      </c>
    </row>
    <row r="130" spans="1:17" s="124" customFormat="1" ht="15.75" customHeight="1" thickBot="1">
      <c r="A130" s="157"/>
      <c r="B130" s="158">
        <v>4</v>
      </c>
      <c r="C130" s="158" t="s">
        <v>110</v>
      </c>
      <c r="D130" s="159">
        <v>0</v>
      </c>
      <c r="E130" s="159">
        <v>0</v>
      </c>
      <c r="F130" s="160">
        <v>0.6</v>
      </c>
      <c r="G130" s="159">
        <f t="shared" si="59"/>
        <v>0</v>
      </c>
      <c r="H130" s="161">
        <v>35</v>
      </c>
      <c r="I130" s="159">
        <f t="shared" si="60"/>
        <v>0</v>
      </c>
      <c r="J130" s="159">
        <f t="shared" si="62"/>
        <v>0</v>
      </c>
      <c r="K130" s="159">
        <v>0</v>
      </c>
      <c r="L130" s="159">
        <v>0</v>
      </c>
      <c r="M130" s="159">
        <f t="shared" si="61"/>
        <v>0</v>
      </c>
      <c r="N130" s="161">
        <v>65</v>
      </c>
      <c r="O130" s="159">
        <f t="shared" si="63"/>
        <v>0</v>
      </c>
      <c r="P130" s="159">
        <v>0</v>
      </c>
      <c r="Q130" s="160">
        <v>0</v>
      </c>
    </row>
    <row r="131" spans="1:17" s="124" customFormat="1" ht="15.75" customHeight="1" thickBot="1">
      <c r="A131" s="157"/>
      <c r="B131" s="158">
        <v>5</v>
      </c>
      <c r="C131" s="158" t="s">
        <v>122</v>
      </c>
      <c r="D131" s="159">
        <v>0</v>
      </c>
      <c r="E131" s="159">
        <v>0</v>
      </c>
      <c r="F131" s="160">
        <v>0.1</v>
      </c>
      <c r="G131" s="159">
        <f t="shared" si="59"/>
        <v>0</v>
      </c>
      <c r="H131" s="161">
        <v>35</v>
      </c>
      <c r="I131" s="159">
        <f t="shared" si="60"/>
        <v>0</v>
      </c>
      <c r="J131" s="159">
        <f t="shared" si="62"/>
        <v>0</v>
      </c>
      <c r="K131" s="159">
        <v>0</v>
      </c>
      <c r="L131" s="159">
        <v>0</v>
      </c>
      <c r="M131" s="159">
        <f t="shared" si="61"/>
        <v>0</v>
      </c>
      <c r="N131" s="161">
        <v>65</v>
      </c>
      <c r="O131" s="159">
        <f t="shared" si="63"/>
        <v>0</v>
      </c>
      <c r="P131" s="159">
        <v>0</v>
      </c>
      <c r="Q131" s="160">
        <v>0</v>
      </c>
    </row>
    <row r="132" spans="1:17" s="124" customFormat="1" ht="15.75" customHeight="1" thickBot="1">
      <c r="A132" s="157"/>
      <c r="B132" s="158">
        <v>6</v>
      </c>
      <c r="C132" s="158" t="s">
        <v>120</v>
      </c>
      <c r="D132" s="159">
        <v>0</v>
      </c>
      <c r="E132" s="159">
        <v>0</v>
      </c>
      <c r="F132" s="160">
        <v>0</v>
      </c>
      <c r="G132" s="159">
        <f t="shared" si="59"/>
        <v>0</v>
      </c>
      <c r="H132" s="161">
        <v>0</v>
      </c>
      <c r="I132" s="159">
        <f t="shared" si="60"/>
        <v>0</v>
      </c>
      <c r="J132" s="159">
        <f t="shared" si="62"/>
        <v>0</v>
      </c>
      <c r="K132" s="159">
        <v>0</v>
      </c>
      <c r="L132" s="159">
        <v>0</v>
      </c>
      <c r="M132" s="159">
        <f t="shared" si="61"/>
        <v>0</v>
      </c>
      <c r="N132" s="161"/>
      <c r="O132" s="159">
        <f t="shared" si="63"/>
        <v>0</v>
      </c>
      <c r="P132" s="159">
        <v>0</v>
      </c>
      <c r="Q132" s="160">
        <v>0</v>
      </c>
    </row>
    <row r="133" spans="1:17" s="124" customFormat="1" ht="15.75" customHeight="1" thickBot="1">
      <c r="A133" s="157"/>
      <c r="B133" s="162"/>
      <c r="C133" s="163" t="s">
        <v>23</v>
      </c>
      <c r="D133" s="159">
        <f>SUM(D127:D132)</f>
        <v>49</v>
      </c>
      <c r="E133" s="159">
        <f t="shared" ref="E133" si="64">SUM(E127:E132)</f>
        <v>49</v>
      </c>
      <c r="F133" s="159">
        <f t="shared" ref="F133:G133" si="65">SUM(F127:F132)</f>
        <v>1.9500000000000002</v>
      </c>
      <c r="G133" s="159">
        <f t="shared" si="65"/>
        <v>49</v>
      </c>
      <c r="H133" s="159"/>
      <c r="I133" s="159">
        <f t="shared" ref="I133:M133" si="66">SUM(I127:I132)</f>
        <v>17.149999999999999</v>
      </c>
      <c r="J133" s="159">
        <f t="shared" si="66"/>
        <v>17.149999999999999</v>
      </c>
      <c r="K133" s="159">
        <f t="shared" si="66"/>
        <v>0</v>
      </c>
      <c r="L133" s="159">
        <f t="shared" si="66"/>
        <v>0</v>
      </c>
      <c r="M133" s="159">
        <f t="shared" si="66"/>
        <v>17.149999999999999</v>
      </c>
      <c r="N133" s="159"/>
      <c r="O133" s="159">
        <f t="shared" ref="O133:Q133" si="67">SUM(O127:O132)</f>
        <v>31.85</v>
      </c>
      <c r="P133" s="159">
        <f t="shared" si="67"/>
        <v>0</v>
      </c>
      <c r="Q133" s="159">
        <f t="shared" si="67"/>
        <v>0</v>
      </c>
    </row>
    <row r="134" spans="1:17" ht="15.75" customHeight="1"/>
    <row r="135" spans="1:17" ht="15.75" customHeight="1"/>
    <row r="136" spans="1:17" s="107" customFormat="1" ht="15.75" customHeight="1">
      <c r="A136" s="39"/>
      <c r="B136" s="320" t="s">
        <v>84</v>
      </c>
      <c r="C136" s="288"/>
      <c r="D136" s="288"/>
      <c r="E136" s="288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</row>
    <row r="137" spans="1:17" s="107" customFormat="1" ht="23.25" customHeight="1" thickBot="1">
      <c r="A137" s="41"/>
      <c r="B137" s="312" t="s">
        <v>334</v>
      </c>
      <c r="C137" s="288"/>
      <c r="D137" s="288"/>
      <c r="E137" s="112"/>
      <c r="F137" s="321" t="s">
        <v>268</v>
      </c>
      <c r="G137" s="322"/>
      <c r="H137" s="112"/>
      <c r="I137" s="112"/>
      <c r="J137" s="321" t="s">
        <v>269</v>
      </c>
      <c r="K137" s="322"/>
      <c r="L137" s="112"/>
      <c r="M137" s="112"/>
      <c r="N137" s="112"/>
      <c r="O137" s="321" t="s">
        <v>270</v>
      </c>
      <c r="P137" s="322"/>
      <c r="Q137" s="322"/>
    </row>
    <row r="138" spans="1:17" s="126" customFormat="1" ht="28.5" customHeight="1" thickBot="1">
      <c r="A138" s="154"/>
      <c r="B138" s="314" t="s">
        <v>88</v>
      </c>
      <c r="C138" s="314" t="s">
        <v>50</v>
      </c>
      <c r="D138" s="314" t="s">
        <v>89</v>
      </c>
      <c r="E138" s="314" t="s">
        <v>90</v>
      </c>
      <c r="F138" s="314" t="s">
        <v>91</v>
      </c>
      <c r="G138" s="314" t="s">
        <v>92</v>
      </c>
      <c r="H138" s="314" t="s">
        <v>93</v>
      </c>
      <c r="I138" s="318" t="s">
        <v>94</v>
      </c>
      <c r="J138" s="316" t="s">
        <v>95</v>
      </c>
      <c r="K138" s="319"/>
      <c r="L138" s="319"/>
      <c r="M138" s="317"/>
      <c r="N138" s="314" t="s">
        <v>96</v>
      </c>
      <c r="O138" s="314" t="s">
        <v>97</v>
      </c>
      <c r="P138" s="316" t="s">
        <v>98</v>
      </c>
      <c r="Q138" s="317"/>
    </row>
    <row r="139" spans="1:17" s="126" customFormat="1" ht="69.75" customHeight="1" thickBot="1">
      <c r="A139" s="154"/>
      <c r="B139" s="315"/>
      <c r="C139" s="315"/>
      <c r="D139" s="315"/>
      <c r="E139" s="315"/>
      <c r="F139" s="315"/>
      <c r="G139" s="315"/>
      <c r="H139" s="315"/>
      <c r="I139" s="315"/>
      <c r="J139" s="155" t="s">
        <v>99</v>
      </c>
      <c r="K139" s="155" t="s">
        <v>100</v>
      </c>
      <c r="L139" s="155" t="s">
        <v>101</v>
      </c>
      <c r="M139" s="155" t="s">
        <v>23</v>
      </c>
      <c r="N139" s="315"/>
      <c r="O139" s="315"/>
      <c r="P139" s="156" t="s">
        <v>102</v>
      </c>
      <c r="Q139" s="156" t="s">
        <v>103</v>
      </c>
    </row>
    <row r="140" spans="1:17" s="124" customFormat="1" ht="15.75" customHeight="1" thickBot="1">
      <c r="A140" s="157"/>
      <c r="B140" s="158">
        <v>1</v>
      </c>
      <c r="C140" s="158">
        <v>2</v>
      </c>
      <c r="D140" s="158">
        <v>3</v>
      </c>
      <c r="E140" s="158">
        <v>4</v>
      </c>
      <c r="F140" s="158">
        <v>5</v>
      </c>
      <c r="G140" s="158">
        <v>6</v>
      </c>
      <c r="H140" s="158">
        <v>7</v>
      </c>
      <c r="I140" s="158">
        <v>8</v>
      </c>
      <c r="J140" s="158">
        <v>9</v>
      </c>
      <c r="K140" s="158">
        <v>10</v>
      </c>
      <c r="L140" s="158">
        <v>11</v>
      </c>
      <c r="M140" s="158">
        <v>12</v>
      </c>
      <c r="N140" s="158">
        <v>13</v>
      </c>
      <c r="O140" s="158">
        <v>14</v>
      </c>
      <c r="P140" s="158">
        <v>15</v>
      </c>
      <c r="Q140" s="158">
        <v>16</v>
      </c>
    </row>
    <row r="141" spans="1:17" s="124" customFormat="1" ht="15.75" customHeight="1" thickBot="1">
      <c r="A141" s="157"/>
      <c r="B141" s="158">
        <v>1</v>
      </c>
      <c r="C141" s="158" t="s">
        <v>112</v>
      </c>
      <c r="D141" s="159">
        <v>2</v>
      </c>
      <c r="E141" s="159">
        <v>0</v>
      </c>
      <c r="F141" s="160">
        <v>0.75</v>
      </c>
      <c r="G141" s="159">
        <f>SUM(E141*F141)</f>
        <v>0</v>
      </c>
      <c r="H141" s="161">
        <v>100</v>
      </c>
      <c r="I141" s="159">
        <f>SUM(G141)</f>
        <v>0</v>
      </c>
      <c r="J141" s="159">
        <f>SUM(I141)</f>
        <v>0</v>
      </c>
      <c r="K141" s="159">
        <v>0</v>
      </c>
      <c r="L141" s="159">
        <v>0</v>
      </c>
      <c r="M141" s="159">
        <f>SUM(J141:L141)</f>
        <v>0</v>
      </c>
      <c r="N141" s="161">
        <v>0</v>
      </c>
      <c r="O141" s="159">
        <f>SUM(G141-I141)</f>
        <v>0</v>
      </c>
      <c r="P141" s="159">
        <v>0</v>
      </c>
      <c r="Q141" s="160">
        <v>0</v>
      </c>
    </row>
    <row r="142" spans="1:17" s="124" customFormat="1" ht="15.75" customHeight="1" thickBot="1">
      <c r="A142" s="157"/>
      <c r="B142" s="158">
        <v>2</v>
      </c>
      <c r="C142" s="158" t="s">
        <v>113</v>
      </c>
      <c r="D142" s="159">
        <v>0</v>
      </c>
      <c r="E142" s="159">
        <v>0</v>
      </c>
      <c r="F142" s="160">
        <v>0.25</v>
      </c>
      <c r="G142" s="159">
        <f t="shared" ref="G142:G152" si="68">SUM(E142*F142)</f>
        <v>0</v>
      </c>
      <c r="H142" s="161">
        <v>100</v>
      </c>
      <c r="I142" s="159">
        <f>SUM(G142)</f>
        <v>0</v>
      </c>
      <c r="J142" s="159">
        <f t="shared" ref="J142:J152" si="69">SUM(I142)</f>
        <v>0</v>
      </c>
      <c r="K142" s="159">
        <v>0</v>
      </c>
      <c r="L142" s="159">
        <v>0</v>
      </c>
      <c r="M142" s="159">
        <f t="shared" ref="M142:M152" si="70">SUM(J142:L142)</f>
        <v>0</v>
      </c>
      <c r="N142" s="161">
        <v>0</v>
      </c>
      <c r="O142" s="159">
        <f t="shared" ref="O142:O152" si="71">SUM(G142-I142)</f>
        <v>0</v>
      </c>
      <c r="P142" s="159">
        <v>0</v>
      </c>
      <c r="Q142" s="160">
        <v>0</v>
      </c>
    </row>
    <row r="143" spans="1:17" s="124" customFormat="1" ht="15.75" customHeight="1" thickBot="1">
      <c r="A143" s="157"/>
      <c r="B143" s="158">
        <v>3</v>
      </c>
      <c r="C143" s="158" t="s">
        <v>105</v>
      </c>
      <c r="D143" s="159">
        <v>0</v>
      </c>
      <c r="E143" s="159">
        <v>0</v>
      </c>
      <c r="F143" s="160">
        <v>0.3</v>
      </c>
      <c r="G143" s="159">
        <f t="shared" si="68"/>
        <v>0</v>
      </c>
      <c r="H143" s="161">
        <v>35</v>
      </c>
      <c r="I143" s="159">
        <f t="shared" ref="I143" si="72">SUM(G143*H143/100)</f>
        <v>0</v>
      </c>
      <c r="J143" s="159">
        <f t="shared" si="69"/>
        <v>0</v>
      </c>
      <c r="K143" s="159">
        <v>0</v>
      </c>
      <c r="L143" s="159">
        <v>0</v>
      </c>
      <c r="M143" s="159">
        <f t="shared" si="70"/>
        <v>0</v>
      </c>
      <c r="N143" s="161">
        <v>65</v>
      </c>
      <c r="O143" s="159">
        <f t="shared" si="71"/>
        <v>0</v>
      </c>
      <c r="P143" s="159">
        <v>0</v>
      </c>
      <c r="Q143" s="160">
        <v>0</v>
      </c>
    </row>
    <row r="144" spans="1:17" s="124" customFormat="1" ht="15.75" customHeight="1" thickBot="1">
      <c r="A144" s="157"/>
      <c r="B144" s="158">
        <v>4</v>
      </c>
      <c r="C144" s="158" t="s">
        <v>114</v>
      </c>
      <c r="D144" s="159">
        <v>0</v>
      </c>
      <c r="E144" s="159">
        <v>0</v>
      </c>
      <c r="F144" s="160">
        <v>0.15</v>
      </c>
      <c r="G144" s="159">
        <f t="shared" si="68"/>
        <v>0</v>
      </c>
      <c r="H144" s="161">
        <v>100</v>
      </c>
      <c r="I144" s="159">
        <f>SUM(G144)</f>
        <v>0</v>
      </c>
      <c r="J144" s="159">
        <f t="shared" si="69"/>
        <v>0</v>
      </c>
      <c r="K144" s="159">
        <v>0</v>
      </c>
      <c r="L144" s="159">
        <v>0</v>
      </c>
      <c r="M144" s="159">
        <f t="shared" si="70"/>
        <v>0</v>
      </c>
      <c r="N144" s="161">
        <v>0</v>
      </c>
      <c r="O144" s="159">
        <f t="shared" si="71"/>
        <v>0</v>
      </c>
      <c r="P144" s="159">
        <v>0</v>
      </c>
      <c r="Q144" s="160">
        <v>0</v>
      </c>
    </row>
    <row r="145" spans="1:17" s="124" customFormat="1" ht="15.75" customHeight="1" thickBot="1">
      <c r="A145" s="157"/>
      <c r="B145" s="158">
        <v>5</v>
      </c>
      <c r="C145" s="158" t="s">
        <v>115</v>
      </c>
      <c r="D145" s="159">
        <v>20</v>
      </c>
      <c r="E145" s="159">
        <v>18</v>
      </c>
      <c r="F145" s="160">
        <v>0.125</v>
      </c>
      <c r="G145" s="159">
        <f t="shared" si="68"/>
        <v>2.25</v>
      </c>
      <c r="H145" s="161">
        <v>35</v>
      </c>
      <c r="I145" s="159">
        <f t="shared" ref="I145:I150" si="73">SUM(G145*H145/100)</f>
        <v>0.78749999999999998</v>
      </c>
      <c r="J145" s="159">
        <f t="shared" si="69"/>
        <v>0.78749999999999998</v>
      </c>
      <c r="K145" s="159">
        <v>0</v>
      </c>
      <c r="L145" s="159">
        <v>0</v>
      </c>
      <c r="M145" s="159">
        <f t="shared" si="70"/>
        <v>0.78749999999999998</v>
      </c>
      <c r="N145" s="161">
        <v>65</v>
      </c>
      <c r="O145" s="159">
        <f t="shared" si="71"/>
        <v>1.4624999999999999</v>
      </c>
      <c r="P145" s="159">
        <v>0</v>
      </c>
      <c r="Q145" s="160">
        <v>0</v>
      </c>
    </row>
    <row r="146" spans="1:17" s="124" customFormat="1" ht="15.75" customHeight="1" thickBot="1">
      <c r="A146" s="157"/>
      <c r="B146" s="158">
        <v>6</v>
      </c>
      <c r="C146" s="158" t="s">
        <v>106</v>
      </c>
      <c r="D146" s="159">
        <v>0</v>
      </c>
      <c r="E146" s="159">
        <v>0</v>
      </c>
      <c r="F146" s="160">
        <v>0.15</v>
      </c>
      <c r="G146" s="159">
        <f t="shared" si="68"/>
        <v>0</v>
      </c>
      <c r="H146" s="161">
        <v>35</v>
      </c>
      <c r="I146" s="159">
        <f t="shared" si="73"/>
        <v>0</v>
      </c>
      <c r="J146" s="159">
        <f t="shared" si="69"/>
        <v>0</v>
      </c>
      <c r="K146" s="159">
        <v>0</v>
      </c>
      <c r="L146" s="159">
        <v>0</v>
      </c>
      <c r="M146" s="159">
        <f t="shared" si="70"/>
        <v>0</v>
      </c>
      <c r="N146" s="161">
        <v>65</v>
      </c>
      <c r="O146" s="159">
        <f t="shared" si="71"/>
        <v>0</v>
      </c>
      <c r="P146" s="159">
        <v>0</v>
      </c>
      <c r="Q146" s="160">
        <v>0</v>
      </c>
    </row>
    <row r="147" spans="1:17" s="124" customFormat="1" ht="15.75" customHeight="1" thickBot="1">
      <c r="A147" s="157"/>
      <c r="B147" s="158">
        <v>7</v>
      </c>
      <c r="C147" s="158" t="s">
        <v>116</v>
      </c>
      <c r="D147" s="159">
        <v>0</v>
      </c>
      <c r="E147" s="159">
        <v>0</v>
      </c>
      <c r="F147" s="160">
        <v>0.15</v>
      </c>
      <c r="G147" s="159">
        <f t="shared" si="68"/>
        <v>0</v>
      </c>
      <c r="H147" s="161">
        <v>35</v>
      </c>
      <c r="I147" s="159">
        <f t="shared" si="73"/>
        <v>0</v>
      </c>
      <c r="J147" s="159">
        <f t="shared" si="69"/>
        <v>0</v>
      </c>
      <c r="K147" s="159">
        <v>0</v>
      </c>
      <c r="L147" s="159">
        <v>0</v>
      </c>
      <c r="M147" s="159">
        <f t="shared" si="70"/>
        <v>0</v>
      </c>
      <c r="N147" s="161">
        <v>65</v>
      </c>
      <c r="O147" s="159">
        <f t="shared" si="71"/>
        <v>0</v>
      </c>
      <c r="P147" s="159">
        <v>0</v>
      </c>
      <c r="Q147" s="160">
        <v>0</v>
      </c>
    </row>
    <row r="148" spans="1:17" s="124" customFormat="1" ht="15.75" customHeight="1" thickBot="1">
      <c r="A148" s="157"/>
      <c r="B148" s="158">
        <v>8</v>
      </c>
      <c r="C148" s="158" t="s">
        <v>117</v>
      </c>
      <c r="D148" s="159">
        <v>0</v>
      </c>
      <c r="E148" s="159">
        <v>0</v>
      </c>
      <c r="F148" s="160">
        <v>1.5</v>
      </c>
      <c r="G148" s="159">
        <f t="shared" si="68"/>
        <v>0</v>
      </c>
      <c r="H148" s="161">
        <v>35</v>
      </c>
      <c r="I148" s="159">
        <f t="shared" si="73"/>
        <v>0</v>
      </c>
      <c r="J148" s="159">
        <f t="shared" si="69"/>
        <v>0</v>
      </c>
      <c r="K148" s="159">
        <v>0</v>
      </c>
      <c r="L148" s="159">
        <v>0</v>
      </c>
      <c r="M148" s="159">
        <f t="shared" si="70"/>
        <v>0</v>
      </c>
      <c r="N148" s="161">
        <v>65</v>
      </c>
      <c r="O148" s="159">
        <f t="shared" si="71"/>
        <v>0</v>
      </c>
      <c r="P148" s="159">
        <v>0</v>
      </c>
      <c r="Q148" s="160">
        <v>0</v>
      </c>
    </row>
    <row r="149" spans="1:17" s="124" customFormat="1" ht="15.75" customHeight="1" thickBot="1">
      <c r="A149" s="157"/>
      <c r="B149" s="158">
        <v>9</v>
      </c>
      <c r="C149" s="158" t="s">
        <v>118</v>
      </c>
      <c r="D149" s="159">
        <v>0</v>
      </c>
      <c r="E149" s="159">
        <v>0</v>
      </c>
      <c r="F149" s="160">
        <v>2.5000000000000001E-2</v>
      </c>
      <c r="G149" s="159">
        <f t="shared" si="68"/>
        <v>0</v>
      </c>
      <c r="H149" s="161">
        <v>35</v>
      </c>
      <c r="I149" s="159">
        <f t="shared" si="73"/>
        <v>0</v>
      </c>
      <c r="J149" s="159">
        <f t="shared" si="69"/>
        <v>0</v>
      </c>
      <c r="K149" s="159">
        <v>0</v>
      </c>
      <c r="L149" s="159">
        <v>0</v>
      </c>
      <c r="M149" s="159">
        <f t="shared" si="70"/>
        <v>0</v>
      </c>
      <c r="N149" s="161">
        <v>65</v>
      </c>
      <c r="O149" s="159">
        <f t="shared" si="71"/>
        <v>0</v>
      </c>
      <c r="P149" s="159">
        <v>0</v>
      </c>
      <c r="Q149" s="160">
        <v>0</v>
      </c>
    </row>
    <row r="150" spans="1:17" s="124" customFormat="1" ht="15.75" customHeight="1" thickBot="1">
      <c r="A150" s="157"/>
      <c r="B150" s="158">
        <v>10</v>
      </c>
      <c r="C150" s="158" t="s">
        <v>104</v>
      </c>
      <c r="D150" s="159">
        <v>0</v>
      </c>
      <c r="E150" s="159">
        <v>0</v>
      </c>
      <c r="F150" s="160">
        <v>0.75</v>
      </c>
      <c r="G150" s="159">
        <f t="shared" si="68"/>
        <v>0</v>
      </c>
      <c r="H150" s="161">
        <v>35</v>
      </c>
      <c r="I150" s="159">
        <f t="shared" si="73"/>
        <v>0</v>
      </c>
      <c r="J150" s="159">
        <f t="shared" si="69"/>
        <v>0</v>
      </c>
      <c r="K150" s="159">
        <v>0</v>
      </c>
      <c r="L150" s="159">
        <v>0</v>
      </c>
      <c r="M150" s="159">
        <f t="shared" si="70"/>
        <v>0</v>
      </c>
      <c r="N150" s="161">
        <v>65</v>
      </c>
      <c r="O150" s="159">
        <f t="shared" si="71"/>
        <v>0</v>
      </c>
      <c r="P150" s="159">
        <v>0</v>
      </c>
      <c r="Q150" s="160">
        <v>0</v>
      </c>
    </row>
    <row r="151" spans="1:17" s="124" customFormat="1" ht="15.75" customHeight="1" thickBot="1">
      <c r="A151" s="157"/>
      <c r="B151" s="158">
        <v>11</v>
      </c>
      <c r="C151" s="158" t="s">
        <v>119</v>
      </c>
      <c r="D151" s="159">
        <v>45</v>
      </c>
      <c r="E151" s="159">
        <v>47</v>
      </c>
      <c r="F151" s="160">
        <v>1.7999999999999999E-2</v>
      </c>
      <c r="G151" s="159">
        <f t="shared" si="68"/>
        <v>0.84599999999999997</v>
      </c>
      <c r="H151" s="161">
        <v>100</v>
      </c>
      <c r="I151" s="159">
        <f>SUM(G151)</f>
        <v>0.84599999999999997</v>
      </c>
      <c r="J151" s="159">
        <f t="shared" si="69"/>
        <v>0.84599999999999997</v>
      </c>
      <c r="K151" s="159">
        <v>0</v>
      </c>
      <c r="L151" s="159">
        <v>0</v>
      </c>
      <c r="M151" s="159">
        <f t="shared" si="70"/>
        <v>0.84599999999999997</v>
      </c>
      <c r="N151" s="161">
        <v>65</v>
      </c>
      <c r="O151" s="159">
        <f t="shared" si="71"/>
        <v>0</v>
      </c>
      <c r="P151" s="159">
        <v>0</v>
      </c>
      <c r="Q151" s="160">
        <v>0</v>
      </c>
    </row>
    <row r="152" spans="1:17" s="124" customFormat="1" ht="15.75" customHeight="1" thickBot="1">
      <c r="A152" s="157"/>
      <c r="B152" s="158">
        <v>12</v>
      </c>
      <c r="C152" s="158" t="s">
        <v>120</v>
      </c>
      <c r="D152" s="159">
        <v>4</v>
      </c>
      <c r="E152" s="159">
        <v>6</v>
      </c>
      <c r="F152" s="160"/>
      <c r="G152" s="159">
        <f t="shared" si="68"/>
        <v>0</v>
      </c>
      <c r="H152" s="161">
        <v>100</v>
      </c>
      <c r="I152" s="159">
        <f>SUM(G152)</f>
        <v>0</v>
      </c>
      <c r="J152" s="159">
        <f t="shared" si="69"/>
        <v>0</v>
      </c>
      <c r="K152" s="159">
        <v>0</v>
      </c>
      <c r="L152" s="159">
        <v>0</v>
      </c>
      <c r="M152" s="159">
        <f t="shared" si="70"/>
        <v>0</v>
      </c>
      <c r="N152" s="161">
        <v>0</v>
      </c>
      <c r="O152" s="159">
        <f t="shared" si="71"/>
        <v>0</v>
      </c>
      <c r="P152" s="159">
        <v>0</v>
      </c>
      <c r="Q152" s="160">
        <v>0</v>
      </c>
    </row>
    <row r="153" spans="1:17" s="107" customFormat="1" ht="15.75" customHeight="1" thickBot="1">
      <c r="A153" s="43"/>
      <c r="B153" s="44"/>
      <c r="C153" s="45" t="s">
        <v>23</v>
      </c>
      <c r="D153" s="153">
        <f>SUM(D141:D152)</f>
        <v>71</v>
      </c>
      <c r="E153" s="153">
        <f t="shared" ref="E153" si="74">SUM(E141:E152)</f>
        <v>71</v>
      </c>
      <c r="F153" s="153">
        <f t="shared" ref="F153:G153" si="75">SUM(F141:F152)</f>
        <v>4.1680000000000001</v>
      </c>
      <c r="G153" s="153">
        <f t="shared" si="75"/>
        <v>3.0960000000000001</v>
      </c>
      <c r="H153" s="153"/>
      <c r="I153" s="153">
        <f t="shared" ref="I153:M153" si="76">SUM(I141:I152)</f>
        <v>1.6335</v>
      </c>
      <c r="J153" s="153">
        <f t="shared" si="76"/>
        <v>1.6335</v>
      </c>
      <c r="K153" s="153">
        <f t="shared" si="76"/>
        <v>0</v>
      </c>
      <c r="L153" s="153">
        <f t="shared" si="76"/>
        <v>0</v>
      </c>
      <c r="M153" s="153">
        <f t="shared" si="76"/>
        <v>1.6335</v>
      </c>
      <c r="N153" s="153"/>
      <c r="O153" s="153">
        <f t="shared" ref="O153:Q153" si="77">SUM(O141:O152)</f>
        <v>1.4624999999999999</v>
      </c>
      <c r="P153" s="153">
        <f t="shared" si="77"/>
        <v>0</v>
      </c>
      <c r="Q153" s="153">
        <f t="shared" si="77"/>
        <v>0</v>
      </c>
    </row>
    <row r="154" spans="1:17" s="107" customFormat="1" ht="15.75" customHeight="1"/>
    <row r="155" spans="1:17" s="107" customFormat="1" ht="15.75" customHeight="1">
      <c r="A155" s="39"/>
      <c r="B155" s="320" t="s">
        <v>108</v>
      </c>
      <c r="C155" s="288"/>
      <c r="D155" s="288"/>
      <c r="E155" s="288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</row>
    <row r="156" spans="1:17" s="107" customFormat="1" ht="23.25" customHeight="1" thickBot="1">
      <c r="A156" s="41"/>
      <c r="B156" s="312" t="s">
        <v>334</v>
      </c>
      <c r="C156" s="288"/>
      <c r="D156" s="288"/>
      <c r="E156" s="112"/>
      <c r="F156" s="321" t="s">
        <v>268</v>
      </c>
      <c r="G156" s="322"/>
      <c r="H156" s="112"/>
      <c r="I156" s="112"/>
      <c r="J156" s="321" t="s">
        <v>269</v>
      </c>
      <c r="K156" s="322"/>
      <c r="L156" s="112"/>
      <c r="M156" s="112"/>
      <c r="N156" s="112"/>
      <c r="O156" s="321" t="s">
        <v>270</v>
      </c>
      <c r="P156" s="322"/>
      <c r="Q156" s="322"/>
    </row>
    <row r="157" spans="1:17" s="126" customFormat="1" ht="32.25" customHeight="1" thickBot="1">
      <c r="A157" s="154"/>
      <c r="B157" s="314" t="s">
        <v>88</v>
      </c>
      <c r="C157" s="314" t="s">
        <v>50</v>
      </c>
      <c r="D157" s="314" t="s">
        <v>89</v>
      </c>
      <c r="E157" s="314" t="s">
        <v>90</v>
      </c>
      <c r="F157" s="314" t="s">
        <v>91</v>
      </c>
      <c r="G157" s="314" t="s">
        <v>92</v>
      </c>
      <c r="H157" s="314" t="s">
        <v>93</v>
      </c>
      <c r="I157" s="318" t="s">
        <v>94</v>
      </c>
      <c r="J157" s="316" t="s">
        <v>95</v>
      </c>
      <c r="K157" s="319"/>
      <c r="L157" s="319"/>
      <c r="M157" s="317"/>
      <c r="N157" s="314" t="s">
        <v>96</v>
      </c>
      <c r="O157" s="314" t="s">
        <v>97</v>
      </c>
      <c r="P157" s="316" t="s">
        <v>98</v>
      </c>
      <c r="Q157" s="317"/>
    </row>
    <row r="158" spans="1:17" s="126" customFormat="1" ht="69.75" customHeight="1" thickBot="1">
      <c r="A158" s="154"/>
      <c r="B158" s="315"/>
      <c r="C158" s="315"/>
      <c r="D158" s="315"/>
      <c r="E158" s="315"/>
      <c r="F158" s="315"/>
      <c r="G158" s="315"/>
      <c r="H158" s="315"/>
      <c r="I158" s="315"/>
      <c r="J158" s="155" t="s">
        <v>99</v>
      </c>
      <c r="K158" s="155" t="s">
        <v>100</v>
      </c>
      <c r="L158" s="155" t="s">
        <v>101</v>
      </c>
      <c r="M158" s="155" t="s">
        <v>23</v>
      </c>
      <c r="N158" s="315"/>
      <c r="O158" s="315"/>
      <c r="P158" s="156" t="s">
        <v>102</v>
      </c>
      <c r="Q158" s="156" t="s">
        <v>103</v>
      </c>
    </row>
    <row r="159" spans="1:17" s="124" customFormat="1" ht="15.75" customHeight="1" thickBot="1">
      <c r="A159" s="157"/>
      <c r="B159" s="158">
        <v>1</v>
      </c>
      <c r="C159" s="158">
        <v>2</v>
      </c>
      <c r="D159" s="158">
        <v>3</v>
      </c>
      <c r="E159" s="158">
        <v>4</v>
      </c>
      <c r="F159" s="158">
        <v>5</v>
      </c>
      <c r="G159" s="158">
        <v>6</v>
      </c>
      <c r="H159" s="158">
        <v>7</v>
      </c>
      <c r="I159" s="158">
        <v>8</v>
      </c>
      <c r="J159" s="158">
        <v>9</v>
      </c>
      <c r="K159" s="158">
        <v>10</v>
      </c>
      <c r="L159" s="158">
        <v>11</v>
      </c>
      <c r="M159" s="158">
        <v>12</v>
      </c>
      <c r="N159" s="158">
        <v>13</v>
      </c>
      <c r="O159" s="158">
        <v>14</v>
      </c>
      <c r="P159" s="158">
        <v>15</v>
      </c>
      <c r="Q159" s="158">
        <v>16</v>
      </c>
    </row>
    <row r="160" spans="1:17" s="124" customFormat="1" ht="15.75" customHeight="1" thickBot="1">
      <c r="A160" s="157"/>
      <c r="B160" s="158">
        <v>1</v>
      </c>
      <c r="C160" s="158" t="s">
        <v>121</v>
      </c>
      <c r="D160" s="159">
        <v>0</v>
      </c>
      <c r="E160" s="159">
        <v>0</v>
      </c>
      <c r="F160" s="160">
        <v>0.1</v>
      </c>
      <c r="G160" s="159">
        <f t="shared" ref="G160:G165" si="78">SUM(E160*F160)</f>
        <v>0</v>
      </c>
      <c r="H160" s="161">
        <v>50</v>
      </c>
      <c r="I160" s="159">
        <f t="shared" ref="I160:I165" si="79">SUM(G160*H160/100)</f>
        <v>0</v>
      </c>
      <c r="J160" s="159">
        <f>SUM(I160)</f>
        <v>0</v>
      </c>
      <c r="K160" s="159">
        <v>0</v>
      </c>
      <c r="L160" s="159">
        <v>0</v>
      </c>
      <c r="M160" s="159">
        <f t="shared" ref="M160:M165" si="80">SUM(J160:L160)</f>
        <v>0</v>
      </c>
      <c r="N160" s="161">
        <v>50</v>
      </c>
      <c r="O160" s="159">
        <f>SUM(G160-I160)</f>
        <v>0</v>
      </c>
      <c r="P160" s="159">
        <v>0</v>
      </c>
      <c r="Q160" s="160">
        <v>0</v>
      </c>
    </row>
    <row r="161" spans="1:17" s="124" customFormat="1" ht="15.75" customHeight="1" thickBot="1">
      <c r="A161" s="157"/>
      <c r="B161" s="158">
        <v>2</v>
      </c>
      <c r="C161" s="158" t="s">
        <v>109</v>
      </c>
      <c r="D161" s="159">
        <v>15</v>
      </c>
      <c r="E161" s="159">
        <v>18</v>
      </c>
      <c r="F161" s="160">
        <v>1</v>
      </c>
      <c r="G161" s="159">
        <f t="shared" si="78"/>
        <v>18</v>
      </c>
      <c r="H161" s="161">
        <v>35</v>
      </c>
      <c r="I161" s="159">
        <f t="shared" si="79"/>
        <v>6.3</v>
      </c>
      <c r="J161" s="159">
        <f t="shared" ref="J161:J165" si="81">SUM(I161)</f>
        <v>6.3</v>
      </c>
      <c r="K161" s="159">
        <v>0</v>
      </c>
      <c r="L161" s="159">
        <v>0</v>
      </c>
      <c r="M161" s="159">
        <f t="shared" si="80"/>
        <v>6.3</v>
      </c>
      <c r="N161" s="161">
        <v>65</v>
      </c>
      <c r="O161" s="159">
        <f t="shared" ref="O161:O165" si="82">SUM(G161-I161)</f>
        <v>11.7</v>
      </c>
      <c r="P161" s="159">
        <v>0</v>
      </c>
      <c r="Q161" s="160">
        <v>0</v>
      </c>
    </row>
    <row r="162" spans="1:17" s="124" customFormat="1" ht="15.75" customHeight="1" thickBot="1">
      <c r="A162" s="157"/>
      <c r="B162" s="158">
        <v>3</v>
      </c>
      <c r="C162" s="158" t="s">
        <v>114</v>
      </c>
      <c r="D162" s="159">
        <v>0</v>
      </c>
      <c r="E162" s="159">
        <v>1</v>
      </c>
      <c r="F162" s="160">
        <v>0.15</v>
      </c>
      <c r="G162" s="159">
        <f t="shared" si="78"/>
        <v>0.15</v>
      </c>
      <c r="H162" s="161">
        <v>100</v>
      </c>
      <c r="I162" s="159">
        <f t="shared" si="79"/>
        <v>0.15</v>
      </c>
      <c r="J162" s="159">
        <f t="shared" si="81"/>
        <v>0.15</v>
      </c>
      <c r="K162" s="159">
        <v>0</v>
      </c>
      <c r="L162" s="159">
        <v>0</v>
      </c>
      <c r="M162" s="159">
        <f t="shared" si="80"/>
        <v>0.15</v>
      </c>
      <c r="N162" s="161">
        <v>0</v>
      </c>
      <c r="O162" s="159">
        <f t="shared" si="82"/>
        <v>0</v>
      </c>
      <c r="P162" s="159">
        <v>0</v>
      </c>
      <c r="Q162" s="160">
        <v>0</v>
      </c>
    </row>
    <row r="163" spans="1:17" s="124" customFormat="1" ht="15.75" customHeight="1" thickBot="1">
      <c r="A163" s="157"/>
      <c r="B163" s="158">
        <v>4</v>
      </c>
      <c r="C163" s="158" t="s">
        <v>110</v>
      </c>
      <c r="D163" s="159">
        <v>2</v>
      </c>
      <c r="E163" s="159">
        <v>1</v>
      </c>
      <c r="F163" s="160">
        <v>0.6</v>
      </c>
      <c r="G163" s="159">
        <f t="shared" si="78"/>
        <v>0.6</v>
      </c>
      <c r="H163" s="161">
        <v>35</v>
      </c>
      <c r="I163" s="159">
        <f t="shared" si="79"/>
        <v>0.21</v>
      </c>
      <c r="J163" s="159">
        <f t="shared" si="81"/>
        <v>0.21</v>
      </c>
      <c r="K163" s="159">
        <v>0</v>
      </c>
      <c r="L163" s="159">
        <v>0</v>
      </c>
      <c r="M163" s="159">
        <f t="shared" si="80"/>
        <v>0.21</v>
      </c>
      <c r="N163" s="161">
        <v>65</v>
      </c>
      <c r="O163" s="159">
        <f t="shared" si="82"/>
        <v>0.39</v>
      </c>
      <c r="P163" s="159">
        <v>0</v>
      </c>
      <c r="Q163" s="160">
        <v>0</v>
      </c>
    </row>
    <row r="164" spans="1:17" s="124" customFormat="1" ht="15.75" customHeight="1" thickBot="1">
      <c r="A164" s="157"/>
      <c r="B164" s="158">
        <v>5</v>
      </c>
      <c r="C164" s="158" t="s">
        <v>122</v>
      </c>
      <c r="D164" s="159">
        <v>0</v>
      </c>
      <c r="E164" s="159">
        <v>0</v>
      </c>
      <c r="F164" s="160">
        <v>0.1</v>
      </c>
      <c r="G164" s="159">
        <f t="shared" si="78"/>
        <v>0</v>
      </c>
      <c r="H164" s="161">
        <v>35</v>
      </c>
      <c r="I164" s="159">
        <f t="shared" si="79"/>
        <v>0</v>
      </c>
      <c r="J164" s="159">
        <f t="shared" si="81"/>
        <v>0</v>
      </c>
      <c r="K164" s="159">
        <v>0</v>
      </c>
      <c r="L164" s="159">
        <v>0</v>
      </c>
      <c r="M164" s="159">
        <f t="shared" si="80"/>
        <v>0</v>
      </c>
      <c r="N164" s="161">
        <v>65</v>
      </c>
      <c r="O164" s="159">
        <f t="shared" si="82"/>
        <v>0</v>
      </c>
      <c r="P164" s="159">
        <v>0</v>
      </c>
      <c r="Q164" s="160">
        <v>0</v>
      </c>
    </row>
    <row r="165" spans="1:17" s="124" customFormat="1" ht="15.75" customHeight="1" thickBot="1">
      <c r="A165" s="157"/>
      <c r="B165" s="158">
        <v>6</v>
      </c>
      <c r="C165" s="158" t="s">
        <v>120</v>
      </c>
      <c r="D165" s="159">
        <v>0</v>
      </c>
      <c r="E165" s="159">
        <v>0</v>
      </c>
      <c r="F165" s="160">
        <v>0</v>
      </c>
      <c r="G165" s="159">
        <f t="shared" si="78"/>
        <v>0</v>
      </c>
      <c r="H165" s="161">
        <v>0</v>
      </c>
      <c r="I165" s="159">
        <f t="shared" si="79"/>
        <v>0</v>
      </c>
      <c r="J165" s="159">
        <f t="shared" si="81"/>
        <v>0</v>
      </c>
      <c r="K165" s="159">
        <v>0</v>
      </c>
      <c r="L165" s="159">
        <v>0</v>
      </c>
      <c r="M165" s="159">
        <f t="shared" si="80"/>
        <v>0</v>
      </c>
      <c r="N165" s="161"/>
      <c r="O165" s="159">
        <f t="shared" si="82"/>
        <v>0</v>
      </c>
      <c r="P165" s="159">
        <v>0</v>
      </c>
      <c r="Q165" s="160">
        <v>0</v>
      </c>
    </row>
    <row r="166" spans="1:17" s="124" customFormat="1" ht="15.75" customHeight="1" thickBot="1">
      <c r="A166" s="157"/>
      <c r="B166" s="162"/>
      <c r="C166" s="163" t="s">
        <v>23</v>
      </c>
      <c r="D166" s="159">
        <f>SUM(D160:D165)</f>
        <v>17</v>
      </c>
      <c r="E166" s="159">
        <f t="shared" ref="E166" si="83">SUM(E160:E165)</f>
        <v>20</v>
      </c>
      <c r="F166" s="159">
        <f t="shared" ref="F166:G166" si="84">SUM(F160:F165)</f>
        <v>1.9500000000000002</v>
      </c>
      <c r="G166" s="159">
        <f t="shared" si="84"/>
        <v>18.75</v>
      </c>
      <c r="H166" s="159"/>
      <c r="I166" s="159">
        <f t="shared" ref="I166:M166" si="85">SUM(I160:I165)</f>
        <v>6.66</v>
      </c>
      <c r="J166" s="159">
        <f t="shared" si="85"/>
        <v>6.66</v>
      </c>
      <c r="K166" s="159">
        <f t="shared" si="85"/>
        <v>0</v>
      </c>
      <c r="L166" s="159">
        <f t="shared" si="85"/>
        <v>0</v>
      </c>
      <c r="M166" s="159">
        <f t="shared" si="85"/>
        <v>6.66</v>
      </c>
      <c r="N166" s="159"/>
      <c r="O166" s="159">
        <f t="shared" ref="O166:Q166" si="86">SUM(O160:O165)</f>
        <v>12.09</v>
      </c>
      <c r="P166" s="159">
        <f t="shared" si="86"/>
        <v>0</v>
      </c>
      <c r="Q166" s="159">
        <f t="shared" si="86"/>
        <v>0</v>
      </c>
    </row>
    <row r="167" spans="1:17" ht="15.75" customHeight="1"/>
    <row r="168" spans="1:17" ht="15.75" customHeight="1"/>
    <row r="169" spans="1:17" s="107" customFormat="1" ht="15.75" customHeight="1">
      <c r="A169" s="39"/>
      <c r="B169" s="320" t="s">
        <v>84</v>
      </c>
      <c r="C169" s="288"/>
      <c r="D169" s="288"/>
      <c r="E169" s="288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</row>
    <row r="170" spans="1:17" s="107" customFormat="1" ht="23.25" customHeight="1" thickBot="1">
      <c r="A170" s="41"/>
      <c r="B170" s="313" t="s">
        <v>332</v>
      </c>
      <c r="C170" s="313"/>
      <c r="D170" s="313"/>
      <c r="E170" s="112"/>
      <c r="F170" s="321" t="s">
        <v>268</v>
      </c>
      <c r="G170" s="322"/>
      <c r="H170" s="112"/>
      <c r="I170" s="112"/>
      <c r="J170" s="321" t="s">
        <v>269</v>
      </c>
      <c r="K170" s="322"/>
      <c r="L170" s="112"/>
      <c r="M170" s="112"/>
      <c r="N170" s="112"/>
      <c r="O170" s="321" t="s">
        <v>270</v>
      </c>
      <c r="P170" s="322"/>
      <c r="Q170" s="322"/>
    </row>
    <row r="171" spans="1:17" s="126" customFormat="1" ht="28.5" customHeight="1" thickBot="1">
      <c r="A171" s="154"/>
      <c r="B171" s="314" t="s">
        <v>88</v>
      </c>
      <c r="C171" s="314" t="s">
        <v>50</v>
      </c>
      <c r="D171" s="314" t="s">
        <v>89</v>
      </c>
      <c r="E171" s="314" t="s">
        <v>90</v>
      </c>
      <c r="F171" s="314" t="s">
        <v>91</v>
      </c>
      <c r="G171" s="314" t="s">
        <v>92</v>
      </c>
      <c r="H171" s="314" t="s">
        <v>93</v>
      </c>
      <c r="I171" s="318" t="s">
        <v>94</v>
      </c>
      <c r="J171" s="316" t="s">
        <v>95</v>
      </c>
      <c r="K171" s="319"/>
      <c r="L171" s="319"/>
      <c r="M171" s="317"/>
      <c r="N171" s="314" t="s">
        <v>96</v>
      </c>
      <c r="O171" s="314" t="s">
        <v>97</v>
      </c>
      <c r="P171" s="316" t="s">
        <v>98</v>
      </c>
      <c r="Q171" s="317"/>
    </row>
    <row r="172" spans="1:17" s="126" customFormat="1" ht="69.75" customHeight="1" thickBot="1">
      <c r="A172" s="154"/>
      <c r="B172" s="315"/>
      <c r="C172" s="315"/>
      <c r="D172" s="315"/>
      <c r="E172" s="315"/>
      <c r="F172" s="315"/>
      <c r="G172" s="315"/>
      <c r="H172" s="315"/>
      <c r="I172" s="315"/>
      <c r="J172" s="155" t="s">
        <v>99</v>
      </c>
      <c r="K172" s="155" t="s">
        <v>100</v>
      </c>
      <c r="L172" s="155" t="s">
        <v>101</v>
      </c>
      <c r="M172" s="155" t="s">
        <v>23</v>
      </c>
      <c r="N172" s="315"/>
      <c r="O172" s="315"/>
      <c r="P172" s="156" t="s">
        <v>102</v>
      </c>
      <c r="Q172" s="156" t="s">
        <v>103</v>
      </c>
    </row>
    <row r="173" spans="1:17" s="124" customFormat="1" ht="15.75" customHeight="1" thickBot="1">
      <c r="A173" s="157"/>
      <c r="B173" s="158">
        <v>1</v>
      </c>
      <c r="C173" s="158">
        <v>2</v>
      </c>
      <c r="D173" s="158">
        <v>3</v>
      </c>
      <c r="E173" s="158">
        <v>4</v>
      </c>
      <c r="F173" s="158">
        <v>5</v>
      </c>
      <c r="G173" s="158">
        <v>6</v>
      </c>
      <c r="H173" s="158">
        <v>7</v>
      </c>
      <c r="I173" s="158">
        <v>8</v>
      </c>
      <c r="J173" s="158">
        <v>9</v>
      </c>
      <c r="K173" s="158">
        <v>10</v>
      </c>
      <c r="L173" s="158">
        <v>11</v>
      </c>
      <c r="M173" s="158">
        <v>12</v>
      </c>
      <c r="N173" s="158">
        <v>13</v>
      </c>
      <c r="O173" s="158">
        <v>14</v>
      </c>
      <c r="P173" s="158">
        <v>15</v>
      </c>
      <c r="Q173" s="158">
        <v>16</v>
      </c>
    </row>
    <row r="174" spans="1:17" s="124" customFormat="1" ht="15.75" customHeight="1" thickBot="1">
      <c r="A174" s="157"/>
      <c r="B174" s="158">
        <v>1</v>
      </c>
      <c r="C174" s="158" t="s">
        <v>112</v>
      </c>
      <c r="D174" s="159">
        <v>6</v>
      </c>
      <c r="E174" s="159">
        <v>3</v>
      </c>
      <c r="F174" s="160">
        <v>0.75</v>
      </c>
      <c r="G174" s="159">
        <f>SUM(E174*F174)</f>
        <v>2.25</v>
      </c>
      <c r="H174" s="161">
        <v>100</v>
      </c>
      <c r="I174" s="159">
        <f>SUM(G174)</f>
        <v>2.25</v>
      </c>
      <c r="J174" s="159">
        <f>SUM(I174)</f>
        <v>2.25</v>
      </c>
      <c r="K174" s="159">
        <v>0</v>
      </c>
      <c r="L174" s="159">
        <v>0</v>
      </c>
      <c r="M174" s="159">
        <f>SUM(J174:L174)</f>
        <v>2.25</v>
      </c>
      <c r="N174" s="161">
        <v>0</v>
      </c>
      <c r="O174" s="159">
        <f>SUM(G174-I174)</f>
        <v>0</v>
      </c>
      <c r="P174" s="159">
        <v>0</v>
      </c>
      <c r="Q174" s="160">
        <v>0</v>
      </c>
    </row>
    <row r="175" spans="1:17" s="124" customFormat="1" ht="15.75" customHeight="1" thickBot="1">
      <c r="A175" s="157"/>
      <c r="B175" s="158">
        <v>2</v>
      </c>
      <c r="C175" s="158" t="s">
        <v>113</v>
      </c>
      <c r="D175" s="159">
        <v>0</v>
      </c>
      <c r="E175" s="159">
        <v>0</v>
      </c>
      <c r="F175" s="160">
        <v>0.25</v>
      </c>
      <c r="G175" s="159">
        <f t="shared" ref="G175:G185" si="87">SUM(E175*F175)</f>
        <v>0</v>
      </c>
      <c r="H175" s="161">
        <v>100</v>
      </c>
      <c r="I175" s="159">
        <f>SUM(G175)</f>
        <v>0</v>
      </c>
      <c r="J175" s="159">
        <f t="shared" ref="J175:J185" si="88">SUM(I175)</f>
        <v>0</v>
      </c>
      <c r="K175" s="159">
        <v>0</v>
      </c>
      <c r="L175" s="159">
        <v>0</v>
      </c>
      <c r="M175" s="159">
        <f t="shared" ref="M175:M185" si="89">SUM(J175:L175)</f>
        <v>0</v>
      </c>
      <c r="N175" s="161">
        <v>0</v>
      </c>
      <c r="O175" s="159">
        <f t="shared" ref="O175:O185" si="90">SUM(G175-I175)</f>
        <v>0</v>
      </c>
      <c r="P175" s="159">
        <v>0</v>
      </c>
      <c r="Q175" s="160">
        <v>0</v>
      </c>
    </row>
    <row r="176" spans="1:17" s="124" customFormat="1" ht="15.75" customHeight="1" thickBot="1">
      <c r="A176" s="157"/>
      <c r="B176" s="158">
        <v>3</v>
      </c>
      <c r="C176" s="158" t="s">
        <v>105</v>
      </c>
      <c r="D176" s="159">
        <v>0</v>
      </c>
      <c r="E176" s="159">
        <v>0</v>
      </c>
      <c r="F176" s="160">
        <v>0.3</v>
      </c>
      <c r="G176" s="159">
        <f t="shared" si="87"/>
        <v>0</v>
      </c>
      <c r="H176" s="161">
        <v>35</v>
      </c>
      <c r="I176" s="159">
        <f t="shared" ref="I176" si="91">SUM(G176*H176/100)</f>
        <v>0</v>
      </c>
      <c r="J176" s="159">
        <f t="shared" si="88"/>
        <v>0</v>
      </c>
      <c r="K176" s="159">
        <v>0</v>
      </c>
      <c r="L176" s="159">
        <v>0</v>
      </c>
      <c r="M176" s="159">
        <f t="shared" si="89"/>
        <v>0</v>
      </c>
      <c r="N176" s="161">
        <v>65</v>
      </c>
      <c r="O176" s="159">
        <f t="shared" si="90"/>
        <v>0</v>
      </c>
      <c r="P176" s="159">
        <v>0</v>
      </c>
      <c r="Q176" s="160">
        <v>0</v>
      </c>
    </row>
    <row r="177" spans="1:17" s="124" customFormat="1" ht="15.75" customHeight="1" thickBot="1">
      <c r="A177" s="157"/>
      <c r="B177" s="158">
        <v>4</v>
      </c>
      <c r="C177" s="158" t="s">
        <v>114</v>
      </c>
      <c r="D177" s="159">
        <v>0</v>
      </c>
      <c r="E177" s="159">
        <v>0</v>
      </c>
      <c r="F177" s="160">
        <v>0.15</v>
      </c>
      <c r="G177" s="159">
        <f t="shared" si="87"/>
        <v>0</v>
      </c>
      <c r="H177" s="161">
        <v>100</v>
      </c>
      <c r="I177" s="159">
        <f>SUM(G177)</f>
        <v>0</v>
      </c>
      <c r="J177" s="159">
        <f t="shared" si="88"/>
        <v>0</v>
      </c>
      <c r="K177" s="159">
        <v>0</v>
      </c>
      <c r="L177" s="159">
        <v>0</v>
      </c>
      <c r="M177" s="159">
        <f t="shared" si="89"/>
        <v>0</v>
      </c>
      <c r="N177" s="161">
        <v>0</v>
      </c>
      <c r="O177" s="159">
        <f t="shared" si="90"/>
        <v>0</v>
      </c>
      <c r="P177" s="159">
        <v>0</v>
      </c>
      <c r="Q177" s="160">
        <v>0</v>
      </c>
    </row>
    <row r="178" spans="1:17" s="124" customFormat="1" ht="15.75" customHeight="1" thickBot="1">
      <c r="A178" s="157"/>
      <c r="B178" s="158">
        <v>5</v>
      </c>
      <c r="C178" s="158" t="s">
        <v>115</v>
      </c>
      <c r="D178" s="159">
        <v>40</v>
      </c>
      <c r="E178" s="159">
        <v>45</v>
      </c>
      <c r="F178" s="160">
        <v>0.125</v>
      </c>
      <c r="G178" s="159">
        <f t="shared" si="87"/>
        <v>5.625</v>
      </c>
      <c r="H178" s="161">
        <v>35</v>
      </c>
      <c r="I178" s="159">
        <f t="shared" ref="I178:I183" si="92">SUM(G178*H178/100)</f>
        <v>1.96875</v>
      </c>
      <c r="J178" s="159">
        <f t="shared" si="88"/>
        <v>1.96875</v>
      </c>
      <c r="K178" s="159">
        <v>0</v>
      </c>
      <c r="L178" s="159">
        <v>0</v>
      </c>
      <c r="M178" s="159">
        <f t="shared" si="89"/>
        <v>1.96875</v>
      </c>
      <c r="N178" s="161">
        <v>65</v>
      </c>
      <c r="O178" s="159">
        <f t="shared" si="90"/>
        <v>3.65625</v>
      </c>
      <c r="P178" s="159">
        <v>0</v>
      </c>
      <c r="Q178" s="160">
        <v>0</v>
      </c>
    </row>
    <row r="179" spans="1:17" s="124" customFormat="1" ht="15.75" customHeight="1" thickBot="1">
      <c r="A179" s="157"/>
      <c r="B179" s="158">
        <v>6</v>
      </c>
      <c r="C179" s="158" t="s">
        <v>106</v>
      </c>
      <c r="D179" s="159">
        <v>0</v>
      </c>
      <c r="E179" s="159">
        <v>0</v>
      </c>
      <c r="F179" s="160">
        <v>0.15</v>
      </c>
      <c r="G179" s="159">
        <f t="shared" si="87"/>
        <v>0</v>
      </c>
      <c r="H179" s="161">
        <v>35</v>
      </c>
      <c r="I179" s="159">
        <f t="shared" si="92"/>
        <v>0</v>
      </c>
      <c r="J179" s="159">
        <f t="shared" si="88"/>
        <v>0</v>
      </c>
      <c r="K179" s="159">
        <v>0</v>
      </c>
      <c r="L179" s="159">
        <v>0</v>
      </c>
      <c r="M179" s="159">
        <f t="shared" si="89"/>
        <v>0</v>
      </c>
      <c r="N179" s="161">
        <v>65</v>
      </c>
      <c r="O179" s="159">
        <f t="shared" si="90"/>
        <v>0</v>
      </c>
      <c r="P179" s="159">
        <v>0</v>
      </c>
      <c r="Q179" s="160">
        <v>0</v>
      </c>
    </row>
    <row r="180" spans="1:17" s="124" customFormat="1" ht="15.75" customHeight="1" thickBot="1">
      <c r="A180" s="157"/>
      <c r="B180" s="158">
        <v>7</v>
      </c>
      <c r="C180" s="158" t="s">
        <v>116</v>
      </c>
      <c r="D180" s="159">
        <v>0</v>
      </c>
      <c r="E180" s="159">
        <v>0</v>
      </c>
      <c r="F180" s="160">
        <v>0.15</v>
      </c>
      <c r="G180" s="159">
        <f t="shared" si="87"/>
        <v>0</v>
      </c>
      <c r="H180" s="161">
        <v>35</v>
      </c>
      <c r="I180" s="159">
        <f t="shared" si="92"/>
        <v>0</v>
      </c>
      <c r="J180" s="159">
        <f t="shared" si="88"/>
        <v>0</v>
      </c>
      <c r="K180" s="159">
        <v>0</v>
      </c>
      <c r="L180" s="159">
        <v>0</v>
      </c>
      <c r="M180" s="159">
        <f t="shared" si="89"/>
        <v>0</v>
      </c>
      <c r="N180" s="161">
        <v>65</v>
      </c>
      <c r="O180" s="159">
        <f t="shared" si="90"/>
        <v>0</v>
      </c>
      <c r="P180" s="159">
        <v>0</v>
      </c>
      <c r="Q180" s="160">
        <v>0</v>
      </c>
    </row>
    <row r="181" spans="1:17" s="124" customFormat="1" ht="15.75" customHeight="1" thickBot="1">
      <c r="A181" s="157"/>
      <c r="B181" s="158">
        <v>8</v>
      </c>
      <c r="C181" s="158" t="s">
        <v>117</v>
      </c>
      <c r="D181" s="159">
        <v>0</v>
      </c>
      <c r="E181" s="159">
        <v>0</v>
      </c>
      <c r="F181" s="160">
        <v>1.5</v>
      </c>
      <c r="G181" s="159">
        <f t="shared" si="87"/>
        <v>0</v>
      </c>
      <c r="H181" s="161">
        <v>35</v>
      </c>
      <c r="I181" s="159">
        <f t="shared" si="92"/>
        <v>0</v>
      </c>
      <c r="J181" s="159">
        <f t="shared" si="88"/>
        <v>0</v>
      </c>
      <c r="K181" s="159">
        <v>0</v>
      </c>
      <c r="L181" s="159">
        <v>0</v>
      </c>
      <c r="M181" s="159">
        <f t="shared" si="89"/>
        <v>0</v>
      </c>
      <c r="N181" s="161">
        <v>65</v>
      </c>
      <c r="O181" s="159">
        <f t="shared" si="90"/>
        <v>0</v>
      </c>
      <c r="P181" s="159">
        <v>0</v>
      </c>
      <c r="Q181" s="160">
        <v>0</v>
      </c>
    </row>
    <row r="182" spans="1:17" s="124" customFormat="1" ht="15.75" customHeight="1" thickBot="1">
      <c r="A182" s="157"/>
      <c r="B182" s="158">
        <v>9</v>
      </c>
      <c r="C182" s="158" t="s">
        <v>118</v>
      </c>
      <c r="D182" s="159">
        <v>0</v>
      </c>
      <c r="E182" s="159">
        <v>0</v>
      </c>
      <c r="F182" s="160">
        <v>2.5000000000000001E-2</v>
      </c>
      <c r="G182" s="159">
        <f t="shared" si="87"/>
        <v>0</v>
      </c>
      <c r="H182" s="161">
        <v>35</v>
      </c>
      <c r="I182" s="159">
        <f t="shared" si="92"/>
        <v>0</v>
      </c>
      <c r="J182" s="159">
        <f t="shared" si="88"/>
        <v>0</v>
      </c>
      <c r="K182" s="159">
        <v>0</v>
      </c>
      <c r="L182" s="159">
        <v>0</v>
      </c>
      <c r="M182" s="159">
        <f t="shared" si="89"/>
        <v>0</v>
      </c>
      <c r="N182" s="161">
        <v>65</v>
      </c>
      <c r="O182" s="159">
        <f t="shared" si="90"/>
        <v>0</v>
      </c>
      <c r="P182" s="159">
        <v>0</v>
      </c>
      <c r="Q182" s="160">
        <v>0</v>
      </c>
    </row>
    <row r="183" spans="1:17" s="124" customFormat="1" ht="15.75" customHeight="1" thickBot="1">
      <c r="A183" s="157"/>
      <c r="B183" s="158">
        <v>10</v>
      </c>
      <c r="C183" s="158" t="s">
        <v>104</v>
      </c>
      <c r="D183" s="159">
        <v>0</v>
      </c>
      <c r="E183" s="159">
        <v>0</v>
      </c>
      <c r="F183" s="160">
        <v>0.75</v>
      </c>
      <c r="G183" s="159">
        <f t="shared" si="87"/>
        <v>0</v>
      </c>
      <c r="H183" s="161">
        <v>35</v>
      </c>
      <c r="I183" s="159">
        <f t="shared" si="92"/>
        <v>0</v>
      </c>
      <c r="J183" s="159">
        <f t="shared" si="88"/>
        <v>0</v>
      </c>
      <c r="K183" s="159">
        <v>0</v>
      </c>
      <c r="L183" s="159">
        <v>0</v>
      </c>
      <c r="M183" s="159">
        <f t="shared" si="89"/>
        <v>0</v>
      </c>
      <c r="N183" s="161">
        <v>65</v>
      </c>
      <c r="O183" s="159">
        <f t="shared" si="90"/>
        <v>0</v>
      </c>
      <c r="P183" s="159">
        <v>0</v>
      </c>
      <c r="Q183" s="160">
        <v>0</v>
      </c>
    </row>
    <row r="184" spans="1:17" s="124" customFormat="1" ht="15.75" customHeight="1" thickBot="1">
      <c r="A184" s="157"/>
      <c r="B184" s="158">
        <v>11</v>
      </c>
      <c r="C184" s="158" t="s">
        <v>119</v>
      </c>
      <c r="D184" s="159">
        <v>85</v>
      </c>
      <c r="E184" s="159">
        <v>78</v>
      </c>
      <c r="F184" s="160">
        <v>1.7999999999999999E-2</v>
      </c>
      <c r="G184" s="159">
        <f t="shared" si="87"/>
        <v>1.4039999999999999</v>
      </c>
      <c r="H184" s="161">
        <v>100</v>
      </c>
      <c r="I184" s="159">
        <f>SUM(G184)</f>
        <v>1.4039999999999999</v>
      </c>
      <c r="J184" s="159">
        <f t="shared" si="88"/>
        <v>1.4039999999999999</v>
      </c>
      <c r="K184" s="159">
        <v>0</v>
      </c>
      <c r="L184" s="159">
        <v>0</v>
      </c>
      <c r="M184" s="159">
        <f t="shared" si="89"/>
        <v>1.4039999999999999</v>
      </c>
      <c r="N184" s="161">
        <v>65</v>
      </c>
      <c r="O184" s="159">
        <f t="shared" si="90"/>
        <v>0</v>
      </c>
      <c r="P184" s="159">
        <v>0</v>
      </c>
      <c r="Q184" s="160">
        <v>0</v>
      </c>
    </row>
    <row r="185" spans="1:17" s="124" customFormat="1" ht="15.75" customHeight="1" thickBot="1">
      <c r="A185" s="157"/>
      <c r="B185" s="158">
        <v>12</v>
      </c>
      <c r="C185" s="158" t="s">
        <v>120</v>
      </c>
      <c r="D185" s="159">
        <v>10</v>
      </c>
      <c r="E185" s="159">
        <v>15</v>
      </c>
      <c r="F185" s="160"/>
      <c r="G185" s="159">
        <f t="shared" si="87"/>
        <v>0</v>
      </c>
      <c r="H185" s="161">
        <v>100</v>
      </c>
      <c r="I185" s="159">
        <f>SUM(G185)</f>
        <v>0</v>
      </c>
      <c r="J185" s="159">
        <f t="shared" si="88"/>
        <v>0</v>
      </c>
      <c r="K185" s="159">
        <v>0</v>
      </c>
      <c r="L185" s="159">
        <v>0</v>
      </c>
      <c r="M185" s="159">
        <f t="shared" si="89"/>
        <v>0</v>
      </c>
      <c r="N185" s="161">
        <v>0</v>
      </c>
      <c r="O185" s="159">
        <f t="shared" si="90"/>
        <v>0</v>
      </c>
      <c r="P185" s="159">
        <v>0</v>
      </c>
      <c r="Q185" s="160">
        <v>0</v>
      </c>
    </row>
    <row r="186" spans="1:17" s="107" customFormat="1" ht="15.75" customHeight="1" thickBot="1">
      <c r="A186" s="43"/>
      <c r="B186" s="44"/>
      <c r="C186" s="45" t="s">
        <v>23</v>
      </c>
      <c r="D186" s="153">
        <f>SUM(D174:D185)</f>
        <v>141</v>
      </c>
      <c r="E186" s="153">
        <f t="shared" ref="E186" si="93">SUM(E174:E185)</f>
        <v>141</v>
      </c>
      <c r="F186" s="153">
        <f t="shared" ref="F186:G186" si="94">SUM(F174:F185)</f>
        <v>4.1680000000000001</v>
      </c>
      <c r="G186" s="153">
        <f t="shared" si="94"/>
        <v>9.2789999999999999</v>
      </c>
      <c r="H186" s="153"/>
      <c r="I186" s="153">
        <f t="shared" ref="I186:M186" si="95">SUM(I174:I185)</f>
        <v>5.6227499999999999</v>
      </c>
      <c r="J186" s="153">
        <f t="shared" si="95"/>
        <v>5.6227499999999999</v>
      </c>
      <c r="K186" s="153">
        <f t="shared" si="95"/>
        <v>0</v>
      </c>
      <c r="L186" s="153">
        <f t="shared" si="95"/>
        <v>0</v>
      </c>
      <c r="M186" s="153">
        <f t="shared" si="95"/>
        <v>5.6227499999999999</v>
      </c>
      <c r="N186" s="153"/>
      <c r="O186" s="153">
        <f t="shared" ref="O186:Q186" si="96">SUM(O174:O185)</f>
        <v>3.65625</v>
      </c>
      <c r="P186" s="153">
        <f t="shared" si="96"/>
        <v>0</v>
      </c>
      <c r="Q186" s="153">
        <f t="shared" si="96"/>
        <v>0</v>
      </c>
    </row>
    <row r="187" spans="1:17" s="107" customFormat="1" ht="15.75" customHeight="1"/>
    <row r="188" spans="1:17" s="107" customFormat="1" ht="15.75" customHeight="1">
      <c r="A188" s="39"/>
      <c r="B188" s="320" t="s">
        <v>108</v>
      </c>
      <c r="C188" s="288"/>
      <c r="D188" s="288"/>
      <c r="E188" s="288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</row>
    <row r="189" spans="1:17" s="107" customFormat="1" ht="23.25" customHeight="1" thickBot="1">
      <c r="A189" s="41"/>
      <c r="B189" s="313" t="s">
        <v>332</v>
      </c>
      <c r="C189" s="313"/>
      <c r="D189" s="313"/>
      <c r="E189" s="112"/>
      <c r="F189" s="321" t="s">
        <v>268</v>
      </c>
      <c r="G189" s="322"/>
      <c r="H189" s="112"/>
      <c r="I189" s="112"/>
      <c r="J189" s="321" t="s">
        <v>269</v>
      </c>
      <c r="K189" s="322"/>
      <c r="L189" s="112"/>
      <c r="M189" s="112"/>
      <c r="N189" s="112"/>
      <c r="O189" s="321" t="s">
        <v>270</v>
      </c>
      <c r="P189" s="322"/>
      <c r="Q189" s="322"/>
    </row>
    <row r="190" spans="1:17" s="126" customFormat="1" ht="32.25" customHeight="1" thickBot="1">
      <c r="A190" s="154"/>
      <c r="B190" s="314" t="s">
        <v>88</v>
      </c>
      <c r="C190" s="314" t="s">
        <v>50</v>
      </c>
      <c r="D190" s="314" t="s">
        <v>89</v>
      </c>
      <c r="E190" s="314" t="s">
        <v>90</v>
      </c>
      <c r="F190" s="314" t="s">
        <v>91</v>
      </c>
      <c r="G190" s="314" t="s">
        <v>92</v>
      </c>
      <c r="H190" s="314" t="s">
        <v>93</v>
      </c>
      <c r="I190" s="318" t="s">
        <v>94</v>
      </c>
      <c r="J190" s="316" t="s">
        <v>95</v>
      </c>
      <c r="K190" s="319"/>
      <c r="L190" s="319"/>
      <c r="M190" s="317"/>
      <c r="N190" s="314" t="s">
        <v>96</v>
      </c>
      <c r="O190" s="314" t="s">
        <v>97</v>
      </c>
      <c r="P190" s="316" t="s">
        <v>98</v>
      </c>
      <c r="Q190" s="317"/>
    </row>
    <row r="191" spans="1:17" s="126" customFormat="1" ht="69.75" customHeight="1" thickBot="1">
      <c r="A191" s="154"/>
      <c r="B191" s="315"/>
      <c r="C191" s="315"/>
      <c r="D191" s="315"/>
      <c r="E191" s="315"/>
      <c r="F191" s="315"/>
      <c r="G191" s="315"/>
      <c r="H191" s="315"/>
      <c r="I191" s="315"/>
      <c r="J191" s="155" t="s">
        <v>99</v>
      </c>
      <c r="K191" s="155" t="s">
        <v>100</v>
      </c>
      <c r="L191" s="155" t="s">
        <v>101</v>
      </c>
      <c r="M191" s="155" t="s">
        <v>23</v>
      </c>
      <c r="N191" s="315"/>
      <c r="O191" s="315"/>
      <c r="P191" s="156" t="s">
        <v>102</v>
      </c>
      <c r="Q191" s="156" t="s">
        <v>103</v>
      </c>
    </row>
    <row r="192" spans="1:17" s="124" customFormat="1" ht="15.75" customHeight="1" thickBot="1">
      <c r="A192" s="157"/>
      <c r="B192" s="158">
        <v>1</v>
      </c>
      <c r="C192" s="158">
        <v>2</v>
      </c>
      <c r="D192" s="158">
        <v>3</v>
      </c>
      <c r="E192" s="158">
        <v>4</v>
      </c>
      <c r="F192" s="158">
        <v>5</v>
      </c>
      <c r="G192" s="158">
        <v>6</v>
      </c>
      <c r="H192" s="158">
        <v>7</v>
      </c>
      <c r="I192" s="158">
        <v>8</v>
      </c>
      <c r="J192" s="158">
        <v>9</v>
      </c>
      <c r="K192" s="158">
        <v>10</v>
      </c>
      <c r="L192" s="158">
        <v>11</v>
      </c>
      <c r="M192" s="158">
        <v>12</v>
      </c>
      <c r="N192" s="158">
        <v>13</v>
      </c>
      <c r="O192" s="158">
        <v>14</v>
      </c>
      <c r="P192" s="158">
        <v>15</v>
      </c>
      <c r="Q192" s="158">
        <v>16</v>
      </c>
    </row>
    <row r="193" spans="1:17" s="124" customFormat="1" ht="15.75" customHeight="1" thickBot="1">
      <c r="A193" s="157"/>
      <c r="B193" s="158">
        <v>1</v>
      </c>
      <c r="C193" s="158" t="s">
        <v>121</v>
      </c>
      <c r="D193" s="159">
        <v>0</v>
      </c>
      <c r="E193" s="159">
        <v>0</v>
      </c>
      <c r="F193" s="160">
        <v>0.1</v>
      </c>
      <c r="G193" s="159">
        <f t="shared" ref="G193:G198" si="97">SUM(E193*F193)</f>
        <v>0</v>
      </c>
      <c r="H193" s="161">
        <v>50</v>
      </c>
      <c r="I193" s="159">
        <f t="shared" ref="I193:I198" si="98">SUM(G193*H193/100)</f>
        <v>0</v>
      </c>
      <c r="J193" s="159">
        <f>SUM(I193)</f>
        <v>0</v>
      </c>
      <c r="K193" s="159">
        <v>0</v>
      </c>
      <c r="L193" s="159">
        <v>0</v>
      </c>
      <c r="M193" s="159">
        <f t="shared" ref="M193:M198" si="99">SUM(J193:L193)</f>
        <v>0</v>
      </c>
      <c r="N193" s="161">
        <v>50</v>
      </c>
      <c r="O193" s="159">
        <f>SUM(G193-I193)</f>
        <v>0</v>
      </c>
      <c r="P193" s="159">
        <v>0</v>
      </c>
      <c r="Q193" s="160">
        <v>0</v>
      </c>
    </row>
    <row r="194" spans="1:17" s="124" customFormat="1" ht="15.75" customHeight="1" thickBot="1">
      <c r="A194" s="157"/>
      <c r="B194" s="158">
        <v>2</v>
      </c>
      <c r="C194" s="158" t="s">
        <v>109</v>
      </c>
      <c r="D194" s="159">
        <v>35</v>
      </c>
      <c r="E194" s="159">
        <v>37</v>
      </c>
      <c r="F194" s="160">
        <v>1</v>
      </c>
      <c r="G194" s="159">
        <f t="shared" si="97"/>
        <v>37</v>
      </c>
      <c r="H194" s="161">
        <v>35</v>
      </c>
      <c r="I194" s="159">
        <f t="shared" si="98"/>
        <v>12.95</v>
      </c>
      <c r="J194" s="159">
        <f t="shared" ref="J194:J198" si="100">SUM(I194)</f>
        <v>12.95</v>
      </c>
      <c r="K194" s="159">
        <v>0</v>
      </c>
      <c r="L194" s="159">
        <v>0</v>
      </c>
      <c r="M194" s="159">
        <f t="shared" si="99"/>
        <v>12.95</v>
      </c>
      <c r="N194" s="161">
        <v>65</v>
      </c>
      <c r="O194" s="159">
        <f t="shared" ref="O194:O198" si="101">SUM(G194-I194)</f>
        <v>24.05</v>
      </c>
      <c r="P194" s="159">
        <v>0</v>
      </c>
      <c r="Q194" s="160">
        <v>0</v>
      </c>
    </row>
    <row r="195" spans="1:17" s="124" customFormat="1" ht="15.75" customHeight="1" thickBot="1">
      <c r="A195" s="157"/>
      <c r="B195" s="158">
        <v>3</v>
      </c>
      <c r="C195" s="158" t="s">
        <v>114</v>
      </c>
      <c r="D195" s="159">
        <v>1</v>
      </c>
      <c r="E195" s="159">
        <v>1</v>
      </c>
      <c r="F195" s="160">
        <v>0.15</v>
      </c>
      <c r="G195" s="159">
        <f t="shared" si="97"/>
        <v>0.15</v>
      </c>
      <c r="H195" s="161">
        <v>100</v>
      </c>
      <c r="I195" s="159">
        <f t="shared" si="98"/>
        <v>0.15</v>
      </c>
      <c r="J195" s="159">
        <f t="shared" si="100"/>
        <v>0.15</v>
      </c>
      <c r="K195" s="159">
        <v>0</v>
      </c>
      <c r="L195" s="159">
        <v>0</v>
      </c>
      <c r="M195" s="159">
        <f t="shared" si="99"/>
        <v>0.15</v>
      </c>
      <c r="N195" s="161">
        <v>0</v>
      </c>
      <c r="O195" s="159">
        <f t="shared" si="101"/>
        <v>0</v>
      </c>
      <c r="P195" s="159">
        <v>0</v>
      </c>
      <c r="Q195" s="160">
        <v>0</v>
      </c>
    </row>
    <row r="196" spans="1:17" s="124" customFormat="1" ht="15.75" customHeight="1" thickBot="1">
      <c r="A196" s="157"/>
      <c r="B196" s="158">
        <v>4</v>
      </c>
      <c r="C196" s="158" t="s">
        <v>110</v>
      </c>
      <c r="D196" s="159">
        <v>1</v>
      </c>
      <c r="E196" s="159">
        <v>2</v>
      </c>
      <c r="F196" s="160">
        <v>0.6</v>
      </c>
      <c r="G196" s="159">
        <f t="shared" si="97"/>
        <v>1.2</v>
      </c>
      <c r="H196" s="161">
        <v>35</v>
      </c>
      <c r="I196" s="159">
        <f t="shared" si="98"/>
        <v>0.42</v>
      </c>
      <c r="J196" s="159">
        <f t="shared" si="100"/>
        <v>0.42</v>
      </c>
      <c r="K196" s="159">
        <v>0</v>
      </c>
      <c r="L196" s="159">
        <v>0</v>
      </c>
      <c r="M196" s="159">
        <f t="shared" si="99"/>
        <v>0.42</v>
      </c>
      <c r="N196" s="161">
        <v>65</v>
      </c>
      <c r="O196" s="159">
        <f t="shared" si="101"/>
        <v>0.78</v>
      </c>
      <c r="P196" s="159">
        <v>0</v>
      </c>
      <c r="Q196" s="160">
        <v>0</v>
      </c>
    </row>
    <row r="197" spans="1:17" s="124" customFormat="1" ht="15.75" customHeight="1" thickBot="1">
      <c r="A197" s="157"/>
      <c r="B197" s="158">
        <v>5</v>
      </c>
      <c r="C197" s="158" t="s">
        <v>122</v>
      </c>
      <c r="D197" s="159">
        <v>0</v>
      </c>
      <c r="E197" s="159">
        <v>0</v>
      </c>
      <c r="F197" s="160">
        <v>0.1</v>
      </c>
      <c r="G197" s="159">
        <f t="shared" si="97"/>
        <v>0</v>
      </c>
      <c r="H197" s="161">
        <v>35</v>
      </c>
      <c r="I197" s="159">
        <f t="shared" si="98"/>
        <v>0</v>
      </c>
      <c r="J197" s="159">
        <f t="shared" si="100"/>
        <v>0</v>
      </c>
      <c r="K197" s="159">
        <v>0</v>
      </c>
      <c r="L197" s="159">
        <v>0</v>
      </c>
      <c r="M197" s="159">
        <f t="shared" si="99"/>
        <v>0</v>
      </c>
      <c r="N197" s="161">
        <v>65</v>
      </c>
      <c r="O197" s="159">
        <f t="shared" si="101"/>
        <v>0</v>
      </c>
      <c r="P197" s="159">
        <v>0</v>
      </c>
      <c r="Q197" s="160">
        <v>0</v>
      </c>
    </row>
    <row r="198" spans="1:17" s="124" customFormat="1" ht="15.75" customHeight="1" thickBot="1">
      <c r="A198" s="157"/>
      <c r="B198" s="158">
        <v>6</v>
      </c>
      <c r="C198" s="158" t="s">
        <v>120</v>
      </c>
      <c r="D198" s="159">
        <v>0</v>
      </c>
      <c r="E198" s="159">
        <v>0</v>
      </c>
      <c r="F198" s="160">
        <v>0</v>
      </c>
      <c r="G198" s="159">
        <f t="shared" si="97"/>
        <v>0</v>
      </c>
      <c r="H198" s="161">
        <v>0</v>
      </c>
      <c r="I198" s="159">
        <f t="shared" si="98"/>
        <v>0</v>
      </c>
      <c r="J198" s="159">
        <f t="shared" si="100"/>
        <v>0</v>
      </c>
      <c r="K198" s="159">
        <v>0</v>
      </c>
      <c r="L198" s="159">
        <v>0</v>
      </c>
      <c r="M198" s="159">
        <f t="shared" si="99"/>
        <v>0</v>
      </c>
      <c r="N198" s="161"/>
      <c r="O198" s="159">
        <f t="shared" si="101"/>
        <v>0</v>
      </c>
      <c r="P198" s="159">
        <v>0</v>
      </c>
      <c r="Q198" s="160">
        <v>0</v>
      </c>
    </row>
    <row r="199" spans="1:17" s="124" customFormat="1" ht="15.75" customHeight="1" thickBot="1">
      <c r="A199" s="157"/>
      <c r="B199" s="162"/>
      <c r="C199" s="163" t="s">
        <v>23</v>
      </c>
      <c r="D199" s="159">
        <f>SUM(D193:D198)</f>
        <v>37</v>
      </c>
      <c r="E199" s="159">
        <f t="shared" ref="E199" si="102">SUM(E193:E198)</f>
        <v>40</v>
      </c>
      <c r="F199" s="159">
        <f t="shared" ref="F199" si="103">SUM(F193:F198)</f>
        <v>1.9500000000000002</v>
      </c>
      <c r="G199" s="159">
        <f t="shared" ref="G199" si="104">SUM(G193:G198)</f>
        <v>38.35</v>
      </c>
      <c r="H199" s="159"/>
      <c r="I199" s="159">
        <f t="shared" ref="I199:M199" si="105">SUM(I193:I198)</f>
        <v>13.52</v>
      </c>
      <c r="J199" s="159">
        <f t="shared" si="105"/>
        <v>13.52</v>
      </c>
      <c r="K199" s="159">
        <f t="shared" si="105"/>
        <v>0</v>
      </c>
      <c r="L199" s="159">
        <f t="shared" si="105"/>
        <v>0</v>
      </c>
      <c r="M199" s="159">
        <f t="shared" si="105"/>
        <v>13.52</v>
      </c>
      <c r="N199" s="159"/>
      <c r="O199" s="159">
        <f t="shared" ref="O199:Q199" si="106">SUM(O193:O198)</f>
        <v>24.830000000000002</v>
      </c>
      <c r="P199" s="159">
        <f t="shared" si="106"/>
        <v>0</v>
      </c>
      <c r="Q199" s="159">
        <f t="shared" si="106"/>
        <v>0</v>
      </c>
    </row>
    <row r="200" spans="1:17" ht="15.75" customHeight="1"/>
    <row r="201" spans="1:17" ht="15.75" customHeight="1"/>
    <row r="202" spans="1:17" ht="15.75" customHeight="1"/>
    <row r="203" spans="1:17" ht="15.75" customHeight="1"/>
    <row r="204" spans="1:17" ht="15.75" customHeight="1"/>
    <row r="205" spans="1:17" ht="15.75" customHeight="1"/>
    <row r="206" spans="1:17" ht="15.75" customHeight="1"/>
    <row r="207" spans="1:17" ht="15.75" customHeight="1"/>
    <row r="208" spans="1:17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06">
    <mergeCell ref="F25:F26"/>
    <mergeCell ref="G25:G26"/>
    <mergeCell ref="D2:H2"/>
    <mergeCell ref="D3:I3"/>
    <mergeCell ref="B4:E4"/>
    <mergeCell ref="B5:D5"/>
    <mergeCell ref="F5:G5"/>
    <mergeCell ref="J5:K5"/>
    <mergeCell ref="O5:Q5"/>
    <mergeCell ref="I6:I7"/>
    <mergeCell ref="J6:M6"/>
    <mergeCell ref="N6:N7"/>
    <mergeCell ref="O6:O7"/>
    <mergeCell ref="P6:Q6"/>
    <mergeCell ref="B6:B7"/>
    <mergeCell ref="C6:C7"/>
    <mergeCell ref="D6:D7"/>
    <mergeCell ref="B37:E37"/>
    <mergeCell ref="B38:D38"/>
    <mergeCell ref="F38:G38"/>
    <mergeCell ref="J38:K38"/>
    <mergeCell ref="O38:Q38"/>
    <mergeCell ref="H25:H26"/>
    <mergeCell ref="O24:Q24"/>
    <mergeCell ref="P25:Q25"/>
    <mergeCell ref="E6:E7"/>
    <mergeCell ref="F6:F7"/>
    <mergeCell ref="G6:G7"/>
    <mergeCell ref="H6:H7"/>
    <mergeCell ref="O25:O26"/>
    <mergeCell ref="J25:M25"/>
    <mergeCell ref="N25:N26"/>
    <mergeCell ref="B23:E23"/>
    <mergeCell ref="B24:D24"/>
    <mergeCell ref="F24:G24"/>
    <mergeCell ref="J24:K24"/>
    <mergeCell ref="B25:B26"/>
    <mergeCell ref="C25:C26"/>
    <mergeCell ref="I25:I26"/>
    <mergeCell ref="D25:D26"/>
    <mergeCell ref="E25:E26"/>
    <mergeCell ref="O39:O40"/>
    <mergeCell ref="P39:Q39"/>
    <mergeCell ref="B56:E56"/>
    <mergeCell ref="B57:D57"/>
    <mergeCell ref="F57:G57"/>
    <mergeCell ref="J57:K57"/>
    <mergeCell ref="O57:Q57"/>
    <mergeCell ref="G39:G40"/>
    <mergeCell ref="H39:H40"/>
    <mergeCell ref="I39:I40"/>
    <mergeCell ref="J39:M39"/>
    <mergeCell ref="N39:N40"/>
    <mergeCell ref="B39:B40"/>
    <mergeCell ref="C39:C40"/>
    <mergeCell ref="D39:D40"/>
    <mergeCell ref="E39:E40"/>
    <mergeCell ref="F39:F40"/>
    <mergeCell ref="O58:O59"/>
    <mergeCell ref="P58:Q58"/>
    <mergeCell ref="B70:E70"/>
    <mergeCell ref="B71:D71"/>
    <mergeCell ref="F71:G71"/>
    <mergeCell ref="J71:K71"/>
    <mergeCell ref="O71:Q71"/>
    <mergeCell ref="G58:G59"/>
    <mergeCell ref="H58:H59"/>
    <mergeCell ref="I58:I59"/>
    <mergeCell ref="J58:M58"/>
    <mergeCell ref="N58:N59"/>
    <mergeCell ref="B58:B59"/>
    <mergeCell ref="C58:C59"/>
    <mergeCell ref="D58:D59"/>
    <mergeCell ref="E58:E59"/>
    <mergeCell ref="F58:F59"/>
    <mergeCell ref="O72:O73"/>
    <mergeCell ref="P72:Q72"/>
    <mergeCell ref="B89:E89"/>
    <mergeCell ref="B90:D90"/>
    <mergeCell ref="F90:G90"/>
    <mergeCell ref="J90:K90"/>
    <mergeCell ref="O90:Q90"/>
    <mergeCell ref="G72:G73"/>
    <mergeCell ref="H72:H73"/>
    <mergeCell ref="I72:I73"/>
    <mergeCell ref="J72:M72"/>
    <mergeCell ref="N72:N73"/>
    <mergeCell ref="B72:B73"/>
    <mergeCell ref="C72:C73"/>
    <mergeCell ref="D72:D73"/>
    <mergeCell ref="E72:E73"/>
    <mergeCell ref="F72:F73"/>
    <mergeCell ref="O91:O92"/>
    <mergeCell ref="P91:Q91"/>
    <mergeCell ref="B103:E103"/>
    <mergeCell ref="B104:D104"/>
    <mergeCell ref="F104:G104"/>
    <mergeCell ref="J104:K104"/>
    <mergeCell ref="O104:Q104"/>
    <mergeCell ref="G91:G92"/>
    <mergeCell ref="H91:H92"/>
    <mergeCell ref="I91:I92"/>
    <mergeCell ref="J91:M91"/>
    <mergeCell ref="N91:N92"/>
    <mergeCell ref="B91:B92"/>
    <mergeCell ref="C91:C92"/>
    <mergeCell ref="D91:D92"/>
    <mergeCell ref="E91:E92"/>
    <mergeCell ref="F91:F92"/>
    <mergeCell ref="O105:O106"/>
    <mergeCell ref="P105:Q105"/>
    <mergeCell ref="B122:E122"/>
    <mergeCell ref="B123:D123"/>
    <mergeCell ref="F123:G123"/>
    <mergeCell ref="J123:K123"/>
    <mergeCell ref="O123:Q123"/>
    <mergeCell ref="G105:G106"/>
    <mergeCell ref="H105:H106"/>
    <mergeCell ref="I105:I106"/>
    <mergeCell ref="J105:M105"/>
    <mergeCell ref="N105:N106"/>
    <mergeCell ref="B105:B106"/>
    <mergeCell ref="C105:C106"/>
    <mergeCell ref="D105:D106"/>
    <mergeCell ref="E105:E106"/>
    <mergeCell ref="F105:F106"/>
    <mergeCell ref="O124:O125"/>
    <mergeCell ref="P124:Q124"/>
    <mergeCell ref="B136:E136"/>
    <mergeCell ref="B137:D137"/>
    <mergeCell ref="F137:G137"/>
    <mergeCell ref="J137:K137"/>
    <mergeCell ref="O137:Q137"/>
    <mergeCell ref="G124:G125"/>
    <mergeCell ref="H124:H125"/>
    <mergeCell ref="I124:I125"/>
    <mergeCell ref="J124:M124"/>
    <mergeCell ref="N124:N125"/>
    <mergeCell ref="B124:B125"/>
    <mergeCell ref="C124:C125"/>
    <mergeCell ref="D124:D125"/>
    <mergeCell ref="E124:E125"/>
    <mergeCell ref="F124:F125"/>
    <mergeCell ref="O138:O139"/>
    <mergeCell ref="P138:Q138"/>
    <mergeCell ref="B155:E155"/>
    <mergeCell ref="B156:D156"/>
    <mergeCell ref="F156:G156"/>
    <mergeCell ref="J156:K156"/>
    <mergeCell ref="O156:Q156"/>
    <mergeCell ref="G138:G139"/>
    <mergeCell ref="H138:H139"/>
    <mergeCell ref="I138:I139"/>
    <mergeCell ref="J138:M138"/>
    <mergeCell ref="N138:N139"/>
    <mergeCell ref="B138:B139"/>
    <mergeCell ref="C138:C139"/>
    <mergeCell ref="D138:D139"/>
    <mergeCell ref="E138:E139"/>
    <mergeCell ref="F138:F139"/>
    <mergeCell ref="O157:O158"/>
    <mergeCell ref="P157:Q157"/>
    <mergeCell ref="B169:E169"/>
    <mergeCell ref="B170:D170"/>
    <mergeCell ref="F170:G170"/>
    <mergeCell ref="J170:K170"/>
    <mergeCell ref="O170:Q170"/>
    <mergeCell ref="G157:G158"/>
    <mergeCell ref="H157:H158"/>
    <mergeCell ref="I157:I158"/>
    <mergeCell ref="J157:M157"/>
    <mergeCell ref="N157:N158"/>
    <mergeCell ref="B157:B158"/>
    <mergeCell ref="C157:C158"/>
    <mergeCell ref="D157:D158"/>
    <mergeCell ref="E157:E158"/>
    <mergeCell ref="F157:F158"/>
    <mergeCell ref="O171:O172"/>
    <mergeCell ref="P171:Q171"/>
    <mergeCell ref="B188:E188"/>
    <mergeCell ref="B189:D189"/>
    <mergeCell ref="F189:G189"/>
    <mergeCell ref="J189:K189"/>
    <mergeCell ref="O189:Q189"/>
    <mergeCell ref="G171:G172"/>
    <mergeCell ref="H171:H172"/>
    <mergeCell ref="I171:I172"/>
    <mergeCell ref="J171:M171"/>
    <mergeCell ref="N171:N172"/>
    <mergeCell ref="B171:B172"/>
    <mergeCell ref="C171:C172"/>
    <mergeCell ref="D171:D172"/>
    <mergeCell ref="E171:E172"/>
    <mergeCell ref="F171:F172"/>
    <mergeCell ref="O190:O191"/>
    <mergeCell ref="P190:Q190"/>
    <mergeCell ref="G190:G191"/>
    <mergeCell ref="H190:H191"/>
    <mergeCell ref="I190:I191"/>
    <mergeCell ref="J190:M190"/>
    <mergeCell ref="N190:N191"/>
    <mergeCell ref="B190:B191"/>
    <mergeCell ref="C190:C191"/>
    <mergeCell ref="D190:D191"/>
    <mergeCell ref="E190:E191"/>
    <mergeCell ref="F190:F19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6"/>
  <sheetViews>
    <sheetView topLeftCell="B37" workbookViewId="0">
      <selection activeCell="C48" sqref="C48"/>
    </sheetView>
  </sheetViews>
  <sheetFormatPr defaultColWidth="12.5703125" defaultRowHeight="15" customHeight="1"/>
  <cols>
    <col min="1" max="2" width="6.28515625" customWidth="1"/>
    <col min="3" max="3" width="32.28515625" style="230" customWidth="1"/>
    <col min="4" max="4" width="26.140625" customWidth="1"/>
    <col min="5" max="5" width="13.140625" customWidth="1"/>
    <col min="6" max="6" width="12.5703125" customWidth="1"/>
    <col min="7" max="7" width="30" customWidth="1"/>
    <col min="8" max="8" width="20.85546875" customWidth="1"/>
    <col min="9" max="9" width="12.5703125" customWidth="1"/>
    <col min="10" max="26" width="14.42578125" customWidth="1"/>
  </cols>
  <sheetData>
    <row r="1" spans="1:12" ht="18.75" customHeight="1">
      <c r="A1" s="33"/>
      <c r="B1" s="311" t="s">
        <v>82</v>
      </c>
      <c r="C1" s="288"/>
      <c r="D1" s="288"/>
      <c r="E1" s="288"/>
      <c r="F1" s="288"/>
      <c r="G1" s="288"/>
      <c r="H1" s="288"/>
      <c r="I1" s="288"/>
      <c r="J1" s="10"/>
      <c r="K1" s="10"/>
      <c r="L1" s="10"/>
    </row>
    <row r="2" spans="1:12" ht="20.25" customHeight="1">
      <c r="A2" s="33"/>
      <c r="B2" s="311" t="s">
        <v>123</v>
      </c>
      <c r="C2" s="288"/>
      <c r="D2" s="288"/>
      <c r="E2" s="288"/>
      <c r="F2" s="288"/>
      <c r="G2" s="288"/>
      <c r="H2" s="288"/>
      <c r="I2" s="288"/>
      <c r="J2" s="10"/>
      <c r="K2" s="10"/>
      <c r="L2" s="10"/>
    </row>
    <row r="3" spans="1:12" ht="19.5" customHeight="1">
      <c r="A3" s="46"/>
      <c r="B3" s="342" t="s">
        <v>124</v>
      </c>
      <c r="C3" s="288"/>
      <c r="D3" s="288"/>
      <c r="E3" s="288"/>
      <c r="F3" s="288"/>
      <c r="G3" s="288"/>
      <c r="H3" s="288"/>
      <c r="I3" s="288"/>
      <c r="J3" s="10"/>
      <c r="K3" s="10"/>
      <c r="L3" s="10"/>
    </row>
    <row r="4" spans="1:12" ht="15.75" customHeight="1">
      <c r="A4" s="47"/>
      <c r="B4" s="47"/>
      <c r="C4" s="47"/>
      <c r="D4" s="47"/>
      <c r="E4" s="47"/>
      <c r="F4" s="47"/>
      <c r="G4" s="47"/>
      <c r="H4" s="47"/>
      <c r="I4" s="47"/>
      <c r="J4" s="10"/>
      <c r="K4" s="10"/>
      <c r="L4" s="10"/>
    </row>
    <row r="5" spans="1:12" ht="24" customHeight="1">
      <c r="A5" s="36"/>
      <c r="B5" s="36" t="s">
        <v>85</v>
      </c>
      <c r="C5" s="167"/>
      <c r="D5" s="312" t="s">
        <v>268</v>
      </c>
      <c r="E5" s="288"/>
      <c r="F5" s="312" t="s">
        <v>269</v>
      </c>
      <c r="G5" s="288"/>
      <c r="H5" s="312" t="s">
        <v>270</v>
      </c>
      <c r="I5" s="288"/>
      <c r="J5" s="10"/>
      <c r="K5" s="10"/>
      <c r="L5" s="10"/>
    </row>
    <row r="6" spans="1:12" s="126" customFormat="1" ht="15.75" customHeight="1">
      <c r="A6" s="164"/>
      <c r="B6" s="325" t="s">
        <v>125</v>
      </c>
      <c r="C6" s="328" t="s">
        <v>3</v>
      </c>
      <c r="D6" s="331" t="s">
        <v>126</v>
      </c>
      <c r="E6" s="332"/>
      <c r="F6" s="332"/>
      <c r="G6" s="332"/>
      <c r="H6" s="332"/>
      <c r="I6" s="333"/>
      <c r="J6" s="165"/>
      <c r="K6" s="165"/>
      <c r="L6" s="165"/>
    </row>
    <row r="7" spans="1:12" s="126" customFormat="1" ht="21" customHeight="1">
      <c r="A7" s="164"/>
      <c r="B7" s="326"/>
      <c r="C7" s="329"/>
      <c r="D7" s="331" t="s">
        <v>127</v>
      </c>
      <c r="E7" s="333"/>
      <c r="F7" s="334" t="s">
        <v>128</v>
      </c>
      <c r="G7" s="333"/>
      <c r="H7" s="334" t="s">
        <v>10</v>
      </c>
      <c r="I7" s="333"/>
      <c r="J7" s="165"/>
      <c r="K7" s="165"/>
      <c r="L7" s="165"/>
    </row>
    <row r="8" spans="1:12" s="126" customFormat="1" ht="25.5" customHeight="1">
      <c r="A8" s="164"/>
      <c r="B8" s="327"/>
      <c r="C8" s="330"/>
      <c r="D8" s="166" t="s">
        <v>129</v>
      </c>
      <c r="E8" s="166" t="s">
        <v>67</v>
      </c>
      <c r="F8" s="166" t="s">
        <v>129</v>
      </c>
      <c r="G8" s="166" t="s">
        <v>67</v>
      </c>
      <c r="H8" s="166" t="s">
        <v>129</v>
      </c>
      <c r="I8" s="166" t="s">
        <v>67</v>
      </c>
      <c r="J8" s="165"/>
      <c r="K8" s="165"/>
      <c r="L8" s="165"/>
    </row>
    <row r="9" spans="1:12" s="126" customFormat="1" ht="15.75" customHeight="1">
      <c r="A9" s="164"/>
      <c r="B9" s="166">
        <v>1</v>
      </c>
      <c r="C9" s="229">
        <v>2</v>
      </c>
      <c r="D9" s="166">
        <v>3</v>
      </c>
      <c r="E9" s="166">
        <v>4</v>
      </c>
      <c r="F9" s="166">
        <v>5</v>
      </c>
      <c r="G9" s="166">
        <v>6</v>
      </c>
      <c r="H9" s="166">
        <v>7</v>
      </c>
      <c r="I9" s="166">
        <v>8</v>
      </c>
      <c r="J9" s="165"/>
      <c r="K9" s="165"/>
      <c r="L9" s="165"/>
    </row>
    <row r="10" spans="1:12" s="126" customFormat="1" ht="15.75" customHeight="1">
      <c r="A10" s="164"/>
      <c r="B10" s="166">
        <v>1</v>
      </c>
      <c r="C10" s="269" t="s">
        <v>298</v>
      </c>
      <c r="D10" s="166">
        <v>2</v>
      </c>
      <c r="E10" s="166">
        <v>15</v>
      </c>
      <c r="F10" s="166">
        <v>0</v>
      </c>
      <c r="G10" s="166">
        <v>0</v>
      </c>
      <c r="H10" s="166">
        <v>5</v>
      </c>
      <c r="I10" s="166">
        <v>30</v>
      </c>
      <c r="J10" s="165"/>
      <c r="K10" s="165"/>
      <c r="L10" s="165"/>
    </row>
    <row r="11" spans="1:12" s="126" customFormat="1" ht="15.75" customHeight="1">
      <c r="A11" s="164"/>
      <c r="B11" s="166">
        <v>2</v>
      </c>
      <c r="C11" s="269" t="s">
        <v>300</v>
      </c>
      <c r="D11" s="166">
        <v>2</v>
      </c>
      <c r="E11" s="166">
        <v>10</v>
      </c>
      <c r="F11" s="166">
        <v>0</v>
      </c>
      <c r="G11" s="166">
        <v>0</v>
      </c>
      <c r="H11" s="166">
        <v>4</v>
      </c>
      <c r="I11" s="166">
        <v>21</v>
      </c>
      <c r="J11" s="165"/>
      <c r="K11" s="165"/>
      <c r="L11" s="165"/>
    </row>
    <row r="12" spans="1:12" s="126" customFormat="1" ht="15.75" customHeight="1">
      <c r="A12" s="164"/>
      <c r="B12" s="166">
        <v>3</v>
      </c>
      <c r="C12" s="269" t="s">
        <v>301</v>
      </c>
      <c r="D12" s="166">
        <v>1</v>
      </c>
      <c r="E12" s="166">
        <v>4</v>
      </c>
      <c r="F12" s="166">
        <v>0</v>
      </c>
      <c r="G12" s="166">
        <v>0</v>
      </c>
      <c r="H12" s="166">
        <f t="shared" ref="H12:I12" si="0">SUM(D12+F12)</f>
        <v>1</v>
      </c>
      <c r="I12" s="166">
        <f t="shared" si="0"/>
        <v>4</v>
      </c>
      <c r="J12" s="165"/>
      <c r="K12" s="165"/>
      <c r="L12" s="165"/>
    </row>
    <row r="13" spans="1:12" s="126" customFormat="1" ht="15.75" customHeight="1">
      <c r="A13" s="164"/>
      <c r="B13" s="166">
        <v>4</v>
      </c>
      <c r="C13" s="270" t="s">
        <v>303</v>
      </c>
      <c r="D13" s="166">
        <v>2</v>
      </c>
      <c r="E13" s="166">
        <v>12</v>
      </c>
      <c r="F13" s="166">
        <v>0</v>
      </c>
      <c r="G13" s="166">
        <v>0</v>
      </c>
      <c r="H13" s="166">
        <v>5</v>
      </c>
      <c r="I13" s="166">
        <v>18</v>
      </c>
      <c r="J13" s="165"/>
      <c r="K13" s="165"/>
      <c r="L13" s="165"/>
    </row>
    <row r="14" spans="1:12" s="126" customFormat="1" ht="15.75" customHeight="1">
      <c r="A14" s="164"/>
      <c r="B14" s="171">
        <v>5</v>
      </c>
      <c r="C14" s="269" t="s">
        <v>302</v>
      </c>
      <c r="D14" s="171">
        <v>1</v>
      </c>
      <c r="E14" s="171">
        <v>6</v>
      </c>
      <c r="F14" s="171">
        <v>0</v>
      </c>
      <c r="G14" s="171">
        <v>0</v>
      </c>
      <c r="H14" s="166">
        <v>2</v>
      </c>
      <c r="I14" s="166">
        <v>9</v>
      </c>
      <c r="J14" s="165"/>
      <c r="K14" s="165"/>
      <c r="L14" s="165"/>
    </row>
    <row r="15" spans="1:12" s="170" customFormat="1" ht="15.75" customHeight="1">
      <c r="A15" s="169"/>
      <c r="B15" s="172">
        <v>6</v>
      </c>
      <c r="C15" s="269" t="s">
        <v>299</v>
      </c>
      <c r="D15" s="172">
        <v>2</v>
      </c>
      <c r="E15" s="172">
        <v>13</v>
      </c>
      <c r="F15" s="172">
        <v>0</v>
      </c>
      <c r="G15" s="172">
        <v>0</v>
      </c>
      <c r="H15" s="166">
        <v>4</v>
      </c>
      <c r="I15" s="166">
        <v>16</v>
      </c>
    </row>
    <row r="16" spans="1:12" s="170" customFormat="1" ht="15.75" customHeight="1">
      <c r="A16" s="169"/>
      <c r="B16" s="252">
        <v>7</v>
      </c>
      <c r="C16" s="270" t="s">
        <v>304</v>
      </c>
      <c r="D16" s="166">
        <v>2</v>
      </c>
      <c r="E16" s="166">
        <v>12</v>
      </c>
      <c r="F16" s="166">
        <v>0</v>
      </c>
      <c r="G16" s="166">
        <v>0</v>
      </c>
      <c r="H16" s="166">
        <v>5</v>
      </c>
      <c r="I16" s="166">
        <v>18</v>
      </c>
    </row>
    <row r="17" spans="1:9" s="170" customFormat="1" ht="15.75" customHeight="1">
      <c r="A17" s="169"/>
      <c r="B17" s="172">
        <v>8</v>
      </c>
      <c r="C17" s="270" t="s">
        <v>305</v>
      </c>
      <c r="D17" s="252">
        <v>1</v>
      </c>
      <c r="E17" s="252">
        <v>6</v>
      </c>
      <c r="F17" s="252">
        <v>0</v>
      </c>
      <c r="G17" s="252">
        <v>0</v>
      </c>
      <c r="H17" s="166">
        <v>2</v>
      </c>
      <c r="I17" s="166">
        <v>9</v>
      </c>
    </row>
    <row r="18" spans="1:9" s="170" customFormat="1" ht="15.75" customHeight="1">
      <c r="A18" s="169"/>
      <c r="B18" s="252">
        <v>9</v>
      </c>
      <c r="C18" s="270" t="s">
        <v>306</v>
      </c>
      <c r="D18" s="172">
        <v>2</v>
      </c>
      <c r="E18" s="172">
        <v>13</v>
      </c>
      <c r="F18" s="172">
        <v>0</v>
      </c>
      <c r="G18" s="172">
        <v>0</v>
      </c>
      <c r="H18" s="166">
        <v>4</v>
      </c>
      <c r="I18" s="166">
        <v>16</v>
      </c>
    </row>
    <row r="19" spans="1:9" ht="15.75" customHeight="1">
      <c r="A19" s="48"/>
      <c r="B19" s="48"/>
      <c r="C19" s="48"/>
      <c r="D19" s="324" t="s">
        <v>130</v>
      </c>
      <c r="E19" s="288"/>
      <c r="F19" s="288"/>
      <c r="G19" s="288"/>
      <c r="H19" s="288"/>
      <c r="I19" s="48"/>
    </row>
    <row r="20" spans="1:9" ht="15.75" customHeight="1">
      <c r="A20" s="49"/>
      <c r="B20" s="49"/>
    </row>
    <row r="21" spans="1:9" s="126" customFormat="1" ht="15.75" customHeight="1">
      <c r="A21" s="137"/>
      <c r="B21" s="325" t="s">
        <v>125</v>
      </c>
      <c r="C21" s="328" t="s">
        <v>3</v>
      </c>
      <c r="D21" s="331" t="s">
        <v>131</v>
      </c>
      <c r="E21" s="332"/>
      <c r="F21" s="332"/>
      <c r="G21" s="332"/>
      <c r="H21" s="332"/>
      <c r="I21" s="333"/>
    </row>
    <row r="22" spans="1:9" s="126" customFormat="1" ht="15.75" customHeight="1">
      <c r="A22" s="168"/>
      <c r="B22" s="326"/>
      <c r="C22" s="329"/>
      <c r="D22" s="331" t="s">
        <v>127</v>
      </c>
      <c r="E22" s="333"/>
      <c r="F22" s="334" t="s">
        <v>128</v>
      </c>
      <c r="G22" s="333"/>
      <c r="H22" s="334" t="s">
        <v>10</v>
      </c>
      <c r="I22" s="333"/>
    </row>
    <row r="23" spans="1:9" s="126" customFormat="1" ht="15.75" customHeight="1">
      <c r="A23" s="137"/>
      <c r="B23" s="327"/>
      <c r="C23" s="330"/>
      <c r="D23" s="166" t="s">
        <v>129</v>
      </c>
      <c r="E23" s="166" t="s">
        <v>67</v>
      </c>
      <c r="F23" s="166" t="s">
        <v>129</v>
      </c>
      <c r="G23" s="166" t="s">
        <v>67</v>
      </c>
      <c r="H23" s="166" t="s">
        <v>129</v>
      </c>
      <c r="I23" s="166" t="s">
        <v>67</v>
      </c>
    </row>
    <row r="24" spans="1:9" s="126" customFormat="1" ht="15.75" customHeight="1">
      <c r="A24" s="164"/>
      <c r="B24" s="166">
        <v>1</v>
      </c>
      <c r="C24" s="229">
        <v>2</v>
      </c>
      <c r="D24" s="166">
        <v>3</v>
      </c>
      <c r="E24" s="166">
        <v>4</v>
      </c>
      <c r="F24" s="166">
        <v>5</v>
      </c>
      <c r="G24" s="166">
        <v>6</v>
      </c>
      <c r="H24" s="166">
        <v>7</v>
      </c>
      <c r="I24" s="166">
        <v>8</v>
      </c>
    </row>
    <row r="25" spans="1:9" s="126" customFormat="1" ht="15.75" customHeight="1">
      <c r="A25" s="164"/>
      <c r="B25" s="166">
        <v>1</v>
      </c>
      <c r="C25" s="269" t="s">
        <v>298</v>
      </c>
      <c r="D25" s="166">
        <v>2</v>
      </c>
      <c r="E25" s="166">
        <v>15</v>
      </c>
      <c r="F25" s="166">
        <v>0</v>
      </c>
      <c r="G25" s="166">
        <v>0</v>
      </c>
      <c r="H25" s="166">
        <v>5</v>
      </c>
      <c r="I25" s="166">
        <v>30</v>
      </c>
    </row>
    <row r="26" spans="1:9" s="126" customFormat="1" ht="15.75" customHeight="1">
      <c r="A26" s="164"/>
      <c r="B26" s="166">
        <v>2</v>
      </c>
      <c r="C26" s="269" t="s">
        <v>300</v>
      </c>
      <c r="D26" s="166">
        <v>2</v>
      </c>
      <c r="E26" s="166">
        <v>10</v>
      </c>
      <c r="F26" s="166">
        <v>0</v>
      </c>
      <c r="G26" s="166">
        <v>0</v>
      </c>
      <c r="H26" s="166">
        <v>4</v>
      </c>
      <c r="I26" s="166">
        <v>21</v>
      </c>
    </row>
    <row r="27" spans="1:9" s="126" customFormat="1" ht="15.75" customHeight="1">
      <c r="A27" s="164"/>
      <c r="B27" s="166">
        <v>3</v>
      </c>
      <c r="C27" s="269" t="s">
        <v>301</v>
      </c>
      <c r="D27" s="166">
        <v>1</v>
      </c>
      <c r="E27" s="166">
        <v>4</v>
      </c>
      <c r="F27" s="166">
        <v>0</v>
      </c>
      <c r="G27" s="166">
        <v>0</v>
      </c>
      <c r="H27" s="166">
        <f t="shared" ref="H27" si="1">SUM(D27+F27)</f>
        <v>1</v>
      </c>
      <c r="I27" s="166">
        <f t="shared" ref="I27" si="2">SUM(E27+G27)</f>
        <v>4</v>
      </c>
    </row>
    <row r="28" spans="1:9" s="126" customFormat="1" ht="15.75" customHeight="1">
      <c r="B28" s="166">
        <v>4</v>
      </c>
      <c r="C28" s="270" t="s">
        <v>303</v>
      </c>
      <c r="D28" s="166">
        <v>2</v>
      </c>
      <c r="E28" s="166">
        <v>12</v>
      </c>
      <c r="F28" s="166">
        <v>0</v>
      </c>
      <c r="G28" s="166">
        <v>0</v>
      </c>
      <c r="H28" s="166">
        <v>5</v>
      </c>
      <c r="I28" s="166">
        <v>18</v>
      </c>
    </row>
    <row r="29" spans="1:9" s="126" customFormat="1" ht="15.75" customHeight="1">
      <c r="B29" s="171">
        <v>5</v>
      </c>
      <c r="C29" s="269" t="s">
        <v>302</v>
      </c>
      <c r="D29" s="244">
        <v>1</v>
      </c>
      <c r="E29" s="244">
        <v>6</v>
      </c>
      <c r="F29" s="244">
        <v>0</v>
      </c>
      <c r="G29" s="244">
        <v>0</v>
      </c>
      <c r="H29" s="166">
        <v>2</v>
      </c>
      <c r="I29" s="166">
        <v>9</v>
      </c>
    </row>
    <row r="30" spans="1:9" s="107" customFormat="1" ht="15.75" customHeight="1">
      <c r="B30" s="172">
        <v>6</v>
      </c>
      <c r="C30" s="269" t="s">
        <v>299</v>
      </c>
      <c r="D30" s="172">
        <v>2</v>
      </c>
      <c r="E30" s="172">
        <v>13</v>
      </c>
      <c r="F30" s="172">
        <v>0</v>
      </c>
      <c r="G30" s="172">
        <v>0</v>
      </c>
      <c r="H30" s="166">
        <v>4</v>
      </c>
      <c r="I30" s="166">
        <v>16</v>
      </c>
    </row>
    <row r="31" spans="1:9" s="251" customFormat="1" ht="15.75" customHeight="1">
      <c r="B31" s="252">
        <v>7</v>
      </c>
      <c r="C31" s="270" t="s">
        <v>304</v>
      </c>
      <c r="D31" s="166">
        <v>2</v>
      </c>
      <c r="E31" s="166">
        <v>12</v>
      </c>
      <c r="F31" s="166">
        <v>0</v>
      </c>
      <c r="G31" s="166">
        <v>0</v>
      </c>
      <c r="H31" s="166">
        <v>5</v>
      </c>
      <c r="I31" s="166">
        <v>18</v>
      </c>
    </row>
    <row r="32" spans="1:9" s="251" customFormat="1" ht="15.75" customHeight="1">
      <c r="B32" s="172">
        <v>8</v>
      </c>
      <c r="C32" s="270" t="s">
        <v>305</v>
      </c>
      <c r="D32" s="252">
        <v>1</v>
      </c>
      <c r="E32" s="252">
        <v>6</v>
      </c>
      <c r="F32" s="252">
        <v>0</v>
      </c>
      <c r="G32" s="252">
        <v>0</v>
      </c>
      <c r="H32" s="166">
        <v>2</v>
      </c>
      <c r="I32" s="166">
        <v>9</v>
      </c>
    </row>
    <row r="33" spans="1:12" s="251" customFormat="1" ht="15.75" customHeight="1">
      <c r="B33" s="252">
        <v>9</v>
      </c>
      <c r="C33" s="270" t="s">
        <v>306</v>
      </c>
      <c r="D33" s="172">
        <v>2</v>
      </c>
      <c r="E33" s="172">
        <v>13</v>
      </c>
      <c r="F33" s="172">
        <v>0</v>
      </c>
      <c r="G33" s="172">
        <v>0</v>
      </c>
      <c r="H33" s="166">
        <v>4</v>
      </c>
      <c r="I33" s="166">
        <v>16</v>
      </c>
    </row>
    <row r="34" spans="1:12" ht="15.75" customHeight="1">
      <c r="A34" s="35"/>
      <c r="B34" s="323" t="s">
        <v>82</v>
      </c>
      <c r="C34" s="288"/>
      <c r="D34" s="288"/>
      <c r="E34" s="288"/>
      <c r="F34" s="288"/>
      <c r="G34" s="288"/>
      <c r="H34" s="288"/>
    </row>
    <row r="35" spans="1:12" ht="25.5" customHeight="1">
      <c r="A35" s="33"/>
      <c r="B35" s="311" t="s">
        <v>132</v>
      </c>
      <c r="C35" s="288"/>
      <c r="D35" s="288"/>
      <c r="E35" s="288"/>
      <c r="F35" s="288"/>
      <c r="G35" s="288"/>
      <c r="H35" s="288"/>
      <c r="I35" s="10"/>
      <c r="J35" s="10"/>
      <c r="K35" s="10"/>
      <c r="L35" s="10"/>
    </row>
    <row r="36" spans="1:12" ht="21" customHeight="1">
      <c r="A36" s="50"/>
      <c r="B36" s="51" t="s">
        <v>133</v>
      </c>
      <c r="C36" s="177"/>
      <c r="D36" s="50" t="s">
        <v>268</v>
      </c>
      <c r="E36" s="50" t="s">
        <v>86</v>
      </c>
      <c r="F36" s="50" t="s">
        <v>271</v>
      </c>
      <c r="G36" s="52" t="s">
        <v>87</v>
      </c>
      <c r="H36" s="37" t="s">
        <v>271</v>
      </c>
      <c r="I36" s="10"/>
      <c r="J36" s="10"/>
      <c r="K36" s="10"/>
      <c r="L36" s="10"/>
    </row>
    <row r="37" spans="1:12" s="124" customFormat="1" ht="24" customHeight="1">
      <c r="A37" s="137"/>
      <c r="B37" s="335" t="s">
        <v>88</v>
      </c>
      <c r="C37" s="337" t="s">
        <v>134</v>
      </c>
      <c r="D37" s="339" t="s">
        <v>135</v>
      </c>
      <c r="E37" s="340"/>
      <c r="F37" s="340"/>
      <c r="G37" s="340"/>
      <c r="H37" s="341"/>
      <c r="I37" s="129"/>
      <c r="J37" s="129"/>
      <c r="K37" s="129"/>
      <c r="L37" s="129"/>
    </row>
    <row r="38" spans="1:12" s="124" customFormat="1" ht="66.75" customHeight="1">
      <c r="A38" s="137"/>
      <c r="B38" s="336"/>
      <c r="C38" s="338"/>
      <c r="D38" s="174" t="s">
        <v>136</v>
      </c>
      <c r="E38" s="174" t="s">
        <v>137</v>
      </c>
      <c r="F38" s="175" t="s">
        <v>138</v>
      </c>
      <c r="G38" s="175" t="s">
        <v>139</v>
      </c>
      <c r="H38" s="175" t="s">
        <v>140</v>
      </c>
      <c r="I38" s="129"/>
      <c r="J38" s="129"/>
      <c r="K38" s="129"/>
      <c r="L38" s="129"/>
    </row>
    <row r="39" spans="1:12" s="124" customFormat="1" ht="15.75" customHeight="1">
      <c r="A39" s="149"/>
      <c r="B39" s="176">
        <v>1</v>
      </c>
      <c r="C39" s="231">
        <v>2</v>
      </c>
      <c r="D39" s="176">
        <v>3</v>
      </c>
      <c r="E39" s="176">
        <v>4</v>
      </c>
      <c r="F39" s="176">
        <v>5</v>
      </c>
      <c r="G39" s="176">
        <v>6</v>
      </c>
      <c r="H39" s="176">
        <v>7</v>
      </c>
    </row>
    <row r="40" spans="1:12" s="124" customFormat="1" ht="15.75" customHeight="1">
      <c r="A40" s="227"/>
      <c r="B40" s="228">
        <v>1</v>
      </c>
      <c r="C40" s="232"/>
      <c r="D40" s="228" t="s">
        <v>272</v>
      </c>
      <c r="E40" s="228" t="s">
        <v>272</v>
      </c>
      <c r="F40" s="228" t="s">
        <v>272</v>
      </c>
      <c r="G40" s="228" t="s">
        <v>272</v>
      </c>
      <c r="H40" s="228" t="s">
        <v>272</v>
      </c>
    </row>
    <row r="41" spans="1:12" s="124" customFormat="1" ht="15.75" customHeight="1">
      <c r="A41" s="227"/>
      <c r="B41" s="228">
        <v>2</v>
      </c>
      <c r="C41" s="232" t="s">
        <v>328</v>
      </c>
      <c r="D41" s="228" t="s">
        <v>272</v>
      </c>
      <c r="E41" s="228" t="s">
        <v>272</v>
      </c>
      <c r="F41" s="228" t="s">
        <v>272</v>
      </c>
      <c r="G41" s="228" t="s">
        <v>272</v>
      </c>
      <c r="H41" s="228" t="s">
        <v>272</v>
      </c>
    </row>
    <row r="42" spans="1:12" s="124" customFormat="1" ht="15.75" customHeight="1">
      <c r="A42" s="227"/>
      <c r="B42" s="228">
        <v>3</v>
      </c>
      <c r="C42" s="232"/>
      <c r="D42" s="228" t="s">
        <v>273</v>
      </c>
      <c r="E42" s="228" t="s">
        <v>273</v>
      </c>
      <c r="F42" s="228" t="s">
        <v>273</v>
      </c>
      <c r="G42" s="228" t="s">
        <v>273</v>
      </c>
      <c r="H42" s="228" t="s">
        <v>273</v>
      </c>
    </row>
    <row r="43" spans="1:12" s="124" customFormat="1" ht="15.75" customHeight="1">
      <c r="A43" s="227"/>
      <c r="B43" s="228">
        <v>4</v>
      </c>
      <c r="C43" s="232"/>
      <c r="D43" s="228" t="s">
        <v>272</v>
      </c>
      <c r="E43" s="228" t="s">
        <v>272</v>
      </c>
      <c r="F43" s="228" t="s">
        <v>272</v>
      </c>
      <c r="G43" s="228" t="s">
        <v>272</v>
      </c>
      <c r="H43" s="228" t="s">
        <v>272</v>
      </c>
    </row>
    <row r="44" spans="1:12" s="124" customFormat="1" ht="15.75" customHeight="1">
      <c r="B44" s="234">
        <v>5</v>
      </c>
      <c r="C44" s="233"/>
    </row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24">
    <mergeCell ref="H5:I5"/>
    <mergeCell ref="D6:I6"/>
    <mergeCell ref="B1:I1"/>
    <mergeCell ref="B2:I2"/>
    <mergeCell ref="B3:I3"/>
    <mergeCell ref="D5:E5"/>
    <mergeCell ref="F5:G5"/>
    <mergeCell ref="B6:B8"/>
    <mergeCell ref="C6:C8"/>
    <mergeCell ref="H7:I7"/>
    <mergeCell ref="D7:E7"/>
    <mergeCell ref="F7:G7"/>
    <mergeCell ref="B34:H34"/>
    <mergeCell ref="B35:H35"/>
    <mergeCell ref="B37:B38"/>
    <mergeCell ref="C37:C38"/>
    <mergeCell ref="D37:H37"/>
    <mergeCell ref="D19:H19"/>
    <mergeCell ref="B21:B23"/>
    <mergeCell ref="C21:C23"/>
    <mergeCell ref="D21:I21"/>
    <mergeCell ref="D22:E22"/>
    <mergeCell ref="F22:G22"/>
    <mergeCell ref="H22:I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04"/>
  <sheetViews>
    <sheetView workbookViewId="0">
      <selection activeCell="D24" sqref="D7:F24"/>
    </sheetView>
  </sheetViews>
  <sheetFormatPr defaultColWidth="12.5703125" defaultRowHeight="15" customHeight="1"/>
  <cols>
    <col min="1" max="1" width="6.28515625" style="173" customWidth="1"/>
    <col min="2" max="2" width="20.85546875" style="120" customWidth="1"/>
    <col min="3" max="4" width="12.5703125" customWidth="1"/>
    <col min="5" max="5" width="16.140625" customWidth="1"/>
    <col min="6" max="6" width="23.42578125" customWidth="1"/>
    <col min="7" max="25" width="14.42578125" customWidth="1"/>
  </cols>
  <sheetData>
    <row r="1" spans="1:10" ht="15.75" customHeight="1">
      <c r="A1" s="213"/>
    </row>
    <row r="2" spans="1:10" ht="30" customHeight="1">
      <c r="A2" s="214" t="s">
        <v>274</v>
      </c>
      <c r="B2" s="216"/>
      <c r="C2" s="54"/>
      <c r="D2" s="54"/>
      <c r="E2" s="54"/>
      <c r="F2" s="54"/>
      <c r="G2" s="54"/>
      <c r="H2" s="54"/>
      <c r="I2" s="54"/>
      <c r="J2" s="54"/>
    </row>
    <row r="3" spans="1:10" ht="15.75" customHeight="1">
      <c r="A3" s="11"/>
    </row>
    <row r="4" spans="1:10" ht="24" customHeight="1">
      <c r="A4" s="349" t="s">
        <v>141</v>
      </c>
      <c r="B4" s="288"/>
      <c r="C4" s="288"/>
      <c r="D4" s="288"/>
      <c r="E4" s="288"/>
      <c r="F4" s="56" t="s">
        <v>281</v>
      </c>
      <c r="G4" s="56"/>
      <c r="H4" s="56"/>
      <c r="I4" s="56"/>
      <c r="J4" s="56"/>
    </row>
    <row r="5" spans="1:10" ht="15.75" customHeight="1">
      <c r="A5" s="215"/>
    </row>
    <row r="6" spans="1:10" s="126" customFormat="1" ht="48" customHeight="1">
      <c r="A6" s="180" t="s">
        <v>8</v>
      </c>
      <c r="B6" s="180" t="s">
        <v>41</v>
      </c>
      <c r="C6" s="180" t="s">
        <v>142</v>
      </c>
      <c r="D6" s="180" t="s">
        <v>67</v>
      </c>
      <c r="E6" s="180" t="s">
        <v>143</v>
      </c>
      <c r="F6" s="180" t="s">
        <v>144</v>
      </c>
      <c r="G6" s="179"/>
      <c r="H6" s="179"/>
      <c r="I6" s="179"/>
      <c r="J6" s="179"/>
    </row>
    <row r="7" spans="1:10" s="124" customFormat="1" ht="27" customHeight="1">
      <c r="A7" s="345">
        <v>1</v>
      </c>
      <c r="B7" s="345" t="s">
        <v>298</v>
      </c>
      <c r="C7" s="212" t="s">
        <v>282</v>
      </c>
      <c r="D7" s="212">
        <v>0</v>
      </c>
      <c r="E7" s="245">
        <v>0</v>
      </c>
      <c r="F7" s="246">
        <v>0</v>
      </c>
      <c r="G7" s="178"/>
      <c r="H7" s="178"/>
      <c r="I7" s="178"/>
      <c r="J7" s="178"/>
    </row>
    <row r="8" spans="1:10" s="124" customFormat="1" ht="27" customHeight="1">
      <c r="A8" s="346"/>
      <c r="B8" s="346"/>
      <c r="C8" s="212" t="s">
        <v>283</v>
      </c>
      <c r="D8" s="212">
        <v>0</v>
      </c>
      <c r="E8" s="245">
        <v>0</v>
      </c>
      <c r="F8" s="246">
        <v>0</v>
      </c>
      <c r="G8" s="178"/>
      <c r="H8" s="178"/>
      <c r="I8" s="178"/>
      <c r="J8" s="178"/>
    </row>
    <row r="9" spans="1:10" s="124" customFormat="1" ht="27" customHeight="1">
      <c r="A9" s="345">
        <v>2</v>
      </c>
      <c r="B9" s="345" t="s">
        <v>300</v>
      </c>
      <c r="C9" s="212" t="s">
        <v>282</v>
      </c>
      <c r="D9" s="212">
        <v>0</v>
      </c>
      <c r="E9" s="245">
        <v>0</v>
      </c>
      <c r="F9" s="246">
        <v>0</v>
      </c>
      <c r="G9" s="178"/>
      <c r="H9" s="178"/>
      <c r="I9" s="178"/>
      <c r="J9" s="178"/>
    </row>
    <row r="10" spans="1:10" s="124" customFormat="1" ht="27" customHeight="1">
      <c r="A10" s="346"/>
      <c r="B10" s="346"/>
      <c r="C10" s="212" t="s">
        <v>283</v>
      </c>
      <c r="D10" s="212">
        <v>0</v>
      </c>
      <c r="E10" s="245">
        <v>0</v>
      </c>
      <c r="F10" s="246">
        <v>0</v>
      </c>
      <c r="G10" s="178"/>
      <c r="H10" s="178"/>
      <c r="I10" s="178"/>
      <c r="J10" s="178"/>
    </row>
    <row r="11" spans="1:10" s="124" customFormat="1" ht="27" customHeight="1">
      <c r="A11" s="345">
        <v>3</v>
      </c>
      <c r="B11" s="345" t="s">
        <v>301</v>
      </c>
      <c r="C11" s="212" t="s">
        <v>282</v>
      </c>
      <c r="D11" s="212">
        <v>0</v>
      </c>
      <c r="E11" s="245">
        <v>0</v>
      </c>
      <c r="F11" s="246">
        <v>0</v>
      </c>
      <c r="G11" s="178"/>
      <c r="H11" s="178"/>
      <c r="I11" s="178"/>
      <c r="J11" s="178"/>
    </row>
    <row r="12" spans="1:10" s="124" customFormat="1" ht="27" customHeight="1">
      <c r="A12" s="346"/>
      <c r="B12" s="346"/>
      <c r="C12" s="212" t="s">
        <v>283</v>
      </c>
      <c r="D12" s="212">
        <v>0</v>
      </c>
      <c r="E12" s="245">
        <v>0</v>
      </c>
      <c r="F12" s="246">
        <v>0</v>
      </c>
      <c r="G12" s="178"/>
      <c r="H12" s="178"/>
      <c r="I12" s="178"/>
      <c r="J12" s="178"/>
    </row>
    <row r="13" spans="1:10" ht="27" customHeight="1">
      <c r="A13" s="347">
        <v>4</v>
      </c>
      <c r="B13" s="343" t="s">
        <v>303</v>
      </c>
      <c r="C13" s="212" t="s">
        <v>282</v>
      </c>
      <c r="D13" s="212">
        <v>0</v>
      </c>
      <c r="E13" s="245">
        <v>0</v>
      </c>
      <c r="F13" s="246">
        <v>0</v>
      </c>
    </row>
    <row r="14" spans="1:10" s="107" customFormat="1" ht="27" customHeight="1">
      <c r="A14" s="348"/>
      <c r="B14" s="344"/>
      <c r="C14" s="212" t="s">
        <v>283</v>
      </c>
      <c r="D14" s="212">
        <v>0</v>
      </c>
      <c r="E14" s="245">
        <v>0</v>
      </c>
      <c r="F14" s="246">
        <v>0</v>
      </c>
    </row>
    <row r="15" spans="1:10" ht="27" customHeight="1">
      <c r="A15" s="343">
        <v>5</v>
      </c>
      <c r="B15" s="343" t="s">
        <v>302</v>
      </c>
      <c r="C15" s="212" t="s">
        <v>282</v>
      </c>
      <c r="D15" s="212">
        <v>0</v>
      </c>
      <c r="E15" s="245">
        <v>0</v>
      </c>
      <c r="F15" s="246">
        <v>0</v>
      </c>
    </row>
    <row r="16" spans="1:10" s="107" customFormat="1" ht="27" customHeight="1">
      <c r="A16" s="344"/>
      <c r="B16" s="344"/>
      <c r="C16" s="212" t="s">
        <v>283</v>
      </c>
      <c r="D16" s="212">
        <v>0</v>
      </c>
      <c r="E16" s="245">
        <v>0</v>
      </c>
      <c r="F16" s="246">
        <v>0</v>
      </c>
    </row>
    <row r="17" spans="1:6" ht="27" customHeight="1">
      <c r="A17" s="343">
        <v>6</v>
      </c>
      <c r="B17" s="343" t="s">
        <v>299</v>
      </c>
      <c r="C17" s="212" t="s">
        <v>282</v>
      </c>
      <c r="D17" s="212">
        <v>0</v>
      </c>
      <c r="E17" s="245">
        <v>0</v>
      </c>
      <c r="F17" s="246">
        <v>0</v>
      </c>
    </row>
    <row r="18" spans="1:6" ht="27" customHeight="1">
      <c r="A18" s="344"/>
      <c r="B18" s="344"/>
      <c r="C18" s="212" t="s">
        <v>283</v>
      </c>
      <c r="D18" s="212">
        <v>0</v>
      </c>
      <c r="E18" s="245">
        <v>0</v>
      </c>
      <c r="F18" s="246">
        <v>0</v>
      </c>
    </row>
    <row r="19" spans="1:6" ht="20.25">
      <c r="A19" s="343">
        <v>6</v>
      </c>
      <c r="B19" s="343" t="s">
        <v>304</v>
      </c>
      <c r="C19" s="212" t="s">
        <v>282</v>
      </c>
      <c r="D19" s="212">
        <v>0</v>
      </c>
      <c r="E19" s="245">
        <v>0</v>
      </c>
      <c r="F19" s="246">
        <v>0</v>
      </c>
    </row>
    <row r="20" spans="1:6" ht="20.25">
      <c r="A20" s="344"/>
      <c r="B20" s="344"/>
      <c r="C20" s="212" t="s">
        <v>283</v>
      </c>
      <c r="D20" s="212">
        <v>0</v>
      </c>
      <c r="E20" s="245">
        <v>0</v>
      </c>
      <c r="F20" s="246">
        <v>0</v>
      </c>
    </row>
    <row r="21" spans="1:6" ht="20.25">
      <c r="A21" s="343">
        <v>6</v>
      </c>
      <c r="B21" s="343" t="s">
        <v>305</v>
      </c>
      <c r="C21" s="212" t="s">
        <v>282</v>
      </c>
      <c r="D21" s="212">
        <v>0</v>
      </c>
      <c r="E21" s="245">
        <v>0</v>
      </c>
      <c r="F21" s="246">
        <v>0</v>
      </c>
    </row>
    <row r="22" spans="1:6" ht="20.25">
      <c r="A22" s="344"/>
      <c r="B22" s="344"/>
      <c r="C22" s="212" t="s">
        <v>283</v>
      </c>
      <c r="D22" s="212">
        <v>0</v>
      </c>
      <c r="E22" s="245">
        <v>0</v>
      </c>
      <c r="F22" s="246">
        <v>0</v>
      </c>
    </row>
    <row r="23" spans="1:6" ht="20.25">
      <c r="A23" s="343">
        <v>6</v>
      </c>
      <c r="B23" s="343" t="s">
        <v>306</v>
      </c>
      <c r="C23" s="212" t="s">
        <v>282</v>
      </c>
      <c r="D23" s="212">
        <v>0</v>
      </c>
      <c r="E23" s="245">
        <v>0</v>
      </c>
      <c r="F23" s="246">
        <v>0</v>
      </c>
    </row>
    <row r="24" spans="1:6" ht="20.25">
      <c r="A24" s="344"/>
      <c r="B24" s="344"/>
      <c r="C24" s="212" t="s">
        <v>283</v>
      </c>
      <c r="D24" s="212">
        <v>0</v>
      </c>
      <c r="E24" s="245">
        <v>0</v>
      </c>
      <c r="F24" s="246">
        <v>0</v>
      </c>
    </row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9">
    <mergeCell ref="A19:A20"/>
    <mergeCell ref="B19:B20"/>
    <mergeCell ref="A21:A22"/>
    <mergeCell ref="B21:B22"/>
    <mergeCell ref="A23:A24"/>
    <mergeCell ref="B23:B24"/>
    <mergeCell ref="A4:E4"/>
    <mergeCell ref="B7:B8"/>
    <mergeCell ref="B9:B10"/>
    <mergeCell ref="B11:B12"/>
    <mergeCell ref="B13:B14"/>
    <mergeCell ref="B15:B16"/>
    <mergeCell ref="B17:B18"/>
    <mergeCell ref="A7:A8"/>
    <mergeCell ref="A9:A10"/>
    <mergeCell ref="A11:A12"/>
    <mergeCell ref="A13:A14"/>
    <mergeCell ref="A15:A16"/>
    <mergeCell ref="A17:A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Mahiti</vt:lpstr>
      <vt:lpstr>APY 1</vt:lpstr>
      <vt:lpstr>APY</vt:lpstr>
      <vt:lpstr>Jamin A.Patrika</vt:lpstr>
      <vt:lpstr>Sheet6</vt:lpstr>
      <vt:lpstr>Sheet8</vt:lpstr>
      <vt:lpstr>Soya Demo</vt:lpstr>
      <vt:lpstr>BBF</vt:lpstr>
      <vt:lpstr>Cropsap</vt:lpstr>
      <vt:lpstr>FFS</vt:lpstr>
      <vt:lpstr>Demo</vt:lpstr>
      <vt:lpstr>Training</vt:lpstr>
      <vt:lpstr>Mohim</vt:lpstr>
      <vt:lpstr>Sheet18</vt:lpstr>
      <vt:lpstr>Atma gat</vt:lpstr>
      <vt:lpstr>Sheet20</vt:lpstr>
      <vt:lpstr>Sheet21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 Ganraj Comp</dc:creator>
  <cp:lastModifiedBy>Akash kathe</cp:lastModifiedBy>
  <dcterms:created xsi:type="dcterms:W3CDTF">2022-04-12T09:53:55Z</dcterms:created>
  <dcterms:modified xsi:type="dcterms:W3CDTF">2022-06-28T14:20:16Z</dcterms:modified>
</cp:coreProperties>
</file>