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4IVJ744\Documents\Pepsico\"/>
    </mc:Choice>
  </mc:AlternateContent>
  <xr:revisionPtr revIDLastSave="0" documentId="13_ncr:1_{09DF4D21-20AD-4EBA-A1FC-250B285FE852}" xr6:coauthVersionLast="47" xr6:coauthVersionMax="47" xr10:uidLastSave="{00000000-0000-0000-0000-000000000000}"/>
  <bookViews>
    <workbookView xWindow="-110" yWindow="-110" windowWidth="19420" windowHeight="10300" xr2:uid="{1642D68A-5006-4869-92B4-C67A5D2E1DC0}"/>
  </bookViews>
  <sheets>
    <sheet name="Sheet1" sheetId="1" r:id="rId1"/>
  </sheets>
  <definedNames>
    <definedName name="_xlnm._FilterDatabase" localSheetId="0" hidden="1">Sheet1!$A$1:$H$64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0" i="1" l="1"/>
  <c r="N60" i="1"/>
  <c r="O59" i="1"/>
  <c r="N59" i="1"/>
  <c r="N58" i="1"/>
  <c r="N57" i="1"/>
  <c r="P56" i="1"/>
  <c r="M56" i="1"/>
  <c r="P55" i="1"/>
  <c r="P54" i="1"/>
  <c r="M50" i="1"/>
  <c r="O49" i="1"/>
  <c r="O48" i="1"/>
  <c r="N48" i="1"/>
  <c r="O47" i="1"/>
  <c r="O46" i="1"/>
  <c r="N46" i="1"/>
  <c r="O45" i="1"/>
  <c r="N45" i="1"/>
  <c r="O44" i="1"/>
  <c r="N44" i="1"/>
  <c r="O43" i="1"/>
  <c r="N43" i="1"/>
  <c r="O42" i="1"/>
  <c r="N42" i="1"/>
  <c r="M32" i="1"/>
  <c r="M31" i="1"/>
  <c r="M30" i="1"/>
  <c r="P29" i="1"/>
  <c r="O29" i="1"/>
  <c r="M29" i="1"/>
  <c r="P28" i="1"/>
  <c r="O28" i="1"/>
  <c r="M28" i="1"/>
  <c r="O26" i="1"/>
  <c r="O25" i="1"/>
  <c r="O24" i="1"/>
  <c r="O23" i="1"/>
  <c r="O22" i="1"/>
  <c r="N22" i="1"/>
  <c r="O21" i="1"/>
  <c r="N21" i="1"/>
  <c r="O20" i="1"/>
  <c r="N20" i="1"/>
  <c r="O19" i="1"/>
  <c r="O18" i="1"/>
  <c r="O17" i="1"/>
  <c r="O12" i="1"/>
  <c r="O11" i="1"/>
  <c r="N11" i="1"/>
  <c r="O10" i="1"/>
  <c r="N10" i="1"/>
  <c r="M5" i="1"/>
  <c r="M4" i="1"/>
  <c r="M3" i="1"/>
</calcChain>
</file>

<file path=xl/sharedStrings.xml><?xml version="1.0" encoding="utf-8"?>
<sst xmlns="http://schemas.openxmlformats.org/spreadsheetml/2006/main" count="268" uniqueCount="81">
  <si>
    <t>BU</t>
  </si>
  <si>
    <t>Season</t>
  </si>
  <si>
    <t>Region</t>
  </si>
  <si>
    <t>Potato</t>
  </si>
  <si>
    <t>Channo_Price</t>
  </si>
  <si>
    <t>Pune_Price</t>
  </si>
  <si>
    <t>Kolkata_Price</t>
  </si>
  <si>
    <t>UP_Price</t>
  </si>
  <si>
    <t>India</t>
  </si>
  <si>
    <t>Early Rabi</t>
  </si>
  <si>
    <t>HP</t>
  </si>
  <si>
    <t>HPFC3CF</t>
  </si>
  <si>
    <t>MH</t>
  </si>
  <si>
    <t>MHFC11CF</t>
  </si>
  <si>
    <t>MHFC3CF</t>
  </si>
  <si>
    <t>MHFC5CF</t>
  </si>
  <si>
    <t>MP</t>
  </si>
  <si>
    <t>MPATLCF</t>
  </si>
  <si>
    <t>MPFC3CF</t>
  </si>
  <si>
    <t>Punjab</t>
  </si>
  <si>
    <t>PunjabFC3CF</t>
  </si>
  <si>
    <t>UP</t>
  </si>
  <si>
    <t>UPFC3CF</t>
  </si>
  <si>
    <t>WB</t>
  </si>
  <si>
    <t>WBATLCF</t>
  </si>
  <si>
    <t>WBFC3CF</t>
  </si>
  <si>
    <t>AS</t>
  </si>
  <si>
    <t>ASLRNCF</t>
  </si>
  <si>
    <t>MPATLNCF</t>
  </si>
  <si>
    <t>MPLRNCF</t>
  </si>
  <si>
    <t>PunjabLRNCF</t>
  </si>
  <si>
    <t>UPLRNCF</t>
  </si>
  <si>
    <t>Rabi</t>
  </si>
  <si>
    <t>ASCSCF</t>
  </si>
  <si>
    <t>ASFC11CF</t>
  </si>
  <si>
    <t>ASLRCF</t>
  </si>
  <si>
    <t>Bihar</t>
  </si>
  <si>
    <t>BiharFC11CF</t>
  </si>
  <si>
    <t>BiharFC3CF</t>
  </si>
  <si>
    <t>BiharFC5CF</t>
  </si>
  <si>
    <t>Gujarat</t>
  </si>
  <si>
    <t>GujaratFC11CF</t>
  </si>
  <si>
    <t>GujaratFC3CF</t>
  </si>
  <si>
    <t>GujaratFC5CF</t>
  </si>
  <si>
    <t>GujaratLRCF</t>
  </si>
  <si>
    <t>KN</t>
  </si>
  <si>
    <t>KNFC11CF</t>
  </si>
  <si>
    <t>KNLRCF</t>
  </si>
  <si>
    <t>MPFC11CF</t>
  </si>
  <si>
    <t>MPFC5CF</t>
  </si>
  <si>
    <t>PunjabLRCF</t>
  </si>
  <si>
    <t>RJ</t>
  </si>
  <si>
    <t>RJFC5CF</t>
  </si>
  <si>
    <t>UPFC11CF</t>
  </si>
  <si>
    <t>UPFC5CF</t>
  </si>
  <si>
    <t>UPLRCF</t>
  </si>
  <si>
    <t>WBFC11CF</t>
  </si>
  <si>
    <t>WBFC5CF</t>
  </si>
  <si>
    <t>WBLRCF</t>
  </si>
  <si>
    <t>BiharLRCF</t>
  </si>
  <si>
    <t>MHATLNCF</t>
  </si>
  <si>
    <t>MPCSNCF</t>
  </si>
  <si>
    <t>PunjabCSNCF</t>
  </si>
  <si>
    <t>RJLRNCF</t>
  </si>
  <si>
    <t>UPCSNCF</t>
  </si>
  <si>
    <t>WBATLNCF</t>
  </si>
  <si>
    <t>WBLRNCF</t>
  </si>
  <si>
    <t>Saudi</t>
  </si>
  <si>
    <t>Hail, Wadi Dawasir</t>
  </si>
  <si>
    <t>Hail, Wadi DawasirCarusoVolume Contract</t>
  </si>
  <si>
    <t>Hail, Wadi DawasirFL 2108Volume Contract</t>
  </si>
  <si>
    <t>Hail, Wadi DawasirHERVolume Contract</t>
  </si>
  <si>
    <t>Hail, Wadi DawasirL.RVolume Contract</t>
  </si>
  <si>
    <t>Buying Rate $/Ton</t>
  </si>
  <si>
    <t>Plant Loss $/Ton</t>
  </si>
  <si>
    <t>Cold Store Loss $/Ton</t>
  </si>
  <si>
    <t>Leno Bag and Others $/Ton</t>
  </si>
  <si>
    <t>Transportation cost Pune</t>
  </si>
  <si>
    <t xml:space="preserve">Transportation cost Kolkata            </t>
  </si>
  <si>
    <t>Transportation cost Channo</t>
  </si>
  <si>
    <t>Transportation cost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</si>
</sst>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E1FF-270A-4ED5-8F0C-54B5C8262524}">
  <dimension ref="A1:P64"/>
  <sheetViews>
    <sheetView tabSelected="1" workbookViewId="0">
      <selection activeCell="M5" sqref="M5"/>
    </sheetView>
  </sheetViews>
  <sheetFormatPr defaultRowHeight="14.5" outlineLevelRow="1" x14ac:dyDescent="0.35"/>
  <cols>
    <col min="4" max="4" width="16.90625" customWidth="1"/>
    <col min="5" max="5" width="9.36328125" bestFit="1" customWidth="1"/>
    <col min="9" max="9" width="15.1796875" bestFit="1" customWidth="1"/>
    <col min="12" max="12" width="22.54296875" bestFit="1" customWidth="1"/>
    <col min="16" max="16" width="19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73</v>
      </c>
      <c r="J1" t="s">
        <v>74</v>
      </c>
      <c r="K1" t="s">
        <v>75</v>
      </c>
      <c r="L1" t="s">
        <v>76</v>
      </c>
      <c r="M1" t="s">
        <v>79</v>
      </c>
      <c r="N1" t="s">
        <v>77</v>
      </c>
      <c r="O1" t="s">
        <v>78</v>
      </c>
      <c r="P1" t="s">
        <v>80</v>
      </c>
    </row>
    <row r="2" spans="1:16" x14ac:dyDescent="0.35">
      <c r="A2" t="s">
        <v>8</v>
      </c>
      <c r="B2" t="s">
        <v>9</v>
      </c>
      <c r="C2" t="s">
        <v>10</v>
      </c>
      <c r="D2" t="s">
        <v>11</v>
      </c>
      <c r="E2" s="1">
        <v>283.15298286826362</v>
      </c>
      <c r="F2" s="1">
        <v>285.0073673433082</v>
      </c>
      <c r="G2" s="1">
        <v>304.95586373156982</v>
      </c>
      <c r="H2" s="1">
        <v>298.95586373156982</v>
      </c>
      <c r="I2" s="1">
        <v>222.95586373156979</v>
      </c>
      <c r="J2" s="1">
        <v>5</v>
      </c>
      <c r="K2" s="1">
        <v>3</v>
      </c>
      <c r="L2" s="1">
        <v>20</v>
      </c>
      <c r="M2" s="1">
        <v>32.1971191366938</v>
      </c>
      <c r="N2" s="1">
        <v>34.051503611738397</v>
      </c>
      <c r="O2" s="1">
        <v>54</v>
      </c>
      <c r="P2" s="1">
        <v>48</v>
      </c>
    </row>
    <row r="3" spans="1:16" x14ac:dyDescent="0.35">
      <c r="A3" t="s">
        <v>8</v>
      </c>
      <c r="B3" t="s">
        <v>9</v>
      </c>
      <c r="C3" t="s">
        <v>12</v>
      </c>
      <c r="D3" t="s">
        <v>13</v>
      </c>
      <c r="E3" s="1">
        <v>274.7838484244445</v>
      </c>
      <c r="F3" s="1">
        <v>236.24289674838326</v>
      </c>
      <c r="G3" s="1">
        <v>274.566980954565</v>
      </c>
      <c r="H3" s="1">
        <v>268.566980954565</v>
      </c>
      <c r="I3" s="1">
        <v>192.56698095456497</v>
      </c>
      <c r="J3" s="1">
        <v>6</v>
      </c>
      <c r="K3" s="1">
        <v>2</v>
      </c>
      <c r="L3" s="1">
        <v>20</v>
      </c>
      <c r="M3" s="1">
        <f t="shared" ref="M3:M5" si="0">4.5/83*1000</f>
        <v>54.216867469879517</v>
      </c>
      <c r="N3" s="1">
        <v>15.675915793818287</v>
      </c>
      <c r="O3" s="1">
        <v>54</v>
      </c>
      <c r="P3" s="1">
        <v>48</v>
      </c>
    </row>
    <row r="4" spans="1:16" x14ac:dyDescent="0.35">
      <c r="A4" t="s">
        <v>8</v>
      </c>
      <c r="B4" t="s">
        <v>9</v>
      </c>
      <c r="C4" t="s">
        <v>12</v>
      </c>
      <c r="D4" t="s">
        <v>14</v>
      </c>
      <c r="E4" s="1">
        <v>276.76302777793438</v>
      </c>
      <c r="F4" s="1">
        <v>238.22207610187317</v>
      </c>
      <c r="G4" s="1">
        <v>276.54616030805488</v>
      </c>
      <c r="H4" s="1">
        <v>270.54616030805488</v>
      </c>
      <c r="I4" s="1">
        <v>192.54616030805488</v>
      </c>
      <c r="J4" s="1">
        <v>5</v>
      </c>
      <c r="K4" s="1">
        <v>5</v>
      </c>
      <c r="L4" s="1">
        <v>20</v>
      </c>
      <c r="M4" s="1">
        <f t="shared" si="0"/>
        <v>54.216867469879517</v>
      </c>
      <c r="N4" s="1">
        <v>15.675915793818287</v>
      </c>
      <c r="O4" s="1">
        <v>54</v>
      </c>
      <c r="P4" s="1">
        <v>48</v>
      </c>
    </row>
    <row r="5" spans="1:16" x14ac:dyDescent="0.35">
      <c r="A5" t="s">
        <v>8</v>
      </c>
      <c r="B5" t="s">
        <v>9</v>
      </c>
      <c r="C5" t="s">
        <v>12</v>
      </c>
      <c r="D5" t="s">
        <v>15</v>
      </c>
      <c r="E5" s="1">
        <v>275.87745472999046</v>
      </c>
      <c r="F5" s="1">
        <v>237.33650305392925</v>
      </c>
      <c r="G5" s="1">
        <v>275.66058726011096</v>
      </c>
      <c r="H5" s="1">
        <v>269.66058726011096</v>
      </c>
      <c r="I5" s="1">
        <v>192.66058726011096</v>
      </c>
      <c r="J5" s="1">
        <v>5</v>
      </c>
      <c r="K5" s="1">
        <v>4</v>
      </c>
      <c r="L5" s="1">
        <v>20</v>
      </c>
      <c r="M5" s="1">
        <f t="shared" si="0"/>
        <v>54.216867469879517</v>
      </c>
      <c r="N5" s="1">
        <v>15.675915793818287</v>
      </c>
      <c r="O5" s="1">
        <v>54</v>
      </c>
      <c r="P5" s="1">
        <v>48</v>
      </c>
    </row>
    <row r="6" spans="1:16" x14ac:dyDescent="0.35">
      <c r="A6" t="s">
        <v>8</v>
      </c>
      <c r="B6" t="s">
        <v>9</v>
      </c>
      <c r="C6" t="s">
        <v>16</v>
      </c>
      <c r="D6" t="s">
        <v>17</v>
      </c>
      <c r="E6" s="1">
        <v>252.80160211963786</v>
      </c>
      <c r="F6" s="1">
        <v>236.47751791345615</v>
      </c>
      <c r="G6" s="1">
        <v>256.80160211963789</v>
      </c>
      <c r="H6" s="1">
        <v>252.80160211963786</v>
      </c>
      <c r="I6" s="1">
        <v>188.80160211963786</v>
      </c>
      <c r="J6" s="1">
        <v>6</v>
      </c>
      <c r="K6" s="1">
        <v>6</v>
      </c>
      <c r="L6" s="1">
        <v>20</v>
      </c>
      <c r="M6" s="1">
        <v>32</v>
      </c>
      <c r="N6" s="1">
        <v>15.675915793818287</v>
      </c>
      <c r="O6" s="1">
        <v>36</v>
      </c>
      <c r="P6" s="1">
        <v>32</v>
      </c>
    </row>
    <row r="7" spans="1:16" x14ac:dyDescent="0.35">
      <c r="A7" t="s">
        <v>8</v>
      </c>
      <c r="B7" t="s">
        <v>9</v>
      </c>
      <c r="C7" t="s">
        <v>16</v>
      </c>
      <c r="D7" t="s">
        <v>18</v>
      </c>
      <c r="E7" s="1">
        <v>263.95941317423637</v>
      </c>
      <c r="F7" s="1">
        <v>247.63532896805464</v>
      </c>
      <c r="G7" s="1">
        <v>267.95941317423637</v>
      </c>
      <c r="H7" s="1">
        <v>263.95941317423637</v>
      </c>
      <c r="I7" s="1">
        <v>197.95941317423635</v>
      </c>
      <c r="J7" s="1">
        <v>7</v>
      </c>
      <c r="K7" s="1">
        <v>7</v>
      </c>
      <c r="L7" s="1">
        <v>20</v>
      </c>
      <c r="M7" s="1">
        <v>32</v>
      </c>
      <c r="N7" s="1">
        <v>15.675915793818287</v>
      </c>
      <c r="O7" s="1">
        <v>36</v>
      </c>
      <c r="P7" s="1">
        <v>32</v>
      </c>
    </row>
    <row r="8" spans="1:16" x14ac:dyDescent="0.35">
      <c r="A8" t="s">
        <v>8</v>
      </c>
      <c r="B8" t="s">
        <v>9</v>
      </c>
      <c r="C8" t="s">
        <v>19</v>
      </c>
      <c r="D8" t="s">
        <v>20</v>
      </c>
      <c r="E8" s="1">
        <v>246.32560690850767</v>
      </c>
      <c r="F8" s="1">
        <v>264.32560690850767</v>
      </c>
      <c r="G8" s="1">
        <v>287.09669124585707</v>
      </c>
      <c r="H8" s="1">
        <v>251.91847774279981</v>
      </c>
      <c r="I8" s="1">
        <v>198.32560690850767</v>
      </c>
      <c r="J8" s="1">
        <v>8</v>
      </c>
      <c r="K8" s="1">
        <v>8</v>
      </c>
      <c r="L8" s="1">
        <v>20</v>
      </c>
      <c r="M8" s="1">
        <v>12</v>
      </c>
      <c r="N8" s="1">
        <v>30</v>
      </c>
      <c r="O8" s="1">
        <v>52.771084337349393</v>
      </c>
      <c r="P8" s="1">
        <v>17.592870834292139</v>
      </c>
    </row>
    <row r="9" spans="1:16" x14ac:dyDescent="0.35">
      <c r="A9" t="s">
        <v>8</v>
      </c>
      <c r="B9" t="s">
        <v>9</v>
      </c>
      <c r="C9" t="s">
        <v>21</v>
      </c>
      <c r="D9" t="s">
        <v>22</v>
      </c>
      <c r="E9" s="1">
        <v>235.73567198110865</v>
      </c>
      <c r="F9" s="1">
        <v>254.3101617959785</v>
      </c>
      <c r="G9" s="1">
        <v>237.02249648601384</v>
      </c>
      <c r="H9" s="1">
        <v>224.14833032990884</v>
      </c>
      <c r="I9" s="1">
        <v>181.02249648601384</v>
      </c>
      <c r="J9" s="1">
        <v>5</v>
      </c>
      <c r="K9" s="1">
        <v>9</v>
      </c>
      <c r="L9" s="1">
        <v>20</v>
      </c>
      <c r="M9" s="1">
        <v>20.71317549509482</v>
      </c>
      <c r="N9" s="1">
        <v>39.287665309964659</v>
      </c>
      <c r="O9" s="1">
        <v>22</v>
      </c>
      <c r="P9" s="1">
        <v>9.1258338438950215</v>
      </c>
    </row>
    <row r="10" spans="1:16" x14ac:dyDescent="0.35">
      <c r="A10" t="s">
        <v>8</v>
      </c>
      <c r="B10" t="s">
        <v>9</v>
      </c>
      <c r="C10" t="s">
        <v>23</v>
      </c>
      <c r="D10" t="s">
        <v>24</v>
      </c>
      <c r="E10" s="1">
        <v>214.84337349397583</v>
      </c>
      <c r="F10" s="1">
        <v>242.91566265060234</v>
      </c>
      <c r="G10" s="1">
        <v>210.38554216867465</v>
      </c>
      <c r="H10" s="1">
        <v>214.84337349397583</v>
      </c>
      <c r="I10" s="1">
        <v>166.74698795180717</v>
      </c>
      <c r="J10" s="1">
        <v>8</v>
      </c>
      <c r="K10" s="1">
        <v>6</v>
      </c>
      <c r="L10" s="1">
        <v>20</v>
      </c>
      <c r="M10" s="1">
        <v>14.096385542168674</v>
      </c>
      <c r="N10" s="1">
        <f>3.5/83*1000</f>
        <v>42.168674698795179</v>
      </c>
      <c r="O10" s="1">
        <f>0.8/83*1000</f>
        <v>9.6385542168674707</v>
      </c>
      <c r="P10" s="1">
        <v>14.096385542168674</v>
      </c>
    </row>
    <row r="11" spans="1:16" x14ac:dyDescent="0.35">
      <c r="A11" t="s">
        <v>8</v>
      </c>
      <c r="B11" t="s">
        <v>9</v>
      </c>
      <c r="C11" t="s">
        <v>23</v>
      </c>
      <c r="D11" t="s">
        <v>25</v>
      </c>
      <c r="E11" s="1">
        <v>216.18072289156629</v>
      </c>
      <c r="F11" s="1">
        <v>244.2530120481928</v>
      </c>
      <c r="G11" s="1">
        <v>211.7228915662651</v>
      </c>
      <c r="H11" s="1">
        <v>216.18072289156629</v>
      </c>
      <c r="I11" s="1">
        <v>166.74698795180726</v>
      </c>
      <c r="J11" s="1">
        <v>8.3373493975903639</v>
      </c>
      <c r="K11" s="1">
        <v>7</v>
      </c>
      <c r="L11" s="1">
        <v>20</v>
      </c>
      <c r="M11" s="1">
        <v>14.096385542168674</v>
      </c>
      <c r="N11" s="1">
        <f>3.5/83*1000</f>
        <v>42.168674698795179</v>
      </c>
      <c r="O11" s="1">
        <f>0.8/83*1000</f>
        <v>9.6385542168674707</v>
      </c>
      <c r="P11" s="1">
        <v>14.096385542168674</v>
      </c>
    </row>
    <row r="12" spans="1:16" x14ac:dyDescent="0.35">
      <c r="A12" t="s">
        <v>8</v>
      </c>
      <c r="B12" t="s">
        <v>9</v>
      </c>
      <c r="C12" t="s">
        <v>26</v>
      </c>
      <c r="D12" t="s">
        <v>27</v>
      </c>
      <c r="E12" s="1">
        <v>394.49832395597087</v>
      </c>
      <c r="F12" s="1">
        <v>396.30120481927707</v>
      </c>
      <c r="G12" s="1">
        <v>368.32530120481925</v>
      </c>
      <c r="H12" s="1">
        <v>399.30120481927707</v>
      </c>
      <c r="I12" s="1">
        <v>325.30120481927707</v>
      </c>
      <c r="J12" s="1">
        <v>9</v>
      </c>
      <c r="K12" s="1">
        <v>8</v>
      </c>
      <c r="L12" s="1">
        <v>20</v>
      </c>
      <c r="M12" s="1">
        <v>32.197119136693814</v>
      </c>
      <c r="N12" s="1">
        <v>34</v>
      </c>
      <c r="O12" s="1">
        <f>0.5/83*1000</f>
        <v>6.024096385542169</v>
      </c>
      <c r="P12" s="1">
        <v>37</v>
      </c>
    </row>
    <row r="13" spans="1:16" x14ac:dyDescent="0.35">
      <c r="A13" t="s">
        <v>8</v>
      </c>
      <c r="B13" t="s">
        <v>9</v>
      </c>
      <c r="C13" t="s">
        <v>16</v>
      </c>
      <c r="D13" t="s">
        <v>28</v>
      </c>
      <c r="E13" s="1">
        <v>228.33285693165701</v>
      </c>
      <c r="F13" s="1">
        <v>212.0087727254753</v>
      </c>
      <c r="G13" s="1">
        <v>232.33285693165701</v>
      </c>
      <c r="H13" s="1">
        <v>228.33285693165701</v>
      </c>
      <c r="I13" s="1">
        <v>163.33285693165701</v>
      </c>
      <c r="J13" s="1">
        <v>7</v>
      </c>
      <c r="K13" s="1">
        <v>6</v>
      </c>
      <c r="L13" s="1">
        <v>20</v>
      </c>
      <c r="M13" s="1">
        <v>32</v>
      </c>
      <c r="N13" s="1">
        <v>15.675915793818287</v>
      </c>
      <c r="O13" s="1">
        <v>36</v>
      </c>
      <c r="P13" s="1">
        <v>32</v>
      </c>
    </row>
    <row r="14" spans="1:16" x14ac:dyDescent="0.35">
      <c r="A14" t="s">
        <v>8</v>
      </c>
      <c r="B14" t="s">
        <v>9</v>
      </c>
      <c r="C14" t="s">
        <v>16</v>
      </c>
      <c r="D14" t="s">
        <v>29</v>
      </c>
      <c r="E14" s="1">
        <v>219.52793146466911</v>
      </c>
      <c r="F14" s="1">
        <v>203.2038472584874</v>
      </c>
      <c r="G14" s="1">
        <v>223.52793146466911</v>
      </c>
      <c r="H14" s="1">
        <v>219.52793146466911</v>
      </c>
      <c r="I14" s="1">
        <v>157.52793146466911</v>
      </c>
      <c r="J14" s="1">
        <v>6</v>
      </c>
      <c r="K14" s="1">
        <v>4</v>
      </c>
      <c r="L14" s="1">
        <v>20</v>
      </c>
      <c r="M14" s="1">
        <v>32</v>
      </c>
      <c r="N14" s="1">
        <v>15.675915793818287</v>
      </c>
      <c r="O14" s="1">
        <v>36</v>
      </c>
      <c r="P14" s="1">
        <v>32</v>
      </c>
    </row>
    <row r="15" spans="1:16" x14ac:dyDescent="0.35">
      <c r="A15" t="s">
        <v>8</v>
      </c>
      <c r="B15" t="s">
        <v>9</v>
      </c>
      <c r="C15" t="s">
        <v>19</v>
      </c>
      <c r="D15" t="s">
        <v>30</v>
      </c>
      <c r="E15" s="1">
        <v>179.40807451398143</v>
      </c>
      <c r="F15" s="1">
        <v>197.40807451398143</v>
      </c>
      <c r="G15" s="1">
        <v>220.17915885133084</v>
      </c>
      <c r="H15" s="1">
        <v>185.00094534827358</v>
      </c>
      <c r="I15" s="1">
        <v>137.53149953712517</v>
      </c>
      <c r="J15" s="1">
        <v>6.8765749768562587</v>
      </c>
      <c r="K15" s="1">
        <v>3</v>
      </c>
      <c r="L15" s="1">
        <v>20</v>
      </c>
      <c r="M15" s="1">
        <v>12</v>
      </c>
      <c r="N15" s="1">
        <v>30</v>
      </c>
      <c r="O15" s="1">
        <v>52.771084337349393</v>
      </c>
      <c r="P15" s="1">
        <v>17.592870834292139</v>
      </c>
    </row>
    <row r="16" spans="1:16" x14ac:dyDescent="0.35">
      <c r="A16" t="s">
        <v>8</v>
      </c>
      <c r="B16" t="s">
        <v>9</v>
      </c>
      <c r="C16" t="s">
        <v>21</v>
      </c>
      <c r="D16" t="s">
        <v>31</v>
      </c>
      <c r="E16" s="1">
        <v>186.34618393770276</v>
      </c>
      <c r="F16" s="1">
        <v>204.92067375257261</v>
      </c>
      <c r="G16" s="1">
        <v>187.63300844260795</v>
      </c>
      <c r="H16" s="1">
        <v>174.75884228650295</v>
      </c>
      <c r="I16" s="1">
        <v>136.79334137391234</v>
      </c>
      <c r="J16" s="1">
        <v>6.8396670686956167</v>
      </c>
      <c r="K16" s="1">
        <v>2</v>
      </c>
      <c r="L16" s="1">
        <v>20</v>
      </c>
      <c r="M16" s="1">
        <v>20.71317549509482</v>
      </c>
      <c r="N16" s="1">
        <v>39.287665309964659</v>
      </c>
      <c r="O16" s="1">
        <v>22</v>
      </c>
      <c r="P16" s="1">
        <v>9.1258338438950215</v>
      </c>
    </row>
    <row r="17" spans="1:16" x14ac:dyDescent="0.35">
      <c r="A17" t="s">
        <v>8</v>
      </c>
      <c r="B17" t="s">
        <v>32</v>
      </c>
      <c r="C17" t="s">
        <v>26</v>
      </c>
      <c r="D17" t="s">
        <v>33</v>
      </c>
      <c r="E17" s="1">
        <v>225.88386612464564</v>
      </c>
      <c r="F17" s="1">
        <v>227.73825059969022</v>
      </c>
      <c r="G17" s="1">
        <v>199.71084337349401</v>
      </c>
      <c r="H17" s="1">
        <v>230.49753386385726</v>
      </c>
      <c r="I17" s="1">
        <v>154.93975903614461</v>
      </c>
      <c r="J17" s="1">
        <v>7.7469879518072302</v>
      </c>
      <c r="K17" s="1">
        <v>11</v>
      </c>
      <c r="L17" s="1">
        <v>20</v>
      </c>
      <c r="M17" s="1">
        <v>32.197119136693814</v>
      </c>
      <c r="N17" s="1">
        <v>34.051503611738397</v>
      </c>
      <c r="O17" s="1">
        <f>0.5/83*1000</f>
        <v>6.024096385542169</v>
      </c>
      <c r="P17" s="1">
        <v>36.810786875905436</v>
      </c>
    </row>
    <row r="18" spans="1:16" x14ac:dyDescent="0.35">
      <c r="A18" t="s">
        <v>8</v>
      </c>
      <c r="B18" t="s">
        <v>32</v>
      </c>
      <c r="C18" t="s">
        <v>26</v>
      </c>
      <c r="D18" t="s">
        <v>34</v>
      </c>
      <c r="E18" s="1">
        <v>233.13687817283835</v>
      </c>
      <c r="F18" s="1">
        <v>234.99126264788293</v>
      </c>
      <c r="G18" s="1">
        <v>206.96385542168673</v>
      </c>
      <c r="H18" s="1">
        <v>237.75054591204997</v>
      </c>
      <c r="I18" s="1">
        <v>154.93975903614455</v>
      </c>
      <c r="J18" s="1">
        <v>13</v>
      </c>
      <c r="K18" s="1">
        <v>13</v>
      </c>
      <c r="L18" s="1">
        <v>20</v>
      </c>
      <c r="M18" s="1">
        <v>32.197119136693814</v>
      </c>
      <c r="N18" s="1">
        <v>34.051503611738397</v>
      </c>
      <c r="O18" s="1">
        <f>0.5/83*1000</f>
        <v>6.024096385542169</v>
      </c>
      <c r="P18" s="1">
        <v>36.810786875905436</v>
      </c>
    </row>
    <row r="19" spans="1:16" x14ac:dyDescent="0.35">
      <c r="A19" t="s">
        <v>8</v>
      </c>
      <c r="B19" t="s">
        <v>32</v>
      </c>
      <c r="C19" t="s">
        <v>26</v>
      </c>
      <c r="D19" t="s">
        <v>35</v>
      </c>
      <c r="E19" s="1">
        <v>228.88386612464564</v>
      </c>
      <c r="F19" s="1">
        <v>230.73825059969022</v>
      </c>
      <c r="G19" s="1">
        <v>202.71084337349399</v>
      </c>
      <c r="H19" s="1">
        <v>233.49753386385726</v>
      </c>
      <c r="I19" s="1">
        <v>154.93975903614458</v>
      </c>
      <c r="J19" s="1">
        <v>7.7469879518072284</v>
      </c>
      <c r="K19" s="1">
        <v>14</v>
      </c>
      <c r="L19" s="1">
        <v>20</v>
      </c>
      <c r="M19" s="1">
        <v>32.197119136693814</v>
      </c>
      <c r="N19" s="1">
        <v>34.051503611738397</v>
      </c>
      <c r="O19" s="1">
        <f>0.5/83*1000</f>
        <v>6.024096385542169</v>
      </c>
      <c r="P19" s="1">
        <v>36.810786875905436</v>
      </c>
    </row>
    <row r="20" spans="1:16" x14ac:dyDescent="0.35">
      <c r="A20" t="s">
        <v>8</v>
      </c>
      <c r="B20" t="s">
        <v>32</v>
      </c>
      <c r="C20" t="s">
        <v>36</v>
      </c>
      <c r="D20" t="s">
        <v>37</v>
      </c>
      <c r="E20" s="1">
        <v>214.03462249018878</v>
      </c>
      <c r="F20" s="1">
        <v>224.00617805229015</v>
      </c>
      <c r="G20" s="1">
        <v>188.13379964979129</v>
      </c>
      <c r="H20" s="1">
        <v>218.6482902294004</v>
      </c>
      <c r="I20" s="1">
        <v>139.84524128904283</v>
      </c>
      <c r="J20" s="1">
        <v>6.9922620644521416</v>
      </c>
      <c r="K20" s="1">
        <v>15</v>
      </c>
      <c r="L20" s="1">
        <v>20</v>
      </c>
      <c r="M20" s="1">
        <v>32.197119136693814</v>
      </c>
      <c r="N20" s="1">
        <f t="shared" ref="N20:N22" si="1">3.5/83*1000</f>
        <v>42.168674698795179</v>
      </c>
      <c r="O20" s="1">
        <f>0.51/81*1000</f>
        <v>6.2962962962962967</v>
      </c>
      <c r="P20" s="1">
        <v>36.810786875905436</v>
      </c>
    </row>
    <row r="21" spans="1:16" x14ac:dyDescent="0.35">
      <c r="A21" t="s">
        <v>8</v>
      </c>
      <c r="B21" t="s">
        <v>32</v>
      </c>
      <c r="C21" t="s">
        <v>36</v>
      </c>
      <c r="D21" t="s">
        <v>38</v>
      </c>
      <c r="E21" s="1">
        <v>239.82392269813829</v>
      </c>
      <c r="F21" s="1">
        <v>249.79547826023966</v>
      </c>
      <c r="G21" s="1">
        <v>213.92309985774079</v>
      </c>
      <c r="H21" s="1">
        <v>244.43759043734991</v>
      </c>
      <c r="I21" s="1">
        <v>162.62680356144449</v>
      </c>
      <c r="J21" s="1">
        <v>14</v>
      </c>
      <c r="K21" s="1">
        <v>11</v>
      </c>
      <c r="L21" s="1">
        <v>20</v>
      </c>
      <c r="M21" s="1">
        <v>32.197119136693814</v>
      </c>
      <c r="N21" s="1">
        <f t="shared" si="1"/>
        <v>42.168674698795179</v>
      </c>
      <c r="O21" s="1">
        <f>0.51/81*1000</f>
        <v>6.2962962962962967</v>
      </c>
      <c r="P21" s="1">
        <v>36.810786875905436</v>
      </c>
    </row>
    <row r="22" spans="1:16" x14ac:dyDescent="0.35">
      <c r="A22" t="s">
        <v>8</v>
      </c>
      <c r="B22" t="s">
        <v>32</v>
      </c>
      <c r="C22" t="s">
        <v>36</v>
      </c>
      <c r="D22" t="s">
        <v>39</v>
      </c>
      <c r="E22" s="1">
        <v>214.62659326040529</v>
      </c>
      <c r="F22" s="1">
        <v>224.59814882250663</v>
      </c>
      <c r="G22" s="1">
        <v>188.72577042000776</v>
      </c>
      <c r="H22" s="1">
        <v>219.24026099961691</v>
      </c>
      <c r="I22" s="1">
        <v>142.3137848797252</v>
      </c>
      <c r="J22" s="1">
        <v>7.1156892439862602</v>
      </c>
      <c r="K22" s="1">
        <v>13</v>
      </c>
      <c r="L22" s="1">
        <v>20</v>
      </c>
      <c r="M22" s="1">
        <v>32.197119136693814</v>
      </c>
      <c r="N22" s="1">
        <f t="shared" si="1"/>
        <v>42.168674698795179</v>
      </c>
      <c r="O22" s="1">
        <f>0.51/81*1000</f>
        <v>6.2962962962962967</v>
      </c>
      <c r="P22" s="1">
        <v>36.810786875905436</v>
      </c>
    </row>
    <row r="23" spans="1:16" x14ac:dyDescent="0.35">
      <c r="A23" t="s">
        <v>8</v>
      </c>
      <c r="B23" t="s">
        <v>32</v>
      </c>
      <c r="C23" t="s">
        <v>40</v>
      </c>
      <c r="D23" t="s">
        <v>41</v>
      </c>
      <c r="E23" s="1">
        <v>213.62650602409644</v>
      </c>
      <c r="F23" s="1">
        <v>211.62650602409644</v>
      </c>
      <c r="G23" s="1">
        <v>241.84337349397595</v>
      </c>
      <c r="H23" s="1">
        <v>222.62650602409644</v>
      </c>
      <c r="I23" s="1">
        <v>150.1204819277109</v>
      </c>
      <c r="J23" s="1">
        <v>7.5060240963855467</v>
      </c>
      <c r="K23" s="1">
        <v>14</v>
      </c>
      <c r="L23" s="1">
        <v>16</v>
      </c>
      <c r="M23" s="1">
        <v>26</v>
      </c>
      <c r="N23" s="1">
        <v>24</v>
      </c>
      <c r="O23" s="1">
        <f>4.5/83*1000</f>
        <v>54.216867469879517</v>
      </c>
      <c r="P23" s="1">
        <v>35</v>
      </c>
    </row>
    <row r="24" spans="1:16" x14ac:dyDescent="0.35">
      <c r="A24" t="s">
        <v>8</v>
      </c>
      <c r="B24" t="s">
        <v>32</v>
      </c>
      <c r="C24" t="s">
        <v>40</v>
      </c>
      <c r="D24" t="s">
        <v>42</v>
      </c>
      <c r="E24" s="1">
        <v>214.62184642890853</v>
      </c>
      <c r="F24" s="1">
        <v>212.62184642890853</v>
      </c>
      <c r="G24" s="1">
        <v>242.83871389878806</v>
      </c>
      <c r="H24" s="1">
        <v>223.62184642890853</v>
      </c>
      <c r="I24" s="1">
        <v>150.11604421800811</v>
      </c>
      <c r="J24" s="1">
        <v>7.5058022109004057</v>
      </c>
      <c r="K24" s="1">
        <v>15</v>
      </c>
      <c r="L24" s="1">
        <v>16</v>
      </c>
      <c r="M24" s="1">
        <v>26</v>
      </c>
      <c r="N24" s="1">
        <v>24</v>
      </c>
      <c r="O24" s="1">
        <f>4.5/83*1000</f>
        <v>54.216867469879517</v>
      </c>
      <c r="P24" s="1">
        <v>35</v>
      </c>
    </row>
    <row r="25" spans="1:16" x14ac:dyDescent="0.35">
      <c r="A25" t="s">
        <v>8</v>
      </c>
      <c r="B25" t="s">
        <v>32</v>
      </c>
      <c r="C25" t="s">
        <v>40</v>
      </c>
      <c r="D25" t="s">
        <v>43</v>
      </c>
      <c r="E25" s="1">
        <v>210.62209060948359</v>
      </c>
      <c r="F25" s="1">
        <v>208.62209060948359</v>
      </c>
      <c r="G25" s="1">
        <v>238.83895807936312</v>
      </c>
      <c r="H25" s="1">
        <v>219.62209060948359</v>
      </c>
      <c r="I25" s="1">
        <v>150.11627677093676</v>
      </c>
      <c r="J25" s="1">
        <v>7.5058138385468389</v>
      </c>
      <c r="K25" s="1">
        <v>11</v>
      </c>
      <c r="L25" s="1">
        <v>16</v>
      </c>
      <c r="M25" s="1">
        <v>26</v>
      </c>
      <c r="N25" s="1">
        <v>24</v>
      </c>
      <c r="O25" s="1">
        <f>4.5/83*1000</f>
        <v>54.216867469879517</v>
      </c>
      <c r="P25" s="1">
        <v>35</v>
      </c>
    </row>
    <row r="26" spans="1:16" x14ac:dyDescent="0.35">
      <c r="A26" t="s">
        <v>8</v>
      </c>
      <c r="B26" t="s">
        <v>32</v>
      </c>
      <c r="C26" t="s">
        <v>40</v>
      </c>
      <c r="D26" t="s">
        <v>44</v>
      </c>
      <c r="E26" s="1">
        <v>218.73078764495366</v>
      </c>
      <c r="F26" s="1">
        <v>216.73078764495366</v>
      </c>
      <c r="G26" s="1">
        <v>246.9476551148332</v>
      </c>
      <c r="H26" s="1">
        <v>227.73078764495366</v>
      </c>
      <c r="I26" s="1">
        <v>149.73078764495366</v>
      </c>
      <c r="J26" s="1">
        <v>14</v>
      </c>
      <c r="K26" s="1">
        <v>13</v>
      </c>
      <c r="L26" s="1">
        <v>16</v>
      </c>
      <c r="M26" s="1">
        <v>26</v>
      </c>
      <c r="N26" s="1">
        <v>24</v>
      </c>
      <c r="O26" s="1">
        <f>4.5/83*1000</f>
        <v>54.216867469879517</v>
      </c>
      <c r="P26" s="1">
        <v>35</v>
      </c>
    </row>
    <row r="27" spans="1:16" x14ac:dyDescent="0.35">
      <c r="A27" t="s">
        <v>8</v>
      </c>
      <c r="B27" t="s">
        <v>32</v>
      </c>
      <c r="C27" t="s">
        <v>10</v>
      </c>
      <c r="D27" t="s">
        <v>11</v>
      </c>
      <c r="E27" s="1">
        <v>357.99886286444757</v>
      </c>
      <c r="F27" s="1">
        <v>359.85324733949216</v>
      </c>
      <c r="G27" s="1">
        <v>379.80174372775377</v>
      </c>
      <c r="H27" s="1">
        <v>373.80174372775377</v>
      </c>
      <c r="I27" s="1">
        <v>277.90642259786074</v>
      </c>
      <c r="J27" s="1">
        <v>13.895321129893038</v>
      </c>
      <c r="K27" s="1">
        <v>14</v>
      </c>
      <c r="L27" s="1">
        <v>20</v>
      </c>
      <c r="M27" s="1">
        <v>32.197119136693814</v>
      </c>
      <c r="N27" s="1">
        <v>34.051503611738397</v>
      </c>
      <c r="O27" s="1">
        <v>54</v>
      </c>
      <c r="P27" s="1">
        <v>48</v>
      </c>
    </row>
    <row r="28" spans="1:16" x14ac:dyDescent="0.35">
      <c r="A28" t="s">
        <v>8</v>
      </c>
      <c r="B28" t="s">
        <v>32</v>
      </c>
      <c r="C28" t="s">
        <v>45</v>
      </c>
      <c r="D28" t="s">
        <v>46</v>
      </c>
      <c r="E28" s="1">
        <v>278.71084337349384</v>
      </c>
      <c r="F28" s="1">
        <v>259.74753112371434</v>
      </c>
      <c r="G28" s="1">
        <v>272.68674698795166</v>
      </c>
      <c r="H28" s="1">
        <v>278.71084337349384</v>
      </c>
      <c r="I28" s="1">
        <v>179.51807228915652</v>
      </c>
      <c r="J28" s="1">
        <v>8.9759036144578275</v>
      </c>
      <c r="K28" s="1">
        <v>16</v>
      </c>
      <c r="L28" s="1">
        <v>20</v>
      </c>
      <c r="M28" s="1">
        <f>4.5/83*1000</f>
        <v>54.216867469879517</v>
      </c>
      <c r="N28" s="1">
        <v>35.253555220099997</v>
      </c>
      <c r="O28" s="1">
        <f t="shared" ref="O28" si="2">4/83*1000</f>
        <v>48.192771084337352</v>
      </c>
      <c r="P28" s="1">
        <f>4.5/83*1000</f>
        <v>54.216867469879517</v>
      </c>
    </row>
    <row r="29" spans="1:16" x14ac:dyDescent="0.35">
      <c r="A29" t="s">
        <v>8</v>
      </c>
      <c r="B29" t="s">
        <v>32</v>
      </c>
      <c r="C29" t="s">
        <v>45</v>
      </c>
      <c r="D29" t="s">
        <v>47</v>
      </c>
      <c r="E29" s="1">
        <v>273.71084337349396</v>
      </c>
      <c r="F29" s="1">
        <v>254.74753112371445</v>
      </c>
      <c r="G29" s="1">
        <v>267.68674698795178</v>
      </c>
      <c r="H29" s="1">
        <v>273.71084337349396</v>
      </c>
      <c r="I29" s="1">
        <v>179.51807228915663</v>
      </c>
      <c r="J29" s="1">
        <v>8.9759036144578328</v>
      </c>
      <c r="K29" s="1">
        <v>11</v>
      </c>
      <c r="L29" s="1">
        <v>20</v>
      </c>
      <c r="M29" s="1">
        <f>4.5/83*1000</f>
        <v>54.216867469879517</v>
      </c>
      <c r="N29" s="1">
        <v>35.253555220099997</v>
      </c>
      <c r="O29" s="1">
        <f>4/83*1000</f>
        <v>48.192771084337352</v>
      </c>
      <c r="P29" s="1">
        <f>4.5/83*1000</f>
        <v>54.216867469879517</v>
      </c>
    </row>
    <row r="30" spans="1:16" x14ac:dyDescent="0.35">
      <c r="A30" t="s">
        <v>8</v>
      </c>
      <c r="B30" t="s">
        <v>32</v>
      </c>
      <c r="C30" t="s">
        <v>12</v>
      </c>
      <c r="D30" t="s">
        <v>13</v>
      </c>
      <c r="E30" s="1">
        <v>312.86504136461485</v>
      </c>
      <c r="F30" s="1">
        <v>274.32408968855361</v>
      </c>
      <c r="G30" s="1">
        <v>312.64817389473535</v>
      </c>
      <c r="H30" s="1">
        <v>306.64817389473535</v>
      </c>
      <c r="I30" s="1">
        <v>214.90302275689078</v>
      </c>
      <c r="J30" s="1">
        <v>10.745151137844539</v>
      </c>
      <c r="K30" s="1">
        <v>13</v>
      </c>
      <c r="L30" s="1">
        <v>20</v>
      </c>
      <c r="M30" s="1">
        <f>4.5/83*1000</f>
        <v>54.216867469879517</v>
      </c>
      <c r="N30" s="1">
        <v>15.675915793818287</v>
      </c>
      <c r="O30" s="1">
        <v>54</v>
      </c>
      <c r="P30" s="1">
        <v>48</v>
      </c>
    </row>
    <row r="31" spans="1:16" x14ac:dyDescent="0.35">
      <c r="A31" t="s">
        <v>8</v>
      </c>
      <c r="B31" t="s">
        <v>32</v>
      </c>
      <c r="C31" t="s">
        <v>12</v>
      </c>
      <c r="D31" t="s">
        <v>14</v>
      </c>
      <c r="E31" s="1">
        <v>320.50425805151463</v>
      </c>
      <c r="F31" s="1">
        <v>281.96330637545339</v>
      </c>
      <c r="G31" s="1">
        <v>320.28739058163512</v>
      </c>
      <c r="H31" s="1">
        <v>314.28739058163512</v>
      </c>
      <c r="I31" s="1">
        <v>220.27370531584296</v>
      </c>
      <c r="J31" s="1">
        <v>11.013685265792148</v>
      </c>
      <c r="K31" s="1">
        <v>15</v>
      </c>
      <c r="L31" s="1">
        <v>20</v>
      </c>
      <c r="M31" s="1">
        <f>4.5/83*1000</f>
        <v>54.216867469879517</v>
      </c>
      <c r="N31" s="1">
        <v>15.675915793818287</v>
      </c>
      <c r="O31" s="1">
        <v>54</v>
      </c>
      <c r="P31" s="1">
        <v>48</v>
      </c>
    </row>
    <row r="32" spans="1:16" x14ac:dyDescent="0.35">
      <c r="A32" t="s">
        <v>8</v>
      </c>
      <c r="B32" t="s">
        <v>32</v>
      </c>
      <c r="C32" t="s">
        <v>12</v>
      </c>
      <c r="D32" t="s">
        <v>15</v>
      </c>
      <c r="E32" s="1">
        <v>284.7171218797846</v>
      </c>
      <c r="F32" s="1">
        <v>246.17617020372339</v>
      </c>
      <c r="G32" s="1">
        <v>284.5002544099051</v>
      </c>
      <c r="H32" s="1">
        <v>278.5002544099051</v>
      </c>
      <c r="I32" s="1">
        <v>186.1907184856239</v>
      </c>
      <c r="J32" s="1">
        <v>9.3095359242811959</v>
      </c>
      <c r="K32" s="1">
        <v>15</v>
      </c>
      <c r="L32" s="1">
        <v>20</v>
      </c>
      <c r="M32" s="1">
        <f t="shared" ref="M32" si="3">4.5/83*1000</f>
        <v>54.216867469879517</v>
      </c>
      <c r="N32" s="1">
        <v>15.675915793818287</v>
      </c>
      <c r="O32" s="1">
        <v>54</v>
      </c>
      <c r="P32" s="1">
        <v>48</v>
      </c>
    </row>
    <row r="33" spans="1:16" x14ac:dyDescent="0.35">
      <c r="A33" t="s">
        <v>8</v>
      </c>
      <c r="B33" t="s">
        <v>32</v>
      </c>
      <c r="C33" t="s">
        <v>16</v>
      </c>
      <c r="D33" t="s">
        <v>48</v>
      </c>
      <c r="E33" s="1">
        <v>216.03614457831324</v>
      </c>
      <c r="F33" s="1">
        <v>199.71206037213153</v>
      </c>
      <c r="G33" s="1">
        <v>220.03614457831324</v>
      </c>
      <c r="H33" s="1">
        <v>216.03614457831324</v>
      </c>
      <c r="I33" s="1">
        <v>139.03614457831324</v>
      </c>
      <c r="J33" s="1">
        <v>14</v>
      </c>
      <c r="K33" s="1">
        <v>11</v>
      </c>
      <c r="L33" s="1">
        <v>20</v>
      </c>
      <c r="M33" s="1">
        <v>32</v>
      </c>
      <c r="N33" s="1">
        <v>15.675915793818287</v>
      </c>
      <c r="O33" s="1">
        <v>36</v>
      </c>
      <c r="P33" s="1">
        <v>32</v>
      </c>
    </row>
    <row r="34" spans="1:16" x14ac:dyDescent="0.35">
      <c r="A34" t="s">
        <v>8</v>
      </c>
      <c r="B34" t="s">
        <v>32</v>
      </c>
      <c r="C34" t="s">
        <v>16</v>
      </c>
      <c r="D34" t="s">
        <v>18</v>
      </c>
      <c r="E34" s="1">
        <v>260.28915662650604</v>
      </c>
      <c r="F34" s="1">
        <v>243.96507242032436</v>
      </c>
      <c r="G34" s="1">
        <v>264.28915662650604</v>
      </c>
      <c r="H34" s="1">
        <v>260.28915662650604</v>
      </c>
      <c r="I34" s="1">
        <v>183.13253012048196</v>
      </c>
      <c r="J34" s="1">
        <v>9.1566265060240983</v>
      </c>
      <c r="K34" s="1">
        <v>16</v>
      </c>
      <c r="L34" s="1">
        <v>20</v>
      </c>
      <c r="M34" s="1">
        <v>32</v>
      </c>
      <c r="N34" s="1">
        <v>15.675915793818287</v>
      </c>
      <c r="O34" s="1">
        <v>36</v>
      </c>
      <c r="P34" s="1">
        <v>32</v>
      </c>
    </row>
    <row r="35" spans="1:16" x14ac:dyDescent="0.35">
      <c r="A35" t="s">
        <v>8</v>
      </c>
      <c r="B35" t="s">
        <v>32</v>
      </c>
      <c r="C35" t="s">
        <v>16</v>
      </c>
      <c r="D35" t="s">
        <v>49</v>
      </c>
      <c r="E35" s="1">
        <v>227.88834128229783</v>
      </c>
      <c r="F35" s="1">
        <v>211.56425707611612</v>
      </c>
      <c r="G35" s="1">
        <v>231.88834128229783</v>
      </c>
      <c r="H35" s="1">
        <v>227.88834128229783</v>
      </c>
      <c r="I35" s="1">
        <v>147.88834128229783</v>
      </c>
      <c r="J35" s="1">
        <v>14</v>
      </c>
      <c r="K35" s="1">
        <v>14</v>
      </c>
      <c r="L35" s="1">
        <v>20</v>
      </c>
      <c r="M35" s="1">
        <v>32</v>
      </c>
      <c r="N35" s="1">
        <v>15.675915793818287</v>
      </c>
      <c r="O35" s="1">
        <v>36</v>
      </c>
      <c r="P35" s="1">
        <v>32</v>
      </c>
    </row>
    <row r="36" spans="1:16" x14ac:dyDescent="0.35">
      <c r="A36" t="s">
        <v>8</v>
      </c>
      <c r="B36" t="s">
        <v>32</v>
      </c>
      <c r="C36" t="s">
        <v>19</v>
      </c>
      <c r="D36" t="s">
        <v>50</v>
      </c>
      <c r="E36" s="1">
        <v>182.47192232656602</v>
      </c>
      <c r="F36" s="1">
        <v>200.47192232656602</v>
      </c>
      <c r="G36" s="1">
        <v>223.24300666391542</v>
      </c>
      <c r="H36" s="1">
        <v>188.06479316085816</v>
      </c>
      <c r="I36" s="1">
        <v>121.471922326566</v>
      </c>
      <c r="J36" s="1">
        <v>14</v>
      </c>
      <c r="K36" s="1">
        <v>15</v>
      </c>
      <c r="L36" s="1">
        <v>20</v>
      </c>
      <c r="M36" s="1">
        <v>12</v>
      </c>
      <c r="N36" s="1">
        <v>30</v>
      </c>
      <c r="O36" s="1">
        <v>52.771084337349393</v>
      </c>
      <c r="P36" s="1">
        <v>17.592870834292139</v>
      </c>
    </row>
    <row r="37" spans="1:16" x14ac:dyDescent="0.35">
      <c r="A37" t="s">
        <v>8</v>
      </c>
      <c r="B37" t="s">
        <v>32</v>
      </c>
      <c r="C37" t="s">
        <v>51</v>
      </c>
      <c r="D37" t="s">
        <v>52</v>
      </c>
      <c r="E37" s="1">
        <v>221.89696666463138</v>
      </c>
      <c r="F37" s="1">
        <v>201.89696666463138</v>
      </c>
      <c r="G37" s="1">
        <v>221.89696666463138</v>
      </c>
      <c r="H37" s="1">
        <v>209.89696666463138</v>
      </c>
      <c r="I37" s="1">
        <v>139.89696666463138</v>
      </c>
      <c r="J37" s="1">
        <v>16</v>
      </c>
      <c r="K37" s="1">
        <v>16</v>
      </c>
      <c r="L37" s="1">
        <v>20</v>
      </c>
      <c r="M37" s="1">
        <v>30</v>
      </c>
      <c r="N37" s="1">
        <v>10</v>
      </c>
      <c r="O37" s="1">
        <v>30</v>
      </c>
      <c r="P37" s="1">
        <v>18</v>
      </c>
    </row>
    <row r="38" spans="1:16" x14ac:dyDescent="0.35">
      <c r="A38" t="s">
        <v>8</v>
      </c>
      <c r="B38" t="s">
        <v>32</v>
      </c>
      <c r="C38" t="s">
        <v>21</v>
      </c>
      <c r="D38" t="s">
        <v>53</v>
      </c>
      <c r="E38" s="1">
        <v>208.81703809840496</v>
      </c>
      <c r="F38" s="1">
        <v>227.39152791327481</v>
      </c>
      <c r="G38" s="1">
        <v>210.10386260331015</v>
      </c>
      <c r="H38" s="1">
        <v>197.22969644720516</v>
      </c>
      <c r="I38" s="1">
        <v>142.10386260331015</v>
      </c>
      <c r="J38" s="1">
        <v>13</v>
      </c>
      <c r="K38" s="1">
        <v>13</v>
      </c>
      <c r="L38" s="1">
        <v>20</v>
      </c>
      <c r="M38" s="1">
        <v>20.71317549509482</v>
      </c>
      <c r="N38" s="1">
        <v>39.287665309964659</v>
      </c>
      <c r="O38" s="1">
        <v>22</v>
      </c>
      <c r="P38" s="1">
        <v>9.1258338438950215</v>
      </c>
    </row>
    <row r="39" spans="1:16" x14ac:dyDescent="0.35">
      <c r="A39" t="s">
        <v>8</v>
      </c>
      <c r="B39" t="s">
        <v>32</v>
      </c>
      <c r="C39" t="s">
        <v>21</v>
      </c>
      <c r="D39" t="s">
        <v>22</v>
      </c>
      <c r="E39" s="1">
        <v>229.96806030537542</v>
      </c>
      <c r="F39" s="1">
        <v>248.54255012024527</v>
      </c>
      <c r="G39" s="1">
        <v>231.2548848102806</v>
      </c>
      <c r="H39" s="1">
        <v>218.38071865417561</v>
      </c>
      <c r="I39" s="1">
        <v>166.90941410502916</v>
      </c>
      <c r="J39" s="1">
        <v>8.3454707052514561</v>
      </c>
      <c r="K39" s="1">
        <v>14</v>
      </c>
      <c r="L39" s="1">
        <v>20</v>
      </c>
      <c r="M39" s="1">
        <v>20.71317549509482</v>
      </c>
      <c r="N39" s="1">
        <v>39.287665309964659</v>
      </c>
      <c r="O39" s="1">
        <v>22</v>
      </c>
      <c r="P39" s="1">
        <v>9.1258338438950215</v>
      </c>
    </row>
    <row r="40" spans="1:16" x14ac:dyDescent="0.35">
      <c r="A40" t="s">
        <v>8</v>
      </c>
      <c r="B40" t="s">
        <v>32</v>
      </c>
      <c r="C40" t="s">
        <v>21</v>
      </c>
      <c r="D40" t="s">
        <v>54</v>
      </c>
      <c r="E40" s="1">
        <v>213.10448683817279</v>
      </c>
      <c r="F40" s="1">
        <v>231.67897665304264</v>
      </c>
      <c r="G40" s="1">
        <v>214.39131134307797</v>
      </c>
      <c r="H40" s="1">
        <v>201.51714518697298</v>
      </c>
      <c r="I40" s="1">
        <v>142.39131134307797</v>
      </c>
      <c r="J40" s="1">
        <v>15</v>
      </c>
      <c r="K40" s="1">
        <v>15</v>
      </c>
      <c r="L40" s="1">
        <v>20</v>
      </c>
      <c r="M40" s="1">
        <v>20.71317549509482</v>
      </c>
      <c r="N40" s="1">
        <v>39.287665309964659</v>
      </c>
      <c r="O40" s="1">
        <v>22</v>
      </c>
      <c r="P40" s="1">
        <v>9.1258338438950215</v>
      </c>
    </row>
    <row r="41" spans="1:16" x14ac:dyDescent="0.35">
      <c r="A41" t="s">
        <v>8</v>
      </c>
      <c r="B41" t="s">
        <v>32</v>
      </c>
      <c r="C41" t="s">
        <v>21</v>
      </c>
      <c r="D41" t="s">
        <v>55</v>
      </c>
      <c r="E41" s="1">
        <v>208.49321779752677</v>
      </c>
      <c r="F41" s="1">
        <v>227.06770761239662</v>
      </c>
      <c r="G41" s="1">
        <v>209.78004230243195</v>
      </c>
      <c r="H41" s="1">
        <v>196.90587614632696</v>
      </c>
      <c r="I41" s="1">
        <v>138.78004230243195</v>
      </c>
      <c r="J41" s="1">
        <v>13</v>
      </c>
      <c r="K41" s="1">
        <v>16</v>
      </c>
      <c r="L41" s="1">
        <v>20</v>
      </c>
      <c r="M41" s="1">
        <v>20.71317549509482</v>
      </c>
      <c r="N41" s="1">
        <v>39.287665309964659</v>
      </c>
      <c r="O41" s="1">
        <v>22</v>
      </c>
      <c r="P41" s="1">
        <v>9.1258338438950215</v>
      </c>
    </row>
    <row r="42" spans="1:16" x14ac:dyDescent="0.35">
      <c r="A42" t="s">
        <v>8</v>
      </c>
      <c r="B42" t="s">
        <v>32</v>
      </c>
      <c r="C42" t="s">
        <v>23</v>
      </c>
      <c r="D42" t="s">
        <v>24</v>
      </c>
      <c r="E42" s="1">
        <v>222.18072289156632</v>
      </c>
      <c r="F42" s="1">
        <v>250.25301204819283</v>
      </c>
      <c r="G42" s="1">
        <v>217.72289156626513</v>
      </c>
      <c r="H42" s="1">
        <v>222.18072289156632</v>
      </c>
      <c r="I42" s="1">
        <v>166.74698795180728</v>
      </c>
      <c r="J42" s="1">
        <v>8.3373493975903639</v>
      </c>
      <c r="K42" s="1">
        <v>13</v>
      </c>
      <c r="L42" s="1">
        <v>20</v>
      </c>
      <c r="M42" s="1">
        <v>14.096385542168674</v>
      </c>
      <c r="N42" s="1">
        <f>3.5/83*1000</f>
        <v>42.168674698795179</v>
      </c>
      <c r="O42" s="1">
        <f>0.8/83*1000</f>
        <v>9.6385542168674707</v>
      </c>
      <c r="P42" s="1">
        <v>14.096385542168674</v>
      </c>
    </row>
    <row r="43" spans="1:16" x14ac:dyDescent="0.35">
      <c r="A43" t="s">
        <v>8</v>
      </c>
      <c r="B43" t="s">
        <v>32</v>
      </c>
      <c r="C43" t="s">
        <v>23</v>
      </c>
      <c r="D43" t="s">
        <v>56</v>
      </c>
      <c r="E43" s="1">
        <v>203.37474119705396</v>
      </c>
      <c r="F43" s="1">
        <v>231.44703035368047</v>
      </c>
      <c r="G43" s="1">
        <v>198.91690987175278</v>
      </c>
      <c r="H43" s="1">
        <v>203.37474119705396</v>
      </c>
      <c r="I43" s="1">
        <v>141.2783556548853</v>
      </c>
      <c r="J43" s="1">
        <v>14</v>
      </c>
      <c r="K43" s="1">
        <v>14</v>
      </c>
      <c r="L43" s="1">
        <v>20</v>
      </c>
      <c r="M43" s="1">
        <v>14.096385542168674</v>
      </c>
      <c r="N43" s="1">
        <f>3.5/83*1000</f>
        <v>42.168674698795179</v>
      </c>
      <c r="O43" s="1">
        <f>0.8/83*1000</f>
        <v>9.6385542168674707</v>
      </c>
      <c r="P43" s="1">
        <v>14.096385542168674</v>
      </c>
    </row>
    <row r="44" spans="1:16" x14ac:dyDescent="0.35">
      <c r="A44" t="s">
        <v>8</v>
      </c>
      <c r="B44" t="s">
        <v>32</v>
      </c>
      <c r="C44" t="s">
        <v>23</v>
      </c>
      <c r="D44" t="s">
        <v>25</v>
      </c>
      <c r="E44" s="1">
        <v>197.32707438387337</v>
      </c>
      <c r="F44" s="1">
        <v>225.39936354049988</v>
      </c>
      <c r="G44" s="1">
        <v>193.2306888417047</v>
      </c>
      <c r="H44" s="1">
        <v>197.32707438387337</v>
      </c>
      <c r="I44" s="1">
        <v>139.26732270638544</v>
      </c>
      <c r="J44" s="1">
        <v>6.9633661353192737</v>
      </c>
      <c r="K44" s="1">
        <v>17</v>
      </c>
      <c r="L44" s="1">
        <v>20</v>
      </c>
      <c r="M44" s="1">
        <v>14.096385542168674</v>
      </c>
      <c r="N44" s="1">
        <f>3.5/83*1000</f>
        <v>42.168674698795179</v>
      </c>
      <c r="O44" s="1">
        <f>0.81/81*1000</f>
        <v>10</v>
      </c>
      <c r="P44" s="1">
        <v>14.096385542168674</v>
      </c>
    </row>
    <row r="45" spans="1:16" x14ac:dyDescent="0.35">
      <c r="A45" t="s">
        <v>8</v>
      </c>
      <c r="B45" t="s">
        <v>32</v>
      </c>
      <c r="C45" t="s">
        <v>23</v>
      </c>
      <c r="D45" t="s">
        <v>57</v>
      </c>
      <c r="E45" s="1">
        <v>193.09638554216866</v>
      </c>
      <c r="F45" s="1">
        <v>221.16867469879517</v>
      </c>
      <c r="G45" s="1">
        <v>189</v>
      </c>
      <c r="H45" s="1">
        <v>193.09638554216866</v>
      </c>
      <c r="I45" s="1">
        <v>135</v>
      </c>
      <c r="J45" s="1">
        <v>13</v>
      </c>
      <c r="K45" s="1">
        <v>11</v>
      </c>
      <c r="L45" s="1">
        <v>20</v>
      </c>
      <c r="M45" s="1">
        <v>14.096385542168674</v>
      </c>
      <c r="N45" s="1">
        <f>3.5/83*1000</f>
        <v>42.168674698795179</v>
      </c>
      <c r="O45" s="1">
        <f t="shared" ref="O45:O46" si="4">0.81/81*1000</f>
        <v>10</v>
      </c>
      <c r="P45" s="1">
        <v>14.096385542168674</v>
      </c>
    </row>
    <row r="46" spans="1:16" x14ac:dyDescent="0.35">
      <c r="A46" t="s">
        <v>8</v>
      </c>
      <c r="B46" t="s">
        <v>32</v>
      </c>
      <c r="C46" t="s">
        <v>23</v>
      </c>
      <c r="D46" t="s">
        <v>58</v>
      </c>
      <c r="E46" s="1">
        <v>194.63415824761688</v>
      </c>
      <c r="F46" s="1">
        <v>222.70644740424339</v>
      </c>
      <c r="G46" s="1">
        <v>190.53777270544822</v>
      </c>
      <c r="H46" s="1">
        <v>194.63415824761688</v>
      </c>
      <c r="I46" s="1">
        <v>140.51216448137924</v>
      </c>
      <c r="J46" s="1">
        <v>7.0256082240689617</v>
      </c>
      <c r="K46" s="1">
        <v>13</v>
      </c>
      <c r="L46" s="1">
        <v>20</v>
      </c>
      <c r="M46" s="1">
        <v>14.096385542168674</v>
      </c>
      <c r="N46" s="1">
        <f>3.5/83*1000</f>
        <v>42.168674698795179</v>
      </c>
      <c r="O46" s="1">
        <f t="shared" si="4"/>
        <v>10</v>
      </c>
      <c r="P46" s="1">
        <v>14.096385542168674</v>
      </c>
    </row>
    <row r="47" spans="1:16" x14ac:dyDescent="0.35">
      <c r="A47" t="s">
        <v>8</v>
      </c>
      <c r="B47" t="s">
        <v>32</v>
      </c>
      <c r="C47" t="s">
        <v>26</v>
      </c>
      <c r="D47" t="s">
        <v>35</v>
      </c>
      <c r="E47" s="1">
        <v>232.53446853428414</v>
      </c>
      <c r="F47" s="1">
        <v>234.33734939759034</v>
      </c>
      <c r="G47" s="1">
        <v>206.36144578313252</v>
      </c>
      <c r="H47" s="1">
        <v>214.43373493975901</v>
      </c>
      <c r="I47" s="1">
        <v>154.33734939759034</v>
      </c>
      <c r="J47" s="1">
        <v>12</v>
      </c>
      <c r="K47" s="1">
        <v>14</v>
      </c>
      <c r="L47" s="1">
        <v>20</v>
      </c>
      <c r="M47" s="1">
        <v>32.197119136693814</v>
      </c>
      <c r="N47" s="1">
        <v>34</v>
      </c>
      <c r="O47" s="1">
        <f>0.5/83*1000</f>
        <v>6.024096385542169</v>
      </c>
      <c r="P47" s="1">
        <v>14.096385542168674</v>
      </c>
    </row>
    <row r="48" spans="1:16" x14ac:dyDescent="0.35">
      <c r="A48" t="s">
        <v>8</v>
      </c>
      <c r="B48" t="s">
        <v>32</v>
      </c>
      <c r="C48" t="s">
        <v>36</v>
      </c>
      <c r="D48" t="s">
        <v>59</v>
      </c>
      <c r="E48" s="1">
        <v>220.96820347404321</v>
      </c>
      <c r="F48" s="1">
        <v>230.93975903614458</v>
      </c>
      <c r="G48" s="1">
        <v>195.06738063364571</v>
      </c>
      <c r="H48" s="1">
        <v>225.58187121325483</v>
      </c>
      <c r="I48" s="1">
        <v>142.77108433734941</v>
      </c>
      <c r="J48" s="1">
        <v>11</v>
      </c>
      <c r="K48" s="1">
        <v>15</v>
      </c>
      <c r="L48" s="1">
        <v>20</v>
      </c>
      <c r="M48" s="1">
        <v>32.197119136693814</v>
      </c>
      <c r="N48" s="1">
        <f t="shared" ref="N48" si="5">3.5/83*1000</f>
        <v>42.168674698795179</v>
      </c>
      <c r="O48" s="1">
        <f>0.51/81*1000</f>
        <v>6.2962962962962967</v>
      </c>
      <c r="P48" s="1">
        <v>36.810786875905436</v>
      </c>
    </row>
    <row r="49" spans="1:16" x14ac:dyDescent="0.35">
      <c r="A49" t="s">
        <v>8</v>
      </c>
      <c r="B49" t="s">
        <v>32</v>
      </c>
      <c r="C49" t="s">
        <v>40</v>
      </c>
      <c r="D49" t="s">
        <v>44</v>
      </c>
      <c r="E49" s="1">
        <v>220.57061311259741</v>
      </c>
      <c r="F49" s="1">
        <v>222.424997587642</v>
      </c>
      <c r="G49" s="1">
        <v>242.59036144578312</v>
      </c>
      <c r="H49" s="1">
        <v>223.37349397590361</v>
      </c>
      <c r="I49" s="1">
        <v>143.37349397590361</v>
      </c>
      <c r="J49" s="1">
        <v>14</v>
      </c>
      <c r="K49" s="1">
        <v>11</v>
      </c>
      <c r="L49" s="1">
        <v>20</v>
      </c>
      <c r="M49" s="1">
        <v>32.197119136693814</v>
      </c>
      <c r="N49" s="1">
        <v>34.051503611738397</v>
      </c>
      <c r="O49" s="1">
        <f>4.5/83*1000</f>
        <v>54.216867469879517</v>
      </c>
      <c r="P49" s="1">
        <v>35</v>
      </c>
    </row>
    <row r="50" spans="1:16" x14ac:dyDescent="0.35">
      <c r="A50" t="s">
        <v>8</v>
      </c>
      <c r="B50" t="s">
        <v>32</v>
      </c>
      <c r="C50" t="s">
        <v>12</v>
      </c>
      <c r="D50" t="s">
        <v>60</v>
      </c>
      <c r="E50" s="1">
        <v>319.98795180722891</v>
      </c>
      <c r="F50" s="1">
        <v>281.44700013116767</v>
      </c>
      <c r="G50" s="1">
        <v>319.77108433734941</v>
      </c>
      <c r="H50" s="1">
        <v>313.77108433734941</v>
      </c>
      <c r="I50" s="1">
        <v>221.68674698795181</v>
      </c>
      <c r="J50" s="1">
        <v>11.084337349397588</v>
      </c>
      <c r="K50" s="1">
        <v>13</v>
      </c>
      <c r="L50" s="1">
        <v>20</v>
      </c>
      <c r="M50" s="1">
        <f t="shared" ref="M50" si="6">4.5/83*1000</f>
        <v>54.216867469879517</v>
      </c>
      <c r="N50" s="1">
        <v>15.675915793818287</v>
      </c>
      <c r="O50" s="1">
        <v>54</v>
      </c>
      <c r="P50" s="1">
        <v>48</v>
      </c>
    </row>
    <row r="51" spans="1:16" x14ac:dyDescent="0.35">
      <c r="A51" t="s">
        <v>8</v>
      </c>
      <c r="B51" t="s">
        <v>32</v>
      </c>
      <c r="C51" t="s">
        <v>16</v>
      </c>
      <c r="D51" t="s">
        <v>28</v>
      </c>
      <c r="E51" s="1">
        <v>210.17274211380379</v>
      </c>
      <c r="F51" s="1">
        <v>193.84865790762208</v>
      </c>
      <c r="G51" s="1">
        <v>214.17274211380379</v>
      </c>
      <c r="H51" s="1">
        <v>210.17274211380379</v>
      </c>
      <c r="I51" s="1">
        <v>137.30737344171789</v>
      </c>
      <c r="J51" s="1">
        <v>6.8653686720858946</v>
      </c>
      <c r="K51" s="1">
        <v>14</v>
      </c>
      <c r="L51" s="1">
        <v>20</v>
      </c>
      <c r="M51" s="1">
        <v>32</v>
      </c>
      <c r="N51" s="1">
        <v>15.675915793818287</v>
      </c>
      <c r="O51" s="1">
        <v>36</v>
      </c>
      <c r="P51" s="1">
        <v>32</v>
      </c>
    </row>
    <row r="52" spans="1:16" x14ac:dyDescent="0.35">
      <c r="A52" t="s">
        <v>8</v>
      </c>
      <c r="B52" t="s">
        <v>32</v>
      </c>
      <c r="C52" t="s">
        <v>16</v>
      </c>
      <c r="D52" t="s">
        <v>61</v>
      </c>
      <c r="E52" s="1">
        <v>220.24710214674977</v>
      </c>
      <c r="F52" s="1">
        <v>189.54820315763669</v>
      </c>
      <c r="G52" s="1">
        <v>224.24710214674977</v>
      </c>
      <c r="H52" s="1">
        <v>220.24710214674977</v>
      </c>
      <c r="I52" s="1">
        <v>140.24710214674977</v>
      </c>
      <c r="J52" s="1">
        <v>13</v>
      </c>
      <c r="K52" s="1">
        <v>15</v>
      </c>
      <c r="L52" s="1">
        <v>20</v>
      </c>
      <c r="M52" s="1">
        <v>32</v>
      </c>
      <c r="N52" s="1">
        <v>1.3011010108869179</v>
      </c>
      <c r="O52" s="1">
        <v>36</v>
      </c>
      <c r="P52" s="1">
        <v>32</v>
      </c>
    </row>
    <row r="53" spans="1:16" x14ac:dyDescent="0.35">
      <c r="A53" t="s">
        <v>8</v>
      </c>
      <c r="B53" t="s">
        <v>32</v>
      </c>
      <c r="C53" t="s">
        <v>16</v>
      </c>
      <c r="D53" t="s">
        <v>29</v>
      </c>
      <c r="E53" s="1">
        <v>203.25390533480527</v>
      </c>
      <c r="F53" s="1">
        <v>172.55500634569219</v>
      </c>
      <c r="G53" s="1">
        <v>207.25390533480527</v>
      </c>
      <c r="H53" s="1">
        <v>203.25390533480527</v>
      </c>
      <c r="I53" s="1">
        <v>133.57514793790978</v>
      </c>
      <c r="J53" s="1">
        <v>6.678757396895489</v>
      </c>
      <c r="K53" s="1">
        <v>11</v>
      </c>
      <c r="L53" s="1">
        <v>20</v>
      </c>
      <c r="M53" s="1">
        <v>32</v>
      </c>
      <c r="N53" s="1">
        <v>1.3011010108869179</v>
      </c>
      <c r="O53" s="1">
        <v>36</v>
      </c>
      <c r="P53" s="1">
        <v>32</v>
      </c>
    </row>
    <row r="54" spans="1:16" x14ac:dyDescent="0.35">
      <c r="A54" t="s">
        <v>8</v>
      </c>
      <c r="B54" t="s">
        <v>32</v>
      </c>
      <c r="C54" t="s">
        <v>19</v>
      </c>
      <c r="D54" t="s">
        <v>62</v>
      </c>
      <c r="E54" s="1">
        <v>163.48970480493963</v>
      </c>
      <c r="F54" s="1">
        <v>181.48970480493963</v>
      </c>
      <c r="G54" s="1">
        <v>204.26078914228901</v>
      </c>
      <c r="H54" s="1">
        <v>169.08006625072278</v>
      </c>
      <c r="I54" s="1">
        <v>112.84733790946632</v>
      </c>
      <c r="J54" s="1">
        <v>5.6423668954733159</v>
      </c>
      <c r="K54" s="1">
        <v>13</v>
      </c>
      <c r="L54" s="1">
        <v>20</v>
      </c>
      <c r="M54" s="1">
        <v>12</v>
      </c>
      <c r="N54" s="1">
        <v>30</v>
      </c>
      <c r="O54" s="1">
        <v>52.771084337349393</v>
      </c>
      <c r="P54" s="1">
        <f>1.46/83*1000</f>
        <v>17.590361445783131</v>
      </c>
    </row>
    <row r="55" spans="1:16" x14ac:dyDescent="0.35">
      <c r="A55" t="s">
        <v>8</v>
      </c>
      <c r="B55" t="s">
        <v>32</v>
      </c>
      <c r="C55" t="s">
        <v>19</v>
      </c>
      <c r="D55" t="s">
        <v>30</v>
      </c>
      <c r="E55" s="1">
        <v>174.91735655908886</v>
      </c>
      <c r="F55" s="1">
        <v>192.91735655908886</v>
      </c>
      <c r="G55" s="1">
        <v>215.68844089643824</v>
      </c>
      <c r="H55" s="1">
        <v>180.507718004872</v>
      </c>
      <c r="I55" s="1">
        <v>112.91735655908886</v>
      </c>
      <c r="J55" s="1">
        <v>16</v>
      </c>
      <c r="K55" s="1">
        <v>14</v>
      </c>
      <c r="L55" s="1">
        <v>20</v>
      </c>
      <c r="M55" s="1">
        <v>12</v>
      </c>
      <c r="N55" s="1">
        <v>30</v>
      </c>
      <c r="O55" s="1">
        <v>52.771084337349393</v>
      </c>
      <c r="P55" s="1">
        <f t="shared" ref="P55:P56" si="7">1.46/83*1000</f>
        <v>17.590361445783131</v>
      </c>
    </row>
    <row r="56" spans="1:16" x14ac:dyDescent="0.35">
      <c r="A56" t="s">
        <v>8</v>
      </c>
      <c r="B56" t="s">
        <v>32</v>
      </c>
      <c r="C56" t="s">
        <v>51</v>
      </c>
      <c r="D56" t="s">
        <v>63</v>
      </c>
      <c r="E56" s="1">
        <v>221.48192771084337</v>
      </c>
      <c r="F56" s="1">
        <v>201.36144578313252</v>
      </c>
      <c r="G56" s="1">
        <v>221.36144578313252</v>
      </c>
      <c r="H56" s="1">
        <v>208.95180722891564</v>
      </c>
      <c r="I56" s="1">
        <v>148.9156626506024</v>
      </c>
      <c r="J56" s="1">
        <v>7.4457831325301207</v>
      </c>
      <c r="K56" s="1">
        <v>15</v>
      </c>
      <c r="L56" s="1">
        <v>20</v>
      </c>
      <c r="M56" s="1">
        <f t="shared" ref="M56" si="8">2.5/83*1000</f>
        <v>30.120481927710845</v>
      </c>
      <c r="N56" s="1">
        <v>10</v>
      </c>
      <c r="O56" s="1">
        <v>30</v>
      </c>
      <c r="P56" s="1">
        <f t="shared" si="7"/>
        <v>17.590361445783131</v>
      </c>
    </row>
    <row r="57" spans="1:16" x14ac:dyDescent="0.35">
      <c r="A57" t="s">
        <v>8</v>
      </c>
      <c r="B57" t="s">
        <v>32</v>
      </c>
      <c r="C57" t="s">
        <v>21</v>
      </c>
      <c r="D57" t="s">
        <v>64</v>
      </c>
      <c r="E57" s="1">
        <v>204.08766326893442</v>
      </c>
      <c r="F57" s="1">
        <v>222.65159620757453</v>
      </c>
      <c r="G57" s="1">
        <v>205.3744877738396</v>
      </c>
      <c r="H57" s="1">
        <v>192.50032161773461</v>
      </c>
      <c r="I57" s="1">
        <v>137.3744877738396</v>
      </c>
      <c r="J57" s="1">
        <v>15</v>
      </c>
      <c r="K57" s="1">
        <v>11</v>
      </c>
      <c r="L57" s="1">
        <v>20</v>
      </c>
      <c r="M57" s="1">
        <v>20.71317549509482</v>
      </c>
      <c r="N57" s="1">
        <f>3.26/83*1000</f>
        <v>39.277108433734938</v>
      </c>
      <c r="O57" s="1">
        <v>22</v>
      </c>
      <c r="P57" s="1">
        <v>9.1258338438950215</v>
      </c>
    </row>
    <row r="58" spans="1:16" x14ac:dyDescent="0.35">
      <c r="A58" t="s">
        <v>8</v>
      </c>
      <c r="B58" t="s">
        <v>32</v>
      </c>
      <c r="C58" t="s">
        <v>21</v>
      </c>
      <c r="D58" t="s">
        <v>31</v>
      </c>
      <c r="E58" s="1">
        <v>184.51464969293252</v>
      </c>
      <c r="F58" s="1">
        <v>203.07858263157266</v>
      </c>
      <c r="G58" s="1">
        <v>185.80147419783771</v>
      </c>
      <c r="H58" s="1">
        <v>172.92730804173272</v>
      </c>
      <c r="I58" s="1">
        <v>114.80147419783772</v>
      </c>
      <c r="J58" s="1">
        <v>16</v>
      </c>
      <c r="K58" s="1">
        <v>13</v>
      </c>
      <c r="L58" s="1">
        <v>20</v>
      </c>
      <c r="M58" s="1">
        <v>20.71317549509482</v>
      </c>
      <c r="N58" s="1">
        <f>3.26/83*1000</f>
        <v>39.277108433734938</v>
      </c>
      <c r="O58" s="1">
        <v>22</v>
      </c>
      <c r="P58" s="1">
        <v>9.1258338438950215</v>
      </c>
    </row>
    <row r="59" spans="1:16" x14ac:dyDescent="0.35">
      <c r="A59" t="s">
        <v>8</v>
      </c>
      <c r="B59" t="s">
        <v>32</v>
      </c>
      <c r="C59" t="s">
        <v>23</v>
      </c>
      <c r="D59" t="s">
        <v>65</v>
      </c>
      <c r="E59" s="1">
        <v>189.90963855421683</v>
      </c>
      <c r="F59" s="1">
        <v>217.98192771084334</v>
      </c>
      <c r="G59" s="1">
        <v>185.45180722891564</v>
      </c>
      <c r="H59" s="1">
        <v>189.90963855421683</v>
      </c>
      <c r="I59" s="1">
        <v>135.06024096385539</v>
      </c>
      <c r="J59" s="1">
        <v>6.7530120481927689</v>
      </c>
      <c r="K59" s="1">
        <v>14</v>
      </c>
      <c r="L59" s="1">
        <v>20</v>
      </c>
      <c r="M59" s="1">
        <v>14.096385542168674</v>
      </c>
      <c r="N59" s="1">
        <f>3.5/83*1000</f>
        <v>42.168674698795179</v>
      </c>
      <c r="O59" s="1">
        <f>0.8/83*1000</f>
        <v>9.6385542168674707</v>
      </c>
      <c r="P59" s="1">
        <v>14.096385542168674</v>
      </c>
    </row>
    <row r="60" spans="1:16" x14ac:dyDescent="0.35">
      <c r="A60" t="s">
        <v>8</v>
      </c>
      <c r="B60" t="s">
        <v>32</v>
      </c>
      <c r="C60" t="s">
        <v>23</v>
      </c>
      <c r="D60" t="s">
        <v>66</v>
      </c>
      <c r="E60" s="1">
        <v>199.09638554216866</v>
      </c>
      <c r="F60" s="1">
        <v>227.16867469879517</v>
      </c>
      <c r="G60" s="1">
        <v>194.63855421686748</v>
      </c>
      <c r="H60" s="1">
        <v>199.09638554216866</v>
      </c>
      <c r="I60" s="1">
        <v>135</v>
      </c>
      <c r="J60" s="1">
        <v>15</v>
      </c>
      <c r="K60" s="1">
        <v>15</v>
      </c>
      <c r="L60" s="1">
        <v>20</v>
      </c>
      <c r="M60" s="1">
        <v>14.096385542168674</v>
      </c>
      <c r="N60" s="1">
        <f>3.5/83*1000</f>
        <v>42.168674698795179</v>
      </c>
      <c r="O60" s="1">
        <f>0.8/83*1000</f>
        <v>9.6385542168674707</v>
      </c>
      <c r="P60" s="1">
        <v>14.096385542168674</v>
      </c>
    </row>
    <row r="61" spans="1:16" outlineLevel="1" x14ac:dyDescent="0.35">
      <c r="A61" t="s">
        <v>67</v>
      </c>
      <c r="B61" t="s">
        <v>9</v>
      </c>
      <c r="C61" t="s">
        <v>68</v>
      </c>
      <c r="D61" t="s">
        <v>69</v>
      </c>
      <c r="E61" s="1">
        <v>361.33333333333331</v>
      </c>
      <c r="F61" s="1">
        <v>361.33333333333331</v>
      </c>
      <c r="G61" s="1">
        <v>361.33333333333331</v>
      </c>
      <c r="H61" s="1">
        <v>361.33333333333331</v>
      </c>
      <c r="I61" s="1">
        <v>361.33333333333331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35">
      <c r="A62" t="s">
        <v>67</v>
      </c>
      <c r="B62" t="s">
        <v>9</v>
      </c>
      <c r="C62" t="s">
        <v>68</v>
      </c>
      <c r="D62" t="s">
        <v>70</v>
      </c>
      <c r="E62" s="1">
        <v>361.33333333333331</v>
      </c>
      <c r="F62" s="1">
        <v>361.33333333333331</v>
      </c>
      <c r="G62" s="1">
        <v>361.33333333333331</v>
      </c>
      <c r="H62" s="1">
        <v>361.33333333333331</v>
      </c>
      <c r="I62" s="1">
        <v>361.33333333333331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35">
      <c r="A63" t="s">
        <v>67</v>
      </c>
      <c r="B63" t="s">
        <v>9</v>
      </c>
      <c r="C63" t="s">
        <v>68</v>
      </c>
      <c r="D63" t="s">
        <v>71</v>
      </c>
      <c r="E63" s="1">
        <v>361.33333333333331</v>
      </c>
      <c r="F63" s="1">
        <v>361.33333333333331</v>
      </c>
      <c r="G63" s="1">
        <v>361.33333333333331</v>
      </c>
      <c r="H63" s="1">
        <v>361.33333333333331</v>
      </c>
      <c r="I63" s="1">
        <v>361.33333333333331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35">
      <c r="A64" t="s">
        <v>67</v>
      </c>
      <c r="B64" t="s">
        <v>9</v>
      </c>
      <c r="C64" t="s">
        <v>68</v>
      </c>
      <c r="D64" t="s">
        <v>72</v>
      </c>
      <c r="E64" s="1">
        <v>361.33333333333331</v>
      </c>
      <c r="F64" s="1">
        <v>361.33333333333331</v>
      </c>
      <c r="G64" s="1">
        <v>361.33333333333331</v>
      </c>
      <c r="H64" s="1">
        <v>361.33333333333331</v>
      </c>
      <c r="I64" s="1">
        <v>361.33333333333331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Gupta</dc:creator>
  <cp:lastModifiedBy>Nikita Gupta</cp:lastModifiedBy>
  <dcterms:created xsi:type="dcterms:W3CDTF">2024-07-22T06:21:55Z</dcterms:created>
  <dcterms:modified xsi:type="dcterms:W3CDTF">2024-07-23T07:15:12Z</dcterms:modified>
</cp:coreProperties>
</file>