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 (3)" sheetId="35" r:id="rId1"/>
    <sheet name="Лист2 (4)" sheetId="36" r:id="rId2"/>
    <sheet name="Лист2 (3)" sheetId="21" r:id="rId3"/>
    <sheet name="Лист3 (3)" sheetId="22" r:id="rId4"/>
    <sheet name="Лист4 (2)" sheetId="23" r:id="rId5"/>
    <sheet name="Лист5" sheetId="24" r:id="rId6"/>
    <sheet name="Лист6" sheetId="25" r:id="rId7"/>
    <sheet name="Лист7" sheetId="26" r:id="rId8"/>
    <sheet name="Лист8" sheetId="27" r:id="rId9"/>
    <sheet name="Лист9" sheetId="28" r:id="rId10"/>
    <sheet name="Лист10" sheetId="29" r:id="rId11"/>
    <sheet name="Лист11" sheetId="30" r:id="rId12"/>
    <sheet name="Лист12" sheetId="31" r:id="rId13"/>
    <sheet name="Лист13" sheetId="32" r:id="rId14"/>
    <sheet name="Лист14" sheetId="33" r:id="rId15"/>
    <sheet name="Лист15" sheetId="34" r:id="rId16"/>
    <sheet name="Лист1 (2)" sheetId="18" r:id="rId17"/>
    <sheet name="Лист2 (2)" sheetId="19" r:id="rId18"/>
    <sheet name="Лист3 (2)" sheetId="20" r:id="rId19"/>
    <sheet name="Ноябрь" sheetId="17" r:id="rId20"/>
    <sheet name="Январь" sheetId="6" r:id="rId21"/>
    <sheet name="Февраль" sheetId="7" r:id="rId22"/>
    <sheet name="Март" sheetId="8" r:id="rId23"/>
    <sheet name="Апрель" sheetId="9" r:id="rId24"/>
    <sheet name="Май" sheetId="10" r:id="rId25"/>
    <sheet name="Июнь" sheetId="11" r:id="rId26"/>
    <sheet name="Июль" sheetId="12" r:id="rId27"/>
    <sheet name="Август" sheetId="13" r:id="rId28"/>
    <sheet name="Сентябрь" sheetId="14" r:id="rId29"/>
    <sheet name="Октябрь" sheetId="15" r:id="rId30"/>
    <sheet name="Декабрь" sheetId="16" r:id="rId31"/>
    <sheet name="Лист1" sheetId="2" r:id="rId32"/>
    <sheet name="Лист2" sheetId="3" r:id="rId33"/>
    <sheet name="Лист3" sheetId="4" r:id="rId34"/>
    <sheet name="Лист4" sheetId="5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6" l="1"/>
  <c r="F3" i="36"/>
  <c r="F4" i="36"/>
  <c r="H4" i="36"/>
  <c r="F5" i="36"/>
  <c r="H5" i="36"/>
  <c r="F6" i="36"/>
  <c r="H6" i="36"/>
  <c r="F7" i="36"/>
  <c r="H7" i="36"/>
  <c r="F8" i="36"/>
  <c r="H8" i="36"/>
  <c r="F9" i="36"/>
  <c r="H9" i="36"/>
  <c r="F10" i="36"/>
  <c r="H10" i="36"/>
  <c r="F11" i="36"/>
  <c r="H11" i="36"/>
  <c r="F12" i="36"/>
  <c r="H12" i="36"/>
  <c r="F13" i="36"/>
  <c r="H13" i="36"/>
  <c r="F14" i="36"/>
  <c r="H14" i="36"/>
  <c r="F15" i="36"/>
  <c r="F16" i="36"/>
  <c r="F17" i="36"/>
  <c r="F18" i="36"/>
  <c r="F19" i="36"/>
  <c r="F20" i="36"/>
  <c r="F21" i="36"/>
  <c r="F22" i="36"/>
  <c r="F23" i="36"/>
  <c r="F24" i="36"/>
  <c r="I24" i="36"/>
  <c r="F25" i="36"/>
  <c r="I25" i="36"/>
  <c r="F26" i="36"/>
  <c r="I26" i="36"/>
  <c r="F27" i="36"/>
  <c r="I27" i="36"/>
  <c r="D28" i="36"/>
  <c r="F28" i="36"/>
  <c r="I28" i="36"/>
  <c r="D29" i="36"/>
  <c r="F29" i="36"/>
  <c r="I29" i="36"/>
  <c r="D30" i="36"/>
  <c r="F30" i="36"/>
  <c r="I30" i="36"/>
  <c r="D31" i="36"/>
  <c r="F31" i="36"/>
  <c r="I31" i="36"/>
  <c r="D32" i="36"/>
  <c r="F32" i="36"/>
  <c r="I32" i="36"/>
  <c r="B33" i="36"/>
  <c r="D33" i="36"/>
  <c r="F33" i="36"/>
  <c r="I33" i="36"/>
  <c r="B34" i="36"/>
  <c r="D34" i="36"/>
  <c r="F34" i="36"/>
  <c r="I34" i="36"/>
  <c r="B35" i="36"/>
  <c r="D35" i="36"/>
  <c r="F35" i="36"/>
  <c r="B36" i="36"/>
  <c r="D36" i="36"/>
  <c r="F36" i="36"/>
  <c r="B37" i="36"/>
  <c r="D37" i="36"/>
  <c r="B38" i="36"/>
  <c r="D38" i="36"/>
  <c r="B39" i="36"/>
  <c r="D39" i="36"/>
  <c r="B40" i="36"/>
  <c r="D40" i="36"/>
  <c r="B41" i="36"/>
  <c r="D41" i="36"/>
  <c r="B42" i="36"/>
  <c r="D42" i="36"/>
  <c r="B43" i="36"/>
  <c r="D43" i="36"/>
  <c r="B44" i="36"/>
  <c r="D44" i="36"/>
  <c r="B45" i="36"/>
  <c r="D45" i="36"/>
  <c r="B46" i="36"/>
  <c r="D46" i="36"/>
  <c r="B47" i="36"/>
  <c r="D47" i="36"/>
  <c r="B48" i="36"/>
  <c r="D48" i="36"/>
  <c r="B49" i="36"/>
  <c r="C49" i="36"/>
  <c r="D49" i="36"/>
  <c r="B50" i="36"/>
  <c r="C50" i="36"/>
  <c r="B51" i="36"/>
  <c r="C51" i="36"/>
  <c r="B52" i="36"/>
  <c r="C52" i="36"/>
  <c r="B53" i="36"/>
  <c r="C53" i="36"/>
  <c r="B54" i="36"/>
  <c r="C54" i="36"/>
  <c r="B55" i="36"/>
  <c r="C55" i="36"/>
  <c r="B56" i="36"/>
  <c r="C56" i="36"/>
  <c r="B57" i="36"/>
  <c r="C57" i="36"/>
  <c r="B58" i="36"/>
  <c r="C58" i="36"/>
  <c r="B59" i="36"/>
  <c r="C59" i="36"/>
  <c r="B60" i="36"/>
  <c r="C60" i="36"/>
  <c r="B61" i="36"/>
  <c r="C61" i="36"/>
  <c r="B62" i="36"/>
  <c r="C62" i="36"/>
  <c r="B63" i="36"/>
  <c r="C63" i="36"/>
  <c r="B64" i="36"/>
  <c r="C64" i="36"/>
  <c r="B65" i="36"/>
  <c r="C65" i="36"/>
  <c r="B66" i="36"/>
  <c r="C66" i="36"/>
  <c r="B67" i="36"/>
  <c r="C67" i="36"/>
  <c r="B68" i="36"/>
  <c r="C68" i="36"/>
  <c r="B69" i="36"/>
  <c r="C69" i="36"/>
  <c r="B70" i="36"/>
  <c r="C70" i="36"/>
  <c r="B71" i="36"/>
  <c r="C71" i="36"/>
  <c r="B72" i="36"/>
  <c r="C72" i="36"/>
  <c r="B73" i="36"/>
  <c r="C73" i="36"/>
  <c r="B74" i="36"/>
  <c r="C74" i="36"/>
  <c r="B75" i="36"/>
  <c r="C75" i="36"/>
  <c r="B76" i="36"/>
  <c r="C76" i="36"/>
  <c r="B77" i="36"/>
  <c r="C77" i="36"/>
  <c r="B78" i="36"/>
  <c r="C78" i="36"/>
  <c r="B79" i="36"/>
  <c r="C79" i="36"/>
  <c r="B80" i="36"/>
  <c r="C80" i="36"/>
  <c r="B81" i="36"/>
  <c r="C81" i="36"/>
  <c r="B82" i="36"/>
  <c r="C82" i="36"/>
  <c r="B83" i="36"/>
  <c r="C83" i="36"/>
  <c r="B84" i="36"/>
  <c r="C84" i="36"/>
  <c r="B85" i="36"/>
  <c r="C85" i="36"/>
  <c r="B86" i="36"/>
  <c r="C86" i="36"/>
  <c r="B87" i="36"/>
  <c r="C87" i="36"/>
  <c r="B88" i="36"/>
  <c r="C88" i="36"/>
  <c r="B89" i="36"/>
  <c r="C89" i="36"/>
  <c r="B90" i="36"/>
  <c r="C90" i="36"/>
  <c r="B91" i="36"/>
  <c r="C91" i="36"/>
  <c r="B92" i="36"/>
  <c r="C92" i="36"/>
  <c r="B93" i="36"/>
  <c r="C93" i="36"/>
  <c r="B94" i="36"/>
  <c r="C94" i="36"/>
  <c r="B95" i="36"/>
  <c r="C95" i="36"/>
  <c r="B96" i="36"/>
  <c r="C96" i="36"/>
  <c r="B97" i="36"/>
  <c r="C97" i="36"/>
  <c r="B98" i="36"/>
  <c r="C98" i="36"/>
  <c r="B99" i="36"/>
  <c r="C99" i="36"/>
  <c r="B100" i="36"/>
  <c r="C100" i="36"/>
  <c r="B101" i="36"/>
  <c r="C101" i="36"/>
  <c r="B102" i="36"/>
  <c r="C102" i="36"/>
  <c r="B103" i="36"/>
  <c r="C103" i="36"/>
  <c r="B104" i="36"/>
  <c r="C104" i="36"/>
  <c r="B105" i="36"/>
  <c r="C105" i="36"/>
  <c r="B106" i="36"/>
  <c r="C106" i="36"/>
  <c r="B107" i="36"/>
  <c r="C107" i="36"/>
  <c r="B108" i="36"/>
  <c r="C108" i="36"/>
  <c r="B109" i="36"/>
  <c r="C109" i="36"/>
  <c r="E109" i="36"/>
  <c r="B110" i="36"/>
  <c r="E110" i="36"/>
  <c r="B111" i="36"/>
  <c r="E111" i="36"/>
  <c r="B112" i="36"/>
  <c r="E112" i="36"/>
  <c r="B113" i="36"/>
  <c r="E113" i="36"/>
  <c r="B114" i="36"/>
  <c r="E114" i="36"/>
  <c r="B115" i="36"/>
  <c r="E115" i="36"/>
  <c r="B116" i="36"/>
  <c r="E116" i="36"/>
  <c r="B117" i="36"/>
  <c r="E117" i="36"/>
  <c r="B118" i="36"/>
  <c r="E118" i="36"/>
  <c r="B119" i="36"/>
  <c r="E119" i="36"/>
  <c r="B120" i="36"/>
  <c r="E120" i="36"/>
  <c r="B121" i="36"/>
  <c r="E121" i="36"/>
  <c r="B122" i="36"/>
  <c r="E122" i="36"/>
  <c r="B123" i="36"/>
  <c r="E123" i="36"/>
  <c r="B124" i="36"/>
  <c r="E124" i="36"/>
  <c r="G124" i="36"/>
  <c r="B125" i="36"/>
  <c r="E125" i="36"/>
  <c r="G125" i="36"/>
  <c r="B126" i="36"/>
  <c r="E126" i="36"/>
  <c r="G126" i="36"/>
  <c r="B127" i="36"/>
  <c r="E127" i="36"/>
  <c r="G127" i="36"/>
  <c r="B128" i="36"/>
  <c r="E128" i="36"/>
  <c r="G128" i="36"/>
  <c r="B129" i="36"/>
  <c r="E129" i="36"/>
  <c r="G129" i="36"/>
  <c r="E130" i="36"/>
  <c r="G130" i="36"/>
  <c r="E131" i="36"/>
  <c r="G131" i="36"/>
  <c r="E132" i="36"/>
  <c r="G132" i="36"/>
  <c r="G133" i="36"/>
  <c r="G134" i="36"/>
  <c r="B2" i="35"/>
  <c r="D2" i="35"/>
  <c r="B3" i="35"/>
  <c r="D3" i="35"/>
  <c r="B4" i="35"/>
  <c r="D4" i="35"/>
  <c r="B5" i="35"/>
  <c r="D5" i="35"/>
  <c r="B6" i="35"/>
  <c r="D6" i="35"/>
  <c r="B7" i="35"/>
  <c r="D7" i="35"/>
  <c r="B8" i="35"/>
  <c r="D8" i="35"/>
  <c r="B9" i="35"/>
  <c r="D9" i="35"/>
  <c r="B10" i="35"/>
  <c r="C10" i="35"/>
  <c r="D10" i="35"/>
  <c r="F10" i="35"/>
  <c r="G10" i="35"/>
  <c r="B11" i="35"/>
  <c r="C11" i="35"/>
  <c r="F11" i="35"/>
  <c r="G11" i="35"/>
  <c r="B12" i="35"/>
  <c r="C12" i="35"/>
  <c r="F12" i="35"/>
  <c r="G12" i="35"/>
  <c r="B13" i="35"/>
  <c r="C13" i="35"/>
  <c r="F13" i="35"/>
  <c r="G13" i="35"/>
  <c r="B14" i="35"/>
  <c r="C14" i="35"/>
  <c r="F14" i="35"/>
  <c r="G14" i="35"/>
  <c r="B15" i="35"/>
  <c r="C15" i="35"/>
  <c r="B16" i="35"/>
  <c r="C16" i="35"/>
  <c r="B17" i="35"/>
  <c r="C17" i="35"/>
  <c r="B18" i="35"/>
  <c r="C18" i="35"/>
  <c r="E18" i="35"/>
  <c r="B19" i="35"/>
  <c r="E19" i="35"/>
  <c r="B20" i="35"/>
  <c r="E20" i="35"/>
  <c r="B21" i="35"/>
  <c r="E21" i="35"/>
  <c r="B22" i="35"/>
  <c r="E22" i="35"/>
  <c r="B23" i="35"/>
  <c r="E23" i="35"/>
  <c r="B24" i="35"/>
  <c r="E24" i="35"/>
  <c r="B25" i="35"/>
  <c r="E25" i="35"/>
  <c r="B26" i="35"/>
  <c r="E26" i="35"/>
  <c r="B3" i="34" l="1"/>
  <c r="A4" i="34"/>
  <c r="B4" i="34" s="1"/>
  <c r="B3" i="33"/>
  <c r="A4" i="33"/>
  <c r="B4" i="33"/>
  <c r="A5" i="33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" i="32"/>
  <c r="A4" i="32"/>
  <c r="B4" i="32" s="1"/>
  <c r="A5" i="32"/>
  <c r="B3" i="31"/>
  <c r="A4" i="31"/>
  <c r="B3" i="30"/>
  <c r="A4" i="30"/>
  <c r="B4" i="30"/>
  <c r="A5" i="30"/>
  <c r="A6" i="30" s="1"/>
  <c r="B6" i="30" s="1"/>
  <c r="B5" i="30"/>
  <c r="B3" i="29"/>
  <c r="A4" i="29"/>
  <c r="A5" i="29" s="1"/>
  <c r="B4" i="29"/>
  <c r="B3" i="28"/>
  <c r="A4" i="28"/>
  <c r="A5" i="28" s="1"/>
  <c r="B4" i="28"/>
  <c r="B3" i="27"/>
  <c r="A4" i="27"/>
  <c r="B3" i="26"/>
  <c r="A4" i="26"/>
  <c r="B4" i="26" s="1"/>
  <c r="A5" i="26"/>
  <c r="A6" i="26" s="1"/>
  <c r="B5" i="26"/>
  <c r="B2" i="25"/>
  <c r="A3" i="25"/>
  <c r="B3" i="25"/>
  <c r="A4" i="25"/>
  <c r="B3" i="24"/>
  <c r="A4" i="24"/>
  <c r="A5" i="24" s="1"/>
  <c r="B4" i="24"/>
  <c r="B3" i="23"/>
  <c r="A4" i="23"/>
  <c r="B3" i="22"/>
  <c r="A4" i="22"/>
  <c r="A5" i="22" s="1"/>
  <c r="B4" i="22"/>
  <c r="B3" i="21"/>
  <c r="A4" i="21"/>
  <c r="B4" i="27" l="1"/>
  <c r="A5" i="27"/>
  <c r="B4" i="23"/>
  <c r="A5" i="23"/>
  <c r="B4" i="21"/>
  <c r="A5" i="21"/>
  <c r="A6" i="22"/>
  <c r="B5" i="22"/>
  <c r="B5" i="24"/>
  <c r="A6" i="24"/>
  <c r="B4" i="25"/>
  <c r="A5" i="25"/>
  <c r="B6" i="26"/>
  <c r="A7" i="26"/>
  <c r="A6" i="28"/>
  <c r="B5" i="28"/>
  <c r="B5" i="29"/>
  <c r="A6" i="29"/>
  <c r="B4" i="31"/>
  <c r="A5" i="31"/>
  <c r="B5" i="32"/>
  <c r="A6" i="32"/>
  <c r="A7" i="30"/>
  <c r="A5" i="34"/>
  <c r="C2" i="20"/>
  <c r="E2" i="20" s="1"/>
  <c r="C3" i="20"/>
  <c r="E3" i="20" s="1"/>
  <c r="C4" i="20"/>
  <c r="E4" i="20" s="1"/>
  <c r="C5" i="20"/>
  <c r="E5" i="20" s="1"/>
  <c r="C6" i="20"/>
  <c r="E6" i="20" s="1"/>
  <c r="C7" i="20"/>
  <c r="E7" i="20" s="1"/>
  <c r="C8" i="20"/>
  <c r="E8" i="20" s="1"/>
  <c r="C9" i="20"/>
  <c r="E9" i="20" s="1"/>
  <c r="C10" i="20"/>
  <c r="E10" i="20" s="1"/>
  <c r="C11" i="20"/>
  <c r="E11" i="20" s="1"/>
  <c r="C3" i="19"/>
  <c r="C4" i="19"/>
  <c r="C5" i="19"/>
  <c r="C6" i="19"/>
  <c r="C7" i="19"/>
  <c r="C2" i="18"/>
  <c r="D5" i="18"/>
  <c r="D6" i="18"/>
  <c r="D7" i="18"/>
  <c r="D8" i="18"/>
  <c r="D9" i="18"/>
  <c r="D10" i="18"/>
  <c r="D11" i="18"/>
  <c r="A7" i="28" l="1"/>
  <c r="B6" i="28"/>
  <c r="A7" i="22"/>
  <c r="B6" i="22"/>
  <c r="B5" i="34"/>
  <c r="A6" i="34"/>
  <c r="B5" i="31"/>
  <c r="A6" i="31"/>
  <c r="B5" i="25"/>
  <c r="A6" i="25"/>
  <c r="B5" i="23"/>
  <c r="A6" i="23"/>
  <c r="A8" i="30"/>
  <c r="B7" i="30"/>
  <c r="B6" i="32"/>
  <c r="A7" i="32"/>
  <c r="B6" i="29"/>
  <c r="A7" i="29"/>
  <c r="A8" i="26"/>
  <c r="B7" i="26"/>
  <c r="A7" i="24"/>
  <c r="B6" i="24"/>
  <c r="B5" i="21"/>
  <c r="A6" i="21"/>
  <c r="B5" i="27"/>
  <c r="A6" i="27"/>
  <c r="B2" i="17"/>
  <c r="B4" i="17" s="1"/>
  <c r="E3" i="14"/>
  <c r="E14" i="14" s="1"/>
  <c r="E4" i="14"/>
  <c r="E5" i="14"/>
  <c r="E6" i="14"/>
  <c r="E7" i="14"/>
  <c r="E8" i="14"/>
  <c r="E9" i="14"/>
  <c r="E10" i="14"/>
  <c r="E11" i="14"/>
  <c r="E12" i="14"/>
  <c r="E13" i="14"/>
  <c r="C2" i="13"/>
  <c r="C3" i="13"/>
  <c r="C4" i="13"/>
  <c r="C5" i="13"/>
  <c r="B7" i="32" l="1"/>
  <c r="A8" i="32"/>
  <c r="B6" i="23"/>
  <c r="A7" i="23"/>
  <c r="B6" i="31"/>
  <c r="A7" i="31"/>
  <c r="B8" i="26"/>
  <c r="A9" i="26"/>
  <c r="B7" i="22"/>
  <c r="A8" i="22"/>
  <c r="B6" i="21"/>
  <c r="A7" i="21"/>
  <c r="B6" i="27"/>
  <c r="A7" i="27"/>
  <c r="B7" i="29"/>
  <c r="A8" i="29"/>
  <c r="B6" i="25"/>
  <c r="A7" i="25"/>
  <c r="B6" i="34"/>
  <c r="A7" i="34"/>
  <c r="B7" i="24"/>
  <c r="A8" i="24"/>
  <c r="B8" i="30"/>
  <c r="A9" i="30"/>
  <c r="A8" i="28"/>
  <c r="B7" i="28"/>
  <c r="J3" i="5"/>
  <c r="J4" i="5"/>
  <c r="J5" i="5"/>
  <c r="J6" i="5"/>
  <c r="J7" i="5"/>
  <c r="C8" i="5"/>
  <c r="D8" i="5"/>
  <c r="E8" i="5"/>
  <c r="F8" i="5"/>
  <c r="G8" i="5"/>
  <c r="H8" i="5"/>
  <c r="I8" i="5"/>
  <c r="J8" i="5"/>
  <c r="B8" i="4"/>
  <c r="C8" i="4"/>
  <c r="D8" i="4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A10" i="30" l="1"/>
  <c r="B9" i="30"/>
  <c r="B7" i="34"/>
  <c r="A8" i="34"/>
  <c r="B8" i="29"/>
  <c r="A9" i="29"/>
  <c r="B7" i="21"/>
  <c r="A8" i="21"/>
  <c r="A10" i="26"/>
  <c r="B9" i="26"/>
  <c r="B7" i="23"/>
  <c r="A8" i="23"/>
  <c r="A9" i="24"/>
  <c r="B8" i="24"/>
  <c r="B7" i="25"/>
  <c r="A8" i="25"/>
  <c r="B7" i="27"/>
  <c r="A8" i="27"/>
  <c r="A9" i="22"/>
  <c r="B8" i="22"/>
  <c r="B7" i="31"/>
  <c r="A8" i="31"/>
  <c r="B8" i="32"/>
  <c r="A9" i="32"/>
  <c r="A9" i="28"/>
  <c r="B8" i="28"/>
  <c r="B8" i="25" l="1"/>
  <c r="A9" i="25"/>
  <c r="B8" i="23"/>
  <c r="A9" i="23"/>
  <c r="B8" i="21"/>
  <c r="A9" i="21"/>
  <c r="B8" i="34"/>
  <c r="A9" i="34"/>
  <c r="B9" i="29"/>
  <c r="A10" i="29"/>
  <c r="B9" i="32"/>
  <c r="A10" i="32"/>
  <c r="A10" i="22"/>
  <c r="B9" i="22"/>
  <c r="B8" i="31"/>
  <c r="A9" i="31"/>
  <c r="B8" i="27"/>
  <c r="A9" i="27"/>
  <c r="A10" i="28"/>
  <c r="B9" i="28"/>
  <c r="A10" i="24"/>
  <c r="B9" i="24"/>
  <c r="A11" i="26"/>
  <c r="B10" i="26"/>
  <c r="B10" i="30"/>
  <c r="A11" i="30"/>
  <c r="B9" i="31" l="1"/>
  <c r="A10" i="31"/>
  <c r="B10" i="32"/>
  <c r="A11" i="32"/>
  <c r="B9" i="34"/>
  <c r="A10" i="34"/>
  <c r="B9" i="23"/>
  <c r="A10" i="23"/>
  <c r="A11" i="28"/>
  <c r="B10" i="28"/>
  <c r="B9" i="27"/>
  <c r="A10" i="27"/>
  <c r="B10" i="29"/>
  <c r="A11" i="29"/>
  <c r="B9" i="21"/>
  <c r="A10" i="21"/>
  <c r="B9" i="25"/>
  <c r="A10" i="25"/>
  <c r="A12" i="26"/>
  <c r="B11" i="26"/>
  <c r="A12" i="30"/>
  <c r="B11" i="30"/>
  <c r="A11" i="24"/>
  <c r="B10" i="24"/>
  <c r="A11" i="22"/>
  <c r="B10" i="22"/>
  <c r="B10" i="21" l="1"/>
  <c r="A11" i="21"/>
  <c r="B10" i="27"/>
  <c r="A11" i="27"/>
  <c r="B10" i="23"/>
  <c r="A11" i="23"/>
  <c r="B11" i="32"/>
  <c r="A12" i="32"/>
  <c r="B12" i="26"/>
  <c r="A13" i="26"/>
  <c r="B11" i="24"/>
  <c r="A12" i="24"/>
  <c r="B10" i="25"/>
  <c r="A11" i="25"/>
  <c r="B11" i="29"/>
  <c r="A12" i="29"/>
  <c r="B10" i="34"/>
  <c r="A11" i="34"/>
  <c r="B10" i="31"/>
  <c r="A11" i="31"/>
  <c r="B11" i="22"/>
  <c r="A12" i="22"/>
  <c r="B12" i="30"/>
  <c r="A13" i="30"/>
  <c r="A12" i="28"/>
  <c r="B11" i="28"/>
  <c r="B12" i="29" l="1"/>
  <c r="A13" i="29"/>
  <c r="B12" i="32"/>
  <c r="A13" i="32"/>
  <c r="B11" i="27"/>
  <c r="A12" i="27"/>
  <c r="A14" i="30"/>
  <c r="B13" i="30"/>
  <c r="B11" i="31"/>
  <c r="A12" i="31"/>
  <c r="A13" i="22"/>
  <c r="B12" i="22"/>
  <c r="A14" i="26"/>
  <c r="B13" i="26"/>
  <c r="B11" i="23"/>
  <c r="A12" i="23"/>
  <c r="B11" i="21"/>
  <c r="A12" i="21"/>
  <c r="A13" i="24"/>
  <c r="B12" i="24"/>
  <c r="B11" i="34"/>
  <c r="A12" i="34"/>
  <c r="B11" i="25"/>
  <c r="A12" i="25"/>
  <c r="A13" i="28"/>
  <c r="B12" i="28"/>
  <c r="B12" i="23" l="1"/>
  <c r="A13" i="23"/>
  <c r="B13" i="32"/>
  <c r="A14" i="32"/>
  <c r="B13" i="24"/>
  <c r="A14" i="24"/>
  <c r="B12" i="25"/>
  <c r="A13" i="25"/>
  <c r="A14" i="22"/>
  <c r="B13" i="22"/>
  <c r="B14" i="30"/>
  <c r="A15" i="30"/>
  <c r="B12" i="34"/>
  <c r="A13" i="34"/>
  <c r="B12" i="21"/>
  <c r="A13" i="21"/>
  <c r="B12" i="31"/>
  <c r="A13" i="31"/>
  <c r="B12" i="27"/>
  <c r="A13" i="27"/>
  <c r="B13" i="27" s="1"/>
  <c r="B13" i="29"/>
  <c r="A14" i="29"/>
  <c r="A14" i="28"/>
  <c r="B13" i="28"/>
  <c r="A15" i="26"/>
  <c r="B14" i="26"/>
  <c r="B13" i="21" l="1"/>
  <c r="A14" i="21"/>
  <c r="A16" i="30"/>
  <c r="B15" i="30"/>
  <c r="B13" i="25"/>
  <c r="A14" i="25"/>
  <c r="B14" i="32"/>
  <c r="A15" i="32"/>
  <c r="A15" i="28"/>
  <c r="B14" i="28"/>
  <c r="B14" i="29"/>
  <c r="A15" i="29"/>
  <c r="B15" i="29" s="1"/>
  <c r="B13" i="31"/>
  <c r="A14" i="31"/>
  <c r="B13" i="34"/>
  <c r="A14" i="34"/>
  <c r="A15" i="24"/>
  <c r="B14" i="24"/>
  <c r="B13" i="23"/>
  <c r="A14" i="23"/>
  <c r="A16" i="26"/>
  <c r="B15" i="26"/>
  <c r="A15" i="22"/>
  <c r="B14" i="22"/>
  <c r="B14" i="34" l="1"/>
  <c r="A15" i="34"/>
  <c r="B15" i="32"/>
  <c r="A16" i="32"/>
  <c r="B15" i="22"/>
  <c r="A16" i="22"/>
  <c r="B16" i="30"/>
  <c r="A17" i="30"/>
  <c r="B14" i="31"/>
  <c r="A15" i="31"/>
  <c r="B14" i="25"/>
  <c r="A15" i="25"/>
  <c r="B14" i="21"/>
  <c r="A15" i="21"/>
  <c r="B14" i="23"/>
  <c r="A15" i="23"/>
  <c r="B16" i="26"/>
  <c r="A17" i="26"/>
  <c r="A16" i="24"/>
  <c r="B15" i="24"/>
  <c r="A16" i="28"/>
  <c r="B15" i="28"/>
  <c r="A17" i="28" l="1"/>
  <c r="B16" i="28"/>
  <c r="B15" i="23"/>
  <c r="A16" i="23"/>
  <c r="B15" i="25"/>
  <c r="A16" i="25"/>
  <c r="A18" i="30"/>
  <c r="B17" i="30"/>
  <c r="B16" i="32"/>
  <c r="A17" i="32"/>
  <c r="A17" i="24"/>
  <c r="B16" i="24"/>
  <c r="A18" i="26"/>
  <c r="B17" i="26"/>
  <c r="B15" i="21"/>
  <c r="A16" i="21"/>
  <c r="B15" i="31"/>
  <c r="A16" i="31"/>
  <c r="A17" i="22"/>
  <c r="B16" i="22"/>
  <c r="B15" i="34"/>
  <c r="A16" i="34"/>
  <c r="B16" i="23" l="1"/>
  <c r="A17" i="23"/>
  <c r="B16" i="21"/>
  <c r="A17" i="21"/>
  <c r="A18" i="22"/>
  <c r="B17" i="22"/>
  <c r="B17" i="24"/>
  <c r="A18" i="24"/>
  <c r="B17" i="32"/>
  <c r="A18" i="32"/>
  <c r="B16" i="25"/>
  <c r="A17" i="25"/>
  <c r="B18" i="30"/>
  <c r="A19" i="30"/>
  <c r="B16" i="34"/>
  <c r="A17" i="34"/>
  <c r="B16" i="31"/>
  <c r="A17" i="31"/>
  <c r="A19" i="26"/>
  <c r="B19" i="26" s="1"/>
  <c r="B18" i="26"/>
  <c r="A18" i="28"/>
  <c r="B17" i="28"/>
  <c r="B17" i="34" l="1"/>
  <c r="A18" i="34"/>
  <c r="B17" i="21"/>
  <c r="A18" i="21"/>
  <c r="B17" i="25"/>
  <c r="A18" i="25"/>
  <c r="B17" i="31"/>
  <c r="A18" i="31"/>
  <c r="A20" i="30"/>
  <c r="B19" i="30"/>
  <c r="B18" i="32"/>
  <c r="A19" i="32"/>
  <c r="B17" i="23"/>
  <c r="A18" i="23"/>
  <c r="A19" i="24"/>
  <c r="B18" i="24"/>
  <c r="A19" i="28"/>
  <c r="B18" i="28"/>
  <c r="A19" i="22"/>
  <c r="B18" i="22"/>
  <c r="B19" i="32" l="1"/>
  <c r="A20" i="32"/>
  <c r="B18" i="31"/>
  <c r="A19" i="31"/>
  <c r="B18" i="21"/>
  <c r="A19" i="21"/>
  <c r="A20" i="22"/>
  <c r="B19" i="22"/>
  <c r="B18" i="23"/>
  <c r="A19" i="23"/>
  <c r="B18" i="25"/>
  <c r="A19" i="25"/>
  <c r="B18" i="34"/>
  <c r="A19" i="34"/>
  <c r="A20" i="24"/>
  <c r="B19" i="24"/>
  <c r="A20" i="28"/>
  <c r="B19" i="28"/>
  <c r="B20" i="30"/>
  <c r="A21" i="30"/>
  <c r="A22" i="30" l="1"/>
  <c r="B21" i="30"/>
  <c r="B19" i="25"/>
  <c r="A20" i="25"/>
  <c r="B19" i="31"/>
  <c r="A20" i="31"/>
  <c r="A21" i="24"/>
  <c r="B20" i="24"/>
  <c r="A21" i="22"/>
  <c r="B20" i="22"/>
  <c r="B19" i="34"/>
  <c r="A20" i="34"/>
  <c r="B19" i="23"/>
  <c r="A20" i="23"/>
  <c r="B19" i="21"/>
  <c r="A20" i="21"/>
  <c r="B20" i="32"/>
  <c r="A21" i="32"/>
  <c r="A21" i="28"/>
  <c r="B20" i="28"/>
  <c r="B20" i="34" l="1"/>
  <c r="A21" i="34"/>
  <c r="B20" i="25"/>
  <c r="A21" i="25"/>
  <c r="A22" i="28"/>
  <c r="B21" i="28"/>
  <c r="B21" i="24"/>
  <c r="A22" i="24"/>
  <c r="B20" i="23"/>
  <c r="A21" i="23"/>
  <c r="B20" i="31"/>
  <c r="A21" i="31"/>
  <c r="B20" i="21"/>
  <c r="A21" i="21"/>
  <c r="B21" i="32"/>
  <c r="A22" i="32"/>
  <c r="B21" i="22"/>
  <c r="A22" i="22"/>
  <c r="B22" i="30"/>
  <c r="A23" i="30"/>
  <c r="B21" i="25" l="1"/>
  <c r="A22" i="25"/>
  <c r="A24" i="30"/>
  <c r="B23" i="30"/>
  <c r="B21" i="31"/>
  <c r="A22" i="31"/>
  <c r="B21" i="23"/>
  <c r="A22" i="23"/>
  <c r="B21" i="34"/>
  <c r="A22" i="34"/>
  <c r="B22" i="32"/>
  <c r="A23" i="32"/>
  <c r="A23" i="24"/>
  <c r="B22" i="24"/>
  <c r="A23" i="22"/>
  <c r="B23" i="22" s="1"/>
  <c r="B22" i="22"/>
  <c r="B21" i="21"/>
  <c r="A22" i="21"/>
  <c r="A23" i="28"/>
  <c r="B22" i="28"/>
  <c r="B22" i="23" l="1"/>
  <c r="A23" i="23"/>
  <c r="B24" i="30"/>
  <c r="A25" i="30"/>
  <c r="B22" i="21"/>
  <c r="A23" i="21"/>
  <c r="B23" i="21" s="1"/>
  <c r="B22" i="34"/>
  <c r="A23" i="34"/>
  <c r="B22" i="31"/>
  <c r="A23" i="31"/>
  <c r="B22" i="25"/>
  <c r="A23" i="25"/>
  <c r="B23" i="32"/>
  <c r="A24" i="32"/>
  <c r="A24" i="28"/>
  <c r="B23" i="28"/>
  <c r="A24" i="24"/>
  <c r="B23" i="24"/>
  <c r="B23" i="25" l="1"/>
  <c r="A24" i="25"/>
  <c r="B24" i="25" s="1"/>
  <c r="B23" i="34"/>
  <c r="A24" i="34"/>
  <c r="A26" i="30"/>
  <c r="B25" i="30"/>
  <c r="B24" i="32"/>
  <c r="A25" i="32"/>
  <c r="B23" i="31"/>
  <c r="A24" i="31"/>
  <c r="B23" i="23"/>
  <c r="A24" i="23"/>
  <c r="A25" i="28"/>
  <c r="B24" i="28"/>
  <c r="A25" i="24"/>
  <c r="B24" i="24"/>
  <c r="B24" i="23" l="1"/>
  <c r="A25" i="23"/>
  <c r="B25" i="32"/>
  <c r="A26" i="32"/>
  <c r="B24" i="34"/>
  <c r="A25" i="34"/>
  <c r="B25" i="24"/>
  <c r="A26" i="24"/>
  <c r="B24" i="31"/>
  <c r="A25" i="31"/>
  <c r="A26" i="28"/>
  <c r="B25" i="28"/>
  <c r="B26" i="30"/>
  <c r="A27" i="30"/>
  <c r="B26" i="32" l="1"/>
  <c r="A27" i="32"/>
  <c r="A27" i="24"/>
  <c r="B26" i="24"/>
  <c r="A27" i="28"/>
  <c r="B26" i="28"/>
  <c r="A28" i="30"/>
  <c r="B27" i="30"/>
  <c r="B25" i="31"/>
  <c r="A26" i="31"/>
  <c r="B25" i="34"/>
  <c r="A26" i="34"/>
  <c r="B25" i="23"/>
  <c r="A26" i="23"/>
  <c r="B28" i="30" l="1"/>
  <c r="A29" i="30"/>
  <c r="A28" i="24"/>
  <c r="B27" i="24"/>
  <c r="B26" i="23"/>
  <c r="A27" i="23"/>
  <c r="B26" i="31"/>
  <c r="A27" i="31"/>
  <c r="B27" i="32"/>
  <c r="A28" i="32"/>
  <c r="B26" i="34"/>
  <c r="A27" i="34"/>
  <c r="A28" i="28"/>
  <c r="B27" i="28"/>
  <c r="B27" i="34" l="1"/>
  <c r="A28" i="34"/>
  <c r="A29" i="24"/>
  <c r="B28" i="24"/>
  <c r="B28" i="32"/>
  <c r="A29" i="32"/>
  <c r="B27" i="23"/>
  <c r="A28" i="23"/>
  <c r="B28" i="23" s="1"/>
  <c r="A30" i="30"/>
  <c r="B29" i="30"/>
  <c r="B27" i="31"/>
  <c r="A28" i="31"/>
  <c r="A29" i="28"/>
  <c r="B28" i="28"/>
  <c r="B28" i="31" l="1"/>
  <c r="A29" i="31"/>
  <c r="B29" i="24"/>
  <c r="A30" i="24"/>
  <c r="B29" i="32"/>
  <c r="A30" i="32"/>
  <c r="B28" i="34"/>
  <c r="A29" i="34"/>
  <c r="A30" i="28"/>
  <c r="B29" i="28"/>
  <c r="B30" i="30"/>
  <c r="A31" i="30"/>
  <c r="B29" i="34" l="1"/>
  <c r="A30" i="34"/>
  <c r="A32" i="30"/>
  <c r="B31" i="30"/>
  <c r="A31" i="24"/>
  <c r="B30" i="24"/>
  <c r="B30" i="32"/>
  <c r="A31" i="32"/>
  <c r="B29" i="31"/>
  <c r="A30" i="31"/>
  <c r="A31" i="28"/>
  <c r="B30" i="28"/>
  <c r="B31" i="32" l="1"/>
  <c r="A32" i="32"/>
  <c r="B30" i="31"/>
  <c r="A31" i="31"/>
  <c r="B30" i="34"/>
  <c r="A31" i="34"/>
  <c r="A32" i="28"/>
  <c r="B31" i="28"/>
  <c r="B32" i="30"/>
  <c r="A33" i="30"/>
  <c r="A32" i="24"/>
  <c r="B31" i="24"/>
  <c r="B31" i="31" l="1"/>
  <c r="A32" i="31"/>
  <c r="A33" i="28"/>
  <c r="B32" i="28"/>
  <c r="A34" i="30"/>
  <c r="B33" i="30"/>
  <c r="B31" i="34"/>
  <c r="A32" i="34"/>
  <c r="B32" i="32"/>
  <c r="A33" i="32"/>
  <c r="A33" i="24"/>
  <c r="B32" i="24"/>
  <c r="B32" i="34" l="1"/>
  <c r="A33" i="34"/>
  <c r="B33" i="32"/>
  <c r="A34" i="32"/>
  <c r="B32" i="31"/>
  <c r="A33" i="31"/>
  <c r="B33" i="24"/>
  <c r="A34" i="24"/>
  <c r="A34" i="28"/>
  <c r="B33" i="28"/>
  <c r="B34" i="30"/>
  <c r="A35" i="30"/>
  <c r="A36" i="30" l="1"/>
  <c r="B35" i="30"/>
  <c r="B33" i="34"/>
  <c r="A34" i="34"/>
  <c r="A35" i="24"/>
  <c r="B35" i="24" s="1"/>
  <c r="B34" i="24"/>
  <c r="B34" i="32"/>
  <c r="A35" i="32"/>
  <c r="B33" i="31"/>
  <c r="A34" i="31"/>
  <c r="A35" i="28"/>
  <c r="B35" i="28" s="1"/>
  <c r="B34" i="28"/>
  <c r="B35" i="32" l="1"/>
  <c r="A36" i="32"/>
  <c r="B34" i="34"/>
  <c r="A35" i="34"/>
  <c r="B34" i="31"/>
  <c r="A35" i="31"/>
  <c r="B36" i="30"/>
  <c r="A37" i="30"/>
  <c r="A38" i="30" l="1"/>
  <c r="B37" i="30"/>
  <c r="B35" i="34"/>
  <c r="A36" i="34"/>
  <c r="B35" i="31"/>
  <c r="A36" i="31"/>
  <c r="B36" i="32"/>
  <c r="A37" i="32"/>
  <c r="B36" i="34" l="1"/>
  <c r="A37" i="34"/>
  <c r="B37" i="32"/>
  <c r="A38" i="32"/>
  <c r="B36" i="31"/>
  <c r="A37" i="31"/>
  <c r="B38" i="30"/>
  <c r="A39" i="30"/>
  <c r="B38" i="32" l="1"/>
  <c r="A39" i="32"/>
  <c r="B37" i="31"/>
  <c r="A38" i="31"/>
  <c r="B37" i="34"/>
  <c r="A38" i="34"/>
  <c r="A40" i="30"/>
  <c r="B39" i="30"/>
  <c r="B38" i="31" l="1"/>
  <c r="A39" i="31"/>
  <c r="A41" i="30"/>
  <c r="B40" i="30"/>
  <c r="B38" i="34"/>
  <c r="A39" i="34"/>
  <c r="B39" i="32"/>
  <c r="A40" i="32"/>
  <c r="A42" i="30" l="1"/>
  <c r="B41" i="30"/>
  <c r="B39" i="34"/>
  <c r="A40" i="34"/>
  <c r="B39" i="31"/>
  <c r="A40" i="31"/>
  <c r="B40" i="32"/>
  <c r="A41" i="32"/>
  <c r="B40" i="34" l="1"/>
  <c r="A41" i="34"/>
  <c r="B41" i="32"/>
  <c r="A42" i="32"/>
  <c r="B40" i="31"/>
  <c r="A41" i="31"/>
  <c r="B42" i="30"/>
  <c r="A43" i="30"/>
  <c r="B43" i="30" s="1"/>
  <c r="B41" i="31" l="1"/>
  <c r="A42" i="31"/>
  <c r="B41" i="34"/>
  <c r="A42" i="34"/>
  <c r="B42" i="32"/>
  <c r="A43" i="32"/>
  <c r="B42" i="34" l="1"/>
  <c r="A43" i="34"/>
  <c r="B43" i="32"/>
  <c r="A44" i="32"/>
  <c r="B42" i="31"/>
  <c r="A43" i="31"/>
  <c r="B44" i="32" l="1"/>
  <c r="A45" i="32"/>
  <c r="B43" i="31"/>
  <c r="A44" i="31"/>
  <c r="B43" i="34"/>
  <c r="A44" i="34"/>
  <c r="B44" i="31" l="1"/>
  <c r="A45" i="31"/>
  <c r="B44" i="34"/>
  <c r="A45" i="34"/>
  <c r="B45" i="32"/>
  <c r="A46" i="32"/>
  <c r="B45" i="34" l="1"/>
  <c r="A46" i="34"/>
  <c r="B46" i="32"/>
  <c r="A47" i="32"/>
  <c r="B45" i="31"/>
  <c r="A46" i="31"/>
  <c r="B47" i="32" l="1"/>
  <c r="A48" i="32"/>
  <c r="B46" i="31"/>
  <c r="A47" i="31"/>
  <c r="B46" i="34"/>
  <c r="A47" i="34"/>
  <c r="B47" i="31" l="1"/>
  <c r="A48" i="31"/>
  <c r="B48" i="32"/>
  <c r="A49" i="32"/>
  <c r="B47" i="34"/>
  <c r="A48" i="34"/>
  <c r="B49" i="32" l="1"/>
  <c r="A50" i="32"/>
  <c r="B48" i="31"/>
  <c r="A49" i="31"/>
  <c r="B48" i="34"/>
  <c r="A49" i="34"/>
  <c r="B49" i="31" l="1"/>
  <c r="A50" i="31"/>
  <c r="B49" i="34"/>
  <c r="A50" i="34"/>
  <c r="B50" i="32"/>
  <c r="A51" i="32"/>
  <c r="B50" i="34" l="1"/>
  <c r="A51" i="34"/>
  <c r="B51" i="32"/>
  <c r="A52" i="32"/>
  <c r="B50" i="31"/>
  <c r="A51" i="31"/>
  <c r="B51" i="31" l="1"/>
  <c r="A52" i="31"/>
  <c r="B51" i="34"/>
  <c r="A52" i="34"/>
  <c r="B52" i="32"/>
  <c r="A53" i="32"/>
  <c r="B52" i="31" l="1"/>
  <c r="A53" i="31"/>
  <c r="B53" i="31" s="1"/>
  <c r="B52" i="34"/>
  <c r="A53" i="34"/>
  <c r="B53" i="32"/>
  <c r="A54" i="32"/>
  <c r="B53" i="34" l="1"/>
  <c r="A54" i="34"/>
  <c r="A55" i="32"/>
  <c r="B54" i="32"/>
  <c r="B55" i="32" l="1"/>
  <c r="A56" i="32"/>
  <c r="B54" i="34"/>
  <c r="A55" i="34"/>
  <c r="B55" i="34" l="1"/>
  <c r="A56" i="34"/>
  <c r="B56" i="32"/>
  <c r="A57" i="32"/>
  <c r="B57" i="32" l="1"/>
  <c r="A58" i="32"/>
  <c r="B56" i="34"/>
  <c r="A57" i="34"/>
  <c r="B57" i="34" l="1"/>
  <c r="A58" i="34"/>
  <c r="B58" i="32"/>
  <c r="A59" i="32"/>
  <c r="B59" i="32" l="1"/>
  <c r="A60" i="32"/>
  <c r="B58" i="34"/>
  <c r="A59" i="34"/>
  <c r="B59" i="34" l="1"/>
  <c r="A60" i="34"/>
  <c r="B60" i="32"/>
  <c r="A61" i="32"/>
  <c r="B61" i="32" l="1"/>
  <c r="A62" i="32"/>
  <c r="B60" i="34"/>
  <c r="A61" i="34"/>
  <c r="B61" i="34" l="1"/>
  <c r="A62" i="34"/>
  <c r="A63" i="32"/>
  <c r="B62" i="32"/>
  <c r="B63" i="32" l="1"/>
  <c r="A64" i="32"/>
  <c r="B62" i="34"/>
  <c r="A63" i="34"/>
  <c r="B63" i="34" s="1"/>
  <c r="B64" i="32" l="1"/>
  <c r="A65" i="32"/>
  <c r="B65" i="32" l="1"/>
  <c r="A66" i="32"/>
  <c r="B66" i="32" l="1"/>
  <c r="A67" i="32"/>
  <c r="B67" i="32" l="1"/>
  <c r="A68" i="32"/>
  <c r="B68" i="32" l="1"/>
  <c r="A69" i="32"/>
  <c r="B69" i="32" l="1"/>
  <c r="A70" i="32"/>
  <c r="A71" i="32" l="1"/>
  <c r="B70" i="32"/>
  <c r="B71" i="32" l="1"/>
  <c r="A72" i="32"/>
  <c r="B72" i="32" l="1"/>
  <c r="A73" i="32"/>
  <c r="B73" i="32" l="1"/>
  <c r="A74" i="32"/>
  <c r="B74" i="32" l="1"/>
  <c r="A75" i="32"/>
  <c r="B75" i="32" l="1"/>
  <c r="A76" i="32"/>
  <c r="B76" i="32" l="1"/>
  <c r="A77" i="32"/>
  <c r="B77" i="32" l="1"/>
  <c r="A78" i="32"/>
  <c r="A79" i="32" l="1"/>
  <c r="B78" i="32"/>
  <c r="B79" i="32" l="1"/>
  <c r="A80" i="32"/>
  <c r="B80" i="32" l="1"/>
  <c r="A81" i="32"/>
  <c r="B81" i="32" l="1"/>
  <c r="A82" i="32"/>
  <c r="B82" i="32" l="1"/>
  <c r="A83" i="32"/>
  <c r="B83" i="32" l="1"/>
  <c r="A84" i="32"/>
  <c r="B84" i="32" l="1"/>
  <c r="A85" i="32"/>
  <c r="B85" i="32" l="1"/>
  <c r="A86" i="32"/>
  <c r="A87" i="32" l="1"/>
  <c r="B86" i="32"/>
  <c r="B87" i="32" l="1"/>
  <c r="A88" i="32"/>
  <c r="A89" i="32" l="1"/>
  <c r="B88" i="32"/>
  <c r="B89" i="32" l="1"/>
  <c r="A90" i="32"/>
  <c r="A91" i="32" l="1"/>
  <c r="B90" i="32"/>
  <c r="B91" i="32" l="1"/>
  <c r="A92" i="32"/>
  <c r="A93" i="32" l="1"/>
  <c r="B93" i="32" s="1"/>
  <c r="B92" i="32"/>
</calcChain>
</file>

<file path=xl/sharedStrings.xml><?xml version="1.0" encoding="utf-8"?>
<sst xmlns="http://schemas.openxmlformats.org/spreadsheetml/2006/main" count="240" uniqueCount="157">
  <si>
    <t>Суслов Иван</t>
  </si>
  <si>
    <t>Сомов Виктор</t>
  </si>
  <si>
    <t>Симонова Елена</t>
  </si>
  <si>
    <t>Семенова Ирина</t>
  </si>
  <si>
    <t>Петров Олег</t>
  </si>
  <si>
    <t>Орлова Анна</t>
  </si>
  <si>
    <t>Орехова Татьяна</t>
  </si>
  <si>
    <t>Лосева Ольга</t>
  </si>
  <si>
    <t>Городилов Андрей</t>
  </si>
  <si>
    <t>Бобров Игорь</t>
  </si>
  <si>
    <t>Средний Балл</t>
  </si>
  <si>
    <t>Сумма   Баллов</t>
  </si>
  <si>
    <t>Сочинение</t>
  </si>
  <si>
    <t>Физика</t>
  </si>
  <si>
    <t>Математика</t>
  </si>
  <si>
    <t xml:space="preserve">Фамилия    Имя  </t>
  </si>
  <si>
    <t>Абитуриенты</t>
  </si>
  <si>
    <t>Мичиган</t>
  </si>
  <si>
    <t>Аральское Море</t>
  </si>
  <si>
    <t>Гурон</t>
  </si>
  <si>
    <t xml:space="preserve">Виктория </t>
  </si>
  <si>
    <t>Таньганьика</t>
  </si>
  <si>
    <t>Байкал</t>
  </si>
  <si>
    <t>Высота над уровнем моря</t>
  </si>
  <si>
    <t>Глубина(м)</t>
  </si>
  <si>
    <t>Площадь (тыс.кв.м)</t>
  </si>
  <si>
    <t>Названия Озёр</t>
  </si>
  <si>
    <t>Средний балл по группе</t>
  </si>
  <si>
    <t>Сидорова Таня</t>
  </si>
  <si>
    <t>Ян Миша</t>
  </si>
  <si>
    <t>Ля Коля</t>
  </si>
  <si>
    <t>Васильев Вася</t>
  </si>
  <si>
    <t>Иванов Петя</t>
  </si>
  <si>
    <t>Средний балл</t>
  </si>
  <si>
    <t>Химия</t>
  </si>
  <si>
    <t>География</t>
  </si>
  <si>
    <t>Геометрия</t>
  </si>
  <si>
    <t>Алгебра</t>
  </si>
  <si>
    <t>Литература</t>
  </si>
  <si>
    <t>Русский Язык</t>
  </si>
  <si>
    <t xml:space="preserve">                     Предмет
Фамилии</t>
  </si>
  <si>
    <t>№№</t>
  </si>
  <si>
    <t xml:space="preserve">              </t>
  </si>
  <si>
    <t>Это первая строка
Это вторая строка</t>
  </si>
  <si>
    <t>1 байт = 8 бит
1 килобайт = 1024 байт
1 километр = 1000 м</t>
  </si>
  <si>
    <t>Март</t>
  </si>
  <si>
    <t xml:space="preserve">Февраль </t>
  </si>
  <si>
    <t>Январь</t>
  </si>
  <si>
    <t>Месяц</t>
  </si>
  <si>
    <t>ОИВТ</t>
  </si>
  <si>
    <t>Ин. яз.</t>
  </si>
  <si>
    <t>История</t>
  </si>
  <si>
    <t>Среда</t>
  </si>
  <si>
    <t>Ин. Яз.</t>
  </si>
  <si>
    <t>9В</t>
  </si>
  <si>
    <t>9Б</t>
  </si>
  <si>
    <t>9А</t>
  </si>
  <si>
    <t>Класс</t>
  </si>
  <si>
    <t>Понедельник</t>
  </si>
  <si>
    <t>Flash-память</t>
  </si>
  <si>
    <t>DVD-диск</t>
  </si>
  <si>
    <t>CD-диск</t>
  </si>
  <si>
    <t>Жесткий магнитный диск</t>
  </si>
  <si>
    <t>Информационная ёмкость в Мб</t>
  </si>
  <si>
    <t>Информационная ёмкость в Гб</t>
  </si>
  <si>
    <t>Наименование устройства</t>
  </si>
  <si>
    <t xml:space="preserve"> </t>
  </si>
  <si>
    <t>СУММА</t>
  </si>
  <si>
    <t>Доценко А.Н.</t>
  </si>
  <si>
    <t>Тимофеев Т.Н.</t>
  </si>
  <si>
    <t>Григорьев Р.О.</t>
  </si>
  <si>
    <t>Синицын М.Н.</t>
  </si>
  <si>
    <t>Попов Р.Г.</t>
  </si>
  <si>
    <t>Юрьев Н.Л.</t>
  </si>
  <si>
    <t>Васечкин Д.Т.</t>
  </si>
  <si>
    <t>Николаев С.Ю.</t>
  </si>
  <si>
    <t>Иванов К.Т.</t>
  </si>
  <si>
    <t>Сидоров В.И.</t>
  </si>
  <si>
    <t>Петров А.Д.</t>
  </si>
  <si>
    <t>Зарплата</t>
  </si>
  <si>
    <t>Дней</t>
  </si>
  <si>
    <t>Часов в день</t>
  </si>
  <si>
    <t>Оплата за час</t>
  </si>
  <si>
    <t>Фамилия</t>
  </si>
  <si>
    <t>ЗАРПЛАТА</t>
  </si>
  <si>
    <t>Сев. Ледовитый</t>
  </si>
  <si>
    <t>Индийский</t>
  </si>
  <si>
    <t>Атлантический</t>
  </si>
  <si>
    <t>Тихий</t>
  </si>
  <si>
    <t>Наибольшая глубина, м</t>
  </si>
  <si>
    <t>Площадь, тыс. кв. м</t>
  </si>
  <si>
    <t>Название</t>
  </si>
  <si>
    <t>СВЕДЕНИЯ ОБ ОКЕАНАХ НА ЗЕМНОМ ШАРЕ</t>
  </si>
  <si>
    <t>Беляев</t>
  </si>
  <si>
    <t>Сидоров</t>
  </si>
  <si>
    <t>Краснов</t>
  </si>
  <si>
    <t>Галкин</t>
  </si>
  <si>
    <t>Петров</t>
  </si>
  <si>
    <t>Иванов</t>
  </si>
  <si>
    <t>ИЗО</t>
  </si>
  <si>
    <t>Рус. Язык</t>
  </si>
  <si>
    <t>№
п/п</t>
  </si>
  <si>
    <t>Объём вознаграждения</t>
  </si>
  <si>
    <t>Размер вознаграждения</t>
  </si>
  <si>
    <t>Объём сделки</t>
  </si>
  <si>
    <t>Расчёт вознаграждения</t>
  </si>
  <si>
    <t>Сапоги - скороходы</t>
  </si>
  <si>
    <t>Скатерть - самобранка</t>
  </si>
  <si>
    <t>Ковер - самолет</t>
  </si>
  <si>
    <t>Вода мёртвая</t>
  </si>
  <si>
    <t xml:space="preserve">Вода живая </t>
  </si>
  <si>
    <t>Зелье приворотное</t>
  </si>
  <si>
    <t>Палочка волшебная</t>
  </si>
  <si>
    <t>Цена(руб)</t>
  </si>
  <si>
    <t>Цена($)</t>
  </si>
  <si>
    <t>Наим.товара</t>
  </si>
  <si>
    <t>№ поз</t>
  </si>
  <si>
    <t>Курс $</t>
  </si>
  <si>
    <t xml:space="preserve"> Прайс лист на</t>
  </si>
  <si>
    <t>Аленький цветочек</t>
  </si>
  <si>
    <t>ООО</t>
  </si>
  <si>
    <t>Египет</t>
  </si>
  <si>
    <t>Турция</t>
  </si>
  <si>
    <t>Бельгия</t>
  </si>
  <si>
    <t>Болгария</t>
  </si>
  <si>
    <t>Англия</t>
  </si>
  <si>
    <t>Цена в рублях</t>
  </si>
  <si>
    <t>Цена в долларах</t>
  </si>
  <si>
    <t>Страна</t>
  </si>
  <si>
    <t>рублей</t>
  </si>
  <si>
    <t>Курс доллара:</t>
  </si>
  <si>
    <t>руб</t>
  </si>
  <si>
    <t>Холодильник</t>
  </si>
  <si>
    <t>Чайник</t>
  </si>
  <si>
    <t>Магнитофон</t>
  </si>
  <si>
    <t>Фен</t>
  </si>
  <si>
    <t>Утюг</t>
  </si>
  <si>
    <t>СВЧ печь</t>
  </si>
  <si>
    <t>Телевизор</t>
  </si>
  <si>
    <t>Тостер</t>
  </si>
  <si>
    <t>Плеер</t>
  </si>
  <si>
    <t>Кофеварка</t>
  </si>
  <si>
    <t>Сумма в руб.</t>
  </si>
  <si>
    <t>Количество</t>
  </si>
  <si>
    <t>Цена в руб.</t>
  </si>
  <si>
    <t>Цена в $</t>
  </si>
  <si>
    <t>Наименование товара</t>
  </si>
  <si>
    <t>x</t>
  </si>
  <si>
    <t>f</t>
  </si>
  <si>
    <t>y6</t>
  </si>
  <si>
    <t>y5</t>
  </si>
  <si>
    <t>y4</t>
  </si>
  <si>
    <t>y3</t>
  </si>
  <si>
    <t>y2</t>
  </si>
  <si>
    <t>y1</t>
  </si>
  <si>
    <t>y8</t>
  </si>
  <si>
    <t>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</si>
</sst>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&quot;₽&quot;"/>
    <numFmt numFmtId="165" formatCode="0.0%"/>
    <numFmt numFmtId="166" formatCode="#,##0.00\ &quot;₽&quot;"/>
    <numFmt numFmtId="167" formatCode="[$$-C09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scheme val="minor"/>
    </font>
    <font>
      <sz val="11"/>
      <color theme="1"/>
      <name val="Calibri"/>
    </font>
    <font>
      <sz val="14"/>
      <color theme="1"/>
      <name val="Calibri"/>
    </font>
    <font>
      <sz val="11"/>
      <name val="Calibri"/>
    </font>
    <font>
      <sz val="11"/>
      <color theme="1"/>
      <name val="Times New Roman"/>
    </font>
    <font>
      <sz val="10"/>
      <color theme="1"/>
      <name val="Calibri"/>
    </font>
    <font>
      <sz val="10"/>
      <color theme="1"/>
      <name val="Times New Roman"/>
    </font>
    <font>
      <b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33CC33"/>
      <name val="Times New Roman"/>
      <family val="1"/>
      <charset val="204"/>
    </font>
    <font>
      <sz val="11"/>
      <color rgb="FF2A2AFE"/>
      <name val="Times New Roman"/>
      <family val="1"/>
      <charset val="204"/>
    </font>
    <font>
      <sz val="11"/>
      <color rgb="FFFF0000"/>
      <name val="Times New Roman"/>
    </font>
    <font>
      <b/>
      <sz val="11"/>
      <color theme="1"/>
      <name val="Times New Roman"/>
    </font>
  </fonts>
  <fills count="25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B8CCE4"/>
        <bgColor rgb="FFB8CCE4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DAEEF3"/>
        <bgColor rgb="FFDAEEF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D6E3BC"/>
      </patternFill>
    </fill>
    <fill>
      <patternFill patternType="solid">
        <fgColor rgb="FFFFFF00"/>
        <bgColor rgb="FFFFCC6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B6DDE8"/>
      </patternFill>
    </fill>
    <fill>
      <patternFill patternType="solid">
        <fgColor rgb="FF97AFD7"/>
        <bgColor rgb="FFB8CCE4"/>
      </patternFill>
    </fill>
    <fill>
      <patternFill patternType="solid">
        <fgColor rgb="FF92D050"/>
        <bgColor rgb="FFD6E3BC"/>
      </patternFill>
    </fill>
    <fill>
      <patternFill patternType="solid">
        <fgColor rgb="FFE5B8B7"/>
        <bgColor rgb="FFE5B8B7"/>
      </patternFill>
    </fill>
    <fill>
      <patternFill patternType="solid">
        <fgColor theme="5" tint="-0.249977111117893"/>
        <bgColor rgb="FFFFFF9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E5B8B7"/>
      </patternFill>
    </fill>
    <fill>
      <patternFill patternType="solid">
        <fgColor rgb="FFFFFF99"/>
        <bgColor rgb="FFFFFF99"/>
      </patternFill>
    </fill>
    <fill>
      <patternFill patternType="solid">
        <fgColor rgb="FF48FF1D"/>
        <bgColor indexed="64"/>
      </patternFill>
    </fill>
    <fill>
      <patternFill patternType="solid">
        <fgColor rgb="FF48FF1D"/>
        <bgColor rgb="FFC5EE8E"/>
      </patternFill>
    </fill>
    <fill>
      <patternFill patternType="solid">
        <fgColor rgb="FFFFFFB7"/>
        <bgColor rgb="FFFFFFB7"/>
      </patternFill>
    </fill>
    <fill>
      <patternFill patternType="solid">
        <fgColor rgb="FFB4E2FE"/>
        <bgColor indexed="64"/>
      </patternFill>
    </fill>
    <fill>
      <patternFill patternType="solid">
        <fgColor rgb="FFC8A3FF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24">
    <xf numFmtId="0" fontId="0" fillId="0" borderId="0" xfId="0"/>
    <xf numFmtId="0" fontId="4" fillId="0" borderId="0" xfId="1" applyFont="1" applyAlignment="1"/>
    <xf numFmtId="0" fontId="5" fillId="0" borderId="0" xfId="1" applyFont="1"/>
    <xf numFmtId="0" fontId="5" fillId="2" borderId="1" xfId="1" applyFont="1" applyFill="1" applyBorder="1"/>
    <xf numFmtId="0" fontId="5" fillId="2" borderId="1" xfId="1" applyFont="1" applyFill="1" applyBorder="1" applyAlignment="1">
      <alignment horizontal="right"/>
    </xf>
    <xf numFmtId="0" fontId="5" fillId="2" borderId="1" xfId="1" applyFont="1" applyFill="1" applyBorder="1" applyAlignment="1">
      <alignment wrapText="1"/>
    </xf>
    <xf numFmtId="0" fontId="6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textRotation="90"/>
    </xf>
    <xf numFmtId="0" fontId="5" fillId="2" borderId="1" xfId="1" applyFont="1" applyFill="1" applyBorder="1" applyAlignment="1">
      <alignment horizontal="center" textRotation="90"/>
    </xf>
    <xf numFmtId="2" fontId="5" fillId="2" borderId="1" xfId="1" applyNumberFormat="1" applyFont="1" applyFill="1" applyBorder="1"/>
    <xf numFmtId="2" fontId="5" fillId="3" borderId="1" xfId="1" applyNumberFormat="1" applyFont="1" applyFill="1" applyBorder="1"/>
    <xf numFmtId="0" fontId="5" fillId="3" borderId="1" xfId="1" applyFont="1" applyFill="1" applyBorder="1"/>
    <xf numFmtId="0" fontId="5" fillId="0" borderId="4" xfId="1" applyFont="1" applyBorder="1" applyAlignment="1">
      <alignment vertical="center"/>
    </xf>
    <xf numFmtId="0" fontId="5" fillId="4" borderId="1" xfId="1" applyFont="1" applyFill="1" applyBorder="1"/>
    <xf numFmtId="0" fontId="5" fillId="0" borderId="0" xfId="1" applyFont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/>
    </xf>
    <xf numFmtId="2" fontId="5" fillId="0" borderId="1" xfId="1" applyNumberFormat="1" applyFont="1" applyBorder="1"/>
    <xf numFmtId="0" fontId="5" fillId="0" borderId="1" xfId="1" applyFont="1" applyBorder="1"/>
    <xf numFmtId="0" fontId="5" fillId="5" borderId="1" xfId="1" applyFont="1" applyFill="1" applyBorder="1"/>
    <xf numFmtId="0" fontId="5" fillId="7" borderId="1" xfId="1" applyFont="1" applyFill="1" applyBorder="1"/>
    <xf numFmtId="0" fontId="5" fillId="7" borderId="1" xfId="1" applyFont="1" applyFill="1" applyBorder="1" applyAlignment="1">
      <alignment horizontal="center" vertical="center"/>
    </xf>
    <xf numFmtId="2" fontId="5" fillId="5" borderId="1" xfId="1" applyNumberFormat="1" applyFont="1" applyFill="1" applyBorder="1"/>
    <xf numFmtId="0" fontId="4" fillId="8" borderId="0" xfId="1" applyFont="1" applyFill="1" applyAlignment="1"/>
    <xf numFmtId="0" fontId="5" fillId="9" borderId="1" xfId="1" applyFont="1" applyFill="1" applyBorder="1"/>
    <xf numFmtId="0" fontId="5" fillId="10" borderId="1" xfId="1" applyFont="1" applyFill="1" applyBorder="1"/>
    <xf numFmtId="0" fontId="5" fillId="9" borderId="7" xfId="1" applyFont="1" applyFill="1" applyBorder="1"/>
    <xf numFmtId="0" fontId="4" fillId="11" borderId="0" xfId="1" applyFont="1" applyFill="1" applyAlignment="1"/>
    <xf numFmtId="0" fontId="5" fillId="12" borderId="1" xfId="1" applyFont="1" applyFill="1" applyBorder="1"/>
    <xf numFmtId="0" fontId="4" fillId="0" borderId="0" xfId="1" applyFont="1" applyBorder="1" applyAlignment="1"/>
    <xf numFmtId="0" fontId="8" fillId="0" borderId="0" xfId="1" applyFont="1"/>
    <xf numFmtId="0" fontId="8" fillId="0" borderId="0" xfId="1" applyFont="1" applyBorder="1"/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wrapText="1"/>
    </xf>
    <xf numFmtId="0" fontId="8" fillId="0" borderId="0" xfId="1" applyFont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vertical="center"/>
    </xf>
    <xf numFmtId="0" fontId="8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3" fillId="0" borderId="12" xfId="1" applyFont="1" applyBorder="1" applyAlignment="1">
      <alignment textRotation="255"/>
    </xf>
    <xf numFmtId="0" fontId="4" fillId="0" borderId="0" xfId="1" applyFont="1" applyAlignment="1">
      <alignment textRotation="135"/>
    </xf>
    <xf numFmtId="0" fontId="9" fillId="0" borderId="0" xfId="1" applyFont="1"/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9" fillId="6" borderId="1" xfId="1" applyFont="1" applyFill="1" applyBorder="1" applyAlignment="1">
      <alignment horizontal="left" vertical="center"/>
    </xf>
    <xf numFmtId="0" fontId="9" fillId="13" borderId="1" xfId="1" applyFont="1" applyFill="1" applyBorder="1" applyAlignment="1">
      <alignment horizontal="right" vertical="center"/>
    </xf>
    <xf numFmtId="0" fontId="9" fillId="14" borderId="1" xfId="1" applyFont="1" applyFill="1" applyBorder="1" applyAlignment="1">
      <alignment horizontal="left" vertical="center"/>
    </xf>
    <xf numFmtId="0" fontId="10" fillId="15" borderId="1" xfId="1" applyFont="1" applyFill="1" applyBorder="1" applyAlignment="1">
      <alignment horizontal="left" vertical="center"/>
    </xf>
    <xf numFmtId="0" fontId="8" fillId="16" borderId="1" xfId="1" applyFont="1" applyFill="1" applyBorder="1" applyAlignment="1">
      <alignment horizontal="center" vertical="center"/>
    </xf>
    <xf numFmtId="0" fontId="8" fillId="19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left" vertical="center"/>
    </xf>
    <xf numFmtId="0" fontId="11" fillId="18" borderId="1" xfId="1" applyFont="1" applyFill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3" fontId="8" fillId="0" borderId="1" xfId="1" applyNumberFormat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8" fillId="0" borderId="1" xfId="1" applyFont="1" applyBorder="1" applyAlignment="1">
      <alignment horizontal="center" vertical="center"/>
    </xf>
    <xf numFmtId="0" fontId="12" fillId="22" borderId="9" xfId="1" applyFont="1" applyFill="1" applyBorder="1" applyAlignment="1">
      <alignment horizontal="center" vertical="center"/>
    </xf>
    <xf numFmtId="0" fontId="13" fillId="22" borderId="9" xfId="1" applyFont="1" applyFill="1" applyBorder="1" applyAlignment="1">
      <alignment horizontal="center" vertical="center"/>
    </xf>
    <xf numFmtId="0" fontId="14" fillId="22" borderId="9" xfId="1" applyFont="1" applyFill="1" applyBorder="1" applyAlignment="1">
      <alignment horizontal="center" vertical="center"/>
    </xf>
    <xf numFmtId="0" fontId="8" fillId="22" borderId="9" xfId="1" applyFont="1" applyFill="1" applyBorder="1" applyAlignment="1">
      <alignment horizontal="left" vertical="center"/>
    </xf>
    <xf numFmtId="0" fontId="8" fillId="22" borderId="9" xfId="1" applyFont="1" applyFill="1" applyBorder="1" applyAlignment="1">
      <alignment horizontal="center" vertical="center"/>
    </xf>
    <xf numFmtId="0" fontId="15" fillId="22" borderId="9" xfId="1" applyFont="1" applyFill="1" applyBorder="1" applyAlignment="1">
      <alignment horizontal="center" vertical="center"/>
    </xf>
    <xf numFmtId="0" fontId="16" fillId="22" borderId="9" xfId="1" applyFont="1" applyFill="1" applyBorder="1" applyAlignment="1">
      <alignment horizontal="center" vertical="center"/>
    </xf>
    <xf numFmtId="0" fontId="11" fillId="22" borderId="9" xfId="1" applyFont="1" applyFill="1" applyBorder="1" applyAlignment="1">
      <alignment horizontal="center" vertical="center"/>
    </xf>
    <xf numFmtId="0" fontId="11" fillId="22" borderId="9" xfId="1" applyFont="1" applyFill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right" vertical="center"/>
    </xf>
    <xf numFmtId="0" fontId="8" fillId="0" borderId="1" xfId="1" applyFont="1" applyBorder="1" applyAlignment="1">
      <alignment horizontal="right" vertical="center"/>
    </xf>
    <xf numFmtId="165" fontId="8" fillId="0" borderId="1" xfId="1" applyNumberFormat="1" applyFont="1" applyBorder="1" applyAlignment="1">
      <alignment horizontal="right" vertical="center"/>
    </xf>
    <xf numFmtId="0" fontId="0" fillId="0" borderId="15" xfId="0" applyFill="1" applyBorder="1"/>
    <xf numFmtId="166" fontId="2" fillId="0" borderId="9" xfId="0" applyNumberFormat="1" applyFont="1" applyBorder="1"/>
    <xf numFmtId="167" fontId="2" fillId="0" borderId="9" xfId="0" applyNumberFormat="1" applyFont="1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2" fillId="0" borderId="9" xfId="0" applyFont="1" applyBorder="1"/>
    <xf numFmtId="14" fontId="2" fillId="0" borderId="9" xfId="0" applyNumberFormat="1" applyFont="1" applyBorder="1"/>
    <xf numFmtId="0" fontId="0" fillId="0" borderId="0" xfId="0" applyBorder="1"/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2" fillId="0" borderId="0" xfId="0" applyFont="1" applyBorder="1"/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/>
    <xf numFmtId="0" fontId="1" fillId="0" borderId="0" xfId="2"/>
    <xf numFmtId="0" fontId="1" fillId="23" borderId="9" xfId="2" applyFill="1" applyBorder="1" applyAlignment="1">
      <alignment horizontal="center" vertical="center"/>
    </xf>
    <xf numFmtId="0" fontId="1" fillId="24" borderId="9" xfId="2" applyFill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7" fillId="0" borderId="5" xfId="1" applyFont="1" applyBorder="1"/>
    <xf numFmtId="0" fontId="8" fillId="0" borderId="9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7" fillId="0" borderId="11" xfId="1" applyFont="1" applyBorder="1"/>
    <xf numFmtId="0" fontId="5" fillId="0" borderId="8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 textRotation="90"/>
    </xf>
    <xf numFmtId="0" fontId="3" fillId="0" borderId="10" xfId="1" applyFont="1" applyBorder="1" applyAlignment="1">
      <alignment horizontal="center" vertical="center" textRotation="90"/>
    </xf>
    <xf numFmtId="0" fontId="3" fillId="0" borderId="7" xfId="1" applyFont="1" applyBorder="1" applyAlignment="1">
      <alignment horizontal="center" vertical="center" textRotation="90"/>
    </xf>
    <xf numFmtId="0" fontId="3" fillId="0" borderId="14" xfId="1" applyFont="1" applyBorder="1" applyAlignment="1">
      <alignment horizontal="center" textRotation="255"/>
    </xf>
    <xf numFmtId="0" fontId="3" fillId="0" borderId="13" xfId="1" applyFont="1" applyBorder="1" applyAlignment="1">
      <alignment horizontal="center" textRotation="255"/>
    </xf>
    <xf numFmtId="0" fontId="3" fillId="0" borderId="2" xfId="1" applyFont="1" applyBorder="1" applyAlignment="1">
      <alignment horizontal="center" textRotation="255"/>
    </xf>
    <xf numFmtId="0" fontId="11" fillId="21" borderId="6" xfId="1" applyFont="1" applyFill="1" applyBorder="1" applyAlignment="1">
      <alignment horizontal="center" vertical="center"/>
    </xf>
    <xf numFmtId="0" fontId="7" fillId="20" borderId="11" xfId="1" applyFont="1" applyFill="1" applyBorder="1"/>
    <xf numFmtId="0" fontId="7" fillId="20" borderId="5" xfId="1" applyFont="1" applyFill="1" applyBorder="1"/>
    <xf numFmtId="0" fontId="11" fillId="18" borderId="6" xfId="1" applyFont="1" applyFill="1" applyBorder="1" applyAlignment="1">
      <alignment horizontal="right" vertical="center"/>
    </xf>
    <xf numFmtId="0" fontId="7" fillId="17" borderId="11" xfId="1" applyFont="1" applyFill="1" applyBorder="1"/>
    <xf numFmtId="0" fontId="7" fillId="17" borderId="5" xfId="1" applyFont="1" applyFill="1" applyBorder="1"/>
    <xf numFmtId="0" fontId="5" fillId="0" borderId="3" xfId="1" applyFont="1" applyBorder="1" applyAlignment="1">
      <alignment horizontal="center"/>
    </xf>
    <xf numFmtId="0" fontId="7" fillId="0" borderId="3" xfId="1" applyFont="1" applyBorder="1"/>
    <xf numFmtId="0" fontId="7" fillId="0" borderId="2" xfId="1" applyFont="1" applyBorder="1"/>
    <xf numFmtId="0" fontId="5" fillId="7" borderId="8" xfId="1" applyFont="1" applyFill="1" applyBorder="1" applyAlignment="1">
      <alignment horizontal="center" vertical="center" textRotation="90" wrapText="1"/>
    </xf>
    <xf numFmtId="0" fontId="7" fillId="0" borderId="7" xfId="1" applyFont="1" applyBorder="1"/>
    <xf numFmtId="0" fontId="5" fillId="6" borderId="6" xfId="1" applyFont="1" applyFill="1" applyBorder="1" applyAlignment="1">
      <alignment horizontal="center"/>
    </xf>
    <xf numFmtId="0" fontId="5" fillId="6" borderId="8" xfId="1" applyFont="1" applyFill="1" applyBorder="1" applyAlignment="1">
      <alignment horizontal="center" vertical="center" wrapText="1"/>
    </xf>
    <xf numFmtId="0" fontId="5" fillId="7" borderId="8" xfId="1" applyFont="1" applyFill="1" applyBorder="1" applyAlignment="1">
      <alignment horizontal="center" vertical="center"/>
    </xf>
    <xf numFmtId="0" fontId="5" fillId="0" borderId="8" xfId="1" applyFont="1" applyBorder="1" applyAlignment="1">
      <alignment horizontal="left" vertical="top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'Лист1 (3)'!$A$2:$A$26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'Лист1 (3)'!$B$2:$B$26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1C-4E8F-AEFB-0277A356CDF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'Лист1 (3)'!$A$2:$A$26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'Лист1 (3)'!$C$2:$C$26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1C-4E8F-AEFB-0277A356CDFB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'Лист1 (3)'!$A$2:$A$26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'Лист1 (3)'!$D$2:$D$26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1C-4E8F-AEFB-0277A356CDFB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'Лист1 (3)'!$A$2:$A$26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'Лист1 (3)'!$E$2:$E$26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1C-4E8F-AEFB-0277A356CDFB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'Лист1 (3)'!$A$2:$A$26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'Лист1 (3)'!$F$2:$F$26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1C-4E8F-AEFB-0277A356CDFB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'Лист1 (3)'!$A$2:$A$26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'Лист1 (3)'!$G$2:$G$26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1C-4E8F-AEFB-0277A356C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19984"/>
        <c:axId val="254965072"/>
      </c:scatterChart>
      <c:valAx>
        <c:axId val="2851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965072"/>
        <c:crosses val="autoZero"/>
        <c:crossBetween val="midCat"/>
      </c:valAx>
      <c:valAx>
        <c:axId val="2549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11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Лист9!$A$3:$A$35</c:f>
              <c:numCache>
                <c:formatCode>General</c:formatCode>
                <c:ptCount val="33"/>
                <c:pt idx="0">
                  <c:v>-3.14</c:v>
                </c:pt>
                <c:pt idx="1">
                  <c:v>-2.94</c:v>
                </c:pt>
                <c:pt idx="2">
                  <c:v>-2.7399999999999998</c:v>
                </c:pt>
                <c:pt idx="3">
                  <c:v>-2.5399999999999996</c:v>
                </c:pt>
                <c:pt idx="4">
                  <c:v>-2.3399999999999994</c:v>
                </c:pt>
                <c:pt idx="5">
                  <c:v>-2.1399999999999992</c:v>
                </c:pt>
                <c:pt idx="6">
                  <c:v>-1.9399999999999993</c:v>
                </c:pt>
                <c:pt idx="7">
                  <c:v>-1.7399999999999993</c:v>
                </c:pt>
                <c:pt idx="8">
                  <c:v>-1.5399999999999994</c:v>
                </c:pt>
                <c:pt idx="9">
                  <c:v>-1.3399999999999994</c:v>
                </c:pt>
                <c:pt idx="10">
                  <c:v>-1.1399999999999995</c:v>
                </c:pt>
                <c:pt idx="11">
                  <c:v>-0.9399999999999995</c:v>
                </c:pt>
                <c:pt idx="12">
                  <c:v>-0.73999999999999955</c:v>
                </c:pt>
                <c:pt idx="13">
                  <c:v>-0.53999999999999959</c:v>
                </c:pt>
                <c:pt idx="14">
                  <c:v>-0.33999999999999958</c:v>
                </c:pt>
                <c:pt idx="15">
                  <c:v>-0.13999999999999957</c:v>
                </c:pt>
                <c:pt idx="16">
                  <c:v>6.0000000000000442E-2</c:v>
                </c:pt>
                <c:pt idx="17">
                  <c:v>0.26000000000000045</c:v>
                </c:pt>
                <c:pt idx="18">
                  <c:v>0.46000000000000046</c:v>
                </c:pt>
                <c:pt idx="19">
                  <c:v>0.66000000000000048</c:v>
                </c:pt>
                <c:pt idx="20">
                  <c:v>0.86000000000000054</c:v>
                </c:pt>
                <c:pt idx="21">
                  <c:v>1.0600000000000005</c:v>
                </c:pt>
                <c:pt idx="22">
                  <c:v>1.2600000000000005</c:v>
                </c:pt>
                <c:pt idx="23">
                  <c:v>1.4600000000000004</c:v>
                </c:pt>
                <c:pt idx="24">
                  <c:v>1.6600000000000004</c:v>
                </c:pt>
                <c:pt idx="25">
                  <c:v>1.8600000000000003</c:v>
                </c:pt>
                <c:pt idx="26">
                  <c:v>2.0600000000000005</c:v>
                </c:pt>
                <c:pt idx="27">
                  <c:v>2.2600000000000007</c:v>
                </c:pt>
                <c:pt idx="28">
                  <c:v>2.4600000000000009</c:v>
                </c:pt>
                <c:pt idx="29">
                  <c:v>2.660000000000001</c:v>
                </c:pt>
                <c:pt idx="30">
                  <c:v>2.8600000000000012</c:v>
                </c:pt>
                <c:pt idx="31">
                  <c:v>3.0600000000000014</c:v>
                </c:pt>
                <c:pt idx="32">
                  <c:v>3.2600000000000016</c:v>
                </c:pt>
              </c:numCache>
            </c:numRef>
          </c:xVal>
          <c:yVal>
            <c:numRef>
              <c:f>Лист9!$B$3:$B$35</c:f>
              <c:numCache>
                <c:formatCode>General</c:formatCode>
                <c:ptCount val="33"/>
                <c:pt idx="0">
                  <c:v>-1.5926529164868282E-3</c:v>
                </c:pt>
                <c:pt idx="1">
                  <c:v>-0.20022998472177053</c:v>
                </c:pt>
                <c:pt idx="2">
                  <c:v>-0.39088477889845263</c:v>
                </c:pt>
                <c:pt idx="3">
                  <c:v>-0.56595623044870313</c:v>
                </c:pt>
                <c:pt idx="4">
                  <c:v>-0.71846479306912658</c:v>
                </c:pt>
                <c:pt idx="5">
                  <c:v>-0.84233043163664612</c:v>
                </c:pt>
                <c:pt idx="6">
                  <c:v>-0.93261501402220071</c:v>
                </c:pt>
                <c:pt idx="7">
                  <c:v>-0.9857191788355536</c:v>
                </c:pt>
                <c:pt idx="8">
                  <c:v>-0.99952583060547906</c:v>
                </c:pt>
                <c:pt idx="9">
                  <c:v>-0.97348454169531928</c:v>
                </c:pt>
                <c:pt idx="10">
                  <c:v>-0.90863349611588307</c:v>
                </c:pt>
                <c:pt idx="11">
                  <c:v>-0.807558100405114</c:v>
                </c:pt>
                <c:pt idx="12">
                  <c:v>-0.67428791162814472</c:v>
                </c:pt>
                <c:pt idx="13">
                  <c:v>-0.51413599165311274</c:v>
                </c:pt>
                <c:pt idx="14">
                  <c:v>-0.33348709214081401</c:v>
                </c:pt>
                <c:pt idx="15">
                  <c:v>-0.13954311464423605</c:v>
                </c:pt>
                <c:pt idx="16">
                  <c:v>5.9964006479445039E-2</c:v>
                </c:pt>
                <c:pt idx="17">
                  <c:v>0.25708055189215556</c:v>
                </c:pt>
                <c:pt idx="18">
                  <c:v>0.44394810696552017</c:v>
                </c:pt>
                <c:pt idx="19">
                  <c:v>0.61311685197343413</c:v>
                </c:pt>
                <c:pt idx="20">
                  <c:v>0.75784256289527729</c:v>
                </c:pt>
                <c:pt idx="21">
                  <c:v>0.8723554823449865</c:v>
                </c:pt>
                <c:pt idx="22">
                  <c:v>0.95209034159051587</c:v>
                </c:pt>
                <c:pt idx="23">
                  <c:v>0.99386836341164486</c:v>
                </c:pt>
                <c:pt idx="24">
                  <c:v>0.99602398991653673</c:v>
                </c:pt>
                <c:pt idx="25">
                  <c:v>0.95847128307891405</c:v>
                </c:pt>
                <c:pt idx="26">
                  <c:v>0.88270735081597385</c:v>
                </c:pt>
                <c:pt idx="27">
                  <c:v>0.77175266202012538</c:v>
                </c:pt>
                <c:pt idx="28">
                  <c:v>0.63003062999589154</c:v>
                </c:pt>
                <c:pt idx="29">
                  <c:v>0.46319126493034435</c:v>
                </c:pt>
                <c:pt idx="30">
                  <c:v>0.2778859258165855</c:v>
                </c:pt>
                <c:pt idx="31">
                  <c:v>8.1502151760267802E-2</c:v>
                </c:pt>
                <c:pt idx="32">
                  <c:v>-0.11813085589181914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D-42AB-AE9F-F523DBC88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08752"/>
        <c:axId val="260207920"/>
      </c:scatterChart>
      <c:valAx>
        <c:axId val="2602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207920"/>
        <c:crosses val="autoZero"/>
        <c:crossBetween val="midCat"/>
      </c:valAx>
      <c:valAx>
        <c:axId val="2602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2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Лист10!$A$3:$A$15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Лист10!$B$3:$B$15</c:f>
              <c:numCache>
                <c:formatCode>General</c:formatCode>
                <c:ptCount val="13"/>
                <c:pt idx="0">
                  <c:v>7.5</c:v>
                </c:pt>
                <c:pt idx="1">
                  <c:v>6.125</c:v>
                </c:pt>
                <c:pt idx="2">
                  <c:v>5</c:v>
                </c:pt>
                <c:pt idx="3">
                  <c:v>4.125</c:v>
                </c:pt>
                <c:pt idx="4">
                  <c:v>3.5</c:v>
                </c:pt>
                <c:pt idx="5">
                  <c:v>3.125</c:v>
                </c:pt>
                <c:pt idx="6">
                  <c:v>3</c:v>
                </c:pt>
                <c:pt idx="7">
                  <c:v>3.125</c:v>
                </c:pt>
                <c:pt idx="8">
                  <c:v>3.5</c:v>
                </c:pt>
                <c:pt idx="9">
                  <c:v>4.125</c:v>
                </c:pt>
                <c:pt idx="10">
                  <c:v>5</c:v>
                </c:pt>
                <c:pt idx="11">
                  <c:v>6.125</c:v>
                </c:pt>
                <c:pt idx="1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C1-48E1-AAD7-F6D874C55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95568"/>
        <c:axId val="262790528"/>
      </c:scatterChart>
      <c:valAx>
        <c:axId val="2540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790528"/>
        <c:crosses val="autoZero"/>
        <c:crossBetween val="midCat"/>
      </c:valAx>
      <c:valAx>
        <c:axId val="2627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0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Лист11!$A$3:$A$43</c:f>
              <c:numCache>
                <c:formatCode>General</c:formatCode>
                <c:ptCount val="4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</c:numCache>
            </c:numRef>
          </c:xVal>
          <c:yVal>
            <c:numRef>
              <c:f>Лист11!$B$3:$B$43</c:f>
              <c:numCache>
                <c:formatCode>General</c:formatCode>
                <c:ptCount val="41"/>
                <c:pt idx="0">
                  <c:v>12.5</c:v>
                </c:pt>
                <c:pt idx="1">
                  <c:v>11.52</c:v>
                </c:pt>
                <c:pt idx="2">
                  <c:v>10.579999999999998</c:v>
                </c:pt>
                <c:pt idx="3">
                  <c:v>9.6800000000000015</c:v>
                </c:pt>
                <c:pt idx="4">
                  <c:v>8.82</c:v>
                </c:pt>
                <c:pt idx="5">
                  <c:v>8</c:v>
                </c:pt>
                <c:pt idx="6">
                  <c:v>7.22</c:v>
                </c:pt>
                <c:pt idx="7">
                  <c:v>6.48</c:v>
                </c:pt>
                <c:pt idx="8">
                  <c:v>5.7800000000000011</c:v>
                </c:pt>
                <c:pt idx="9">
                  <c:v>5.120000000000001</c:v>
                </c:pt>
                <c:pt idx="10">
                  <c:v>4.5</c:v>
                </c:pt>
                <c:pt idx="11">
                  <c:v>3.9200000000000008</c:v>
                </c:pt>
                <c:pt idx="12">
                  <c:v>3.3800000000000003</c:v>
                </c:pt>
                <c:pt idx="13">
                  <c:v>2.88</c:v>
                </c:pt>
                <c:pt idx="14">
                  <c:v>2.4199999999999995</c:v>
                </c:pt>
                <c:pt idx="15">
                  <c:v>1.9999999999999991</c:v>
                </c:pt>
                <c:pt idx="16">
                  <c:v>1.6199999999999988</c:v>
                </c:pt>
                <c:pt idx="17">
                  <c:v>1.2799999999999987</c:v>
                </c:pt>
                <c:pt idx="18">
                  <c:v>0.97999999999999865</c:v>
                </c:pt>
                <c:pt idx="19">
                  <c:v>0.71999999999999864</c:v>
                </c:pt>
                <c:pt idx="20">
                  <c:v>0.49999999999999911</c:v>
                </c:pt>
                <c:pt idx="21">
                  <c:v>0.31999999999999917</c:v>
                </c:pt>
                <c:pt idx="22">
                  <c:v>0.17999999999999924</c:v>
                </c:pt>
                <c:pt idx="23">
                  <c:v>7.9999999999999433E-2</c:v>
                </c:pt>
                <c:pt idx="24">
                  <c:v>1.9999999999999681E-2</c:v>
                </c:pt>
                <c:pt idx="25">
                  <c:v>1.5777218104420236E-30</c:v>
                </c:pt>
                <c:pt idx="26">
                  <c:v>2.0000000000000392E-2</c:v>
                </c:pt>
                <c:pt idx="27">
                  <c:v>8.0000000000000848E-2</c:v>
                </c:pt>
                <c:pt idx="28">
                  <c:v>0.18000000000000138</c:v>
                </c:pt>
                <c:pt idx="29">
                  <c:v>0.32000000000000201</c:v>
                </c:pt>
                <c:pt idx="30">
                  <c:v>0.50000000000000266</c:v>
                </c:pt>
                <c:pt idx="31">
                  <c:v>0.72000000000000342</c:v>
                </c:pt>
                <c:pt idx="32">
                  <c:v>0.9800000000000042</c:v>
                </c:pt>
                <c:pt idx="33">
                  <c:v>1.2800000000000051</c:v>
                </c:pt>
                <c:pt idx="34">
                  <c:v>1.6200000000000061</c:v>
                </c:pt>
                <c:pt idx="35">
                  <c:v>2.0000000000000071</c:v>
                </c:pt>
                <c:pt idx="36">
                  <c:v>2.4200000000000084</c:v>
                </c:pt>
                <c:pt idx="37">
                  <c:v>2.8800000000000092</c:v>
                </c:pt>
                <c:pt idx="38">
                  <c:v>3.3800000000000106</c:v>
                </c:pt>
                <c:pt idx="39">
                  <c:v>3.9200000000000119</c:v>
                </c:pt>
                <c:pt idx="40">
                  <c:v>4.5000000000000107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8-425C-8F23-B89F31447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60304"/>
        <c:axId val="312298336"/>
      </c:scatterChart>
      <c:valAx>
        <c:axId val="3074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298336"/>
        <c:crosses val="autoZero"/>
        <c:crossBetween val="midCat"/>
      </c:valAx>
      <c:valAx>
        <c:axId val="312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4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Лист12!$A$3:$A$53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-2.799999999999998</c:v>
                </c:pt>
                <c:pt idx="12">
                  <c:v>-2.5999999999999979</c:v>
                </c:pt>
                <c:pt idx="13">
                  <c:v>-2.3999999999999977</c:v>
                </c:pt>
                <c:pt idx="14">
                  <c:v>-2.1999999999999975</c:v>
                </c:pt>
                <c:pt idx="15">
                  <c:v>-1.9999999999999976</c:v>
                </c:pt>
                <c:pt idx="16">
                  <c:v>-1.7999999999999976</c:v>
                </c:pt>
                <c:pt idx="17">
                  <c:v>-1.5999999999999976</c:v>
                </c:pt>
                <c:pt idx="18">
                  <c:v>-1.3999999999999977</c:v>
                </c:pt>
                <c:pt idx="19">
                  <c:v>-1.1999999999999977</c:v>
                </c:pt>
                <c:pt idx="20">
                  <c:v>-0.99999999999999778</c:v>
                </c:pt>
                <c:pt idx="21">
                  <c:v>-0.79999999999999782</c:v>
                </c:pt>
                <c:pt idx="22">
                  <c:v>-0.59999999999999787</c:v>
                </c:pt>
                <c:pt idx="23">
                  <c:v>-0.39999999999999786</c:v>
                </c:pt>
                <c:pt idx="24">
                  <c:v>-0.19999999999999785</c:v>
                </c:pt>
                <c:pt idx="25">
                  <c:v>2.1649348980190553E-15</c:v>
                </c:pt>
                <c:pt idx="26">
                  <c:v>0.20000000000000218</c:v>
                </c:pt>
                <c:pt idx="27">
                  <c:v>0.40000000000000219</c:v>
                </c:pt>
                <c:pt idx="28">
                  <c:v>0.6000000000000022</c:v>
                </c:pt>
                <c:pt idx="29">
                  <c:v>0.80000000000000226</c:v>
                </c:pt>
                <c:pt idx="30">
                  <c:v>1.0000000000000022</c:v>
                </c:pt>
                <c:pt idx="31">
                  <c:v>1.2000000000000022</c:v>
                </c:pt>
                <c:pt idx="32">
                  <c:v>1.4000000000000021</c:v>
                </c:pt>
                <c:pt idx="33">
                  <c:v>1.6000000000000021</c:v>
                </c:pt>
                <c:pt idx="34">
                  <c:v>1.800000000000002</c:v>
                </c:pt>
                <c:pt idx="35">
                  <c:v>2.0000000000000022</c:v>
                </c:pt>
                <c:pt idx="36">
                  <c:v>2.2000000000000024</c:v>
                </c:pt>
                <c:pt idx="37">
                  <c:v>2.4000000000000026</c:v>
                </c:pt>
                <c:pt idx="38">
                  <c:v>2.6000000000000028</c:v>
                </c:pt>
                <c:pt idx="39">
                  <c:v>2.8000000000000029</c:v>
                </c:pt>
                <c:pt idx="40">
                  <c:v>3.0000000000000031</c:v>
                </c:pt>
                <c:pt idx="41">
                  <c:v>3.2000000000000033</c:v>
                </c:pt>
                <c:pt idx="42">
                  <c:v>3.4000000000000035</c:v>
                </c:pt>
                <c:pt idx="43">
                  <c:v>3.6000000000000036</c:v>
                </c:pt>
                <c:pt idx="44">
                  <c:v>3.8000000000000038</c:v>
                </c:pt>
                <c:pt idx="45">
                  <c:v>4.0000000000000036</c:v>
                </c:pt>
                <c:pt idx="46">
                  <c:v>4.2000000000000037</c:v>
                </c:pt>
                <c:pt idx="47">
                  <c:v>4.4000000000000039</c:v>
                </c:pt>
                <c:pt idx="48">
                  <c:v>4.6000000000000041</c:v>
                </c:pt>
                <c:pt idx="49">
                  <c:v>4.8000000000000043</c:v>
                </c:pt>
                <c:pt idx="50">
                  <c:v>5.0000000000000044</c:v>
                </c:pt>
              </c:numCache>
            </c:numRef>
          </c:xVal>
          <c:yVal>
            <c:numRef>
              <c:f>Лист12!$B$3:$B$53</c:f>
              <c:numCache>
                <c:formatCode>General</c:formatCode>
                <c:ptCount val="51"/>
                <c:pt idx="0">
                  <c:v>2.25</c:v>
                </c:pt>
                <c:pt idx="1">
                  <c:v>1.96</c:v>
                </c:pt>
                <c:pt idx="2">
                  <c:v>1.6899999999999995</c:v>
                </c:pt>
                <c:pt idx="3">
                  <c:v>1.4399999999999995</c:v>
                </c:pt>
                <c:pt idx="4">
                  <c:v>1.2099999999999991</c:v>
                </c:pt>
                <c:pt idx="5">
                  <c:v>0.99999999999999911</c:v>
                </c:pt>
                <c:pt idx="6">
                  <c:v>0.80999999999999917</c:v>
                </c:pt>
                <c:pt idx="7">
                  <c:v>0.63999999999999879</c:v>
                </c:pt>
                <c:pt idx="8">
                  <c:v>0.48999999999999888</c:v>
                </c:pt>
                <c:pt idx="9">
                  <c:v>0.35999999999999899</c:v>
                </c:pt>
                <c:pt idx="10">
                  <c:v>0.24999999999999911</c:v>
                </c:pt>
                <c:pt idx="11">
                  <c:v>0.15999999999999925</c:v>
                </c:pt>
                <c:pt idx="12">
                  <c:v>8.9999999999999414E-2</c:v>
                </c:pt>
                <c:pt idx="13">
                  <c:v>3.9999999999999591E-2</c:v>
                </c:pt>
                <c:pt idx="14">
                  <c:v>9.9999999999997868E-3</c:v>
                </c:pt>
                <c:pt idx="15">
                  <c:v>0</c:v>
                </c:pt>
                <c:pt idx="16">
                  <c:v>1.0000000000000231E-2</c:v>
                </c:pt>
                <c:pt idx="17">
                  <c:v>4.000000000000048E-2</c:v>
                </c:pt>
                <c:pt idx="18">
                  <c:v>9.0000000000000746E-2</c:v>
                </c:pt>
                <c:pt idx="19">
                  <c:v>0.16000000000000092</c:v>
                </c:pt>
                <c:pt idx="20">
                  <c:v>0.25000000000000111</c:v>
                </c:pt>
                <c:pt idx="21">
                  <c:v>0.36000000000000132</c:v>
                </c:pt>
                <c:pt idx="22">
                  <c:v>0.49000000000000155</c:v>
                </c:pt>
                <c:pt idx="23">
                  <c:v>0.64000000000000168</c:v>
                </c:pt>
                <c:pt idx="24">
                  <c:v>0.81000000000000194</c:v>
                </c:pt>
                <c:pt idx="25">
                  <c:v>1.0000000000000022</c:v>
                </c:pt>
                <c:pt idx="26">
                  <c:v>1.2100000000000024</c:v>
                </c:pt>
                <c:pt idx="27">
                  <c:v>1.4400000000000026</c:v>
                </c:pt>
                <c:pt idx="28">
                  <c:v>1.6900000000000028</c:v>
                </c:pt>
                <c:pt idx="29">
                  <c:v>1.9600000000000031</c:v>
                </c:pt>
                <c:pt idx="30">
                  <c:v>2.2500000000000036</c:v>
                </c:pt>
                <c:pt idx="31">
                  <c:v>2.5600000000000036</c:v>
                </c:pt>
                <c:pt idx="32">
                  <c:v>2.8900000000000037</c:v>
                </c:pt>
                <c:pt idx="33">
                  <c:v>3.2400000000000038</c:v>
                </c:pt>
                <c:pt idx="34">
                  <c:v>3.6100000000000039</c:v>
                </c:pt>
                <c:pt idx="35">
                  <c:v>4.0000000000000044</c:v>
                </c:pt>
                <c:pt idx="36">
                  <c:v>4.4100000000000055</c:v>
                </c:pt>
                <c:pt idx="37">
                  <c:v>4.8400000000000052</c:v>
                </c:pt>
                <c:pt idx="38">
                  <c:v>5.2900000000000063</c:v>
                </c:pt>
                <c:pt idx="39">
                  <c:v>5.7600000000000069</c:v>
                </c:pt>
                <c:pt idx="40">
                  <c:v>6.2500000000000071</c:v>
                </c:pt>
                <c:pt idx="41">
                  <c:v>6.7600000000000087</c:v>
                </c:pt>
                <c:pt idx="42">
                  <c:v>7.2900000000000098</c:v>
                </c:pt>
                <c:pt idx="43">
                  <c:v>7.8400000000000105</c:v>
                </c:pt>
                <c:pt idx="44">
                  <c:v>8.4100000000000108</c:v>
                </c:pt>
                <c:pt idx="45">
                  <c:v>9.0000000000000107</c:v>
                </c:pt>
                <c:pt idx="46">
                  <c:v>9.6100000000000119</c:v>
                </c:pt>
                <c:pt idx="47">
                  <c:v>10.240000000000013</c:v>
                </c:pt>
                <c:pt idx="48">
                  <c:v>10.890000000000015</c:v>
                </c:pt>
                <c:pt idx="49">
                  <c:v>11.560000000000015</c:v>
                </c:pt>
                <c:pt idx="50">
                  <c:v>12.250000000000014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16-45B8-8E08-BE9C45BD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74592"/>
        <c:axId val="318673344"/>
      </c:scatterChart>
      <c:valAx>
        <c:axId val="3186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673344"/>
        <c:crosses val="autoZero"/>
        <c:crossBetween val="midCat"/>
      </c:valAx>
      <c:valAx>
        <c:axId val="3186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6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Лист13!$A$3:$A$93</c:f>
              <c:numCache>
                <c:formatCode>General</c:formatCode>
                <c:ptCount val="9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6.3837823915946501E-16</c:v>
                </c:pt>
                <c:pt idx="21">
                  <c:v>0.10000000000000064</c:v>
                </c:pt>
                <c:pt idx="22">
                  <c:v>0.20000000000000065</c:v>
                </c:pt>
                <c:pt idx="23">
                  <c:v>0.30000000000000066</c:v>
                </c:pt>
                <c:pt idx="24">
                  <c:v>0.40000000000000069</c:v>
                </c:pt>
                <c:pt idx="25">
                  <c:v>0.50000000000000067</c:v>
                </c:pt>
                <c:pt idx="26">
                  <c:v>0.60000000000000064</c:v>
                </c:pt>
                <c:pt idx="27">
                  <c:v>0.70000000000000062</c:v>
                </c:pt>
                <c:pt idx="28">
                  <c:v>0.8000000000000006</c:v>
                </c:pt>
                <c:pt idx="29">
                  <c:v>0.90000000000000058</c:v>
                </c:pt>
                <c:pt idx="30">
                  <c:v>1.0000000000000007</c:v>
                </c:pt>
                <c:pt idx="31">
                  <c:v>1.1000000000000008</c:v>
                </c:pt>
                <c:pt idx="32">
                  <c:v>1.2000000000000008</c:v>
                </c:pt>
                <c:pt idx="33">
                  <c:v>1.3000000000000009</c:v>
                </c:pt>
                <c:pt idx="34">
                  <c:v>1.400000000000001</c:v>
                </c:pt>
                <c:pt idx="35">
                  <c:v>1.5000000000000011</c:v>
                </c:pt>
                <c:pt idx="36">
                  <c:v>1.6000000000000012</c:v>
                </c:pt>
                <c:pt idx="37">
                  <c:v>1.7000000000000013</c:v>
                </c:pt>
                <c:pt idx="38">
                  <c:v>1.8000000000000014</c:v>
                </c:pt>
                <c:pt idx="39">
                  <c:v>1.9000000000000015</c:v>
                </c:pt>
                <c:pt idx="40">
                  <c:v>2.0000000000000013</c:v>
                </c:pt>
                <c:pt idx="41">
                  <c:v>2.1000000000000014</c:v>
                </c:pt>
                <c:pt idx="42">
                  <c:v>2.2000000000000015</c:v>
                </c:pt>
                <c:pt idx="43">
                  <c:v>2.3000000000000016</c:v>
                </c:pt>
                <c:pt idx="44">
                  <c:v>2.4000000000000017</c:v>
                </c:pt>
                <c:pt idx="45">
                  <c:v>2.5000000000000018</c:v>
                </c:pt>
                <c:pt idx="46">
                  <c:v>2.6000000000000019</c:v>
                </c:pt>
                <c:pt idx="47">
                  <c:v>2.700000000000002</c:v>
                </c:pt>
                <c:pt idx="48">
                  <c:v>2.800000000000002</c:v>
                </c:pt>
                <c:pt idx="49">
                  <c:v>2.9000000000000021</c:v>
                </c:pt>
                <c:pt idx="50">
                  <c:v>3.0000000000000022</c:v>
                </c:pt>
                <c:pt idx="51">
                  <c:v>3.1000000000000023</c:v>
                </c:pt>
                <c:pt idx="52">
                  <c:v>3.2000000000000024</c:v>
                </c:pt>
                <c:pt idx="53">
                  <c:v>3.3000000000000025</c:v>
                </c:pt>
                <c:pt idx="54">
                  <c:v>3.4000000000000026</c:v>
                </c:pt>
                <c:pt idx="55">
                  <c:v>3.5000000000000027</c:v>
                </c:pt>
                <c:pt idx="56">
                  <c:v>3.6000000000000028</c:v>
                </c:pt>
                <c:pt idx="57">
                  <c:v>3.7000000000000028</c:v>
                </c:pt>
                <c:pt idx="58">
                  <c:v>3.8000000000000029</c:v>
                </c:pt>
                <c:pt idx="59">
                  <c:v>3.900000000000003</c:v>
                </c:pt>
                <c:pt idx="60">
                  <c:v>4.0000000000000027</c:v>
                </c:pt>
                <c:pt idx="61">
                  <c:v>4.1000000000000023</c:v>
                </c:pt>
                <c:pt idx="62">
                  <c:v>4.200000000000002</c:v>
                </c:pt>
                <c:pt idx="63">
                  <c:v>4.3000000000000016</c:v>
                </c:pt>
                <c:pt idx="64">
                  <c:v>4.4000000000000012</c:v>
                </c:pt>
                <c:pt idx="65">
                  <c:v>4.5000000000000009</c:v>
                </c:pt>
                <c:pt idx="66">
                  <c:v>4.6000000000000005</c:v>
                </c:pt>
                <c:pt idx="67">
                  <c:v>4.7</c:v>
                </c:pt>
                <c:pt idx="68">
                  <c:v>4.8</c:v>
                </c:pt>
                <c:pt idx="69">
                  <c:v>4.8999999999999995</c:v>
                </c:pt>
                <c:pt idx="70">
                  <c:v>4.9999999999999991</c:v>
                </c:pt>
                <c:pt idx="71">
                  <c:v>5.0999999999999988</c:v>
                </c:pt>
                <c:pt idx="72">
                  <c:v>5.1999999999999984</c:v>
                </c:pt>
                <c:pt idx="73">
                  <c:v>5.299999999999998</c:v>
                </c:pt>
                <c:pt idx="74">
                  <c:v>5.3999999999999977</c:v>
                </c:pt>
                <c:pt idx="75">
                  <c:v>5.4999999999999973</c:v>
                </c:pt>
                <c:pt idx="76">
                  <c:v>5.599999999999997</c:v>
                </c:pt>
                <c:pt idx="77">
                  <c:v>5.6999999999999966</c:v>
                </c:pt>
                <c:pt idx="78">
                  <c:v>5.7999999999999963</c:v>
                </c:pt>
                <c:pt idx="79">
                  <c:v>5.8999999999999959</c:v>
                </c:pt>
                <c:pt idx="80">
                  <c:v>5.9999999999999956</c:v>
                </c:pt>
                <c:pt idx="81">
                  <c:v>6.0999999999999952</c:v>
                </c:pt>
                <c:pt idx="82">
                  <c:v>6.1999999999999948</c:v>
                </c:pt>
                <c:pt idx="83">
                  <c:v>6.2999999999999945</c:v>
                </c:pt>
                <c:pt idx="84">
                  <c:v>6.3999999999999941</c:v>
                </c:pt>
                <c:pt idx="85">
                  <c:v>6.4999999999999938</c:v>
                </c:pt>
                <c:pt idx="86">
                  <c:v>6.5999999999999934</c:v>
                </c:pt>
                <c:pt idx="87">
                  <c:v>6.6999999999999931</c:v>
                </c:pt>
                <c:pt idx="88">
                  <c:v>6.7999999999999927</c:v>
                </c:pt>
                <c:pt idx="89">
                  <c:v>6.8999999999999924</c:v>
                </c:pt>
                <c:pt idx="90">
                  <c:v>6.999999999999992</c:v>
                </c:pt>
              </c:numCache>
            </c:numRef>
          </c:xVal>
          <c:yVal>
            <c:numRef>
              <c:f>Лист13!$B$3:$B$93</c:f>
              <c:numCache>
                <c:formatCode>General</c:formatCode>
                <c:ptCount val="91"/>
                <c:pt idx="0">
                  <c:v>14.5</c:v>
                </c:pt>
                <c:pt idx="1">
                  <c:v>14.005000000000003</c:v>
                </c:pt>
                <c:pt idx="2">
                  <c:v>13.52</c:v>
                </c:pt>
                <c:pt idx="3">
                  <c:v>13.044999999999996</c:v>
                </c:pt>
                <c:pt idx="4">
                  <c:v>12.579999999999998</c:v>
                </c:pt>
                <c:pt idx="5">
                  <c:v>12.125</c:v>
                </c:pt>
                <c:pt idx="6">
                  <c:v>11.679999999999998</c:v>
                </c:pt>
                <c:pt idx="7">
                  <c:v>11.244999999999996</c:v>
                </c:pt>
                <c:pt idx="8">
                  <c:v>10.819999999999997</c:v>
                </c:pt>
                <c:pt idx="9">
                  <c:v>10.404999999999999</c:v>
                </c:pt>
                <c:pt idx="10">
                  <c:v>9.9999999999999964</c:v>
                </c:pt>
                <c:pt idx="11">
                  <c:v>9.6049999999999969</c:v>
                </c:pt>
                <c:pt idx="12">
                  <c:v>9.2199999999999989</c:v>
                </c:pt>
                <c:pt idx="13">
                  <c:v>8.8449999999999971</c:v>
                </c:pt>
                <c:pt idx="14">
                  <c:v>8.4799999999999969</c:v>
                </c:pt>
                <c:pt idx="15">
                  <c:v>8.1249999999999964</c:v>
                </c:pt>
                <c:pt idx="16">
                  <c:v>7.7799999999999985</c:v>
                </c:pt>
                <c:pt idx="17">
                  <c:v>7.4449999999999976</c:v>
                </c:pt>
                <c:pt idx="18">
                  <c:v>7.1199999999999974</c:v>
                </c:pt>
                <c:pt idx="19">
                  <c:v>6.8049999999999979</c:v>
                </c:pt>
                <c:pt idx="20">
                  <c:v>6.4999999999999982</c:v>
                </c:pt>
                <c:pt idx="21">
                  <c:v>6.2049999999999983</c:v>
                </c:pt>
                <c:pt idx="22">
                  <c:v>5.9199999999999982</c:v>
                </c:pt>
                <c:pt idx="23">
                  <c:v>5.6449999999999978</c:v>
                </c:pt>
                <c:pt idx="24">
                  <c:v>5.3799999999999981</c:v>
                </c:pt>
                <c:pt idx="25">
                  <c:v>5.1249999999999982</c:v>
                </c:pt>
                <c:pt idx="26">
                  <c:v>4.879999999999999</c:v>
                </c:pt>
                <c:pt idx="27">
                  <c:v>4.6449999999999987</c:v>
                </c:pt>
                <c:pt idx="28">
                  <c:v>4.4199999999999982</c:v>
                </c:pt>
                <c:pt idx="29">
                  <c:v>4.2049999999999992</c:v>
                </c:pt>
                <c:pt idx="30">
                  <c:v>3.9999999999999987</c:v>
                </c:pt>
                <c:pt idx="31">
                  <c:v>3.8049999999999988</c:v>
                </c:pt>
                <c:pt idx="32">
                  <c:v>3.6199999999999983</c:v>
                </c:pt>
                <c:pt idx="33">
                  <c:v>3.4449999999999985</c:v>
                </c:pt>
                <c:pt idx="34">
                  <c:v>3.2799999999999985</c:v>
                </c:pt>
                <c:pt idx="35">
                  <c:v>3.1249999999999982</c:v>
                </c:pt>
                <c:pt idx="36">
                  <c:v>2.9799999999999982</c:v>
                </c:pt>
                <c:pt idx="37">
                  <c:v>2.8449999999999984</c:v>
                </c:pt>
                <c:pt idx="38">
                  <c:v>2.7199999999999984</c:v>
                </c:pt>
                <c:pt idx="39">
                  <c:v>2.6049999999999986</c:v>
                </c:pt>
                <c:pt idx="40">
                  <c:v>2.4999999999999987</c:v>
                </c:pt>
                <c:pt idx="41">
                  <c:v>2.4049999999999985</c:v>
                </c:pt>
                <c:pt idx="42">
                  <c:v>2.319999999999999</c:v>
                </c:pt>
                <c:pt idx="43">
                  <c:v>2.2449999999999988</c:v>
                </c:pt>
                <c:pt idx="44">
                  <c:v>2.1799999999999988</c:v>
                </c:pt>
                <c:pt idx="45">
                  <c:v>2.1249999999999991</c:v>
                </c:pt>
                <c:pt idx="46">
                  <c:v>2.0799999999999992</c:v>
                </c:pt>
                <c:pt idx="47">
                  <c:v>2.0449999999999995</c:v>
                </c:pt>
                <c:pt idx="48">
                  <c:v>2.0199999999999996</c:v>
                </c:pt>
                <c:pt idx="49">
                  <c:v>2.0049999999999999</c:v>
                </c:pt>
                <c:pt idx="50">
                  <c:v>2</c:v>
                </c:pt>
                <c:pt idx="51">
                  <c:v>2.0050000000000003</c:v>
                </c:pt>
                <c:pt idx="52">
                  <c:v>2.0200000000000005</c:v>
                </c:pt>
                <c:pt idx="53">
                  <c:v>2.0450000000000008</c:v>
                </c:pt>
                <c:pt idx="54">
                  <c:v>2.080000000000001</c:v>
                </c:pt>
                <c:pt idx="55">
                  <c:v>2.1250000000000013</c:v>
                </c:pt>
                <c:pt idx="56">
                  <c:v>2.1800000000000015</c:v>
                </c:pt>
                <c:pt idx="57">
                  <c:v>2.2450000000000019</c:v>
                </c:pt>
                <c:pt idx="58">
                  <c:v>2.3200000000000025</c:v>
                </c:pt>
                <c:pt idx="59">
                  <c:v>2.4050000000000029</c:v>
                </c:pt>
                <c:pt idx="60">
                  <c:v>2.5000000000000027</c:v>
                </c:pt>
                <c:pt idx="61">
                  <c:v>2.6050000000000026</c:v>
                </c:pt>
                <c:pt idx="62">
                  <c:v>2.7200000000000024</c:v>
                </c:pt>
                <c:pt idx="63">
                  <c:v>2.845000000000002</c:v>
                </c:pt>
                <c:pt idx="64">
                  <c:v>2.9800000000000018</c:v>
                </c:pt>
                <c:pt idx="65">
                  <c:v>3.1250000000000013</c:v>
                </c:pt>
                <c:pt idx="66">
                  <c:v>3.2800000000000011</c:v>
                </c:pt>
                <c:pt idx="67">
                  <c:v>3.4450000000000003</c:v>
                </c:pt>
                <c:pt idx="68">
                  <c:v>3.6199999999999997</c:v>
                </c:pt>
                <c:pt idx="69">
                  <c:v>3.8049999999999988</c:v>
                </c:pt>
                <c:pt idx="70">
                  <c:v>3.9999999999999982</c:v>
                </c:pt>
                <c:pt idx="71">
                  <c:v>4.2049999999999974</c:v>
                </c:pt>
                <c:pt idx="72">
                  <c:v>4.4199999999999964</c:v>
                </c:pt>
                <c:pt idx="73">
                  <c:v>4.644999999999996</c:v>
                </c:pt>
                <c:pt idx="74">
                  <c:v>4.8799999999999946</c:v>
                </c:pt>
                <c:pt idx="75">
                  <c:v>5.1249999999999929</c:v>
                </c:pt>
                <c:pt idx="76">
                  <c:v>5.3799999999999919</c:v>
                </c:pt>
                <c:pt idx="77">
                  <c:v>5.6449999999999907</c:v>
                </c:pt>
                <c:pt idx="78">
                  <c:v>5.9199999999999893</c:v>
                </c:pt>
                <c:pt idx="79">
                  <c:v>6.2049999999999885</c:v>
                </c:pt>
                <c:pt idx="80">
                  <c:v>6.4999999999999867</c:v>
                </c:pt>
                <c:pt idx="81">
                  <c:v>6.8049999999999855</c:v>
                </c:pt>
                <c:pt idx="82">
                  <c:v>7.1199999999999832</c:v>
                </c:pt>
                <c:pt idx="83">
                  <c:v>7.4449999999999816</c:v>
                </c:pt>
                <c:pt idx="84">
                  <c:v>7.7799999999999798</c:v>
                </c:pt>
                <c:pt idx="85">
                  <c:v>8.1249999999999787</c:v>
                </c:pt>
                <c:pt idx="86">
                  <c:v>8.4799999999999756</c:v>
                </c:pt>
                <c:pt idx="87">
                  <c:v>8.844999999999974</c:v>
                </c:pt>
                <c:pt idx="88">
                  <c:v>9.2199999999999722</c:v>
                </c:pt>
                <c:pt idx="89">
                  <c:v>9.6049999999999702</c:v>
                </c:pt>
                <c:pt idx="90">
                  <c:v>9.999999999999968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E-477D-A4D1-F2E24C260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70640"/>
        <c:axId val="323571056"/>
      </c:scatterChart>
      <c:valAx>
        <c:axId val="32357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571056"/>
        <c:crosses val="autoZero"/>
        <c:crossBetween val="midCat"/>
      </c:valAx>
      <c:valAx>
        <c:axId val="3235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57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Лист14!$A$3:$A$33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-2.5999999999999996</c:v>
                </c:pt>
                <c:pt idx="3">
                  <c:v>-2.3999999999999995</c:v>
                </c:pt>
                <c:pt idx="4">
                  <c:v>-2.1999999999999993</c:v>
                </c:pt>
                <c:pt idx="5">
                  <c:v>-1.9999999999999993</c:v>
                </c:pt>
                <c:pt idx="6">
                  <c:v>-1.7999999999999994</c:v>
                </c:pt>
                <c:pt idx="7">
                  <c:v>-1.5999999999999994</c:v>
                </c:pt>
                <c:pt idx="8">
                  <c:v>-1.3999999999999995</c:v>
                </c:pt>
                <c:pt idx="9">
                  <c:v>-1.1999999999999995</c:v>
                </c:pt>
                <c:pt idx="10">
                  <c:v>-0.99999999999999956</c:v>
                </c:pt>
                <c:pt idx="11">
                  <c:v>-0.7999999999999996</c:v>
                </c:pt>
                <c:pt idx="12">
                  <c:v>-0.59999999999999964</c:v>
                </c:pt>
                <c:pt idx="13">
                  <c:v>-0.39999999999999963</c:v>
                </c:pt>
                <c:pt idx="14">
                  <c:v>-0.19999999999999962</c:v>
                </c:pt>
                <c:pt idx="15">
                  <c:v>3.8857805861880479E-16</c:v>
                </c:pt>
                <c:pt idx="16">
                  <c:v>0.2000000000000004</c:v>
                </c:pt>
                <c:pt idx="17">
                  <c:v>0.40000000000000041</c:v>
                </c:pt>
                <c:pt idx="18">
                  <c:v>0.60000000000000042</c:v>
                </c:pt>
                <c:pt idx="19">
                  <c:v>0.80000000000000049</c:v>
                </c:pt>
                <c:pt idx="20">
                  <c:v>1.0000000000000004</c:v>
                </c:pt>
                <c:pt idx="21">
                  <c:v>1.2000000000000004</c:v>
                </c:pt>
                <c:pt idx="22">
                  <c:v>1.4000000000000004</c:v>
                </c:pt>
                <c:pt idx="23">
                  <c:v>1.6000000000000003</c:v>
                </c:pt>
                <c:pt idx="24">
                  <c:v>1.8000000000000003</c:v>
                </c:pt>
                <c:pt idx="25">
                  <c:v>2.0000000000000004</c:v>
                </c:pt>
                <c:pt idx="26">
                  <c:v>2.2000000000000006</c:v>
                </c:pt>
                <c:pt idx="27">
                  <c:v>2.4000000000000008</c:v>
                </c:pt>
                <c:pt idx="28">
                  <c:v>2.600000000000001</c:v>
                </c:pt>
                <c:pt idx="29">
                  <c:v>2.8000000000000012</c:v>
                </c:pt>
                <c:pt idx="30">
                  <c:v>3.0000000000000013</c:v>
                </c:pt>
              </c:numCache>
            </c:numRef>
          </c:xVal>
          <c:yVal>
            <c:numRef>
              <c:f>Лист14!$B$3:$B$33</c:f>
              <c:numCache>
                <c:formatCode>General</c:formatCode>
                <c:ptCount val="31"/>
                <c:pt idx="0">
                  <c:v>3</c:v>
                </c:pt>
                <c:pt idx="1">
                  <c:v>2.8</c:v>
                </c:pt>
                <c:pt idx="2">
                  <c:v>2.5999999999999996</c:v>
                </c:pt>
                <c:pt idx="3">
                  <c:v>2.3999999999999995</c:v>
                </c:pt>
                <c:pt idx="4">
                  <c:v>2.1999999999999993</c:v>
                </c:pt>
                <c:pt idx="5">
                  <c:v>1.9999999999999993</c:v>
                </c:pt>
                <c:pt idx="6">
                  <c:v>1.7999999999999994</c:v>
                </c:pt>
                <c:pt idx="7">
                  <c:v>1.5999999999999994</c:v>
                </c:pt>
                <c:pt idx="8">
                  <c:v>1.3999999999999995</c:v>
                </c:pt>
                <c:pt idx="9">
                  <c:v>1.1999999999999995</c:v>
                </c:pt>
                <c:pt idx="10">
                  <c:v>0.99999999999999956</c:v>
                </c:pt>
                <c:pt idx="11">
                  <c:v>0.7999999999999996</c:v>
                </c:pt>
                <c:pt idx="12">
                  <c:v>0.59999999999999964</c:v>
                </c:pt>
                <c:pt idx="13">
                  <c:v>0.39999999999999963</c:v>
                </c:pt>
                <c:pt idx="14">
                  <c:v>0.19999999999999962</c:v>
                </c:pt>
                <c:pt idx="15">
                  <c:v>3.8857805861880479E-16</c:v>
                </c:pt>
                <c:pt idx="16">
                  <c:v>0.2000000000000004</c:v>
                </c:pt>
                <c:pt idx="17">
                  <c:v>0.40000000000000041</c:v>
                </c:pt>
                <c:pt idx="18">
                  <c:v>0.60000000000000042</c:v>
                </c:pt>
                <c:pt idx="19">
                  <c:v>0.80000000000000049</c:v>
                </c:pt>
                <c:pt idx="20">
                  <c:v>1.0000000000000004</c:v>
                </c:pt>
                <c:pt idx="21">
                  <c:v>1.2000000000000004</c:v>
                </c:pt>
                <c:pt idx="22">
                  <c:v>1.4000000000000004</c:v>
                </c:pt>
                <c:pt idx="23">
                  <c:v>1.6000000000000003</c:v>
                </c:pt>
                <c:pt idx="24">
                  <c:v>1.8000000000000003</c:v>
                </c:pt>
                <c:pt idx="25">
                  <c:v>2.0000000000000004</c:v>
                </c:pt>
                <c:pt idx="26">
                  <c:v>2.2000000000000006</c:v>
                </c:pt>
                <c:pt idx="27">
                  <c:v>2.4000000000000008</c:v>
                </c:pt>
                <c:pt idx="28">
                  <c:v>2.600000000000001</c:v>
                </c:pt>
                <c:pt idx="29">
                  <c:v>2.8000000000000012</c:v>
                </c:pt>
                <c:pt idx="30">
                  <c:v>3.0000000000000013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64-4422-913D-C0A09F9C2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096"/>
        <c:axId val="353710512"/>
      </c:scatterChart>
      <c:valAx>
        <c:axId val="35371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710512"/>
        <c:crosses val="autoZero"/>
        <c:crossBetween val="midCat"/>
      </c:valAx>
      <c:valAx>
        <c:axId val="3537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71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Лист15!$A$3:$A$63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1.5265566588595902E-15</c:v>
                </c:pt>
                <c:pt idx="31">
                  <c:v>0.10000000000000153</c:v>
                </c:pt>
                <c:pt idx="32">
                  <c:v>0.20000000000000154</c:v>
                </c:pt>
                <c:pt idx="33">
                  <c:v>0.30000000000000154</c:v>
                </c:pt>
                <c:pt idx="34">
                  <c:v>0.40000000000000158</c:v>
                </c:pt>
                <c:pt idx="35">
                  <c:v>0.50000000000000155</c:v>
                </c:pt>
                <c:pt idx="36">
                  <c:v>0.60000000000000153</c:v>
                </c:pt>
                <c:pt idx="37">
                  <c:v>0.70000000000000151</c:v>
                </c:pt>
                <c:pt idx="38">
                  <c:v>0.80000000000000149</c:v>
                </c:pt>
                <c:pt idx="39">
                  <c:v>0.90000000000000147</c:v>
                </c:pt>
                <c:pt idx="40">
                  <c:v>1.0000000000000016</c:v>
                </c:pt>
                <c:pt idx="41">
                  <c:v>1.1000000000000016</c:v>
                </c:pt>
                <c:pt idx="42">
                  <c:v>1.2000000000000017</c:v>
                </c:pt>
                <c:pt idx="43">
                  <c:v>1.3000000000000018</c:v>
                </c:pt>
                <c:pt idx="44">
                  <c:v>1.4000000000000019</c:v>
                </c:pt>
                <c:pt idx="45">
                  <c:v>1.500000000000002</c:v>
                </c:pt>
                <c:pt idx="46">
                  <c:v>1.6000000000000021</c:v>
                </c:pt>
                <c:pt idx="47">
                  <c:v>1.7000000000000022</c:v>
                </c:pt>
                <c:pt idx="48">
                  <c:v>1.8000000000000023</c:v>
                </c:pt>
                <c:pt idx="49">
                  <c:v>1.9000000000000024</c:v>
                </c:pt>
                <c:pt idx="50">
                  <c:v>2.0000000000000022</c:v>
                </c:pt>
                <c:pt idx="51">
                  <c:v>2.1000000000000023</c:v>
                </c:pt>
                <c:pt idx="52">
                  <c:v>2.2000000000000024</c:v>
                </c:pt>
                <c:pt idx="53">
                  <c:v>2.3000000000000025</c:v>
                </c:pt>
                <c:pt idx="54">
                  <c:v>2.4000000000000026</c:v>
                </c:pt>
                <c:pt idx="55">
                  <c:v>2.5000000000000027</c:v>
                </c:pt>
                <c:pt idx="56">
                  <c:v>2.6000000000000028</c:v>
                </c:pt>
                <c:pt idx="57">
                  <c:v>2.7000000000000028</c:v>
                </c:pt>
                <c:pt idx="58">
                  <c:v>2.8000000000000029</c:v>
                </c:pt>
                <c:pt idx="59">
                  <c:v>2.900000000000003</c:v>
                </c:pt>
                <c:pt idx="60">
                  <c:v>3.0000000000000031</c:v>
                </c:pt>
              </c:numCache>
            </c:numRef>
          </c:xVal>
          <c:yVal>
            <c:numRef>
              <c:f>Лист15!$B$3:$B$63</c:f>
              <c:numCache>
                <c:formatCode>General</c:formatCode>
                <c:ptCount val="61"/>
                <c:pt idx="0">
                  <c:v>1.125</c:v>
                </c:pt>
                <c:pt idx="1">
                  <c:v>0.43101249999999958</c:v>
                </c:pt>
                <c:pt idx="2">
                  <c:v>-0.15680000000000138</c:v>
                </c:pt>
                <c:pt idx="3">
                  <c:v>-0.6469875000000016</c:v>
                </c:pt>
                <c:pt idx="4">
                  <c:v>-1.0478000000000014</c:v>
                </c:pt>
                <c:pt idx="5">
                  <c:v>-1.3671875000000009</c:v>
                </c:pt>
                <c:pt idx="6">
                  <c:v>-1.6128000000000009</c:v>
                </c:pt>
                <c:pt idx="7">
                  <c:v>-1.7919875000000007</c:v>
                </c:pt>
                <c:pt idx="8">
                  <c:v>-1.9118000000000004</c:v>
                </c:pt>
                <c:pt idx="9">
                  <c:v>-1.9789875000000006</c:v>
                </c:pt>
                <c:pt idx="10">
                  <c:v>-2</c:v>
                </c:pt>
                <c:pt idx="11">
                  <c:v>-1.9809874999999997</c:v>
                </c:pt>
                <c:pt idx="12">
                  <c:v>-1.9277999999999993</c:v>
                </c:pt>
                <c:pt idx="13">
                  <c:v>-1.845987499999999</c:v>
                </c:pt>
                <c:pt idx="14">
                  <c:v>-1.7407999999999986</c:v>
                </c:pt>
                <c:pt idx="15">
                  <c:v>-1.6171874999999982</c:v>
                </c:pt>
                <c:pt idx="16">
                  <c:v>-1.479799999999998</c:v>
                </c:pt>
                <c:pt idx="17">
                  <c:v>-1.3329874999999978</c:v>
                </c:pt>
                <c:pt idx="18">
                  <c:v>-1.1807999999999976</c:v>
                </c:pt>
                <c:pt idx="19">
                  <c:v>-1.0269874999999973</c:v>
                </c:pt>
                <c:pt idx="20">
                  <c:v>-0.87499999999999756</c:v>
                </c:pt>
                <c:pt idx="21">
                  <c:v>-0.72798749999999768</c:v>
                </c:pt>
                <c:pt idx="22">
                  <c:v>-0.58879999999999788</c:v>
                </c:pt>
                <c:pt idx="23">
                  <c:v>-0.45998749999999805</c:v>
                </c:pt>
                <c:pt idx="24">
                  <c:v>-0.34379999999999827</c:v>
                </c:pt>
                <c:pt idx="25">
                  <c:v>-0.24218749999999856</c:v>
                </c:pt>
                <c:pt idx="26">
                  <c:v>-0.15679999999999883</c:v>
                </c:pt>
                <c:pt idx="27">
                  <c:v>-8.8987499999999109E-2</c:v>
                </c:pt>
                <c:pt idx="28">
                  <c:v>-3.9799999999999405E-2</c:v>
                </c:pt>
                <c:pt idx="29">
                  <c:v>-9.987499999999698E-3</c:v>
                </c:pt>
                <c:pt idx="30">
                  <c:v>-2.3303752327085554E-30</c:v>
                </c:pt>
                <c:pt idx="31">
                  <c:v>-9.9875000000003069E-3</c:v>
                </c:pt>
                <c:pt idx="32">
                  <c:v>-3.9800000000000613E-2</c:v>
                </c:pt>
                <c:pt idx="33">
                  <c:v>-8.8987500000000899E-2</c:v>
                </c:pt>
                <c:pt idx="34">
                  <c:v>-0.15680000000000122</c:v>
                </c:pt>
                <c:pt idx="35">
                  <c:v>-0.24218750000000144</c:v>
                </c:pt>
                <c:pt idx="36">
                  <c:v>-0.34380000000000166</c:v>
                </c:pt>
                <c:pt idx="37">
                  <c:v>-0.45998750000000183</c:v>
                </c:pt>
                <c:pt idx="38">
                  <c:v>-0.58880000000000199</c:v>
                </c:pt>
                <c:pt idx="39">
                  <c:v>-0.72798750000000212</c:v>
                </c:pt>
                <c:pt idx="40">
                  <c:v>-0.87500000000000233</c:v>
                </c:pt>
                <c:pt idx="41">
                  <c:v>-1.0269875000000024</c:v>
                </c:pt>
                <c:pt idx="42">
                  <c:v>-1.1808000000000027</c:v>
                </c:pt>
                <c:pt idx="43">
                  <c:v>-1.3329875000000029</c:v>
                </c:pt>
                <c:pt idx="44">
                  <c:v>-1.4798000000000027</c:v>
                </c:pt>
                <c:pt idx="45">
                  <c:v>-1.6171875000000027</c:v>
                </c:pt>
                <c:pt idx="46">
                  <c:v>-1.7408000000000023</c:v>
                </c:pt>
                <c:pt idx="47">
                  <c:v>-1.8459875000000021</c:v>
                </c:pt>
                <c:pt idx="48">
                  <c:v>-1.9278000000000015</c:v>
                </c:pt>
                <c:pt idx="49">
                  <c:v>-1.9809875000000008</c:v>
                </c:pt>
                <c:pt idx="50">
                  <c:v>-2</c:v>
                </c:pt>
                <c:pt idx="51">
                  <c:v>-1.9789874999999988</c:v>
                </c:pt>
                <c:pt idx="52">
                  <c:v>-1.9117999999999977</c:v>
                </c:pt>
                <c:pt idx="53">
                  <c:v>-1.7919874999999963</c:v>
                </c:pt>
                <c:pt idx="54">
                  <c:v>-1.6127999999999947</c:v>
                </c:pt>
                <c:pt idx="55">
                  <c:v>-1.3671874999999929</c:v>
                </c:pt>
                <c:pt idx="56">
                  <c:v>-1.0477999999999907</c:v>
                </c:pt>
                <c:pt idx="57">
                  <c:v>-0.64698749999998739</c:v>
                </c:pt>
                <c:pt idx="58">
                  <c:v>-0.15679999999998362</c:v>
                </c:pt>
                <c:pt idx="59">
                  <c:v>0.43101250000001912</c:v>
                </c:pt>
                <c:pt idx="60">
                  <c:v>1.1250000000000213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28-47E0-8232-73FD5D35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65248"/>
        <c:axId val="323864416"/>
      </c:scatterChart>
      <c:valAx>
        <c:axId val="32386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864416"/>
        <c:crosses val="autoZero"/>
        <c:crossBetween val="midCat"/>
      </c:valAx>
      <c:valAx>
        <c:axId val="3238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86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'Лист2 (4)'!$A$2:$A$134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'Лист2 (4)'!$B$2:$B$134</c:f>
              <c:numCache>
                <c:formatCode>General</c:formatCode>
                <c:ptCount val="133"/>
                <c:pt idx="31">
                  <c:v>3.4608000000000003</c:v>
                </c:pt>
                <c:pt idx="32">
                  <c:v>3.5700000000000003</c:v>
                </c:pt>
                <c:pt idx="33">
                  <c:v>3.6767999999999996</c:v>
                </c:pt>
                <c:pt idx="34">
                  <c:v>3.7812000000000001</c:v>
                </c:pt>
                <c:pt idx="35">
                  <c:v>3.8832</c:v>
                </c:pt>
                <c:pt idx="36">
                  <c:v>3.9828000000000001</c:v>
                </c:pt>
                <c:pt idx="37">
                  <c:v>4.08</c:v>
                </c:pt>
                <c:pt idx="38">
                  <c:v>4.1748000000000003</c:v>
                </c:pt>
                <c:pt idx="39">
                  <c:v>4.2671999999999999</c:v>
                </c:pt>
                <c:pt idx="40">
                  <c:v>4.3571999999999997</c:v>
                </c:pt>
                <c:pt idx="41">
                  <c:v>4.4448000000000008</c:v>
                </c:pt>
                <c:pt idx="42">
                  <c:v>4.53</c:v>
                </c:pt>
                <c:pt idx="43">
                  <c:v>4.6128</c:v>
                </c:pt>
                <c:pt idx="44">
                  <c:v>4.6932</c:v>
                </c:pt>
                <c:pt idx="45">
                  <c:v>4.7712000000000003</c:v>
                </c:pt>
                <c:pt idx="46">
                  <c:v>4.8468</c:v>
                </c:pt>
                <c:pt idx="47">
                  <c:v>4.92</c:v>
                </c:pt>
                <c:pt idx="48">
                  <c:v>4.9908000000000001</c:v>
                </c:pt>
                <c:pt idx="49">
                  <c:v>5.0592000000000006</c:v>
                </c:pt>
                <c:pt idx="50">
                  <c:v>5.1251999999999995</c:v>
                </c:pt>
                <c:pt idx="51">
                  <c:v>5.1888000000000005</c:v>
                </c:pt>
                <c:pt idx="52">
                  <c:v>5.25</c:v>
                </c:pt>
                <c:pt idx="53">
                  <c:v>5.3088000000000006</c:v>
                </c:pt>
                <c:pt idx="54">
                  <c:v>5.3651999999999997</c:v>
                </c:pt>
                <c:pt idx="55">
                  <c:v>5.4192</c:v>
                </c:pt>
                <c:pt idx="56">
                  <c:v>5.4708000000000006</c:v>
                </c:pt>
                <c:pt idx="57">
                  <c:v>5.52</c:v>
                </c:pt>
                <c:pt idx="58">
                  <c:v>5.5668000000000006</c:v>
                </c:pt>
                <c:pt idx="59">
                  <c:v>5.6112000000000002</c:v>
                </c:pt>
                <c:pt idx="60">
                  <c:v>5.6532</c:v>
                </c:pt>
                <c:pt idx="61">
                  <c:v>5.6928000000000001</c:v>
                </c:pt>
                <c:pt idx="62">
                  <c:v>5.73</c:v>
                </c:pt>
                <c:pt idx="63">
                  <c:v>5.7648000000000001</c:v>
                </c:pt>
                <c:pt idx="64">
                  <c:v>5.7972000000000001</c:v>
                </c:pt>
                <c:pt idx="65">
                  <c:v>5.8272000000000004</c:v>
                </c:pt>
                <c:pt idx="66">
                  <c:v>5.8548</c:v>
                </c:pt>
                <c:pt idx="67">
                  <c:v>5.88</c:v>
                </c:pt>
                <c:pt idx="68">
                  <c:v>5.9028</c:v>
                </c:pt>
                <c:pt idx="69">
                  <c:v>5.9232000000000005</c:v>
                </c:pt>
                <c:pt idx="70">
                  <c:v>5.9412000000000003</c:v>
                </c:pt>
                <c:pt idx="71">
                  <c:v>5.9568000000000003</c:v>
                </c:pt>
                <c:pt idx="72">
                  <c:v>5.97</c:v>
                </c:pt>
                <c:pt idx="73">
                  <c:v>5.9808000000000003</c:v>
                </c:pt>
                <c:pt idx="74">
                  <c:v>5.9892000000000003</c:v>
                </c:pt>
                <c:pt idx="75">
                  <c:v>5.9951999999999996</c:v>
                </c:pt>
                <c:pt idx="76">
                  <c:v>5.9988000000000001</c:v>
                </c:pt>
                <c:pt idx="77">
                  <c:v>6</c:v>
                </c:pt>
                <c:pt idx="78">
                  <c:v>5.9988000000000001</c:v>
                </c:pt>
                <c:pt idx="79">
                  <c:v>5.9951999999999996</c:v>
                </c:pt>
                <c:pt idx="80">
                  <c:v>5.9892000000000003</c:v>
                </c:pt>
                <c:pt idx="81">
                  <c:v>5.9808000000000003</c:v>
                </c:pt>
                <c:pt idx="82">
                  <c:v>5.97</c:v>
                </c:pt>
                <c:pt idx="83">
                  <c:v>5.9568000000000003</c:v>
                </c:pt>
                <c:pt idx="84">
                  <c:v>5.9412000000000003</c:v>
                </c:pt>
                <c:pt idx="85">
                  <c:v>5.9232000000000005</c:v>
                </c:pt>
                <c:pt idx="86">
                  <c:v>5.9028</c:v>
                </c:pt>
                <c:pt idx="87">
                  <c:v>5.88</c:v>
                </c:pt>
                <c:pt idx="88">
                  <c:v>5.8548</c:v>
                </c:pt>
                <c:pt idx="89">
                  <c:v>5.8272000000000004</c:v>
                </c:pt>
                <c:pt idx="90">
                  <c:v>5.7972000000000001</c:v>
                </c:pt>
                <c:pt idx="91">
                  <c:v>5.7648000000000001</c:v>
                </c:pt>
                <c:pt idx="92">
                  <c:v>5.7299999999999995</c:v>
                </c:pt>
                <c:pt idx="93">
                  <c:v>5.6928000000000001</c:v>
                </c:pt>
                <c:pt idx="94">
                  <c:v>5.6532</c:v>
                </c:pt>
                <c:pt idx="95">
                  <c:v>5.6112000000000002</c:v>
                </c:pt>
                <c:pt idx="96">
                  <c:v>5.5667999999999997</c:v>
                </c:pt>
                <c:pt idx="97">
                  <c:v>5.52</c:v>
                </c:pt>
                <c:pt idx="98">
                  <c:v>5.4707999999999997</c:v>
                </c:pt>
                <c:pt idx="99">
                  <c:v>5.4192</c:v>
                </c:pt>
                <c:pt idx="100">
                  <c:v>5.3651999999999997</c:v>
                </c:pt>
                <c:pt idx="101">
                  <c:v>5.3087999999999997</c:v>
                </c:pt>
                <c:pt idx="102">
                  <c:v>5.2499999999999991</c:v>
                </c:pt>
                <c:pt idx="103">
                  <c:v>5.1887999999999996</c:v>
                </c:pt>
                <c:pt idx="104">
                  <c:v>5.1251999999999995</c:v>
                </c:pt>
                <c:pt idx="105">
                  <c:v>5.0592000000000006</c:v>
                </c:pt>
                <c:pt idx="106">
                  <c:v>4.9907999999999992</c:v>
                </c:pt>
                <c:pt idx="107">
                  <c:v>4.92</c:v>
                </c:pt>
                <c:pt idx="108">
                  <c:v>4.8468</c:v>
                </c:pt>
                <c:pt idx="109">
                  <c:v>4.7712000000000003</c:v>
                </c:pt>
                <c:pt idx="110">
                  <c:v>4.6932</c:v>
                </c:pt>
                <c:pt idx="111">
                  <c:v>4.6127999999999991</c:v>
                </c:pt>
                <c:pt idx="112">
                  <c:v>4.5299999999999994</c:v>
                </c:pt>
                <c:pt idx="113">
                  <c:v>4.444799999999999</c:v>
                </c:pt>
                <c:pt idx="114">
                  <c:v>4.3571999999999997</c:v>
                </c:pt>
                <c:pt idx="115">
                  <c:v>4.2671999999999999</c:v>
                </c:pt>
                <c:pt idx="116">
                  <c:v>4.1747999999999994</c:v>
                </c:pt>
                <c:pt idx="117">
                  <c:v>4.0799999999999992</c:v>
                </c:pt>
                <c:pt idx="118">
                  <c:v>3.9827999999999992</c:v>
                </c:pt>
                <c:pt idx="119">
                  <c:v>3.8832</c:v>
                </c:pt>
                <c:pt idx="120">
                  <c:v>3.7812000000000001</c:v>
                </c:pt>
                <c:pt idx="121">
                  <c:v>3.6767999999999987</c:v>
                </c:pt>
                <c:pt idx="122">
                  <c:v>3.5699999999999994</c:v>
                </c:pt>
                <c:pt idx="123">
                  <c:v>3.4607999999999994</c:v>
                </c:pt>
                <c:pt idx="124">
                  <c:v>3.3491999999999997</c:v>
                </c:pt>
                <c:pt idx="125">
                  <c:v>3.2352000000000003</c:v>
                </c:pt>
                <c:pt idx="126">
                  <c:v>3.1187999999999985</c:v>
                </c:pt>
                <c:pt idx="127">
                  <c:v>2.9999999999999991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9-4E4A-8083-4C1C7C81363A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'Лист2 (4)'!$A$2:$A$134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'Лист2 (4)'!$C$2:$C$134</c:f>
              <c:numCache>
                <c:formatCode>General</c:formatCode>
                <c:ptCount val="133"/>
                <c:pt idx="47">
                  <c:v>-1</c:v>
                </c:pt>
                <c:pt idx="48">
                  <c:v>-0.8033333333333319</c:v>
                </c:pt>
                <c:pt idx="49">
                  <c:v>-0.61333333333333284</c:v>
                </c:pt>
                <c:pt idx="50">
                  <c:v>-0.43000000000000016</c:v>
                </c:pt>
                <c:pt idx="51">
                  <c:v>-0.25333333333333252</c:v>
                </c:pt>
                <c:pt idx="52">
                  <c:v>-8.3333333333333037E-2</c:v>
                </c:pt>
                <c:pt idx="53">
                  <c:v>8.0000000000000959E-2</c:v>
                </c:pt>
                <c:pt idx="54">
                  <c:v>0.23666666666666702</c:v>
                </c:pt>
                <c:pt idx="55">
                  <c:v>0.38666666666666649</c:v>
                </c:pt>
                <c:pt idx="56">
                  <c:v>0.53000000000000069</c:v>
                </c:pt>
                <c:pt idx="57">
                  <c:v>0.66666666666666674</c:v>
                </c:pt>
                <c:pt idx="58">
                  <c:v>0.7966666666666673</c:v>
                </c:pt>
                <c:pt idx="59">
                  <c:v>0.92000000000000037</c:v>
                </c:pt>
                <c:pt idx="60">
                  <c:v>1.0366666666666666</c:v>
                </c:pt>
                <c:pt idx="61">
                  <c:v>1.1466666666666672</c:v>
                </c:pt>
                <c:pt idx="62">
                  <c:v>1.25</c:v>
                </c:pt>
                <c:pt idx="63">
                  <c:v>1.3466666666666671</c:v>
                </c:pt>
                <c:pt idx="64">
                  <c:v>1.436666666666667</c:v>
                </c:pt>
                <c:pt idx="65">
                  <c:v>1.52</c:v>
                </c:pt>
                <c:pt idx="66">
                  <c:v>1.5966666666666669</c:v>
                </c:pt>
                <c:pt idx="67">
                  <c:v>1.6666666666666667</c:v>
                </c:pt>
                <c:pt idx="68">
                  <c:v>1.7300000000000004</c:v>
                </c:pt>
                <c:pt idx="69">
                  <c:v>1.7866666666666668</c:v>
                </c:pt>
                <c:pt idx="70">
                  <c:v>1.8366666666666667</c:v>
                </c:pt>
                <c:pt idx="71">
                  <c:v>1.8800000000000001</c:v>
                </c:pt>
                <c:pt idx="72">
                  <c:v>1.9166666666666667</c:v>
                </c:pt>
                <c:pt idx="73">
                  <c:v>1.9466666666666668</c:v>
                </c:pt>
                <c:pt idx="74">
                  <c:v>1.97</c:v>
                </c:pt>
                <c:pt idx="75">
                  <c:v>1.9866666666666666</c:v>
                </c:pt>
                <c:pt idx="76">
                  <c:v>1.9966666666666666</c:v>
                </c:pt>
                <c:pt idx="77">
                  <c:v>2</c:v>
                </c:pt>
                <c:pt idx="78">
                  <c:v>1.9966666666666666</c:v>
                </c:pt>
                <c:pt idx="79">
                  <c:v>1.9866666666666666</c:v>
                </c:pt>
                <c:pt idx="80">
                  <c:v>1.97</c:v>
                </c:pt>
                <c:pt idx="81">
                  <c:v>1.9466666666666668</c:v>
                </c:pt>
                <c:pt idx="82">
                  <c:v>1.9166666666666663</c:v>
                </c:pt>
                <c:pt idx="83">
                  <c:v>1.88</c:v>
                </c:pt>
                <c:pt idx="84">
                  <c:v>1.8366666666666667</c:v>
                </c:pt>
                <c:pt idx="85">
                  <c:v>1.7866666666666668</c:v>
                </c:pt>
                <c:pt idx="86">
                  <c:v>1.7300000000000004</c:v>
                </c:pt>
                <c:pt idx="87">
                  <c:v>1.6666666666666661</c:v>
                </c:pt>
                <c:pt idx="88">
                  <c:v>1.5966666666666662</c:v>
                </c:pt>
                <c:pt idx="89">
                  <c:v>1.52</c:v>
                </c:pt>
                <c:pt idx="90">
                  <c:v>1.436666666666667</c:v>
                </c:pt>
                <c:pt idx="91">
                  <c:v>1.3466666666666671</c:v>
                </c:pt>
                <c:pt idx="92">
                  <c:v>1.2499999999999991</c:v>
                </c:pt>
                <c:pt idx="93">
                  <c:v>1.1466666666666661</c:v>
                </c:pt>
                <c:pt idx="94">
                  <c:v>1.0366666666666666</c:v>
                </c:pt>
                <c:pt idx="95">
                  <c:v>0.92000000000000037</c:v>
                </c:pt>
                <c:pt idx="96">
                  <c:v>0.79666666666666508</c:v>
                </c:pt>
                <c:pt idx="97">
                  <c:v>0.66666666666666563</c:v>
                </c:pt>
                <c:pt idx="98">
                  <c:v>0.52999999999999936</c:v>
                </c:pt>
                <c:pt idx="99">
                  <c:v>0.38666666666666649</c:v>
                </c:pt>
                <c:pt idx="100">
                  <c:v>0.23666666666666702</c:v>
                </c:pt>
                <c:pt idx="101">
                  <c:v>7.9999999999998073E-2</c:v>
                </c:pt>
                <c:pt idx="102">
                  <c:v>-8.3333333333334814E-2</c:v>
                </c:pt>
                <c:pt idx="103">
                  <c:v>-0.25333333333333385</c:v>
                </c:pt>
                <c:pt idx="104">
                  <c:v>-0.43000000000000016</c:v>
                </c:pt>
                <c:pt idx="105">
                  <c:v>-0.61333333333333284</c:v>
                </c:pt>
                <c:pt idx="106">
                  <c:v>-0.80333333333333545</c:v>
                </c:pt>
                <c:pt idx="107">
                  <c:v>-1.0000000000000018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9-4E4A-8083-4C1C7C81363A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'Лист2 (4)'!$A$2:$A$134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'Лист2 (4)'!$D$2:$D$134</c:f>
              <c:numCache>
                <c:formatCode>General</c:formatCode>
                <c:ptCount val="133"/>
                <c:pt idx="26">
                  <c:v>0.25999999999999623</c:v>
                </c:pt>
                <c:pt idx="27">
                  <c:v>-1</c:v>
                </c:pt>
                <c:pt idx="28">
                  <c:v>-2.1399999999999961</c:v>
                </c:pt>
                <c:pt idx="29">
                  <c:v>-3.1600000000000019</c:v>
                </c:pt>
                <c:pt idx="30">
                  <c:v>-4.0599999999999987</c:v>
                </c:pt>
                <c:pt idx="31">
                  <c:v>-4.8400000000000025</c:v>
                </c:pt>
                <c:pt idx="32">
                  <c:v>-5.5</c:v>
                </c:pt>
                <c:pt idx="33">
                  <c:v>-6.0399999999999983</c:v>
                </c:pt>
                <c:pt idx="34">
                  <c:v>-6.4600000000000009</c:v>
                </c:pt>
                <c:pt idx="35">
                  <c:v>-6.76</c:v>
                </c:pt>
                <c:pt idx="36">
                  <c:v>-6.94</c:v>
                </c:pt>
                <c:pt idx="37">
                  <c:v>-7</c:v>
                </c:pt>
                <c:pt idx="38">
                  <c:v>-6.9399999999999995</c:v>
                </c:pt>
                <c:pt idx="39">
                  <c:v>-6.76</c:v>
                </c:pt>
                <c:pt idx="40">
                  <c:v>-6.4600000000000009</c:v>
                </c:pt>
                <c:pt idx="41">
                  <c:v>-6.0399999999999983</c:v>
                </c:pt>
                <c:pt idx="42">
                  <c:v>-5.5</c:v>
                </c:pt>
                <c:pt idx="43">
                  <c:v>-4.8400000000000025</c:v>
                </c:pt>
                <c:pt idx="44">
                  <c:v>-4.0599999999999987</c:v>
                </c:pt>
                <c:pt idx="45">
                  <c:v>-3.1600000000000019</c:v>
                </c:pt>
                <c:pt idx="46">
                  <c:v>-2.1399999999999961</c:v>
                </c:pt>
                <c:pt idx="47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9-4E4A-8083-4C1C7C81363A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'Лист2 (4)'!$A$2:$A$134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'Лист2 (4)'!$E$2:$E$134</c:f>
              <c:numCache>
                <c:formatCode>General</c:formatCode>
                <c:ptCount val="133"/>
                <c:pt idx="107">
                  <c:v>-1.0000000000000107</c:v>
                </c:pt>
                <c:pt idx="108">
                  <c:v>-2.1400000000000059</c:v>
                </c:pt>
                <c:pt idx="109">
                  <c:v>-3.1600000000000019</c:v>
                </c:pt>
                <c:pt idx="110">
                  <c:v>-4.0599999999999987</c:v>
                </c:pt>
                <c:pt idx="111">
                  <c:v>-4.8400000000000087</c:v>
                </c:pt>
                <c:pt idx="112">
                  <c:v>-5.5000000000000053</c:v>
                </c:pt>
                <c:pt idx="113">
                  <c:v>-6.0400000000000027</c:v>
                </c:pt>
                <c:pt idx="114">
                  <c:v>-6.4600000000000009</c:v>
                </c:pt>
                <c:pt idx="115">
                  <c:v>-6.76</c:v>
                </c:pt>
                <c:pt idx="116">
                  <c:v>-6.9400000000000013</c:v>
                </c:pt>
                <c:pt idx="117">
                  <c:v>-7</c:v>
                </c:pt>
                <c:pt idx="118">
                  <c:v>-6.9399999999999995</c:v>
                </c:pt>
                <c:pt idx="119">
                  <c:v>-6.76</c:v>
                </c:pt>
                <c:pt idx="120">
                  <c:v>-6.4600000000000009</c:v>
                </c:pt>
                <c:pt idx="121">
                  <c:v>-6.0399999999999938</c:v>
                </c:pt>
                <c:pt idx="122">
                  <c:v>-5.4999999999999947</c:v>
                </c:pt>
                <c:pt idx="123">
                  <c:v>-4.8399999999999963</c:v>
                </c:pt>
                <c:pt idx="124">
                  <c:v>-4.0599999999999987</c:v>
                </c:pt>
                <c:pt idx="125">
                  <c:v>-3.1600000000000019</c:v>
                </c:pt>
                <c:pt idx="126">
                  <c:v>-2.1399999999999864</c:v>
                </c:pt>
                <c:pt idx="127">
                  <c:v>-0.99999999999998934</c:v>
                </c:pt>
                <c:pt idx="128">
                  <c:v>0.26000000000000689</c:v>
                </c:pt>
                <c:pt idx="129">
                  <c:v>1.6400000000000023</c:v>
                </c:pt>
                <c:pt idx="130">
                  <c:v>3.139999999999997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9-4E4A-8083-4C1C7C81363A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'Лист2 (4)'!$A$2:$A$134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'Лист2 (4)'!$F$2:$F$134</c:f>
              <c:numCache>
                <c:formatCode>General</c:formatCode>
                <c:ptCount val="133"/>
                <c:pt idx="0">
                  <c:v>2.8900000000000006</c:v>
                </c:pt>
                <c:pt idx="1">
                  <c:v>2.5600000000000018</c:v>
                </c:pt>
                <c:pt idx="2">
                  <c:v>2.25</c:v>
                </c:pt>
                <c:pt idx="3">
                  <c:v>1.9600000000000011</c:v>
                </c:pt>
                <c:pt idx="4">
                  <c:v>1.6899999999999995</c:v>
                </c:pt>
                <c:pt idx="5">
                  <c:v>1.4400000000000004</c:v>
                </c:pt>
                <c:pt idx="6">
                  <c:v>1.2099999999999993</c:v>
                </c:pt>
                <c:pt idx="7">
                  <c:v>1</c:v>
                </c:pt>
                <c:pt idx="8">
                  <c:v>0.81000000000000061</c:v>
                </c:pt>
                <c:pt idx="9">
                  <c:v>0.63999999999999968</c:v>
                </c:pt>
                <c:pt idx="10">
                  <c:v>0.49000000000000027</c:v>
                </c:pt>
                <c:pt idx="11">
                  <c:v>0.3599999999999996</c:v>
                </c:pt>
                <c:pt idx="12">
                  <c:v>0.25</c:v>
                </c:pt>
                <c:pt idx="13">
                  <c:v>0.16000000000000028</c:v>
                </c:pt>
                <c:pt idx="14">
                  <c:v>8.99999999999999E-2</c:v>
                </c:pt>
                <c:pt idx="15">
                  <c:v>4.000000000000007E-2</c:v>
                </c:pt>
                <c:pt idx="16">
                  <c:v>9.9999999999999291E-3</c:v>
                </c:pt>
                <c:pt idx="17">
                  <c:v>0</c:v>
                </c:pt>
                <c:pt idx="18">
                  <c:v>9.9999999999999291E-3</c:v>
                </c:pt>
                <c:pt idx="19">
                  <c:v>4.000000000000007E-2</c:v>
                </c:pt>
                <c:pt idx="20">
                  <c:v>8.99999999999999E-2</c:v>
                </c:pt>
                <c:pt idx="21">
                  <c:v>0.16000000000000028</c:v>
                </c:pt>
                <c:pt idx="22">
                  <c:v>0.25</c:v>
                </c:pt>
                <c:pt idx="23">
                  <c:v>0.3599999999999996</c:v>
                </c:pt>
                <c:pt idx="24">
                  <c:v>0.49000000000000027</c:v>
                </c:pt>
                <c:pt idx="25">
                  <c:v>0.63999999999999968</c:v>
                </c:pt>
                <c:pt idx="26">
                  <c:v>0.81000000000000061</c:v>
                </c:pt>
                <c:pt idx="27">
                  <c:v>1</c:v>
                </c:pt>
                <c:pt idx="28">
                  <c:v>1.2099999999999993</c:v>
                </c:pt>
                <c:pt idx="29">
                  <c:v>1.4400000000000004</c:v>
                </c:pt>
                <c:pt idx="30">
                  <c:v>1.6899999999999995</c:v>
                </c:pt>
                <c:pt idx="31">
                  <c:v>1.9600000000000011</c:v>
                </c:pt>
                <c:pt idx="32">
                  <c:v>2.25</c:v>
                </c:pt>
                <c:pt idx="33">
                  <c:v>2.5599999999999987</c:v>
                </c:pt>
                <c:pt idx="34">
                  <c:v>2.8900000000000006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9-4E4A-8083-4C1C7C81363A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'Лист2 (4)'!$A$2:$A$134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'Лист2 (4)'!$G$2:$G$134</c:f>
              <c:numCache>
                <c:formatCode>General</c:formatCode>
                <c:ptCount val="133"/>
                <c:pt idx="122">
                  <c:v>3.0000000000000213</c:v>
                </c:pt>
                <c:pt idx="123">
                  <c:v>5.1600000000000099</c:v>
                </c:pt>
                <c:pt idx="124">
                  <c:v>6.8400000000000025</c:v>
                </c:pt>
                <c:pt idx="125">
                  <c:v>8.0399999999999991</c:v>
                </c:pt>
                <c:pt idx="126">
                  <c:v>8.7600000000000051</c:v>
                </c:pt>
                <c:pt idx="127">
                  <c:v>9</c:v>
                </c:pt>
                <c:pt idx="128">
                  <c:v>8.759999999999998</c:v>
                </c:pt>
                <c:pt idx="129">
                  <c:v>8.0399999999999991</c:v>
                </c:pt>
                <c:pt idx="130">
                  <c:v>6.8400000000000025</c:v>
                </c:pt>
                <c:pt idx="131">
                  <c:v>5.1599999999999762</c:v>
                </c:pt>
                <c:pt idx="132">
                  <c:v>2.9999999999999787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9-4E4A-8083-4C1C7C81363A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'Лист2 (4)'!$A$2:$A$134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'Лист2 (4)'!$H$2:$H$134</c:f>
              <c:numCache>
                <c:formatCode>General</c:formatCode>
                <c:ptCount val="133"/>
                <c:pt idx="2">
                  <c:v>3</c:v>
                </c:pt>
                <c:pt idx="3">
                  <c:v>3.359999999999999</c:v>
                </c:pt>
                <c:pt idx="4">
                  <c:v>3.6400000000000006</c:v>
                </c:pt>
                <c:pt idx="5">
                  <c:v>3.84</c:v>
                </c:pt>
                <c:pt idx="6">
                  <c:v>3.9600000000000004</c:v>
                </c:pt>
                <c:pt idx="7">
                  <c:v>4</c:v>
                </c:pt>
                <c:pt idx="8">
                  <c:v>3.9600000000000004</c:v>
                </c:pt>
                <c:pt idx="9">
                  <c:v>3.84</c:v>
                </c:pt>
                <c:pt idx="10">
                  <c:v>3.6400000000000006</c:v>
                </c:pt>
                <c:pt idx="11">
                  <c:v>3.359999999999999</c:v>
                </c:pt>
                <c:pt idx="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9-4E4A-8083-4C1C7C81363A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'Лист2 (4)'!$A$2:$A$134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'Лист2 (4)'!$I$2:$I$134</c:f>
              <c:numCache>
                <c:formatCode>General</c:formatCode>
                <c:ptCount val="133"/>
                <c:pt idx="22">
                  <c:v>3</c:v>
                </c:pt>
                <c:pt idx="23">
                  <c:v>3.359999999999999</c:v>
                </c:pt>
                <c:pt idx="24">
                  <c:v>3.6400000000000006</c:v>
                </c:pt>
                <c:pt idx="25">
                  <c:v>3.84</c:v>
                </c:pt>
                <c:pt idx="26">
                  <c:v>3.9600000000000004</c:v>
                </c:pt>
                <c:pt idx="27">
                  <c:v>4</c:v>
                </c:pt>
                <c:pt idx="28">
                  <c:v>3.9600000000000004</c:v>
                </c:pt>
                <c:pt idx="29">
                  <c:v>3.84</c:v>
                </c:pt>
                <c:pt idx="30">
                  <c:v>3.6400000000000006</c:v>
                </c:pt>
                <c:pt idx="31">
                  <c:v>3.359999999999999</c:v>
                </c:pt>
                <c:pt idx="3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79-4E4A-8083-4C1C7C813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27008"/>
        <c:axId val="282026592"/>
      </c:scatterChart>
      <c:valAx>
        <c:axId val="2820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026592"/>
        <c:crosses val="autoZero"/>
        <c:crossBetween val="midCat"/>
      </c:valAx>
      <c:valAx>
        <c:axId val="2820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02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'Лист2 (3)'!$A$3:$A$23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'Лист2 (3)'!$B$3:$B$23</c:f>
              <c:numCache>
                <c:formatCode>General</c:formatCode>
                <c:ptCount val="21"/>
                <c:pt idx="0">
                  <c:v>3</c:v>
                </c:pt>
                <c:pt idx="1">
                  <c:v>2.4300000000000002</c:v>
                </c:pt>
                <c:pt idx="2">
                  <c:v>1.9200000000000004</c:v>
                </c:pt>
                <c:pt idx="3">
                  <c:v>1.4700000000000002</c:v>
                </c:pt>
                <c:pt idx="4">
                  <c:v>1.0800000000000003</c:v>
                </c:pt>
                <c:pt idx="5">
                  <c:v>0.75000000000000033</c:v>
                </c:pt>
                <c:pt idx="6">
                  <c:v>0.48000000000000032</c:v>
                </c:pt>
                <c:pt idx="7">
                  <c:v>0.2700000000000003</c:v>
                </c:pt>
                <c:pt idx="8">
                  <c:v>0.12000000000000019</c:v>
                </c:pt>
                <c:pt idx="9">
                  <c:v>3.0000000000000089E-2</c:v>
                </c:pt>
                <c:pt idx="10">
                  <c:v>5.7777898331617076E-32</c:v>
                </c:pt>
                <c:pt idx="11">
                  <c:v>2.9999999999999923E-2</c:v>
                </c:pt>
                <c:pt idx="12">
                  <c:v>0.11999999999999986</c:v>
                </c:pt>
                <c:pt idx="13">
                  <c:v>0.2699999999999998</c:v>
                </c:pt>
                <c:pt idx="14">
                  <c:v>0.47999999999999976</c:v>
                </c:pt>
                <c:pt idx="15">
                  <c:v>0.74999999999999967</c:v>
                </c:pt>
                <c:pt idx="16">
                  <c:v>1.0799999999999994</c:v>
                </c:pt>
                <c:pt idx="17">
                  <c:v>1.4699999999999993</c:v>
                </c:pt>
                <c:pt idx="18">
                  <c:v>1.919999999999999</c:v>
                </c:pt>
                <c:pt idx="19">
                  <c:v>2.4299999999999988</c:v>
                </c:pt>
                <c:pt idx="20">
                  <c:v>2.9999999999999987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F4-4936-B3FA-3D9ABB900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78480"/>
        <c:axId val="257278896"/>
      </c:scatterChart>
      <c:valAx>
        <c:axId val="2572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278896"/>
        <c:crosses val="autoZero"/>
        <c:crossBetween val="midCat"/>
      </c:valAx>
      <c:valAx>
        <c:axId val="2572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2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89026684164479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'Лист3 (3)'!$A$3:$A$23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'Лист3 (3)'!$B$3:$B$23</c:f>
              <c:numCache>
                <c:formatCode>General</c:formatCode>
                <c:ptCount val="21"/>
                <c:pt idx="0">
                  <c:v>-8</c:v>
                </c:pt>
                <c:pt idx="1">
                  <c:v>-5.8320000000000007</c:v>
                </c:pt>
                <c:pt idx="2">
                  <c:v>-4.096000000000001</c:v>
                </c:pt>
                <c:pt idx="3">
                  <c:v>-2.7440000000000007</c:v>
                </c:pt>
                <c:pt idx="4">
                  <c:v>-1.7280000000000006</c:v>
                </c:pt>
                <c:pt idx="5">
                  <c:v>-1.0000000000000007</c:v>
                </c:pt>
                <c:pt idx="6">
                  <c:v>-0.51200000000000057</c:v>
                </c:pt>
                <c:pt idx="7">
                  <c:v>-0.21600000000000033</c:v>
                </c:pt>
                <c:pt idx="8">
                  <c:v>-6.4000000000000154E-2</c:v>
                </c:pt>
                <c:pt idx="9">
                  <c:v>-8.0000000000000349E-3</c:v>
                </c:pt>
                <c:pt idx="10">
                  <c:v>-2.1382117680737565E-47</c:v>
                </c:pt>
                <c:pt idx="11">
                  <c:v>7.9999999999999689E-3</c:v>
                </c:pt>
                <c:pt idx="12">
                  <c:v>6.3999999999999876E-2</c:v>
                </c:pt>
                <c:pt idx="13">
                  <c:v>0.21599999999999975</c:v>
                </c:pt>
                <c:pt idx="14">
                  <c:v>0.51199999999999968</c:v>
                </c:pt>
                <c:pt idx="15">
                  <c:v>0.99999999999999933</c:v>
                </c:pt>
                <c:pt idx="16">
                  <c:v>1.7279999999999986</c:v>
                </c:pt>
                <c:pt idx="17">
                  <c:v>2.743999999999998</c:v>
                </c:pt>
                <c:pt idx="18">
                  <c:v>4.0959999999999974</c:v>
                </c:pt>
                <c:pt idx="19">
                  <c:v>5.8319999999999963</c:v>
                </c:pt>
                <c:pt idx="20">
                  <c:v>7.9999999999999947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0-4D53-9CA6-4039516AB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56000"/>
        <c:axId val="260456832"/>
      </c:scatterChart>
      <c:valAx>
        <c:axId val="26045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456832"/>
        <c:crosses val="autoZero"/>
        <c:crossBetween val="midCat"/>
      </c:valAx>
      <c:valAx>
        <c:axId val="2604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45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'Лист4 (2)'!$A$4:$A$28</c:f>
              <c:numCache>
                <c:formatCode>General</c:formatCode>
                <c:ptCount val="25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1.5999999999999999</c:v>
                </c:pt>
                <c:pt idx="8">
                  <c:v>1.7999999999999998</c:v>
                </c:pt>
                <c:pt idx="9">
                  <c:v>1.9999999999999998</c:v>
                </c:pt>
                <c:pt idx="10">
                  <c:v>2.1999999999999997</c:v>
                </c:pt>
                <c:pt idx="11">
                  <c:v>2.4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3.0000000000000004</c:v>
                </c:pt>
                <c:pt idx="15">
                  <c:v>3.2000000000000006</c:v>
                </c:pt>
                <c:pt idx="16">
                  <c:v>3.4000000000000008</c:v>
                </c:pt>
                <c:pt idx="17">
                  <c:v>3.600000000000001</c:v>
                </c:pt>
                <c:pt idx="18">
                  <c:v>3.8000000000000012</c:v>
                </c:pt>
                <c:pt idx="19">
                  <c:v>4.0000000000000009</c:v>
                </c:pt>
                <c:pt idx="20">
                  <c:v>4.2000000000000011</c:v>
                </c:pt>
                <c:pt idx="21">
                  <c:v>4.4000000000000012</c:v>
                </c:pt>
                <c:pt idx="22">
                  <c:v>4.6000000000000014</c:v>
                </c:pt>
                <c:pt idx="23">
                  <c:v>4.8000000000000016</c:v>
                </c:pt>
                <c:pt idx="24">
                  <c:v>5.0000000000000018</c:v>
                </c:pt>
              </c:numCache>
            </c:numRef>
          </c:xVal>
          <c:yVal>
            <c:numRef>
              <c:f>'Лист4 (2)'!$B$4:$B$28</c:f>
              <c:numCache>
                <c:formatCode>General</c:formatCode>
                <c:ptCount val="25"/>
                <c:pt idx="0">
                  <c:v>0.44721359549995793</c:v>
                </c:pt>
                <c:pt idx="1">
                  <c:v>0.63245553203367588</c:v>
                </c:pt>
                <c:pt idx="2">
                  <c:v>0.7745966692414834</c:v>
                </c:pt>
                <c:pt idx="3">
                  <c:v>0.89442719099991586</c:v>
                </c:pt>
                <c:pt idx="4">
                  <c:v>1</c:v>
                </c:pt>
                <c:pt idx="5">
                  <c:v>1.0954451150103321</c:v>
                </c:pt>
                <c:pt idx="6">
                  <c:v>1.1832159566199232</c:v>
                </c:pt>
                <c:pt idx="7">
                  <c:v>1.2649110640673518</c:v>
                </c:pt>
                <c:pt idx="8">
                  <c:v>1.3416407864998738</c:v>
                </c:pt>
                <c:pt idx="9">
                  <c:v>1.4142135623730949</c:v>
                </c:pt>
                <c:pt idx="10">
                  <c:v>1.4832396974191324</c:v>
                </c:pt>
                <c:pt idx="11">
                  <c:v>1.5491933384829668</c:v>
                </c:pt>
                <c:pt idx="12">
                  <c:v>1.61245154965971</c:v>
                </c:pt>
                <c:pt idx="13">
                  <c:v>1.6733200530681511</c:v>
                </c:pt>
                <c:pt idx="14">
                  <c:v>1.7320508075688774</c:v>
                </c:pt>
                <c:pt idx="15">
                  <c:v>1.7888543819998319</c:v>
                </c:pt>
                <c:pt idx="16">
                  <c:v>1.8439088914585777</c:v>
                </c:pt>
                <c:pt idx="17">
                  <c:v>1.8973665961010278</c:v>
                </c:pt>
                <c:pt idx="18">
                  <c:v>1.9493588689617931</c:v>
                </c:pt>
                <c:pt idx="19">
                  <c:v>2</c:v>
                </c:pt>
                <c:pt idx="20">
                  <c:v>2.0493901531919199</c:v>
                </c:pt>
                <c:pt idx="21">
                  <c:v>2.0976176963403033</c:v>
                </c:pt>
                <c:pt idx="22">
                  <c:v>2.1447610589527222</c:v>
                </c:pt>
                <c:pt idx="23">
                  <c:v>2.1908902300206647</c:v>
                </c:pt>
                <c:pt idx="24">
                  <c:v>2.2360679774997902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5-4C4D-B33A-1E6E1D09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4608"/>
        <c:axId val="189473360"/>
      </c:scatterChart>
      <c:valAx>
        <c:axId val="18947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473360"/>
        <c:crosses val="autoZero"/>
        <c:crossBetween val="midCat"/>
      </c:valAx>
      <c:valAx>
        <c:axId val="1894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47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Лист5!$A$3:$A$35</c:f>
              <c:numCache>
                <c:formatCode>General</c:formatCode>
                <c:ptCount val="33"/>
                <c:pt idx="0">
                  <c:v>-3.14</c:v>
                </c:pt>
                <c:pt idx="1">
                  <c:v>-2.94</c:v>
                </c:pt>
                <c:pt idx="2">
                  <c:v>-2.7399999999999998</c:v>
                </c:pt>
                <c:pt idx="3">
                  <c:v>-2.5399999999999996</c:v>
                </c:pt>
                <c:pt idx="4">
                  <c:v>-2.3399999999999994</c:v>
                </c:pt>
                <c:pt idx="5">
                  <c:v>-2.1399999999999992</c:v>
                </c:pt>
                <c:pt idx="6">
                  <c:v>-1.9399999999999993</c:v>
                </c:pt>
                <c:pt idx="7">
                  <c:v>-1.7399999999999993</c:v>
                </c:pt>
                <c:pt idx="8">
                  <c:v>-1.5399999999999994</c:v>
                </c:pt>
                <c:pt idx="9">
                  <c:v>-1.3399999999999994</c:v>
                </c:pt>
                <c:pt idx="10">
                  <c:v>-1.1399999999999995</c:v>
                </c:pt>
                <c:pt idx="11">
                  <c:v>-0.9399999999999995</c:v>
                </c:pt>
                <c:pt idx="12">
                  <c:v>-0.73999999999999955</c:v>
                </c:pt>
                <c:pt idx="13">
                  <c:v>-0.53999999999999959</c:v>
                </c:pt>
                <c:pt idx="14">
                  <c:v>-0.33999999999999958</c:v>
                </c:pt>
                <c:pt idx="15">
                  <c:v>-0.13999999999999957</c:v>
                </c:pt>
                <c:pt idx="16">
                  <c:v>6.0000000000000442E-2</c:v>
                </c:pt>
                <c:pt idx="17">
                  <c:v>0.26000000000000045</c:v>
                </c:pt>
                <c:pt idx="18">
                  <c:v>0.46000000000000046</c:v>
                </c:pt>
                <c:pt idx="19">
                  <c:v>0.66000000000000048</c:v>
                </c:pt>
                <c:pt idx="20">
                  <c:v>0.86000000000000054</c:v>
                </c:pt>
                <c:pt idx="21">
                  <c:v>1.0600000000000005</c:v>
                </c:pt>
                <c:pt idx="22">
                  <c:v>1.2600000000000005</c:v>
                </c:pt>
                <c:pt idx="23">
                  <c:v>1.4600000000000004</c:v>
                </c:pt>
                <c:pt idx="24">
                  <c:v>1.6600000000000004</c:v>
                </c:pt>
                <c:pt idx="25">
                  <c:v>1.8600000000000003</c:v>
                </c:pt>
                <c:pt idx="26">
                  <c:v>2.0600000000000005</c:v>
                </c:pt>
                <c:pt idx="27">
                  <c:v>2.2600000000000007</c:v>
                </c:pt>
                <c:pt idx="28">
                  <c:v>2.4600000000000009</c:v>
                </c:pt>
                <c:pt idx="29">
                  <c:v>2.660000000000001</c:v>
                </c:pt>
                <c:pt idx="30">
                  <c:v>2.8600000000000012</c:v>
                </c:pt>
                <c:pt idx="31">
                  <c:v>3.0600000000000014</c:v>
                </c:pt>
                <c:pt idx="32">
                  <c:v>3.2600000000000016</c:v>
                </c:pt>
              </c:numCache>
            </c:numRef>
          </c:xVal>
          <c:yVal>
            <c:numRef>
              <c:f>Лист5!$B$3:$B$35</c:f>
              <c:numCache>
                <c:formatCode>General</c:formatCode>
                <c:ptCount val="33"/>
                <c:pt idx="0">
                  <c:v>-0.9999987317275395</c:v>
                </c:pt>
                <c:pt idx="1">
                  <c:v>-0.97974892356068422</c:v>
                </c:pt>
                <c:pt idx="2">
                  <c:v>-0.92043961758798054</c:v>
                </c:pt>
                <c:pt idx="3">
                  <c:v>-0.82443528867722204</c:v>
                </c:pt>
                <c:pt idx="4">
                  <c:v>-0.69556332646290175</c:v>
                </c:pt>
                <c:pt idx="5">
                  <c:v>-0.53896144939951074</c:v>
                </c:pt>
                <c:pt idx="6">
                  <c:v>-0.36087288013976654</c:v>
                </c:pt>
                <c:pt idx="7">
                  <c:v>-0.16839744794907635</c:v>
                </c:pt>
                <c:pt idx="8">
                  <c:v>3.0791459082466787E-2</c:v>
                </c:pt>
                <c:pt idx="9">
                  <c:v>0.22875280780846002</c:v>
                </c:pt>
                <c:pt idx="10">
                  <c:v>0.41759450395835856</c:v>
                </c:pt>
                <c:pt idx="11">
                  <c:v>0.58978802503109862</c:v>
                </c:pt>
                <c:pt idx="12">
                  <c:v>0.73846855872958816</c:v>
                </c:pt>
                <c:pt idx="13">
                  <c:v>0.85770868136382439</c:v>
                </c:pt>
                <c:pt idx="14">
                  <c:v>0.94275466552834641</c:v>
                </c:pt>
                <c:pt idx="15">
                  <c:v>0.99021599621263723</c:v>
                </c:pt>
                <c:pt idx="16">
                  <c:v>0.99820053993520419</c:v>
                </c:pt>
                <c:pt idx="17">
                  <c:v>0.96638997813451311</c:v>
                </c:pt>
                <c:pt idx="18">
                  <c:v>0.89605249752552507</c:v>
                </c:pt>
                <c:pt idx="19">
                  <c:v>0.78999223149736475</c:v>
                </c:pt>
                <c:pt idx="20">
                  <c:v>0.65243746816405146</c:v>
                </c:pt>
                <c:pt idx="21">
                  <c:v>0.48887208186052711</c:v>
                </c:pt>
                <c:pt idx="22">
                  <c:v>0.3058169083782889</c:v>
                </c:pt>
                <c:pt idx="23">
                  <c:v>0.11056977982006914</c:v>
                </c:pt>
                <c:pt idx="24">
                  <c:v>-8.9085416936459411E-2</c:v>
                </c:pt>
                <c:pt idx="25">
                  <c:v>-0.28518905924502108</c:v>
                </c:pt>
                <c:pt idx="26">
                  <c:v>-0.46992311372760259</c:v>
                </c:pt>
                <c:pt idx="27">
                  <c:v>-0.63592281659400307</c:v>
                </c:pt>
                <c:pt idx="28">
                  <c:v>-0.7765702835332936</c:v>
                </c:pt>
                <c:pt idx="29">
                  <c:v>-0.88625834387735247</c:v>
                </c:pt>
                <c:pt idx="30">
                  <c:v>-0.96061408080095267</c:v>
                </c:pt>
                <c:pt idx="31">
                  <c:v>-0.99667316571604669</c:v>
                </c:pt>
                <c:pt idx="32">
                  <c:v>-0.9929980366980925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18-4A43-BD35-21477451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14432"/>
        <c:axId val="258614848"/>
      </c:scatterChart>
      <c:valAx>
        <c:axId val="2586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8614848"/>
        <c:crosses val="autoZero"/>
        <c:crossBetween val="midCat"/>
      </c:valAx>
      <c:valAx>
        <c:axId val="2586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861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Лист6!$A$2:$A$24</c:f>
              <c:numCache>
                <c:formatCode>General</c:formatCode>
                <c:ptCount val="2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</c:numCache>
            </c:numRef>
          </c:xVal>
          <c:yVal>
            <c:numRef>
              <c:f>Лист6!$B$2:$B$24</c:f>
              <c:numCache>
                <c:formatCode>General</c:formatCode>
                <c:ptCount val="23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4.8</c:v>
                </c:pt>
                <c:pt idx="4">
                  <c:v>4</c:v>
                </c:pt>
                <c:pt idx="5">
                  <c:v>3.4285714285714284</c:v>
                </c:pt>
                <c:pt idx="6">
                  <c:v>3</c:v>
                </c:pt>
                <c:pt idx="7">
                  <c:v>2.6666666666666665</c:v>
                </c:pt>
                <c:pt idx="8">
                  <c:v>2.4</c:v>
                </c:pt>
                <c:pt idx="9">
                  <c:v>2.1818181818181817</c:v>
                </c:pt>
                <c:pt idx="10">
                  <c:v>2</c:v>
                </c:pt>
                <c:pt idx="11">
                  <c:v>1.8461538461538463</c:v>
                </c:pt>
                <c:pt idx="12">
                  <c:v>1.7142857142857142</c:v>
                </c:pt>
                <c:pt idx="13">
                  <c:v>1.6</c:v>
                </c:pt>
                <c:pt idx="14">
                  <c:v>1.5</c:v>
                </c:pt>
                <c:pt idx="15">
                  <c:v>1.411764705882353</c:v>
                </c:pt>
                <c:pt idx="16">
                  <c:v>1.3333333333333333</c:v>
                </c:pt>
                <c:pt idx="17">
                  <c:v>1.263157894736842</c:v>
                </c:pt>
                <c:pt idx="18">
                  <c:v>1.2</c:v>
                </c:pt>
                <c:pt idx="19">
                  <c:v>1.1428571428571428</c:v>
                </c:pt>
                <c:pt idx="20">
                  <c:v>1.0909090909090908</c:v>
                </c:pt>
                <c:pt idx="21">
                  <c:v>1.0434782608695652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F5-4CEE-871D-481707720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06208"/>
        <c:axId val="258615264"/>
      </c:scatterChart>
      <c:valAx>
        <c:axId val="6380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8615264"/>
        <c:crosses val="autoZero"/>
        <c:crossBetween val="midCat"/>
      </c:valAx>
      <c:valAx>
        <c:axId val="2586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0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Лист7!$A$3:$A$19</c:f>
              <c:numCache>
                <c:formatCode>General</c:formatCode>
                <c:ptCount val="17"/>
                <c:pt idx="0">
                  <c:v>-1.57</c:v>
                </c:pt>
                <c:pt idx="1">
                  <c:v>-1.37</c:v>
                </c:pt>
                <c:pt idx="2">
                  <c:v>-1.1700000000000002</c:v>
                </c:pt>
                <c:pt idx="3">
                  <c:v>-0.9700000000000002</c:v>
                </c:pt>
                <c:pt idx="4">
                  <c:v>-0.77000000000000024</c:v>
                </c:pt>
                <c:pt idx="5">
                  <c:v>-0.57000000000000028</c:v>
                </c:pt>
                <c:pt idx="6">
                  <c:v>-0.37000000000000027</c:v>
                </c:pt>
                <c:pt idx="7">
                  <c:v>-0.17000000000000026</c:v>
                </c:pt>
                <c:pt idx="8">
                  <c:v>2.9999999999999749E-2</c:v>
                </c:pt>
                <c:pt idx="9">
                  <c:v>0.22999999999999976</c:v>
                </c:pt>
                <c:pt idx="10">
                  <c:v>0.42999999999999977</c:v>
                </c:pt>
                <c:pt idx="11">
                  <c:v>0.62999999999999978</c:v>
                </c:pt>
                <c:pt idx="12">
                  <c:v>0.82999999999999985</c:v>
                </c:pt>
                <c:pt idx="13">
                  <c:v>1.0299999999999998</c:v>
                </c:pt>
                <c:pt idx="14">
                  <c:v>1.2299999999999998</c:v>
                </c:pt>
                <c:pt idx="15">
                  <c:v>1.4299999999999997</c:v>
                </c:pt>
                <c:pt idx="16">
                  <c:v>1.6299999999999997</c:v>
                </c:pt>
              </c:numCache>
            </c:numRef>
          </c:xVal>
          <c:yVal>
            <c:numRef>
              <c:f>Лист7!$B$3:$B$19</c:f>
              <c:numCache>
                <c:formatCode>General</c:formatCode>
                <c:ptCount val="17"/>
                <c:pt idx="0">
                  <c:v>-0.9170257613966083</c:v>
                </c:pt>
                <c:pt idx="1">
                  <c:v>-0.87869219336869564</c:v>
                </c:pt>
                <c:pt idx="2">
                  <c:v>-0.82427217034139766</c:v>
                </c:pt>
                <c:pt idx="3">
                  <c:v>-0.7487042869693088</c:v>
                </c:pt>
                <c:pt idx="4">
                  <c:v>-0.64692945044176675</c:v>
                </c:pt>
                <c:pt idx="5">
                  <c:v>-0.51535927800740999</c:v>
                </c:pt>
                <c:pt idx="6">
                  <c:v>-0.35399171247704631</c:v>
                </c:pt>
                <c:pt idx="7">
                  <c:v>-0.16838104587081498</c:v>
                </c:pt>
                <c:pt idx="8">
                  <c:v>2.9991003238819893E-2</c:v>
                </c:pt>
                <c:pt idx="9">
                  <c:v>0.22602835227867069</c:v>
                </c:pt>
                <c:pt idx="10">
                  <c:v>0.40532130868946276</c:v>
                </c:pt>
                <c:pt idx="11">
                  <c:v>0.55805221555962414</c:v>
                </c:pt>
                <c:pt idx="12">
                  <c:v>0.68047600611266168</c:v>
                </c:pt>
                <c:pt idx="13">
                  <c:v>0.77390833985584195</c:v>
                </c:pt>
                <c:pt idx="14">
                  <c:v>0.84257932565892957</c:v>
                </c:pt>
                <c:pt idx="15">
                  <c:v>0.89166659903752787</c:v>
                </c:pt>
                <c:pt idx="16">
                  <c:v>0.92606158140664596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44-4045-BA69-A95F95DE2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453312"/>
        <c:axId val="254452896"/>
      </c:scatterChart>
      <c:valAx>
        <c:axId val="2544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452896"/>
        <c:crosses val="autoZero"/>
        <c:crossBetween val="midCat"/>
      </c:valAx>
      <c:valAx>
        <c:axId val="2544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45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Лист8!$A$3:$A$13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Лист8!$B$3:$B$13</c:f>
              <c:numCache>
                <c:formatCode>General</c:formatCode>
                <c:ptCount val="11"/>
                <c:pt idx="0">
                  <c:v>0</c:v>
                </c:pt>
                <c:pt idx="1">
                  <c:v>3.2360679774997894</c:v>
                </c:pt>
                <c:pt idx="2">
                  <c:v>2.5811388300841895</c:v>
                </c:pt>
                <c:pt idx="3">
                  <c:v>2.2909944487358054</c:v>
                </c:pt>
                <c:pt idx="4">
                  <c:v>2.1180339887498949</c:v>
                </c:pt>
                <c:pt idx="5">
                  <c:v>2</c:v>
                </c:pt>
                <c:pt idx="6">
                  <c:v>1.9128709291752768</c:v>
                </c:pt>
                <c:pt idx="7">
                  <c:v>1.8451542547285165</c:v>
                </c:pt>
                <c:pt idx="8">
                  <c:v>1.790569415042095</c:v>
                </c:pt>
                <c:pt idx="9">
                  <c:v>1.74535599249993</c:v>
                </c:pt>
                <c:pt idx="10">
                  <c:v>1.7071067811865475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D1-44F6-A99C-B7ED7AAAE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91360"/>
        <c:axId val="63800272"/>
      </c:scatterChart>
      <c:valAx>
        <c:axId val="26279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00272"/>
        <c:crosses val="autoZero"/>
        <c:crossBetween val="midCat"/>
      </c:valAx>
      <c:valAx>
        <c:axId val="638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79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180975</xdr:rowOff>
    </xdr:from>
    <xdr:to>
      <xdr:col>18</xdr:col>
      <xdr:colOff>571500</xdr:colOff>
      <xdr:row>25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0</xdr:rowOff>
    </xdr:from>
    <xdr:to>
      <xdr:col>9</xdr:col>
      <xdr:colOff>428625</xdr:colOff>
      <xdr:row>15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180975</xdr:rowOff>
    </xdr:from>
    <xdr:to>
      <xdr:col>9</xdr:col>
      <xdr:colOff>552450</xdr:colOff>
      <xdr:row>15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</xdr:row>
      <xdr:rowOff>38100</xdr:rowOff>
    </xdr:from>
    <xdr:to>
      <xdr:col>10</xdr:col>
      <xdr:colOff>200025</xdr:colOff>
      <xdr:row>16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47625</xdr:rowOff>
    </xdr:from>
    <xdr:to>
      <xdr:col>9</xdr:col>
      <xdr:colOff>523875</xdr:colOff>
      <xdr:row>15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104775</xdr:rowOff>
    </xdr:from>
    <xdr:to>
      <xdr:col>9</xdr:col>
      <xdr:colOff>533400</xdr:colOff>
      <xdr:row>15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3</xdr:row>
      <xdr:rowOff>0</xdr:rowOff>
    </xdr:from>
    <xdr:to>
      <xdr:col>10</xdr:col>
      <xdr:colOff>85725</xdr:colOff>
      <xdr:row>17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85725</xdr:rowOff>
    </xdr:from>
    <xdr:to>
      <xdr:col>10</xdr:col>
      <xdr:colOff>390525</xdr:colOff>
      <xdr:row>17</xdr:row>
      <xdr:rowOff>161925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9522</xdr:colOff>
      <xdr:row>1</xdr:row>
      <xdr:rowOff>1</xdr:rowOff>
    </xdr:from>
    <xdr:to>
      <xdr:col>19</xdr:col>
      <xdr:colOff>38099</xdr:colOff>
      <xdr:row>22</xdr:row>
      <xdr:rowOff>19050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0</xdr:rowOff>
    </xdr:from>
    <xdr:to>
      <xdr:col>9</xdr:col>
      <xdr:colOff>523875</xdr:colOff>
      <xdr:row>14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161925</xdr:rowOff>
    </xdr:from>
    <xdr:to>
      <xdr:col>9</xdr:col>
      <xdr:colOff>504825</xdr:colOff>
      <xdr:row>15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0</xdr:row>
      <xdr:rowOff>57150</xdr:rowOff>
    </xdr:from>
    <xdr:to>
      <xdr:col>10</xdr:col>
      <xdr:colOff>276225</xdr:colOff>
      <xdr:row>14</xdr:row>
      <xdr:rowOff>133350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0</xdr:row>
      <xdr:rowOff>152400</xdr:rowOff>
    </xdr:from>
    <xdr:to>
      <xdr:col>10</xdr:col>
      <xdr:colOff>9525</xdr:colOff>
      <xdr:row>15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0</xdr:rowOff>
    </xdr:from>
    <xdr:to>
      <xdr:col>10</xdr:col>
      <xdr:colOff>38100</xdr:colOff>
      <xdr:row>14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9525</xdr:rowOff>
    </xdr:from>
    <xdr:to>
      <xdr:col>9</xdr:col>
      <xdr:colOff>371475</xdr:colOff>
      <xdr:row>14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57150</xdr:rowOff>
    </xdr:from>
    <xdr:to>
      <xdr:col>9</xdr:col>
      <xdr:colOff>409575</xdr:colOff>
      <xdr:row>14</xdr:row>
      <xdr:rowOff>133350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2" sqref="A2:A26"/>
    </sheetView>
  </sheetViews>
  <sheetFormatPr defaultRowHeight="15" x14ac:dyDescent="0.25"/>
  <cols>
    <col min="1" max="16384" width="9.140625" style="88"/>
  </cols>
  <sheetData>
    <row r="1" spans="1:7" x14ac:dyDescent="0.25">
      <c r="A1" s="91" t="s">
        <v>147</v>
      </c>
      <c r="B1" s="91" t="s">
        <v>154</v>
      </c>
      <c r="C1" s="91" t="s">
        <v>153</v>
      </c>
      <c r="D1" s="91" t="s">
        <v>152</v>
      </c>
      <c r="E1" s="91" t="s">
        <v>151</v>
      </c>
      <c r="F1" s="91" t="s">
        <v>150</v>
      </c>
      <c r="G1" s="91" t="s">
        <v>149</v>
      </c>
    </row>
    <row r="2" spans="1:7" x14ac:dyDescent="0.25">
      <c r="A2" s="90">
        <v>-12</v>
      </c>
      <c r="B2" s="89">
        <f t="shared" ref="B2:B26" si="0">(-1/18)*POWER(A2,2)+12</f>
        <v>4</v>
      </c>
      <c r="C2" s="89"/>
      <c r="D2" s="89">
        <f t="shared" ref="D2:D10" si="1">(-1/8)*POWER(A2+8,2)+6</f>
        <v>4</v>
      </c>
      <c r="E2" s="89"/>
      <c r="F2" s="89"/>
      <c r="G2" s="89"/>
    </row>
    <row r="3" spans="1:7" x14ac:dyDescent="0.25">
      <c r="A3" s="90">
        <v>-11</v>
      </c>
      <c r="B3" s="89">
        <f t="shared" si="0"/>
        <v>5.2777777777777786</v>
      </c>
      <c r="C3" s="89"/>
      <c r="D3" s="89">
        <f t="shared" si="1"/>
        <v>4.875</v>
      </c>
      <c r="E3" s="89"/>
      <c r="F3" s="89"/>
      <c r="G3" s="89"/>
    </row>
    <row r="4" spans="1:7" x14ac:dyDescent="0.25">
      <c r="A4" s="90">
        <v>-10</v>
      </c>
      <c r="B4" s="89">
        <f t="shared" si="0"/>
        <v>6.4444444444444446</v>
      </c>
      <c r="C4" s="89"/>
      <c r="D4" s="89">
        <f t="shared" si="1"/>
        <v>5.5</v>
      </c>
      <c r="E4" s="89"/>
      <c r="F4" s="89"/>
      <c r="G4" s="89"/>
    </row>
    <row r="5" spans="1:7" x14ac:dyDescent="0.25">
      <c r="A5" s="90">
        <v>-9</v>
      </c>
      <c r="B5" s="89">
        <f t="shared" si="0"/>
        <v>7.5</v>
      </c>
      <c r="C5" s="89"/>
      <c r="D5" s="89">
        <f t="shared" si="1"/>
        <v>5.875</v>
      </c>
      <c r="E5" s="89"/>
      <c r="F5" s="89"/>
      <c r="G5" s="89"/>
    </row>
    <row r="6" spans="1:7" x14ac:dyDescent="0.25">
      <c r="A6" s="90">
        <v>-8</v>
      </c>
      <c r="B6" s="89">
        <f t="shared" si="0"/>
        <v>8.4444444444444446</v>
      </c>
      <c r="C6" s="89"/>
      <c r="D6" s="89">
        <f t="shared" si="1"/>
        <v>6</v>
      </c>
      <c r="E6" s="89"/>
      <c r="F6" s="89"/>
      <c r="G6" s="89"/>
    </row>
    <row r="7" spans="1:7" x14ac:dyDescent="0.25">
      <c r="A7" s="90">
        <v>-7</v>
      </c>
      <c r="B7" s="89">
        <f t="shared" si="0"/>
        <v>9.2777777777777786</v>
      </c>
      <c r="C7" s="89"/>
      <c r="D7" s="89">
        <f t="shared" si="1"/>
        <v>5.875</v>
      </c>
      <c r="E7" s="89"/>
      <c r="F7" s="89"/>
      <c r="G7" s="89"/>
    </row>
    <row r="8" spans="1:7" x14ac:dyDescent="0.25">
      <c r="A8" s="90">
        <v>-6</v>
      </c>
      <c r="B8" s="89">
        <f t="shared" si="0"/>
        <v>10</v>
      </c>
      <c r="C8" s="89"/>
      <c r="D8" s="89">
        <f t="shared" si="1"/>
        <v>5.5</v>
      </c>
      <c r="E8" s="89"/>
      <c r="F8" s="89"/>
      <c r="G8" s="89"/>
    </row>
    <row r="9" spans="1:7" x14ac:dyDescent="0.25">
      <c r="A9" s="90">
        <v>-5</v>
      </c>
      <c r="B9" s="89">
        <f t="shared" si="0"/>
        <v>10.611111111111111</v>
      </c>
      <c r="C9" s="89"/>
      <c r="D9" s="89">
        <f t="shared" si="1"/>
        <v>4.875</v>
      </c>
      <c r="E9" s="89"/>
      <c r="F9" s="89"/>
      <c r="G9" s="89"/>
    </row>
    <row r="10" spans="1:7" x14ac:dyDescent="0.25">
      <c r="A10" s="90">
        <v>-4</v>
      </c>
      <c r="B10" s="89">
        <f t="shared" si="0"/>
        <v>11.111111111111111</v>
      </c>
      <c r="C10" s="89">
        <f t="shared" ref="C10:C18" si="2">(-1/8)*POWER(A10,2)+6</f>
        <v>4</v>
      </c>
      <c r="D10" s="89">
        <f t="shared" si="1"/>
        <v>4</v>
      </c>
      <c r="E10" s="89"/>
      <c r="F10" s="89">
        <f>2*POWER(A10+3,2)-9</f>
        <v>-7</v>
      </c>
      <c r="G10" s="89">
        <f>1.5*POWER(A10+3,2)-10</f>
        <v>-8.5</v>
      </c>
    </row>
    <row r="11" spans="1:7" x14ac:dyDescent="0.25">
      <c r="A11" s="90">
        <v>-3</v>
      </c>
      <c r="B11" s="89">
        <f t="shared" si="0"/>
        <v>11.5</v>
      </c>
      <c r="C11" s="89">
        <f t="shared" si="2"/>
        <v>4.875</v>
      </c>
      <c r="D11" s="89"/>
      <c r="E11" s="89"/>
      <c r="F11" s="89">
        <f>2*POWER(A11+3,2)-9</f>
        <v>-9</v>
      </c>
      <c r="G11" s="89">
        <f>1.5*POWER(A11+3,2)-10</f>
        <v>-10</v>
      </c>
    </row>
    <row r="12" spans="1:7" x14ac:dyDescent="0.25">
      <c r="A12" s="90">
        <v>-2</v>
      </c>
      <c r="B12" s="89">
        <f t="shared" si="0"/>
        <v>11.777777777777779</v>
      </c>
      <c r="C12" s="89">
        <f t="shared" si="2"/>
        <v>5.5</v>
      </c>
      <c r="D12" s="89"/>
      <c r="E12" s="89"/>
      <c r="F12" s="89">
        <f>2*POWER(A12+3,2)-9</f>
        <v>-7</v>
      </c>
      <c r="G12" s="89">
        <f>1.5*POWER(A12+3,2)-10</f>
        <v>-8.5</v>
      </c>
    </row>
    <row r="13" spans="1:7" x14ac:dyDescent="0.25">
      <c r="A13" s="90">
        <v>-1</v>
      </c>
      <c r="B13" s="89">
        <f t="shared" si="0"/>
        <v>11.944444444444445</v>
      </c>
      <c r="C13" s="89">
        <f t="shared" si="2"/>
        <v>5.875</v>
      </c>
      <c r="D13" s="89"/>
      <c r="E13" s="89"/>
      <c r="F13" s="89">
        <f>2*POWER(A13+3,2)-9</f>
        <v>-1</v>
      </c>
      <c r="G13" s="89">
        <f>1.5*POWER(A13+3,2)-10</f>
        <v>-4</v>
      </c>
    </row>
    <row r="14" spans="1:7" x14ac:dyDescent="0.25">
      <c r="A14" s="90">
        <v>0</v>
      </c>
      <c r="B14" s="89">
        <f t="shared" si="0"/>
        <v>12</v>
      </c>
      <c r="C14" s="89">
        <f t="shared" si="2"/>
        <v>6</v>
      </c>
      <c r="D14" s="89"/>
      <c r="E14" s="89"/>
      <c r="F14" s="89">
        <f>2*POWER(A14+3,2)-9</f>
        <v>9</v>
      </c>
      <c r="G14" s="89">
        <f>1.5*POWER(A14+3,2)-10</f>
        <v>3.5</v>
      </c>
    </row>
    <row r="15" spans="1:7" x14ac:dyDescent="0.25">
      <c r="A15" s="90">
        <v>1</v>
      </c>
      <c r="B15" s="89">
        <f t="shared" si="0"/>
        <v>11.944444444444445</v>
      </c>
      <c r="C15" s="89">
        <f t="shared" si="2"/>
        <v>5.875</v>
      </c>
      <c r="D15" s="89"/>
      <c r="E15" s="89"/>
      <c r="F15" s="89"/>
      <c r="G15" s="89"/>
    </row>
    <row r="16" spans="1:7" x14ac:dyDescent="0.25">
      <c r="A16" s="90">
        <v>2</v>
      </c>
      <c r="B16" s="89">
        <f t="shared" si="0"/>
        <v>11.777777777777779</v>
      </c>
      <c r="C16" s="89">
        <f t="shared" si="2"/>
        <v>5.5</v>
      </c>
      <c r="D16" s="89"/>
      <c r="E16" s="89"/>
      <c r="F16" s="89"/>
      <c r="G16" s="89"/>
    </row>
    <row r="17" spans="1:7" x14ac:dyDescent="0.25">
      <c r="A17" s="90">
        <v>3</v>
      </c>
      <c r="B17" s="89">
        <f t="shared" si="0"/>
        <v>11.5</v>
      </c>
      <c r="C17" s="89">
        <f t="shared" si="2"/>
        <v>4.875</v>
      </c>
      <c r="D17" s="89"/>
      <c r="E17" s="89"/>
      <c r="F17" s="89"/>
      <c r="G17" s="89"/>
    </row>
    <row r="18" spans="1:7" x14ac:dyDescent="0.25">
      <c r="A18" s="90">
        <v>4</v>
      </c>
      <c r="B18" s="89">
        <f t="shared" si="0"/>
        <v>11.111111111111111</v>
      </c>
      <c r="C18" s="89">
        <f t="shared" si="2"/>
        <v>4</v>
      </c>
      <c r="D18" s="89"/>
      <c r="E18" s="89">
        <f t="shared" ref="E18:E26" si="3">(-1/8)*POWER(A18-8,2)+6</f>
        <v>4</v>
      </c>
      <c r="F18" s="89"/>
      <c r="G18" s="89"/>
    </row>
    <row r="19" spans="1:7" x14ac:dyDescent="0.25">
      <c r="A19" s="90">
        <v>5</v>
      </c>
      <c r="B19" s="89">
        <f t="shared" si="0"/>
        <v>10.611111111111111</v>
      </c>
      <c r="C19" s="89"/>
      <c r="D19" s="89"/>
      <c r="E19" s="89">
        <f t="shared" si="3"/>
        <v>4.875</v>
      </c>
      <c r="F19" s="89"/>
      <c r="G19" s="89"/>
    </row>
    <row r="20" spans="1:7" x14ac:dyDescent="0.25">
      <c r="A20" s="90">
        <v>6</v>
      </c>
      <c r="B20" s="89">
        <f t="shared" si="0"/>
        <v>10</v>
      </c>
      <c r="C20" s="89"/>
      <c r="D20" s="89"/>
      <c r="E20" s="89">
        <f t="shared" si="3"/>
        <v>5.5</v>
      </c>
      <c r="F20" s="89"/>
      <c r="G20" s="89"/>
    </row>
    <row r="21" spans="1:7" x14ac:dyDescent="0.25">
      <c r="A21" s="90">
        <v>7</v>
      </c>
      <c r="B21" s="89">
        <f t="shared" si="0"/>
        <v>9.2777777777777786</v>
      </c>
      <c r="C21" s="89"/>
      <c r="D21" s="89"/>
      <c r="E21" s="89">
        <f t="shared" si="3"/>
        <v>5.875</v>
      </c>
      <c r="F21" s="89"/>
      <c r="G21" s="89"/>
    </row>
    <row r="22" spans="1:7" x14ac:dyDescent="0.25">
      <c r="A22" s="90">
        <v>8</v>
      </c>
      <c r="B22" s="89">
        <f t="shared" si="0"/>
        <v>8.4444444444444446</v>
      </c>
      <c r="C22" s="89"/>
      <c r="D22" s="89"/>
      <c r="E22" s="89">
        <f t="shared" si="3"/>
        <v>6</v>
      </c>
      <c r="F22" s="89"/>
      <c r="G22" s="89"/>
    </row>
    <row r="23" spans="1:7" x14ac:dyDescent="0.25">
      <c r="A23" s="90">
        <v>9</v>
      </c>
      <c r="B23" s="89">
        <f t="shared" si="0"/>
        <v>7.5</v>
      </c>
      <c r="C23" s="89"/>
      <c r="D23" s="89"/>
      <c r="E23" s="89">
        <f t="shared" si="3"/>
        <v>5.875</v>
      </c>
      <c r="F23" s="89"/>
      <c r="G23" s="89"/>
    </row>
    <row r="24" spans="1:7" x14ac:dyDescent="0.25">
      <c r="A24" s="90">
        <v>10</v>
      </c>
      <c r="B24" s="89">
        <f t="shared" si="0"/>
        <v>6.4444444444444446</v>
      </c>
      <c r="C24" s="89"/>
      <c r="D24" s="89"/>
      <c r="E24" s="89">
        <f t="shared" si="3"/>
        <v>5.5</v>
      </c>
      <c r="F24" s="89"/>
      <c r="G24" s="89"/>
    </row>
    <row r="25" spans="1:7" x14ac:dyDescent="0.25">
      <c r="A25" s="90">
        <v>11</v>
      </c>
      <c r="B25" s="89">
        <f t="shared" si="0"/>
        <v>5.2777777777777786</v>
      </c>
      <c r="C25" s="89"/>
      <c r="D25" s="89"/>
      <c r="E25" s="89">
        <f t="shared" si="3"/>
        <v>4.875</v>
      </c>
      <c r="F25" s="89"/>
      <c r="G25" s="89"/>
    </row>
    <row r="26" spans="1:7" x14ac:dyDescent="0.25">
      <c r="A26" s="90">
        <v>12</v>
      </c>
      <c r="B26" s="89">
        <f t="shared" si="0"/>
        <v>4</v>
      </c>
      <c r="C26" s="89"/>
      <c r="D26" s="89"/>
      <c r="E26" s="89">
        <f t="shared" si="3"/>
        <v>4</v>
      </c>
      <c r="F26" s="89"/>
      <c r="G26" s="89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3" sqref="B13"/>
    </sheetView>
  </sheetViews>
  <sheetFormatPr defaultRowHeight="15" x14ac:dyDescent="0.25"/>
  <cols>
    <col min="1" max="16384" width="9.140625" style="88"/>
  </cols>
  <sheetData>
    <row r="1" spans="1:2" x14ac:dyDescent="0.25">
      <c r="B1" s="88">
        <v>0.2</v>
      </c>
    </row>
    <row r="2" spans="1:2" x14ac:dyDescent="0.25">
      <c r="A2" s="88" t="s">
        <v>148</v>
      </c>
      <c r="B2" s="88" t="s">
        <v>147</v>
      </c>
    </row>
    <row r="3" spans="1:2" x14ac:dyDescent="0.25">
      <c r="A3" s="88">
        <v>-3.14</v>
      </c>
      <c r="B3" s="88">
        <f t="shared" ref="B3:B35" si="0">SIN(A3)</f>
        <v>-1.5926529164868282E-3</v>
      </c>
    </row>
    <row r="4" spans="1:2" x14ac:dyDescent="0.25">
      <c r="A4" s="88">
        <f t="shared" ref="A4:A35" si="1">A3+$B$1</f>
        <v>-2.94</v>
      </c>
      <c r="B4" s="88">
        <f t="shared" si="0"/>
        <v>-0.20022998472177053</v>
      </c>
    </row>
    <row r="5" spans="1:2" x14ac:dyDescent="0.25">
      <c r="A5" s="88">
        <f t="shared" si="1"/>
        <v>-2.7399999999999998</v>
      </c>
      <c r="B5" s="88">
        <f t="shared" si="0"/>
        <v>-0.39088477889845263</v>
      </c>
    </row>
    <row r="6" spans="1:2" x14ac:dyDescent="0.25">
      <c r="A6" s="88">
        <f t="shared" si="1"/>
        <v>-2.5399999999999996</v>
      </c>
      <c r="B6" s="88">
        <f t="shared" si="0"/>
        <v>-0.56595623044870313</v>
      </c>
    </row>
    <row r="7" spans="1:2" x14ac:dyDescent="0.25">
      <c r="A7" s="88">
        <f t="shared" si="1"/>
        <v>-2.3399999999999994</v>
      </c>
      <c r="B7" s="88">
        <f t="shared" si="0"/>
        <v>-0.71846479306912658</v>
      </c>
    </row>
    <row r="8" spans="1:2" x14ac:dyDescent="0.25">
      <c r="A8" s="88">
        <f t="shared" si="1"/>
        <v>-2.1399999999999992</v>
      </c>
      <c r="B8" s="88">
        <f t="shared" si="0"/>
        <v>-0.84233043163664612</v>
      </c>
    </row>
    <row r="9" spans="1:2" x14ac:dyDescent="0.25">
      <c r="A9" s="88">
        <f t="shared" si="1"/>
        <v>-1.9399999999999993</v>
      </c>
      <c r="B9" s="88">
        <f t="shared" si="0"/>
        <v>-0.93261501402220071</v>
      </c>
    </row>
    <row r="10" spans="1:2" x14ac:dyDescent="0.25">
      <c r="A10" s="88">
        <f t="shared" si="1"/>
        <v>-1.7399999999999993</v>
      </c>
      <c r="B10" s="88">
        <f t="shared" si="0"/>
        <v>-0.9857191788355536</v>
      </c>
    </row>
    <row r="11" spans="1:2" x14ac:dyDescent="0.25">
      <c r="A11" s="88">
        <f t="shared" si="1"/>
        <v>-1.5399999999999994</v>
      </c>
      <c r="B11" s="88">
        <f t="shared" si="0"/>
        <v>-0.99952583060547906</v>
      </c>
    </row>
    <row r="12" spans="1:2" x14ac:dyDescent="0.25">
      <c r="A12" s="88">
        <f t="shared" si="1"/>
        <v>-1.3399999999999994</v>
      </c>
      <c r="B12" s="88">
        <f t="shared" si="0"/>
        <v>-0.97348454169531928</v>
      </c>
    </row>
    <row r="13" spans="1:2" x14ac:dyDescent="0.25">
      <c r="A13" s="88">
        <f t="shared" si="1"/>
        <v>-1.1399999999999995</v>
      </c>
      <c r="B13" s="88">
        <f t="shared" si="0"/>
        <v>-0.90863349611588307</v>
      </c>
    </row>
    <row r="14" spans="1:2" x14ac:dyDescent="0.25">
      <c r="A14" s="88">
        <f t="shared" si="1"/>
        <v>-0.9399999999999995</v>
      </c>
      <c r="B14" s="88">
        <f t="shared" si="0"/>
        <v>-0.807558100405114</v>
      </c>
    </row>
    <row r="15" spans="1:2" x14ac:dyDescent="0.25">
      <c r="A15" s="88">
        <f t="shared" si="1"/>
        <v>-0.73999999999999955</v>
      </c>
      <c r="B15" s="88">
        <f t="shared" si="0"/>
        <v>-0.67428791162814472</v>
      </c>
    </row>
    <row r="16" spans="1:2" x14ac:dyDescent="0.25">
      <c r="A16" s="88">
        <f t="shared" si="1"/>
        <v>-0.53999999999999959</v>
      </c>
      <c r="B16" s="88">
        <f t="shared" si="0"/>
        <v>-0.51413599165311274</v>
      </c>
    </row>
    <row r="17" spans="1:2" x14ac:dyDescent="0.25">
      <c r="A17" s="88">
        <f t="shared" si="1"/>
        <v>-0.33999999999999958</v>
      </c>
      <c r="B17" s="88">
        <f t="shared" si="0"/>
        <v>-0.33348709214081401</v>
      </c>
    </row>
    <row r="18" spans="1:2" x14ac:dyDescent="0.25">
      <c r="A18" s="88">
        <f t="shared" si="1"/>
        <v>-0.13999999999999957</v>
      </c>
      <c r="B18" s="88">
        <f t="shared" si="0"/>
        <v>-0.13954311464423605</v>
      </c>
    </row>
    <row r="19" spans="1:2" x14ac:dyDescent="0.25">
      <c r="A19" s="88">
        <f t="shared" si="1"/>
        <v>6.0000000000000442E-2</v>
      </c>
      <c r="B19" s="88">
        <f t="shared" si="0"/>
        <v>5.9964006479445039E-2</v>
      </c>
    </row>
    <row r="20" spans="1:2" x14ac:dyDescent="0.25">
      <c r="A20" s="88">
        <f t="shared" si="1"/>
        <v>0.26000000000000045</v>
      </c>
      <c r="B20" s="88">
        <f t="shared" si="0"/>
        <v>0.25708055189215556</v>
      </c>
    </row>
    <row r="21" spans="1:2" x14ac:dyDescent="0.25">
      <c r="A21" s="88">
        <f t="shared" si="1"/>
        <v>0.46000000000000046</v>
      </c>
      <c r="B21" s="88">
        <f t="shared" si="0"/>
        <v>0.44394810696552017</v>
      </c>
    </row>
    <row r="22" spans="1:2" x14ac:dyDescent="0.25">
      <c r="A22" s="88">
        <f t="shared" si="1"/>
        <v>0.66000000000000048</v>
      </c>
      <c r="B22" s="88">
        <f t="shared" si="0"/>
        <v>0.61311685197343413</v>
      </c>
    </row>
    <row r="23" spans="1:2" x14ac:dyDescent="0.25">
      <c r="A23" s="88">
        <f t="shared" si="1"/>
        <v>0.86000000000000054</v>
      </c>
      <c r="B23" s="88">
        <f t="shared" si="0"/>
        <v>0.75784256289527729</v>
      </c>
    </row>
    <row r="24" spans="1:2" x14ac:dyDescent="0.25">
      <c r="A24" s="88">
        <f t="shared" si="1"/>
        <v>1.0600000000000005</v>
      </c>
      <c r="B24" s="88">
        <f t="shared" si="0"/>
        <v>0.8723554823449865</v>
      </c>
    </row>
    <row r="25" spans="1:2" x14ac:dyDescent="0.25">
      <c r="A25" s="88">
        <f t="shared" si="1"/>
        <v>1.2600000000000005</v>
      </c>
      <c r="B25" s="88">
        <f t="shared" si="0"/>
        <v>0.95209034159051587</v>
      </c>
    </row>
    <row r="26" spans="1:2" x14ac:dyDescent="0.25">
      <c r="A26" s="88">
        <f t="shared" si="1"/>
        <v>1.4600000000000004</v>
      </c>
      <c r="B26" s="88">
        <f t="shared" si="0"/>
        <v>0.99386836341164486</v>
      </c>
    </row>
    <row r="27" spans="1:2" x14ac:dyDescent="0.25">
      <c r="A27" s="88">
        <f t="shared" si="1"/>
        <v>1.6600000000000004</v>
      </c>
      <c r="B27" s="88">
        <f t="shared" si="0"/>
        <v>0.99602398991653673</v>
      </c>
    </row>
    <row r="28" spans="1:2" x14ac:dyDescent="0.25">
      <c r="A28" s="88">
        <f t="shared" si="1"/>
        <v>1.8600000000000003</v>
      </c>
      <c r="B28" s="88">
        <f t="shared" si="0"/>
        <v>0.95847128307891405</v>
      </c>
    </row>
    <row r="29" spans="1:2" x14ac:dyDescent="0.25">
      <c r="A29" s="88">
        <f t="shared" si="1"/>
        <v>2.0600000000000005</v>
      </c>
      <c r="B29" s="88">
        <f t="shared" si="0"/>
        <v>0.88270735081597385</v>
      </c>
    </row>
    <row r="30" spans="1:2" x14ac:dyDescent="0.25">
      <c r="A30" s="88">
        <f t="shared" si="1"/>
        <v>2.2600000000000007</v>
      </c>
      <c r="B30" s="88">
        <f t="shared" si="0"/>
        <v>0.77175266202012538</v>
      </c>
    </row>
    <row r="31" spans="1:2" x14ac:dyDescent="0.25">
      <c r="A31" s="88">
        <f t="shared" si="1"/>
        <v>2.4600000000000009</v>
      </c>
      <c r="B31" s="88">
        <f t="shared" si="0"/>
        <v>0.63003062999589154</v>
      </c>
    </row>
    <row r="32" spans="1:2" x14ac:dyDescent="0.25">
      <c r="A32" s="88">
        <f t="shared" si="1"/>
        <v>2.660000000000001</v>
      </c>
      <c r="B32" s="88">
        <f t="shared" si="0"/>
        <v>0.46319126493034435</v>
      </c>
    </row>
    <row r="33" spans="1:2" x14ac:dyDescent="0.25">
      <c r="A33" s="88">
        <f t="shared" si="1"/>
        <v>2.8600000000000012</v>
      </c>
      <c r="B33" s="88">
        <f t="shared" si="0"/>
        <v>0.2778859258165855</v>
      </c>
    </row>
    <row r="34" spans="1:2" x14ac:dyDescent="0.25">
      <c r="A34" s="88">
        <f t="shared" si="1"/>
        <v>3.0600000000000014</v>
      </c>
      <c r="B34" s="88">
        <f t="shared" si="0"/>
        <v>8.1502151760267802E-2</v>
      </c>
    </row>
    <row r="35" spans="1:2" x14ac:dyDescent="0.25">
      <c r="A35" s="88">
        <f t="shared" si="1"/>
        <v>3.2600000000000016</v>
      </c>
      <c r="B35" s="88">
        <f t="shared" si="0"/>
        <v>-0.11813085589181914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3" sqref="B13"/>
    </sheetView>
  </sheetViews>
  <sheetFormatPr defaultRowHeight="15" x14ac:dyDescent="0.25"/>
  <cols>
    <col min="1" max="16384" width="9.140625" style="88"/>
  </cols>
  <sheetData>
    <row r="1" spans="1:2" x14ac:dyDescent="0.25">
      <c r="B1" s="88">
        <v>0.5</v>
      </c>
    </row>
    <row r="2" spans="1:2" x14ac:dyDescent="0.25">
      <c r="A2" s="88" t="s">
        <v>148</v>
      </c>
      <c r="B2" s="88" t="s">
        <v>147</v>
      </c>
    </row>
    <row r="3" spans="1:2" x14ac:dyDescent="0.25">
      <c r="A3" s="88">
        <v>-3</v>
      </c>
      <c r="B3" s="88">
        <f t="shared" ref="B3:B15" si="0">(1/2)*POWER(A3,2)+3</f>
        <v>7.5</v>
      </c>
    </row>
    <row r="4" spans="1:2" x14ac:dyDescent="0.25">
      <c r="A4" s="88">
        <f t="shared" ref="A4:A15" si="1">A3+$B$1</f>
        <v>-2.5</v>
      </c>
      <c r="B4" s="88">
        <f t="shared" si="0"/>
        <v>6.125</v>
      </c>
    </row>
    <row r="5" spans="1:2" x14ac:dyDescent="0.25">
      <c r="A5" s="88">
        <f t="shared" si="1"/>
        <v>-2</v>
      </c>
      <c r="B5" s="88">
        <f t="shared" si="0"/>
        <v>5</v>
      </c>
    </row>
    <row r="6" spans="1:2" x14ac:dyDescent="0.25">
      <c r="A6" s="88">
        <f t="shared" si="1"/>
        <v>-1.5</v>
      </c>
      <c r="B6" s="88">
        <f t="shared" si="0"/>
        <v>4.125</v>
      </c>
    </row>
    <row r="7" spans="1:2" x14ac:dyDescent="0.25">
      <c r="A7" s="88">
        <f t="shared" si="1"/>
        <v>-1</v>
      </c>
      <c r="B7" s="88">
        <f t="shared" si="0"/>
        <v>3.5</v>
      </c>
    </row>
    <row r="8" spans="1:2" x14ac:dyDescent="0.25">
      <c r="A8" s="88">
        <f t="shared" si="1"/>
        <v>-0.5</v>
      </c>
      <c r="B8" s="88">
        <f t="shared" si="0"/>
        <v>3.125</v>
      </c>
    </row>
    <row r="9" spans="1:2" x14ac:dyDescent="0.25">
      <c r="A9" s="88">
        <f t="shared" si="1"/>
        <v>0</v>
      </c>
      <c r="B9" s="88">
        <f t="shared" si="0"/>
        <v>3</v>
      </c>
    </row>
    <row r="10" spans="1:2" x14ac:dyDescent="0.25">
      <c r="A10" s="88">
        <f t="shared" si="1"/>
        <v>0.5</v>
      </c>
      <c r="B10" s="88">
        <f t="shared" si="0"/>
        <v>3.125</v>
      </c>
    </row>
    <row r="11" spans="1:2" x14ac:dyDescent="0.25">
      <c r="A11" s="88">
        <f t="shared" si="1"/>
        <v>1</v>
      </c>
      <c r="B11" s="88">
        <f t="shared" si="0"/>
        <v>3.5</v>
      </c>
    </row>
    <row r="12" spans="1:2" x14ac:dyDescent="0.25">
      <c r="A12" s="88">
        <f t="shared" si="1"/>
        <v>1.5</v>
      </c>
      <c r="B12" s="88">
        <f t="shared" si="0"/>
        <v>4.125</v>
      </c>
    </row>
    <row r="13" spans="1:2" x14ac:dyDescent="0.25">
      <c r="A13" s="88">
        <f t="shared" si="1"/>
        <v>2</v>
      </c>
      <c r="B13" s="88">
        <f t="shared" si="0"/>
        <v>5</v>
      </c>
    </row>
    <row r="14" spans="1:2" x14ac:dyDescent="0.25">
      <c r="A14" s="88">
        <f t="shared" si="1"/>
        <v>2.5</v>
      </c>
      <c r="B14" s="88">
        <f t="shared" si="0"/>
        <v>6.125</v>
      </c>
    </row>
    <row r="15" spans="1:2" x14ac:dyDescent="0.25">
      <c r="A15" s="88">
        <f t="shared" si="1"/>
        <v>3</v>
      </c>
      <c r="B15" s="88">
        <f t="shared" si="0"/>
        <v>7.5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13" sqref="B13"/>
    </sheetView>
  </sheetViews>
  <sheetFormatPr defaultRowHeight="15" x14ac:dyDescent="0.25"/>
  <cols>
    <col min="1" max="16384" width="9.140625" style="88"/>
  </cols>
  <sheetData>
    <row r="1" spans="1:2" x14ac:dyDescent="0.25">
      <c r="B1" s="88">
        <v>0.2</v>
      </c>
    </row>
    <row r="2" spans="1:2" x14ac:dyDescent="0.25">
      <c r="A2" s="88" t="s">
        <v>148</v>
      </c>
      <c r="B2" s="88" t="s">
        <v>147</v>
      </c>
    </row>
    <row r="3" spans="1:2" x14ac:dyDescent="0.25">
      <c r="A3" s="88">
        <v>0</v>
      </c>
      <c r="B3" s="88">
        <f t="shared" ref="B3:B43" si="0">(1/2)*(POWER(A3-5,2))</f>
        <v>12.5</v>
      </c>
    </row>
    <row r="4" spans="1:2" x14ac:dyDescent="0.25">
      <c r="A4" s="88">
        <f t="shared" ref="A4:A43" si="1">A3+$B$1</f>
        <v>0.2</v>
      </c>
      <c r="B4" s="88">
        <f t="shared" si="0"/>
        <v>11.52</v>
      </c>
    </row>
    <row r="5" spans="1:2" x14ac:dyDescent="0.25">
      <c r="A5" s="88">
        <f t="shared" si="1"/>
        <v>0.4</v>
      </c>
      <c r="B5" s="88">
        <f t="shared" si="0"/>
        <v>10.579999999999998</v>
      </c>
    </row>
    <row r="6" spans="1:2" x14ac:dyDescent="0.25">
      <c r="A6" s="88">
        <f t="shared" si="1"/>
        <v>0.60000000000000009</v>
      </c>
      <c r="B6" s="88">
        <f t="shared" si="0"/>
        <v>9.6800000000000015</v>
      </c>
    </row>
    <row r="7" spans="1:2" x14ac:dyDescent="0.25">
      <c r="A7" s="88">
        <f t="shared" si="1"/>
        <v>0.8</v>
      </c>
      <c r="B7" s="88">
        <f t="shared" si="0"/>
        <v>8.82</v>
      </c>
    </row>
    <row r="8" spans="1:2" x14ac:dyDescent="0.25">
      <c r="A8" s="88">
        <f t="shared" si="1"/>
        <v>1</v>
      </c>
      <c r="B8" s="88">
        <f t="shared" si="0"/>
        <v>8</v>
      </c>
    </row>
    <row r="9" spans="1:2" x14ac:dyDescent="0.25">
      <c r="A9" s="88">
        <f t="shared" si="1"/>
        <v>1.2</v>
      </c>
      <c r="B9" s="88">
        <f t="shared" si="0"/>
        <v>7.22</v>
      </c>
    </row>
    <row r="10" spans="1:2" x14ac:dyDescent="0.25">
      <c r="A10" s="88">
        <f t="shared" si="1"/>
        <v>1.4</v>
      </c>
      <c r="B10" s="88">
        <f t="shared" si="0"/>
        <v>6.48</v>
      </c>
    </row>
    <row r="11" spans="1:2" x14ac:dyDescent="0.25">
      <c r="A11" s="88">
        <f t="shared" si="1"/>
        <v>1.5999999999999999</v>
      </c>
      <c r="B11" s="88">
        <f t="shared" si="0"/>
        <v>5.7800000000000011</v>
      </c>
    </row>
    <row r="12" spans="1:2" x14ac:dyDescent="0.25">
      <c r="A12" s="88">
        <f t="shared" si="1"/>
        <v>1.7999999999999998</v>
      </c>
      <c r="B12" s="88">
        <f t="shared" si="0"/>
        <v>5.120000000000001</v>
      </c>
    </row>
    <row r="13" spans="1:2" x14ac:dyDescent="0.25">
      <c r="A13" s="88">
        <f t="shared" si="1"/>
        <v>1.9999999999999998</v>
      </c>
      <c r="B13" s="88">
        <f t="shared" si="0"/>
        <v>4.5</v>
      </c>
    </row>
    <row r="14" spans="1:2" x14ac:dyDescent="0.25">
      <c r="A14" s="88">
        <f t="shared" si="1"/>
        <v>2.1999999999999997</v>
      </c>
      <c r="B14" s="88">
        <f t="shared" si="0"/>
        <v>3.9200000000000008</v>
      </c>
    </row>
    <row r="15" spans="1:2" x14ac:dyDescent="0.25">
      <c r="A15" s="88">
        <f t="shared" si="1"/>
        <v>2.4</v>
      </c>
      <c r="B15" s="88">
        <f t="shared" si="0"/>
        <v>3.3800000000000003</v>
      </c>
    </row>
    <row r="16" spans="1:2" x14ac:dyDescent="0.25">
      <c r="A16" s="88">
        <f t="shared" si="1"/>
        <v>2.6</v>
      </c>
      <c r="B16" s="88">
        <f t="shared" si="0"/>
        <v>2.88</v>
      </c>
    </row>
    <row r="17" spans="1:2" x14ac:dyDescent="0.25">
      <c r="A17" s="88">
        <f t="shared" si="1"/>
        <v>2.8000000000000003</v>
      </c>
      <c r="B17" s="88">
        <f t="shared" si="0"/>
        <v>2.4199999999999995</v>
      </c>
    </row>
    <row r="18" spans="1:2" x14ac:dyDescent="0.25">
      <c r="A18" s="88">
        <f t="shared" si="1"/>
        <v>3.0000000000000004</v>
      </c>
      <c r="B18" s="88">
        <f t="shared" si="0"/>
        <v>1.9999999999999991</v>
      </c>
    </row>
    <row r="19" spans="1:2" x14ac:dyDescent="0.25">
      <c r="A19" s="88">
        <f t="shared" si="1"/>
        <v>3.2000000000000006</v>
      </c>
      <c r="B19" s="88">
        <f t="shared" si="0"/>
        <v>1.6199999999999988</v>
      </c>
    </row>
    <row r="20" spans="1:2" x14ac:dyDescent="0.25">
      <c r="A20" s="88">
        <f t="shared" si="1"/>
        <v>3.4000000000000008</v>
      </c>
      <c r="B20" s="88">
        <f t="shared" si="0"/>
        <v>1.2799999999999987</v>
      </c>
    </row>
    <row r="21" spans="1:2" x14ac:dyDescent="0.25">
      <c r="A21" s="88">
        <f t="shared" si="1"/>
        <v>3.600000000000001</v>
      </c>
      <c r="B21" s="88">
        <f t="shared" si="0"/>
        <v>0.97999999999999865</v>
      </c>
    </row>
    <row r="22" spans="1:2" x14ac:dyDescent="0.25">
      <c r="A22" s="88">
        <f t="shared" si="1"/>
        <v>3.8000000000000012</v>
      </c>
      <c r="B22" s="88">
        <f t="shared" si="0"/>
        <v>0.71999999999999864</v>
      </c>
    </row>
    <row r="23" spans="1:2" x14ac:dyDescent="0.25">
      <c r="A23" s="88">
        <f t="shared" si="1"/>
        <v>4.0000000000000009</v>
      </c>
      <c r="B23" s="88">
        <f t="shared" si="0"/>
        <v>0.49999999999999911</v>
      </c>
    </row>
    <row r="24" spans="1:2" x14ac:dyDescent="0.25">
      <c r="A24" s="88">
        <f t="shared" si="1"/>
        <v>4.2000000000000011</v>
      </c>
      <c r="B24" s="88">
        <f t="shared" si="0"/>
        <v>0.31999999999999917</v>
      </c>
    </row>
    <row r="25" spans="1:2" x14ac:dyDescent="0.25">
      <c r="A25" s="88">
        <f t="shared" si="1"/>
        <v>4.4000000000000012</v>
      </c>
      <c r="B25" s="88">
        <f t="shared" si="0"/>
        <v>0.17999999999999924</v>
      </c>
    </row>
    <row r="26" spans="1:2" x14ac:dyDescent="0.25">
      <c r="A26" s="88">
        <f t="shared" si="1"/>
        <v>4.6000000000000014</v>
      </c>
      <c r="B26" s="88">
        <f t="shared" si="0"/>
        <v>7.9999999999999433E-2</v>
      </c>
    </row>
    <row r="27" spans="1:2" x14ac:dyDescent="0.25">
      <c r="A27" s="88">
        <f t="shared" si="1"/>
        <v>4.8000000000000016</v>
      </c>
      <c r="B27" s="88">
        <f t="shared" si="0"/>
        <v>1.9999999999999681E-2</v>
      </c>
    </row>
    <row r="28" spans="1:2" x14ac:dyDescent="0.25">
      <c r="A28" s="88">
        <f t="shared" si="1"/>
        <v>5.0000000000000018</v>
      </c>
      <c r="B28" s="88">
        <f t="shared" si="0"/>
        <v>1.5777218104420236E-30</v>
      </c>
    </row>
    <row r="29" spans="1:2" x14ac:dyDescent="0.25">
      <c r="A29" s="88">
        <f t="shared" si="1"/>
        <v>5.200000000000002</v>
      </c>
      <c r="B29" s="88">
        <f t="shared" si="0"/>
        <v>2.0000000000000392E-2</v>
      </c>
    </row>
    <row r="30" spans="1:2" x14ac:dyDescent="0.25">
      <c r="A30" s="88">
        <f t="shared" si="1"/>
        <v>5.4000000000000021</v>
      </c>
      <c r="B30" s="88">
        <f t="shared" si="0"/>
        <v>8.0000000000000848E-2</v>
      </c>
    </row>
    <row r="31" spans="1:2" x14ac:dyDescent="0.25">
      <c r="A31" s="88">
        <f t="shared" si="1"/>
        <v>5.6000000000000023</v>
      </c>
      <c r="B31" s="88">
        <f t="shared" si="0"/>
        <v>0.18000000000000138</v>
      </c>
    </row>
    <row r="32" spans="1:2" x14ac:dyDescent="0.25">
      <c r="A32" s="88">
        <f t="shared" si="1"/>
        <v>5.8000000000000025</v>
      </c>
      <c r="B32" s="88">
        <f t="shared" si="0"/>
        <v>0.32000000000000201</v>
      </c>
    </row>
    <row r="33" spans="1:2" x14ac:dyDescent="0.25">
      <c r="A33" s="88">
        <f t="shared" si="1"/>
        <v>6.0000000000000027</v>
      </c>
      <c r="B33" s="88">
        <f t="shared" si="0"/>
        <v>0.50000000000000266</v>
      </c>
    </row>
    <row r="34" spans="1:2" x14ac:dyDescent="0.25">
      <c r="A34" s="88">
        <f t="shared" si="1"/>
        <v>6.2000000000000028</v>
      </c>
      <c r="B34" s="88">
        <f t="shared" si="0"/>
        <v>0.72000000000000342</v>
      </c>
    </row>
    <row r="35" spans="1:2" x14ac:dyDescent="0.25">
      <c r="A35" s="88">
        <f t="shared" si="1"/>
        <v>6.400000000000003</v>
      </c>
      <c r="B35" s="88">
        <f t="shared" si="0"/>
        <v>0.9800000000000042</v>
      </c>
    </row>
    <row r="36" spans="1:2" x14ac:dyDescent="0.25">
      <c r="A36" s="88">
        <f t="shared" si="1"/>
        <v>6.6000000000000032</v>
      </c>
      <c r="B36" s="88">
        <f t="shared" si="0"/>
        <v>1.2800000000000051</v>
      </c>
    </row>
    <row r="37" spans="1:2" x14ac:dyDescent="0.25">
      <c r="A37" s="88">
        <f t="shared" si="1"/>
        <v>6.8000000000000034</v>
      </c>
      <c r="B37" s="88">
        <f t="shared" si="0"/>
        <v>1.6200000000000061</v>
      </c>
    </row>
    <row r="38" spans="1:2" x14ac:dyDescent="0.25">
      <c r="A38" s="88">
        <f t="shared" si="1"/>
        <v>7.0000000000000036</v>
      </c>
      <c r="B38" s="88">
        <f t="shared" si="0"/>
        <v>2.0000000000000071</v>
      </c>
    </row>
    <row r="39" spans="1:2" x14ac:dyDescent="0.25">
      <c r="A39" s="88">
        <f t="shared" si="1"/>
        <v>7.2000000000000037</v>
      </c>
      <c r="B39" s="88">
        <f t="shared" si="0"/>
        <v>2.4200000000000084</v>
      </c>
    </row>
    <row r="40" spans="1:2" x14ac:dyDescent="0.25">
      <c r="A40" s="88">
        <f t="shared" si="1"/>
        <v>7.4000000000000039</v>
      </c>
      <c r="B40" s="88">
        <f t="shared" si="0"/>
        <v>2.8800000000000092</v>
      </c>
    </row>
    <row r="41" spans="1:2" x14ac:dyDescent="0.25">
      <c r="A41" s="88">
        <f t="shared" si="1"/>
        <v>7.6000000000000041</v>
      </c>
      <c r="B41" s="88">
        <f t="shared" si="0"/>
        <v>3.3800000000000106</v>
      </c>
    </row>
    <row r="42" spans="1:2" x14ac:dyDescent="0.25">
      <c r="A42" s="88">
        <f t="shared" si="1"/>
        <v>7.8000000000000043</v>
      </c>
      <c r="B42" s="88">
        <f t="shared" si="0"/>
        <v>3.9200000000000119</v>
      </c>
    </row>
    <row r="43" spans="1:2" x14ac:dyDescent="0.25">
      <c r="A43" s="88">
        <f t="shared" si="1"/>
        <v>8.0000000000000036</v>
      </c>
      <c r="B43" s="88">
        <f t="shared" si="0"/>
        <v>4.5000000000000107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B13" sqref="B13"/>
    </sheetView>
  </sheetViews>
  <sheetFormatPr defaultRowHeight="15" x14ac:dyDescent="0.25"/>
  <cols>
    <col min="1" max="16384" width="9.140625" style="88"/>
  </cols>
  <sheetData>
    <row r="1" spans="1:2" x14ac:dyDescent="0.25">
      <c r="B1" s="88">
        <v>0.2</v>
      </c>
    </row>
    <row r="2" spans="1:2" x14ac:dyDescent="0.25">
      <c r="A2" s="88" t="s">
        <v>148</v>
      </c>
      <c r="B2" s="88" t="s">
        <v>147</v>
      </c>
    </row>
    <row r="3" spans="1:2" x14ac:dyDescent="0.25">
      <c r="A3" s="88">
        <v>-5</v>
      </c>
      <c r="B3" s="88">
        <f t="shared" ref="B3:B34" si="0">(1/4)*POWER(A3,2)+A3+1</f>
        <v>2.25</v>
      </c>
    </row>
    <row r="4" spans="1:2" x14ac:dyDescent="0.25">
      <c r="A4" s="88">
        <f t="shared" ref="A4:A35" si="1">A3+$B$1</f>
        <v>-4.8</v>
      </c>
      <c r="B4" s="88">
        <f t="shared" si="0"/>
        <v>1.96</v>
      </c>
    </row>
    <row r="5" spans="1:2" x14ac:dyDescent="0.25">
      <c r="A5" s="88">
        <f t="shared" si="1"/>
        <v>-4.5999999999999996</v>
      </c>
      <c r="B5" s="88">
        <f t="shared" si="0"/>
        <v>1.6899999999999995</v>
      </c>
    </row>
    <row r="6" spans="1:2" x14ac:dyDescent="0.25">
      <c r="A6" s="88">
        <f t="shared" si="1"/>
        <v>-4.3999999999999995</v>
      </c>
      <c r="B6" s="88">
        <f t="shared" si="0"/>
        <v>1.4399999999999995</v>
      </c>
    </row>
    <row r="7" spans="1:2" x14ac:dyDescent="0.25">
      <c r="A7" s="88">
        <f t="shared" si="1"/>
        <v>-4.1999999999999993</v>
      </c>
      <c r="B7" s="88">
        <f t="shared" si="0"/>
        <v>1.2099999999999991</v>
      </c>
    </row>
    <row r="8" spans="1:2" x14ac:dyDescent="0.25">
      <c r="A8" s="88">
        <f t="shared" si="1"/>
        <v>-3.9999999999999991</v>
      </c>
      <c r="B8" s="88">
        <f t="shared" si="0"/>
        <v>0.99999999999999911</v>
      </c>
    </row>
    <row r="9" spans="1:2" x14ac:dyDescent="0.25">
      <c r="A9" s="88">
        <f t="shared" si="1"/>
        <v>-3.7999999999999989</v>
      </c>
      <c r="B9" s="88">
        <f t="shared" si="0"/>
        <v>0.80999999999999917</v>
      </c>
    </row>
    <row r="10" spans="1:2" x14ac:dyDescent="0.25">
      <c r="A10" s="88">
        <f t="shared" si="1"/>
        <v>-3.5999999999999988</v>
      </c>
      <c r="B10" s="88">
        <f t="shared" si="0"/>
        <v>0.63999999999999879</v>
      </c>
    </row>
    <row r="11" spans="1:2" x14ac:dyDescent="0.25">
      <c r="A11" s="88">
        <f t="shared" si="1"/>
        <v>-3.3999999999999986</v>
      </c>
      <c r="B11" s="88">
        <f t="shared" si="0"/>
        <v>0.48999999999999888</v>
      </c>
    </row>
    <row r="12" spans="1:2" x14ac:dyDescent="0.25">
      <c r="A12" s="88">
        <f t="shared" si="1"/>
        <v>-3.1999999999999984</v>
      </c>
      <c r="B12" s="88">
        <f t="shared" si="0"/>
        <v>0.35999999999999899</v>
      </c>
    </row>
    <row r="13" spans="1:2" x14ac:dyDescent="0.25">
      <c r="A13" s="88">
        <f t="shared" si="1"/>
        <v>-2.9999999999999982</v>
      </c>
      <c r="B13" s="88">
        <f t="shared" si="0"/>
        <v>0.24999999999999911</v>
      </c>
    </row>
    <row r="14" spans="1:2" x14ac:dyDescent="0.25">
      <c r="A14" s="88">
        <f t="shared" si="1"/>
        <v>-2.799999999999998</v>
      </c>
      <c r="B14" s="88">
        <f t="shared" si="0"/>
        <v>0.15999999999999925</v>
      </c>
    </row>
    <row r="15" spans="1:2" x14ac:dyDescent="0.25">
      <c r="A15" s="88">
        <f t="shared" si="1"/>
        <v>-2.5999999999999979</v>
      </c>
      <c r="B15" s="88">
        <f t="shared" si="0"/>
        <v>8.9999999999999414E-2</v>
      </c>
    </row>
    <row r="16" spans="1:2" x14ac:dyDescent="0.25">
      <c r="A16" s="88">
        <f t="shared" si="1"/>
        <v>-2.3999999999999977</v>
      </c>
      <c r="B16" s="88">
        <f t="shared" si="0"/>
        <v>3.9999999999999591E-2</v>
      </c>
    </row>
    <row r="17" spans="1:2" x14ac:dyDescent="0.25">
      <c r="A17" s="88">
        <f t="shared" si="1"/>
        <v>-2.1999999999999975</v>
      </c>
      <c r="B17" s="88">
        <f t="shared" si="0"/>
        <v>9.9999999999997868E-3</v>
      </c>
    </row>
    <row r="18" spans="1:2" x14ac:dyDescent="0.25">
      <c r="A18" s="88">
        <f t="shared" si="1"/>
        <v>-1.9999999999999976</v>
      </c>
      <c r="B18" s="88">
        <f t="shared" si="0"/>
        <v>0</v>
      </c>
    </row>
    <row r="19" spans="1:2" x14ac:dyDescent="0.25">
      <c r="A19" s="88">
        <f t="shared" si="1"/>
        <v>-1.7999999999999976</v>
      </c>
      <c r="B19" s="88">
        <f t="shared" si="0"/>
        <v>1.0000000000000231E-2</v>
      </c>
    </row>
    <row r="20" spans="1:2" x14ac:dyDescent="0.25">
      <c r="A20" s="88">
        <f t="shared" si="1"/>
        <v>-1.5999999999999976</v>
      </c>
      <c r="B20" s="88">
        <f t="shared" si="0"/>
        <v>4.000000000000048E-2</v>
      </c>
    </row>
    <row r="21" spans="1:2" x14ac:dyDescent="0.25">
      <c r="A21" s="88">
        <f t="shared" si="1"/>
        <v>-1.3999999999999977</v>
      </c>
      <c r="B21" s="88">
        <f t="shared" si="0"/>
        <v>9.0000000000000746E-2</v>
      </c>
    </row>
    <row r="22" spans="1:2" x14ac:dyDescent="0.25">
      <c r="A22" s="88">
        <f t="shared" si="1"/>
        <v>-1.1999999999999977</v>
      </c>
      <c r="B22" s="88">
        <f t="shared" si="0"/>
        <v>0.16000000000000092</v>
      </c>
    </row>
    <row r="23" spans="1:2" x14ac:dyDescent="0.25">
      <c r="A23" s="88">
        <f t="shared" si="1"/>
        <v>-0.99999999999999778</v>
      </c>
      <c r="B23" s="88">
        <f t="shared" si="0"/>
        <v>0.25000000000000111</v>
      </c>
    </row>
    <row r="24" spans="1:2" x14ac:dyDescent="0.25">
      <c r="A24" s="88">
        <f t="shared" si="1"/>
        <v>-0.79999999999999782</v>
      </c>
      <c r="B24" s="88">
        <f t="shared" si="0"/>
        <v>0.36000000000000132</v>
      </c>
    </row>
    <row r="25" spans="1:2" x14ac:dyDescent="0.25">
      <c r="A25" s="88">
        <f t="shared" si="1"/>
        <v>-0.59999999999999787</v>
      </c>
      <c r="B25" s="88">
        <f t="shared" si="0"/>
        <v>0.49000000000000155</v>
      </c>
    </row>
    <row r="26" spans="1:2" x14ac:dyDescent="0.25">
      <c r="A26" s="88">
        <f t="shared" si="1"/>
        <v>-0.39999999999999786</v>
      </c>
      <c r="B26" s="88">
        <f t="shared" si="0"/>
        <v>0.64000000000000168</v>
      </c>
    </row>
    <row r="27" spans="1:2" x14ac:dyDescent="0.25">
      <c r="A27" s="88">
        <f t="shared" si="1"/>
        <v>-0.19999999999999785</v>
      </c>
      <c r="B27" s="88">
        <f t="shared" si="0"/>
        <v>0.81000000000000194</v>
      </c>
    </row>
    <row r="28" spans="1:2" x14ac:dyDescent="0.25">
      <c r="A28" s="88">
        <f t="shared" si="1"/>
        <v>2.1649348980190553E-15</v>
      </c>
      <c r="B28" s="88">
        <f t="shared" si="0"/>
        <v>1.0000000000000022</v>
      </c>
    </row>
    <row r="29" spans="1:2" x14ac:dyDescent="0.25">
      <c r="A29" s="88">
        <f t="shared" si="1"/>
        <v>0.20000000000000218</v>
      </c>
      <c r="B29" s="88">
        <f t="shared" si="0"/>
        <v>1.2100000000000024</v>
      </c>
    </row>
    <row r="30" spans="1:2" x14ac:dyDescent="0.25">
      <c r="A30" s="88">
        <f t="shared" si="1"/>
        <v>0.40000000000000219</v>
      </c>
      <c r="B30" s="88">
        <f t="shared" si="0"/>
        <v>1.4400000000000026</v>
      </c>
    </row>
    <row r="31" spans="1:2" x14ac:dyDescent="0.25">
      <c r="A31" s="88">
        <f t="shared" si="1"/>
        <v>0.6000000000000022</v>
      </c>
      <c r="B31" s="88">
        <f t="shared" si="0"/>
        <v>1.6900000000000028</v>
      </c>
    </row>
    <row r="32" spans="1:2" x14ac:dyDescent="0.25">
      <c r="A32" s="88">
        <f t="shared" si="1"/>
        <v>0.80000000000000226</v>
      </c>
      <c r="B32" s="88">
        <f t="shared" si="0"/>
        <v>1.9600000000000031</v>
      </c>
    </row>
    <row r="33" spans="1:2" x14ac:dyDescent="0.25">
      <c r="A33" s="88">
        <f t="shared" si="1"/>
        <v>1.0000000000000022</v>
      </c>
      <c r="B33" s="88">
        <f t="shared" si="0"/>
        <v>2.2500000000000036</v>
      </c>
    </row>
    <row r="34" spans="1:2" x14ac:dyDescent="0.25">
      <c r="A34" s="88">
        <f t="shared" si="1"/>
        <v>1.2000000000000022</v>
      </c>
      <c r="B34" s="88">
        <f t="shared" si="0"/>
        <v>2.5600000000000036</v>
      </c>
    </row>
    <row r="35" spans="1:2" x14ac:dyDescent="0.25">
      <c r="A35" s="88">
        <f t="shared" si="1"/>
        <v>1.4000000000000021</v>
      </c>
      <c r="B35" s="88">
        <f t="shared" ref="B35:B66" si="2">(1/4)*POWER(A35,2)+A35+1</f>
        <v>2.8900000000000037</v>
      </c>
    </row>
    <row r="36" spans="1:2" x14ac:dyDescent="0.25">
      <c r="A36" s="88">
        <f t="shared" ref="A36:A53" si="3">A35+$B$1</f>
        <v>1.6000000000000021</v>
      </c>
      <c r="B36" s="88">
        <f t="shared" si="2"/>
        <v>3.2400000000000038</v>
      </c>
    </row>
    <row r="37" spans="1:2" x14ac:dyDescent="0.25">
      <c r="A37" s="88">
        <f t="shared" si="3"/>
        <v>1.800000000000002</v>
      </c>
      <c r="B37" s="88">
        <f t="shared" si="2"/>
        <v>3.6100000000000039</v>
      </c>
    </row>
    <row r="38" spans="1:2" x14ac:dyDescent="0.25">
      <c r="A38" s="88">
        <f t="shared" si="3"/>
        <v>2.0000000000000022</v>
      </c>
      <c r="B38" s="88">
        <f t="shared" si="2"/>
        <v>4.0000000000000044</v>
      </c>
    </row>
    <row r="39" spans="1:2" x14ac:dyDescent="0.25">
      <c r="A39" s="88">
        <f t="shared" si="3"/>
        <v>2.2000000000000024</v>
      </c>
      <c r="B39" s="88">
        <f t="shared" si="2"/>
        <v>4.4100000000000055</v>
      </c>
    </row>
    <row r="40" spans="1:2" x14ac:dyDescent="0.25">
      <c r="A40" s="88">
        <f t="shared" si="3"/>
        <v>2.4000000000000026</v>
      </c>
      <c r="B40" s="88">
        <f t="shared" si="2"/>
        <v>4.8400000000000052</v>
      </c>
    </row>
    <row r="41" spans="1:2" x14ac:dyDescent="0.25">
      <c r="A41" s="88">
        <f t="shared" si="3"/>
        <v>2.6000000000000028</v>
      </c>
      <c r="B41" s="88">
        <f t="shared" si="2"/>
        <v>5.2900000000000063</v>
      </c>
    </row>
    <row r="42" spans="1:2" x14ac:dyDescent="0.25">
      <c r="A42" s="88">
        <f t="shared" si="3"/>
        <v>2.8000000000000029</v>
      </c>
      <c r="B42" s="88">
        <f t="shared" si="2"/>
        <v>5.7600000000000069</v>
      </c>
    </row>
    <row r="43" spans="1:2" x14ac:dyDescent="0.25">
      <c r="A43" s="88">
        <f t="shared" si="3"/>
        <v>3.0000000000000031</v>
      </c>
      <c r="B43" s="88">
        <f t="shared" si="2"/>
        <v>6.2500000000000071</v>
      </c>
    </row>
    <row r="44" spans="1:2" x14ac:dyDescent="0.25">
      <c r="A44" s="88">
        <f t="shared" si="3"/>
        <v>3.2000000000000033</v>
      </c>
      <c r="B44" s="88">
        <f t="shared" si="2"/>
        <v>6.7600000000000087</v>
      </c>
    </row>
    <row r="45" spans="1:2" x14ac:dyDescent="0.25">
      <c r="A45" s="88">
        <f t="shared" si="3"/>
        <v>3.4000000000000035</v>
      </c>
      <c r="B45" s="88">
        <f t="shared" si="2"/>
        <v>7.2900000000000098</v>
      </c>
    </row>
    <row r="46" spans="1:2" x14ac:dyDescent="0.25">
      <c r="A46" s="88">
        <f t="shared" si="3"/>
        <v>3.6000000000000036</v>
      </c>
      <c r="B46" s="88">
        <f t="shared" si="2"/>
        <v>7.8400000000000105</v>
      </c>
    </row>
    <row r="47" spans="1:2" x14ac:dyDescent="0.25">
      <c r="A47" s="88">
        <f t="shared" si="3"/>
        <v>3.8000000000000038</v>
      </c>
      <c r="B47" s="88">
        <f t="shared" si="2"/>
        <v>8.4100000000000108</v>
      </c>
    </row>
    <row r="48" spans="1:2" x14ac:dyDescent="0.25">
      <c r="A48" s="88">
        <f t="shared" si="3"/>
        <v>4.0000000000000036</v>
      </c>
      <c r="B48" s="88">
        <f t="shared" si="2"/>
        <v>9.0000000000000107</v>
      </c>
    </row>
    <row r="49" spans="1:2" x14ac:dyDescent="0.25">
      <c r="A49" s="88">
        <f t="shared" si="3"/>
        <v>4.2000000000000037</v>
      </c>
      <c r="B49" s="88">
        <f t="shared" si="2"/>
        <v>9.6100000000000119</v>
      </c>
    </row>
    <row r="50" spans="1:2" x14ac:dyDescent="0.25">
      <c r="A50" s="88">
        <f t="shared" si="3"/>
        <v>4.4000000000000039</v>
      </c>
      <c r="B50" s="88">
        <f t="shared" si="2"/>
        <v>10.240000000000013</v>
      </c>
    </row>
    <row r="51" spans="1:2" x14ac:dyDescent="0.25">
      <c r="A51" s="88">
        <f t="shared" si="3"/>
        <v>4.6000000000000041</v>
      </c>
      <c r="B51" s="88">
        <f t="shared" si="2"/>
        <v>10.890000000000015</v>
      </c>
    </row>
    <row r="52" spans="1:2" x14ac:dyDescent="0.25">
      <c r="A52" s="88">
        <f t="shared" si="3"/>
        <v>4.8000000000000043</v>
      </c>
      <c r="B52" s="88">
        <f t="shared" si="2"/>
        <v>11.560000000000015</v>
      </c>
    </row>
    <row r="53" spans="1:2" x14ac:dyDescent="0.25">
      <c r="A53" s="88">
        <f t="shared" si="3"/>
        <v>5.0000000000000044</v>
      </c>
      <c r="B53" s="88">
        <f t="shared" si="2"/>
        <v>12.250000000000014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B13" sqref="B13"/>
    </sheetView>
  </sheetViews>
  <sheetFormatPr defaultRowHeight="15" x14ac:dyDescent="0.25"/>
  <cols>
    <col min="1" max="16384" width="9.140625" style="88"/>
  </cols>
  <sheetData>
    <row r="1" spans="1:2" x14ac:dyDescent="0.25">
      <c r="B1" s="88">
        <v>0.1</v>
      </c>
    </row>
    <row r="2" spans="1:2" x14ac:dyDescent="0.25">
      <c r="A2" s="88" t="s">
        <v>148</v>
      </c>
      <c r="B2" s="88" t="s">
        <v>147</v>
      </c>
    </row>
    <row r="3" spans="1:2" x14ac:dyDescent="0.25">
      <c r="A3" s="88">
        <v>-2</v>
      </c>
      <c r="B3" s="88">
        <f t="shared" ref="B3:B34" si="0">(1/2)*POWER(A3-3,2)+2</f>
        <v>14.5</v>
      </c>
    </row>
    <row r="4" spans="1:2" x14ac:dyDescent="0.25">
      <c r="A4" s="88">
        <f t="shared" ref="A4:A35" si="1">A3+$B$1</f>
        <v>-1.9</v>
      </c>
      <c r="B4" s="88">
        <f t="shared" si="0"/>
        <v>14.005000000000003</v>
      </c>
    </row>
    <row r="5" spans="1:2" x14ac:dyDescent="0.25">
      <c r="A5" s="88">
        <f t="shared" si="1"/>
        <v>-1.7999999999999998</v>
      </c>
      <c r="B5" s="88">
        <f t="shared" si="0"/>
        <v>13.52</v>
      </c>
    </row>
    <row r="6" spans="1:2" x14ac:dyDescent="0.25">
      <c r="A6" s="88">
        <f t="shared" si="1"/>
        <v>-1.6999999999999997</v>
      </c>
      <c r="B6" s="88">
        <f t="shared" si="0"/>
        <v>13.044999999999996</v>
      </c>
    </row>
    <row r="7" spans="1:2" x14ac:dyDescent="0.25">
      <c r="A7" s="88">
        <f t="shared" si="1"/>
        <v>-1.5999999999999996</v>
      </c>
      <c r="B7" s="88">
        <f t="shared" si="0"/>
        <v>12.579999999999998</v>
      </c>
    </row>
    <row r="8" spans="1:2" x14ac:dyDescent="0.25">
      <c r="A8" s="88">
        <f t="shared" si="1"/>
        <v>-1.4999999999999996</v>
      </c>
      <c r="B8" s="88">
        <f t="shared" si="0"/>
        <v>12.125</v>
      </c>
    </row>
    <row r="9" spans="1:2" x14ac:dyDescent="0.25">
      <c r="A9" s="88">
        <f t="shared" si="1"/>
        <v>-1.3999999999999995</v>
      </c>
      <c r="B9" s="88">
        <f t="shared" si="0"/>
        <v>11.679999999999998</v>
      </c>
    </row>
    <row r="10" spans="1:2" x14ac:dyDescent="0.25">
      <c r="A10" s="88">
        <f t="shared" si="1"/>
        <v>-1.2999999999999994</v>
      </c>
      <c r="B10" s="88">
        <f t="shared" si="0"/>
        <v>11.244999999999996</v>
      </c>
    </row>
    <row r="11" spans="1:2" x14ac:dyDescent="0.25">
      <c r="A11" s="88">
        <f t="shared" si="1"/>
        <v>-1.1999999999999993</v>
      </c>
      <c r="B11" s="88">
        <f t="shared" si="0"/>
        <v>10.819999999999997</v>
      </c>
    </row>
    <row r="12" spans="1:2" x14ac:dyDescent="0.25">
      <c r="A12" s="88">
        <f t="shared" si="1"/>
        <v>-1.0999999999999992</v>
      </c>
      <c r="B12" s="88">
        <f t="shared" si="0"/>
        <v>10.404999999999999</v>
      </c>
    </row>
    <row r="13" spans="1:2" x14ac:dyDescent="0.25">
      <c r="A13" s="88">
        <f t="shared" si="1"/>
        <v>-0.99999999999999922</v>
      </c>
      <c r="B13" s="88">
        <f t="shared" si="0"/>
        <v>9.9999999999999964</v>
      </c>
    </row>
    <row r="14" spans="1:2" x14ac:dyDescent="0.25">
      <c r="A14" s="88">
        <f t="shared" si="1"/>
        <v>-0.89999999999999925</v>
      </c>
      <c r="B14" s="88">
        <f t="shared" si="0"/>
        <v>9.6049999999999969</v>
      </c>
    </row>
    <row r="15" spans="1:2" x14ac:dyDescent="0.25">
      <c r="A15" s="88">
        <f t="shared" si="1"/>
        <v>-0.79999999999999927</v>
      </c>
      <c r="B15" s="88">
        <f t="shared" si="0"/>
        <v>9.2199999999999989</v>
      </c>
    </row>
    <row r="16" spans="1:2" x14ac:dyDescent="0.25">
      <c r="A16" s="88">
        <f t="shared" si="1"/>
        <v>-0.69999999999999929</v>
      </c>
      <c r="B16" s="88">
        <f t="shared" si="0"/>
        <v>8.8449999999999971</v>
      </c>
    </row>
    <row r="17" spans="1:2" x14ac:dyDescent="0.25">
      <c r="A17" s="88">
        <f t="shared" si="1"/>
        <v>-0.59999999999999931</v>
      </c>
      <c r="B17" s="88">
        <f t="shared" si="0"/>
        <v>8.4799999999999969</v>
      </c>
    </row>
    <row r="18" spans="1:2" x14ac:dyDescent="0.25">
      <c r="A18" s="88">
        <f t="shared" si="1"/>
        <v>-0.49999999999999933</v>
      </c>
      <c r="B18" s="88">
        <f t="shared" si="0"/>
        <v>8.1249999999999964</v>
      </c>
    </row>
    <row r="19" spans="1:2" x14ac:dyDescent="0.25">
      <c r="A19" s="88">
        <f t="shared" si="1"/>
        <v>-0.39999999999999936</v>
      </c>
      <c r="B19" s="88">
        <f t="shared" si="0"/>
        <v>7.7799999999999985</v>
      </c>
    </row>
    <row r="20" spans="1:2" x14ac:dyDescent="0.25">
      <c r="A20" s="88">
        <f t="shared" si="1"/>
        <v>-0.29999999999999938</v>
      </c>
      <c r="B20" s="88">
        <f t="shared" si="0"/>
        <v>7.4449999999999976</v>
      </c>
    </row>
    <row r="21" spans="1:2" x14ac:dyDescent="0.25">
      <c r="A21" s="88">
        <f t="shared" si="1"/>
        <v>-0.19999999999999937</v>
      </c>
      <c r="B21" s="88">
        <f t="shared" si="0"/>
        <v>7.1199999999999974</v>
      </c>
    </row>
    <row r="22" spans="1:2" x14ac:dyDescent="0.25">
      <c r="A22" s="88">
        <f t="shared" si="1"/>
        <v>-9.9999999999999367E-2</v>
      </c>
      <c r="B22" s="88">
        <f t="shared" si="0"/>
        <v>6.8049999999999979</v>
      </c>
    </row>
    <row r="23" spans="1:2" x14ac:dyDescent="0.25">
      <c r="A23" s="88">
        <f t="shared" si="1"/>
        <v>6.3837823915946501E-16</v>
      </c>
      <c r="B23" s="88">
        <f t="shared" si="0"/>
        <v>6.4999999999999982</v>
      </c>
    </row>
    <row r="24" spans="1:2" x14ac:dyDescent="0.25">
      <c r="A24" s="88">
        <f t="shared" si="1"/>
        <v>0.10000000000000064</v>
      </c>
      <c r="B24" s="88">
        <f t="shared" si="0"/>
        <v>6.2049999999999983</v>
      </c>
    </row>
    <row r="25" spans="1:2" x14ac:dyDescent="0.25">
      <c r="A25" s="88">
        <f t="shared" si="1"/>
        <v>0.20000000000000065</v>
      </c>
      <c r="B25" s="88">
        <f t="shared" si="0"/>
        <v>5.9199999999999982</v>
      </c>
    </row>
    <row r="26" spans="1:2" x14ac:dyDescent="0.25">
      <c r="A26" s="88">
        <f t="shared" si="1"/>
        <v>0.30000000000000066</v>
      </c>
      <c r="B26" s="88">
        <f t="shared" si="0"/>
        <v>5.6449999999999978</v>
      </c>
    </row>
    <row r="27" spans="1:2" x14ac:dyDescent="0.25">
      <c r="A27" s="88">
        <f t="shared" si="1"/>
        <v>0.40000000000000069</v>
      </c>
      <c r="B27" s="88">
        <f t="shared" si="0"/>
        <v>5.3799999999999981</v>
      </c>
    </row>
    <row r="28" spans="1:2" x14ac:dyDescent="0.25">
      <c r="A28" s="88">
        <f t="shared" si="1"/>
        <v>0.50000000000000067</v>
      </c>
      <c r="B28" s="88">
        <f t="shared" si="0"/>
        <v>5.1249999999999982</v>
      </c>
    </row>
    <row r="29" spans="1:2" x14ac:dyDescent="0.25">
      <c r="A29" s="88">
        <f t="shared" si="1"/>
        <v>0.60000000000000064</v>
      </c>
      <c r="B29" s="88">
        <f t="shared" si="0"/>
        <v>4.879999999999999</v>
      </c>
    </row>
    <row r="30" spans="1:2" x14ac:dyDescent="0.25">
      <c r="A30" s="88">
        <f t="shared" si="1"/>
        <v>0.70000000000000062</v>
      </c>
      <c r="B30" s="88">
        <f t="shared" si="0"/>
        <v>4.6449999999999987</v>
      </c>
    </row>
    <row r="31" spans="1:2" x14ac:dyDescent="0.25">
      <c r="A31" s="88">
        <f t="shared" si="1"/>
        <v>0.8000000000000006</v>
      </c>
      <c r="B31" s="88">
        <f t="shared" si="0"/>
        <v>4.4199999999999982</v>
      </c>
    </row>
    <row r="32" spans="1:2" x14ac:dyDescent="0.25">
      <c r="A32" s="88">
        <f t="shared" si="1"/>
        <v>0.90000000000000058</v>
      </c>
      <c r="B32" s="88">
        <f t="shared" si="0"/>
        <v>4.2049999999999992</v>
      </c>
    </row>
    <row r="33" spans="1:2" x14ac:dyDescent="0.25">
      <c r="A33" s="88">
        <f t="shared" si="1"/>
        <v>1.0000000000000007</v>
      </c>
      <c r="B33" s="88">
        <f t="shared" si="0"/>
        <v>3.9999999999999987</v>
      </c>
    </row>
    <row r="34" spans="1:2" x14ac:dyDescent="0.25">
      <c r="A34" s="88">
        <f t="shared" si="1"/>
        <v>1.1000000000000008</v>
      </c>
      <c r="B34" s="88">
        <f t="shared" si="0"/>
        <v>3.8049999999999988</v>
      </c>
    </row>
    <row r="35" spans="1:2" x14ac:dyDescent="0.25">
      <c r="A35" s="88">
        <f t="shared" si="1"/>
        <v>1.2000000000000008</v>
      </c>
      <c r="B35" s="88">
        <f t="shared" ref="B35:B66" si="2">(1/2)*POWER(A35-3,2)+2</f>
        <v>3.6199999999999983</v>
      </c>
    </row>
    <row r="36" spans="1:2" x14ac:dyDescent="0.25">
      <c r="A36" s="88">
        <f t="shared" ref="A36:A67" si="3">A35+$B$1</f>
        <v>1.3000000000000009</v>
      </c>
      <c r="B36" s="88">
        <f t="shared" si="2"/>
        <v>3.4449999999999985</v>
      </c>
    </row>
    <row r="37" spans="1:2" x14ac:dyDescent="0.25">
      <c r="A37" s="88">
        <f t="shared" si="3"/>
        <v>1.400000000000001</v>
      </c>
      <c r="B37" s="88">
        <f t="shared" si="2"/>
        <v>3.2799999999999985</v>
      </c>
    </row>
    <row r="38" spans="1:2" x14ac:dyDescent="0.25">
      <c r="A38" s="88">
        <f t="shared" si="3"/>
        <v>1.5000000000000011</v>
      </c>
      <c r="B38" s="88">
        <f t="shared" si="2"/>
        <v>3.1249999999999982</v>
      </c>
    </row>
    <row r="39" spans="1:2" x14ac:dyDescent="0.25">
      <c r="A39" s="88">
        <f t="shared" si="3"/>
        <v>1.6000000000000012</v>
      </c>
      <c r="B39" s="88">
        <f t="shared" si="2"/>
        <v>2.9799999999999982</v>
      </c>
    </row>
    <row r="40" spans="1:2" x14ac:dyDescent="0.25">
      <c r="A40" s="88">
        <f t="shared" si="3"/>
        <v>1.7000000000000013</v>
      </c>
      <c r="B40" s="88">
        <f t="shared" si="2"/>
        <v>2.8449999999999984</v>
      </c>
    </row>
    <row r="41" spans="1:2" x14ac:dyDescent="0.25">
      <c r="A41" s="88">
        <f t="shared" si="3"/>
        <v>1.8000000000000014</v>
      </c>
      <c r="B41" s="88">
        <f t="shared" si="2"/>
        <v>2.7199999999999984</v>
      </c>
    </row>
    <row r="42" spans="1:2" x14ac:dyDescent="0.25">
      <c r="A42" s="88">
        <f t="shared" si="3"/>
        <v>1.9000000000000015</v>
      </c>
      <c r="B42" s="88">
        <f t="shared" si="2"/>
        <v>2.6049999999999986</v>
      </c>
    </row>
    <row r="43" spans="1:2" x14ac:dyDescent="0.25">
      <c r="A43" s="88">
        <f t="shared" si="3"/>
        <v>2.0000000000000013</v>
      </c>
      <c r="B43" s="88">
        <f t="shared" si="2"/>
        <v>2.4999999999999987</v>
      </c>
    </row>
    <row r="44" spans="1:2" x14ac:dyDescent="0.25">
      <c r="A44" s="88">
        <f t="shared" si="3"/>
        <v>2.1000000000000014</v>
      </c>
      <c r="B44" s="88">
        <f t="shared" si="2"/>
        <v>2.4049999999999985</v>
      </c>
    </row>
    <row r="45" spans="1:2" x14ac:dyDescent="0.25">
      <c r="A45" s="88">
        <f t="shared" si="3"/>
        <v>2.2000000000000015</v>
      </c>
      <c r="B45" s="88">
        <f t="shared" si="2"/>
        <v>2.319999999999999</v>
      </c>
    </row>
    <row r="46" spans="1:2" x14ac:dyDescent="0.25">
      <c r="A46" s="88">
        <f t="shared" si="3"/>
        <v>2.3000000000000016</v>
      </c>
      <c r="B46" s="88">
        <f t="shared" si="2"/>
        <v>2.2449999999999988</v>
      </c>
    </row>
    <row r="47" spans="1:2" x14ac:dyDescent="0.25">
      <c r="A47" s="88">
        <f t="shared" si="3"/>
        <v>2.4000000000000017</v>
      </c>
      <c r="B47" s="88">
        <f t="shared" si="2"/>
        <v>2.1799999999999988</v>
      </c>
    </row>
    <row r="48" spans="1:2" x14ac:dyDescent="0.25">
      <c r="A48" s="88">
        <f t="shared" si="3"/>
        <v>2.5000000000000018</v>
      </c>
      <c r="B48" s="88">
        <f t="shared" si="2"/>
        <v>2.1249999999999991</v>
      </c>
    </row>
    <row r="49" spans="1:2" x14ac:dyDescent="0.25">
      <c r="A49" s="88">
        <f t="shared" si="3"/>
        <v>2.6000000000000019</v>
      </c>
      <c r="B49" s="88">
        <f t="shared" si="2"/>
        <v>2.0799999999999992</v>
      </c>
    </row>
    <row r="50" spans="1:2" x14ac:dyDescent="0.25">
      <c r="A50" s="88">
        <f t="shared" si="3"/>
        <v>2.700000000000002</v>
      </c>
      <c r="B50" s="88">
        <f t="shared" si="2"/>
        <v>2.0449999999999995</v>
      </c>
    </row>
    <row r="51" spans="1:2" x14ac:dyDescent="0.25">
      <c r="A51" s="88">
        <f t="shared" si="3"/>
        <v>2.800000000000002</v>
      </c>
      <c r="B51" s="88">
        <f t="shared" si="2"/>
        <v>2.0199999999999996</v>
      </c>
    </row>
    <row r="52" spans="1:2" x14ac:dyDescent="0.25">
      <c r="A52" s="88">
        <f t="shared" si="3"/>
        <v>2.9000000000000021</v>
      </c>
      <c r="B52" s="88">
        <f t="shared" si="2"/>
        <v>2.0049999999999999</v>
      </c>
    </row>
    <row r="53" spans="1:2" x14ac:dyDescent="0.25">
      <c r="A53" s="88">
        <f t="shared" si="3"/>
        <v>3.0000000000000022</v>
      </c>
      <c r="B53" s="88">
        <f t="shared" si="2"/>
        <v>2</v>
      </c>
    </row>
    <row r="54" spans="1:2" x14ac:dyDescent="0.25">
      <c r="A54" s="88">
        <f t="shared" si="3"/>
        <v>3.1000000000000023</v>
      </c>
      <c r="B54" s="88">
        <f t="shared" si="2"/>
        <v>2.0050000000000003</v>
      </c>
    </row>
    <row r="55" spans="1:2" x14ac:dyDescent="0.25">
      <c r="A55" s="88">
        <f t="shared" si="3"/>
        <v>3.2000000000000024</v>
      </c>
      <c r="B55" s="88">
        <f t="shared" si="2"/>
        <v>2.0200000000000005</v>
      </c>
    </row>
    <row r="56" spans="1:2" x14ac:dyDescent="0.25">
      <c r="A56" s="88">
        <f t="shared" si="3"/>
        <v>3.3000000000000025</v>
      </c>
      <c r="B56" s="88">
        <f t="shared" si="2"/>
        <v>2.0450000000000008</v>
      </c>
    </row>
    <row r="57" spans="1:2" x14ac:dyDescent="0.25">
      <c r="A57" s="88">
        <f t="shared" si="3"/>
        <v>3.4000000000000026</v>
      </c>
      <c r="B57" s="88">
        <f t="shared" si="2"/>
        <v>2.080000000000001</v>
      </c>
    </row>
    <row r="58" spans="1:2" x14ac:dyDescent="0.25">
      <c r="A58" s="88">
        <f t="shared" si="3"/>
        <v>3.5000000000000027</v>
      </c>
      <c r="B58" s="88">
        <f t="shared" si="2"/>
        <v>2.1250000000000013</v>
      </c>
    </row>
    <row r="59" spans="1:2" x14ac:dyDescent="0.25">
      <c r="A59" s="88">
        <f t="shared" si="3"/>
        <v>3.6000000000000028</v>
      </c>
      <c r="B59" s="88">
        <f t="shared" si="2"/>
        <v>2.1800000000000015</v>
      </c>
    </row>
    <row r="60" spans="1:2" x14ac:dyDescent="0.25">
      <c r="A60" s="88">
        <f t="shared" si="3"/>
        <v>3.7000000000000028</v>
      </c>
      <c r="B60" s="88">
        <f t="shared" si="2"/>
        <v>2.2450000000000019</v>
      </c>
    </row>
    <row r="61" spans="1:2" x14ac:dyDescent="0.25">
      <c r="A61" s="88">
        <f t="shared" si="3"/>
        <v>3.8000000000000029</v>
      </c>
      <c r="B61" s="88">
        <f t="shared" si="2"/>
        <v>2.3200000000000025</v>
      </c>
    </row>
    <row r="62" spans="1:2" x14ac:dyDescent="0.25">
      <c r="A62" s="88">
        <f t="shared" si="3"/>
        <v>3.900000000000003</v>
      </c>
      <c r="B62" s="88">
        <f t="shared" si="2"/>
        <v>2.4050000000000029</v>
      </c>
    </row>
    <row r="63" spans="1:2" x14ac:dyDescent="0.25">
      <c r="A63" s="88">
        <f t="shared" si="3"/>
        <v>4.0000000000000027</v>
      </c>
      <c r="B63" s="88">
        <f t="shared" si="2"/>
        <v>2.5000000000000027</v>
      </c>
    </row>
    <row r="64" spans="1:2" x14ac:dyDescent="0.25">
      <c r="A64" s="88">
        <f t="shared" si="3"/>
        <v>4.1000000000000023</v>
      </c>
      <c r="B64" s="88">
        <f t="shared" si="2"/>
        <v>2.6050000000000026</v>
      </c>
    </row>
    <row r="65" spans="1:2" x14ac:dyDescent="0.25">
      <c r="A65" s="88">
        <f t="shared" si="3"/>
        <v>4.200000000000002</v>
      </c>
      <c r="B65" s="88">
        <f t="shared" si="2"/>
        <v>2.7200000000000024</v>
      </c>
    </row>
    <row r="66" spans="1:2" x14ac:dyDescent="0.25">
      <c r="A66" s="88">
        <f t="shared" si="3"/>
        <v>4.3000000000000016</v>
      </c>
      <c r="B66" s="88">
        <f t="shared" si="2"/>
        <v>2.845000000000002</v>
      </c>
    </row>
    <row r="67" spans="1:2" x14ac:dyDescent="0.25">
      <c r="A67" s="88">
        <f t="shared" si="3"/>
        <v>4.4000000000000012</v>
      </c>
      <c r="B67" s="88">
        <f t="shared" ref="B67:B98" si="4">(1/2)*POWER(A67-3,2)+2</f>
        <v>2.9800000000000018</v>
      </c>
    </row>
    <row r="68" spans="1:2" x14ac:dyDescent="0.25">
      <c r="A68" s="88">
        <f t="shared" ref="A68:A93" si="5">A67+$B$1</f>
        <v>4.5000000000000009</v>
      </c>
      <c r="B68" s="88">
        <f t="shared" si="4"/>
        <v>3.1250000000000013</v>
      </c>
    </row>
    <row r="69" spans="1:2" x14ac:dyDescent="0.25">
      <c r="A69" s="88">
        <f t="shared" si="5"/>
        <v>4.6000000000000005</v>
      </c>
      <c r="B69" s="88">
        <f t="shared" si="4"/>
        <v>3.2800000000000011</v>
      </c>
    </row>
    <row r="70" spans="1:2" x14ac:dyDescent="0.25">
      <c r="A70" s="88">
        <f t="shared" si="5"/>
        <v>4.7</v>
      </c>
      <c r="B70" s="88">
        <f t="shared" si="4"/>
        <v>3.4450000000000003</v>
      </c>
    </row>
    <row r="71" spans="1:2" x14ac:dyDescent="0.25">
      <c r="A71" s="88">
        <f t="shared" si="5"/>
        <v>4.8</v>
      </c>
      <c r="B71" s="88">
        <f t="shared" si="4"/>
        <v>3.6199999999999997</v>
      </c>
    </row>
    <row r="72" spans="1:2" x14ac:dyDescent="0.25">
      <c r="A72" s="88">
        <f t="shared" si="5"/>
        <v>4.8999999999999995</v>
      </c>
      <c r="B72" s="88">
        <f t="shared" si="4"/>
        <v>3.8049999999999988</v>
      </c>
    </row>
    <row r="73" spans="1:2" x14ac:dyDescent="0.25">
      <c r="A73" s="88">
        <f t="shared" si="5"/>
        <v>4.9999999999999991</v>
      </c>
      <c r="B73" s="88">
        <f t="shared" si="4"/>
        <v>3.9999999999999982</v>
      </c>
    </row>
    <row r="74" spans="1:2" x14ac:dyDescent="0.25">
      <c r="A74" s="88">
        <f t="shared" si="5"/>
        <v>5.0999999999999988</v>
      </c>
      <c r="B74" s="88">
        <f t="shared" si="4"/>
        <v>4.2049999999999974</v>
      </c>
    </row>
    <row r="75" spans="1:2" x14ac:dyDescent="0.25">
      <c r="A75" s="88">
        <f t="shared" si="5"/>
        <v>5.1999999999999984</v>
      </c>
      <c r="B75" s="88">
        <f t="shared" si="4"/>
        <v>4.4199999999999964</v>
      </c>
    </row>
    <row r="76" spans="1:2" x14ac:dyDescent="0.25">
      <c r="A76" s="88">
        <f t="shared" si="5"/>
        <v>5.299999999999998</v>
      </c>
      <c r="B76" s="88">
        <f t="shared" si="4"/>
        <v>4.644999999999996</v>
      </c>
    </row>
    <row r="77" spans="1:2" x14ac:dyDescent="0.25">
      <c r="A77" s="88">
        <f t="shared" si="5"/>
        <v>5.3999999999999977</v>
      </c>
      <c r="B77" s="88">
        <f t="shared" si="4"/>
        <v>4.8799999999999946</v>
      </c>
    </row>
    <row r="78" spans="1:2" x14ac:dyDescent="0.25">
      <c r="A78" s="88">
        <f t="shared" si="5"/>
        <v>5.4999999999999973</v>
      </c>
      <c r="B78" s="88">
        <f t="shared" si="4"/>
        <v>5.1249999999999929</v>
      </c>
    </row>
    <row r="79" spans="1:2" x14ac:dyDescent="0.25">
      <c r="A79" s="88">
        <f t="shared" si="5"/>
        <v>5.599999999999997</v>
      </c>
      <c r="B79" s="88">
        <f t="shared" si="4"/>
        <v>5.3799999999999919</v>
      </c>
    </row>
    <row r="80" spans="1:2" x14ac:dyDescent="0.25">
      <c r="A80" s="88">
        <f t="shared" si="5"/>
        <v>5.6999999999999966</v>
      </c>
      <c r="B80" s="88">
        <f t="shared" si="4"/>
        <v>5.6449999999999907</v>
      </c>
    </row>
    <row r="81" spans="1:2" x14ac:dyDescent="0.25">
      <c r="A81" s="88">
        <f t="shared" si="5"/>
        <v>5.7999999999999963</v>
      </c>
      <c r="B81" s="88">
        <f t="shared" si="4"/>
        <v>5.9199999999999893</v>
      </c>
    </row>
    <row r="82" spans="1:2" x14ac:dyDescent="0.25">
      <c r="A82" s="88">
        <f t="shared" si="5"/>
        <v>5.8999999999999959</v>
      </c>
      <c r="B82" s="88">
        <f t="shared" si="4"/>
        <v>6.2049999999999885</v>
      </c>
    </row>
    <row r="83" spans="1:2" x14ac:dyDescent="0.25">
      <c r="A83" s="88">
        <f t="shared" si="5"/>
        <v>5.9999999999999956</v>
      </c>
      <c r="B83" s="88">
        <f t="shared" si="4"/>
        <v>6.4999999999999867</v>
      </c>
    </row>
    <row r="84" spans="1:2" x14ac:dyDescent="0.25">
      <c r="A84" s="88">
        <f t="shared" si="5"/>
        <v>6.0999999999999952</v>
      </c>
      <c r="B84" s="88">
        <f t="shared" si="4"/>
        <v>6.8049999999999855</v>
      </c>
    </row>
    <row r="85" spans="1:2" x14ac:dyDescent="0.25">
      <c r="A85" s="88">
        <f t="shared" si="5"/>
        <v>6.1999999999999948</v>
      </c>
      <c r="B85" s="88">
        <f t="shared" si="4"/>
        <v>7.1199999999999832</v>
      </c>
    </row>
    <row r="86" spans="1:2" x14ac:dyDescent="0.25">
      <c r="A86" s="88">
        <f t="shared" si="5"/>
        <v>6.2999999999999945</v>
      </c>
      <c r="B86" s="88">
        <f t="shared" si="4"/>
        <v>7.4449999999999816</v>
      </c>
    </row>
    <row r="87" spans="1:2" x14ac:dyDescent="0.25">
      <c r="A87" s="88">
        <f t="shared" si="5"/>
        <v>6.3999999999999941</v>
      </c>
      <c r="B87" s="88">
        <f t="shared" si="4"/>
        <v>7.7799999999999798</v>
      </c>
    </row>
    <row r="88" spans="1:2" x14ac:dyDescent="0.25">
      <c r="A88" s="88">
        <f t="shared" si="5"/>
        <v>6.4999999999999938</v>
      </c>
      <c r="B88" s="88">
        <f t="shared" si="4"/>
        <v>8.1249999999999787</v>
      </c>
    </row>
    <row r="89" spans="1:2" x14ac:dyDescent="0.25">
      <c r="A89" s="88">
        <f t="shared" si="5"/>
        <v>6.5999999999999934</v>
      </c>
      <c r="B89" s="88">
        <f t="shared" si="4"/>
        <v>8.4799999999999756</v>
      </c>
    </row>
    <row r="90" spans="1:2" x14ac:dyDescent="0.25">
      <c r="A90" s="88">
        <f t="shared" si="5"/>
        <v>6.6999999999999931</v>
      </c>
      <c r="B90" s="88">
        <f t="shared" si="4"/>
        <v>8.844999999999974</v>
      </c>
    </row>
    <row r="91" spans="1:2" x14ac:dyDescent="0.25">
      <c r="A91" s="88">
        <f t="shared" si="5"/>
        <v>6.7999999999999927</v>
      </c>
      <c r="B91" s="88">
        <f t="shared" si="4"/>
        <v>9.2199999999999722</v>
      </c>
    </row>
    <row r="92" spans="1:2" x14ac:dyDescent="0.25">
      <c r="A92" s="88">
        <f t="shared" si="5"/>
        <v>6.8999999999999924</v>
      </c>
      <c r="B92" s="88">
        <f t="shared" si="4"/>
        <v>9.6049999999999702</v>
      </c>
    </row>
    <row r="93" spans="1:2" x14ac:dyDescent="0.25">
      <c r="A93" s="88">
        <f t="shared" si="5"/>
        <v>6.999999999999992</v>
      </c>
      <c r="B93" s="88">
        <f t="shared" si="4"/>
        <v>9.999999999999968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13" sqref="B13"/>
    </sheetView>
  </sheetViews>
  <sheetFormatPr defaultRowHeight="15" x14ac:dyDescent="0.25"/>
  <cols>
    <col min="1" max="16384" width="9.140625" style="88"/>
  </cols>
  <sheetData>
    <row r="1" spans="1:2" x14ac:dyDescent="0.25">
      <c r="B1" s="88">
        <v>0.2</v>
      </c>
    </row>
    <row r="2" spans="1:2" x14ac:dyDescent="0.25">
      <c r="A2" s="88" t="s">
        <v>148</v>
      </c>
      <c r="B2" s="88" t="s">
        <v>147</v>
      </c>
    </row>
    <row r="3" spans="1:2" x14ac:dyDescent="0.25">
      <c r="A3" s="88">
        <v>-3</v>
      </c>
      <c r="B3" s="88">
        <f t="shared" ref="B3:B33" si="0">IMABS(A3)</f>
        <v>3</v>
      </c>
    </row>
    <row r="4" spans="1:2" x14ac:dyDescent="0.25">
      <c r="A4" s="88">
        <f t="shared" ref="A4:A33" si="1">A3+$B$1</f>
        <v>-2.8</v>
      </c>
      <c r="B4" s="88">
        <f t="shared" si="0"/>
        <v>2.8</v>
      </c>
    </row>
    <row r="5" spans="1:2" x14ac:dyDescent="0.25">
      <c r="A5" s="88">
        <f t="shared" si="1"/>
        <v>-2.5999999999999996</v>
      </c>
      <c r="B5" s="88">
        <f t="shared" si="0"/>
        <v>2.5999999999999996</v>
      </c>
    </row>
    <row r="6" spans="1:2" x14ac:dyDescent="0.25">
      <c r="A6" s="88">
        <f t="shared" si="1"/>
        <v>-2.3999999999999995</v>
      </c>
      <c r="B6" s="88">
        <f t="shared" si="0"/>
        <v>2.3999999999999995</v>
      </c>
    </row>
    <row r="7" spans="1:2" x14ac:dyDescent="0.25">
      <c r="A7" s="88">
        <f t="shared" si="1"/>
        <v>-2.1999999999999993</v>
      </c>
      <c r="B7" s="88">
        <f t="shared" si="0"/>
        <v>2.1999999999999993</v>
      </c>
    </row>
    <row r="8" spans="1:2" x14ac:dyDescent="0.25">
      <c r="A8" s="88">
        <f t="shared" si="1"/>
        <v>-1.9999999999999993</v>
      </c>
      <c r="B8" s="88">
        <f t="shared" si="0"/>
        <v>1.9999999999999993</v>
      </c>
    </row>
    <row r="9" spans="1:2" x14ac:dyDescent="0.25">
      <c r="A9" s="88">
        <f t="shared" si="1"/>
        <v>-1.7999999999999994</v>
      </c>
      <c r="B9" s="88">
        <f t="shared" si="0"/>
        <v>1.7999999999999994</v>
      </c>
    </row>
    <row r="10" spans="1:2" x14ac:dyDescent="0.25">
      <c r="A10" s="88">
        <f t="shared" si="1"/>
        <v>-1.5999999999999994</v>
      </c>
      <c r="B10" s="88">
        <f t="shared" si="0"/>
        <v>1.5999999999999994</v>
      </c>
    </row>
    <row r="11" spans="1:2" x14ac:dyDescent="0.25">
      <c r="A11" s="88">
        <f t="shared" si="1"/>
        <v>-1.3999999999999995</v>
      </c>
      <c r="B11" s="88">
        <f t="shared" si="0"/>
        <v>1.3999999999999995</v>
      </c>
    </row>
    <row r="12" spans="1:2" x14ac:dyDescent="0.25">
      <c r="A12" s="88">
        <f t="shared" si="1"/>
        <v>-1.1999999999999995</v>
      </c>
      <c r="B12" s="88">
        <f t="shared" si="0"/>
        <v>1.1999999999999995</v>
      </c>
    </row>
    <row r="13" spans="1:2" x14ac:dyDescent="0.25">
      <c r="A13" s="88">
        <f t="shared" si="1"/>
        <v>-0.99999999999999956</v>
      </c>
      <c r="B13" s="88">
        <f t="shared" si="0"/>
        <v>0.99999999999999956</v>
      </c>
    </row>
    <row r="14" spans="1:2" x14ac:dyDescent="0.25">
      <c r="A14" s="88">
        <f t="shared" si="1"/>
        <v>-0.7999999999999996</v>
      </c>
      <c r="B14" s="88">
        <f t="shared" si="0"/>
        <v>0.7999999999999996</v>
      </c>
    </row>
    <row r="15" spans="1:2" x14ac:dyDescent="0.25">
      <c r="A15" s="88">
        <f t="shared" si="1"/>
        <v>-0.59999999999999964</v>
      </c>
      <c r="B15" s="88">
        <f t="shared" si="0"/>
        <v>0.59999999999999964</v>
      </c>
    </row>
    <row r="16" spans="1:2" x14ac:dyDescent="0.25">
      <c r="A16" s="88">
        <f t="shared" si="1"/>
        <v>-0.39999999999999963</v>
      </c>
      <c r="B16" s="88">
        <f t="shared" si="0"/>
        <v>0.39999999999999963</v>
      </c>
    </row>
    <row r="17" spans="1:2" x14ac:dyDescent="0.25">
      <c r="A17" s="88">
        <f t="shared" si="1"/>
        <v>-0.19999999999999962</v>
      </c>
      <c r="B17" s="88">
        <f t="shared" si="0"/>
        <v>0.19999999999999962</v>
      </c>
    </row>
    <row r="18" spans="1:2" x14ac:dyDescent="0.25">
      <c r="A18" s="88">
        <f t="shared" si="1"/>
        <v>3.8857805861880479E-16</v>
      </c>
      <c r="B18" s="88">
        <f t="shared" si="0"/>
        <v>3.8857805861880479E-16</v>
      </c>
    </row>
    <row r="19" spans="1:2" x14ac:dyDescent="0.25">
      <c r="A19" s="88">
        <f t="shared" si="1"/>
        <v>0.2000000000000004</v>
      </c>
      <c r="B19" s="88">
        <f t="shared" si="0"/>
        <v>0.2000000000000004</v>
      </c>
    </row>
    <row r="20" spans="1:2" x14ac:dyDescent="0.25">
      <c r="A20" s="88">
        <f t="shared" si="1"/>
        <v>0.40000000000000041</v>
      </c>
      <c r="B20" s="88">
        <f t="shared" si="0"/>
        <v>0.40000000000000041</v>
      </c>
    </row>
    <row r="21" spans="1:2" x14ac:dyDescent="0.25">
      <c r="A21" s="88">
        <f t="shared" si="1"/>
        <v>0.60000000000000042</v>
      </c>
      <c r="B21" s="88">
        <f t="shared" si="0"/>
        <v>0.60000000000000042</v>
      </c>
    </row>
    <row r="22" spans="1:2" x14ac:dyDescent="0.25">
      <c r="A22" s="88">
        <f t="shared" si="1"/>
        <v>0.80000000000000049</v>
      </c>
      <c r="B22" s="88">
        <f t="shared" si="0"/>
        <v>0.80000000000000049</v>
      </c>
    </row>
    <row r="23" spans="1:2" x14ac:dyDescent="0.25">
      <c r="A23" s="88">
        <f t="shared" si="1"/>
        <v>1.0000000000000004</v>
      </c>
      <c r="B23" s="88">
        <f t="shared" si="0"/>
        <v>1.0000000000000004</v>
      </c>
    </row>
    <row r="24" spans="1:2" x14ac:dyDescent="0.25">
      <c r="A24" s="88">
        <f t="shared" si="1"/>
        <v>1.2000000000000004</v>
      </c>
      <c r="B24" s="88">
        <f t="shared" si="0"/>
        <v>1.2000000000000004</v>
      </c>
    </row>
    <row r="25" spans="1:2" x14ac:dyDescent="0.25">
      <c r="A25" s="88">
        <f t="shared" si="1"/>
        <v>1.4000000000000004</v>
      </c>
      <c r="B25" s="88">
        <f t="shared" si="0"/>
        <v>1.4000000000000004</v>
      </c>
    </row>
    <row r="26" spans="1:2" x14ac:dyDescent="0.25">
      <c r="A26" s="88">
        <f t="shared" si="1"/>
        <v>1.6000000000000003</v>
      </c>
      <c r="B26" s="88">
        <f t="shared" si="0"/>
        <v>1.6000000000000003</v>
      </c>
    </row>
    <row r="27" spans="1:2" x14ac:dyDescent="0.25">
      <c r="A27" s="88">
        <f t="shared" si="1"/>
        <v>1.8000000000000003</v>
      </c>
      <c r="B27" s="88">
        <f t="shared" si="0"/>
        <v>1.8000000000000003</v>
      </c>
    </row>
    <row r="28" spans="1:2" x14ac:dyDescent="0.25">
      <c r="A28" s="88">
        <f t="shared" si="1"/>
        <v>2.0000000000000004</v>
      </c>
      <c r="B28" s="88">
        <f t="shared" si="0"/>
        <v>2.0000000000000004</v>
      </c>
    </row>
    <row r="29" spans="1:2" x14ac:dyDescent="0.25">
      <c r="A29" s="88">
        <f t="shared" si="1"/>
        <v>2.2000000000000006</v>
      </c>
      <c r="B29" s="88">
        <f t="shared" si="0"/>
        <v>2.2000000000000006</v>
      </c>
    </row>
    <row r="30" spans="1:2" x14ac:dyDescent="0.25">
      <c r="A30" s="88">
        <f t="shared" si="1"/>
        <v>2.4000000000000008</v>
      </c>
      <c r="B30" s="88">
        <f t="shared" si="0"/>
        <v>2.4000000000000008</v>
      </c>
    </row>
    <row r="31" spans="1:2" x14ac:dyDescent="0.25">
      <c r="A31" s="88">
        <f t="shared" si="1"/>
        <v>2.600000000000001</v>
      </c>
      <c r="B31" s="88">
        <f t="shared" si="0"/>
        <v>2.600000000000001</v>
      </c>
    </row>
    <row r="32" spans="1:2" x14ac:dyDescent="0.25">
      <c r="A32" s="88">
        <f t="shared" si="1"/>
        <v>2.8000000000000012</v>
      </c>
      <c r="B32" s="88">
        <f t="shared" si="0"/>
        <v>2.8000000000000012</v>
      </c>
    </row>
    <row r="33" spans="1:2" x14ac:dyDescent="0.25">
      <c r="A33" s="88">
        <f t="shared" si="1"/>
        <v>3.0000000000000013</v>
      </c>
      <c r="B33" s="88">
        <f t="shared" si="0"/>
        <v>3.0000000000000013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B13" sqref="B13"/>
    </sheetView>
  </sheetViews>
  <sheetFormatPr defaultRowHeight="15" x14ac:dyDescent="0.25"/>
  <cols>
    <col min="1" max="16384" width="9.140625" style="88"/>
  </cols>
  <sheetData>
    <row r="1" spans="1:2" x14ac:dyDescent="0.25">
      <c r="B1" s="88">
        <v>0.1</v>
      </c>
    </row>
    <row r="2" spans="1:2" x14ac:dyDescent="0.25">
      <c r="A2" s="88" t="s">
        <v>148</v>
      </c>
      <c r="B2" s="88" t="s">
        <v>147</v>
      </c>
    </row>
    <row r="3" spans="1:2" x14ac:dyDescent="0.25">
      <c r="A3" s="88">
        <v>-3</v>
      </c>
      <c r="B3" s="88">
        <f t="shared" ref="B3:B34" si="0">(1/8)*POWER(A3,4)-POWER(A3,2)</f>
        <v>1.125</v>
      </c>
    </row>
    <row r="4" spans="1:2" x14ac:dyDescent="0.25">
      <c r="A4" s="88">
        <f t="shared" ref="A4:A35" si="1">A3+$B$1</f>
        <v>-2.9</v>
      </c>
      <c r="B4" s="88">
        <f t="shared" si="0"/>
        <v>0.43101249999999958</v>
      </c>
    </row>
    <row r="5" spans="1:2" x14ac:dyDescent="0.25">
      <c r="A5" s="88">
        <f t="shared" si="1"/>
        <v>-2.8</v>
      </c>
      <c r="B5" s="88">
        <f t="shared" si="0"/>
        <v>-0.15680000000000138</v>
      </c>
    </row>
    <row r="6" spans="1:2" x14ac:dyDescent="0.25">
      <c r="A6" s="88">
        <f t="shared" si="1"/>
        <v>-2.6999999999999997</v>
      </c>
      <c r="B6" s="88">
        <f t="shared" si="0"/>
        <v>-0.6469875000000016</v>
      </c>
    </row>
    <row r="7" spans="1:2" x14ac:dyDescent="0.25">
      <c r="A7" s="88">
        <f t="shared" si="1"/>
        <v>-2.5999999999999996</v>
      </c>
      <c r="B7" s="88">
        <f t="shared" si="0"/>
        <v>-1.0478000000000014</v>
      </c>
    </row>
    <row r="8" spans="1:2" x14ac:dyDescent="0.25">
      <c r="A8" s="88">
        <f t="shared" si="1"/>
        <v>-2.4999999999999996</v>
      </c>
      <c r="B8" s="88">
        <f t="shared" si="0"/>
        <v>-1.3671875000000009</v>
      </c>
    </row>
    <row r="9" spans="1:2" x14ac:dyDescent="0.25">
      <c r="A9" s="88">
        <f t="shared" si="1"/>
        <v>-2.3999999999999995</v>
      </c>
      <c r="B9" s="88">
        <f t="shared" si="0"/>
        <v>-1.6128000000000009</v>
      </c>
    </row>
    <row r="10" spans="1:2" x14ac:dyDescent="0.25">
      <c r="A10" s="88">
        <f t="shared" si="1"/>
        <v>-2.2999999999999994</v>
      </c>
      <c r="B10" s="88">
        <f t="shared" si="0"/>
        <v>-1.7919875000000007</v>
      </c>
    </row>
    <row r="11" spans="1:2" x14ac:dyDescent="0.25">
      <c r="A11" s="88">
        <f t="shared" si="1"/>
        <v>-2.1999999999999993</v>
      </c>
      <c r="B11" s="88">
        <f t="shared" si="0"/>
        <v>-1.9118000000000004</v>
      </c>
    </row>
    <row r="12" spans="1:2" x14ac:dyDescent="0.25">
      <c r="A12" s="88">
        <f t="shared" si="1"/>
        <v>-2.0999999999999992</v>
      </c>
      <c r="B12" s="88">
        <f t="shared" si="0"/>
        <v>-1.9789875000000006</v>
      </c>
    </row>
    <row r="13" spans="1:2" x14ac:dyDescent="0.25">
      <c r="A13" s="88">
        <f t="shared" si="1"/>
        <v>-1.9999999999999991</v>
      </c>
      <c r="B13" s="88">
        <f t="shared" si="0"/>
        <v>-2</v>
      </c>
    </row>
    <row r="14" spans="1:2" x14ac:dyDescent="0.25">
      <c r="A14" s="88">
        <f t="shared" si="1"/>
        <v>-1.899999999999999</v>
      </c>
      <c r="B14" s="88">
        <f t="shared" si="0"/>
        <v>-1.9809874999999997</v>
      </c>
    </row>
    <row r="15" spans="1:2" x14ac:dyDescent="0.25">
      <c r="A15" s="88">
        <f t="shared" si="1"/>
        <v>-1.7999999999999989</v>
      </c>
      <c r="B15" s="88">
        <f t="shared" si="0"/>
        <v>-1.9277999999999993</v>
      </c>
    </row>
    <row r="16" spans="1:2" x14ac:dyDescent="0.25">
      <c r="A16" s="88">
        <f t="shared" si="1"/>
        <v>-1.6999999999999988</v>
      </c>
      <c r="B16" s="88">
        <f t="shared" si="0"/>
        <v>-1.845987499999999</v>
      </c>
    </row>
    <row r="17" spans="1:2" x14ac:dyDescent="0.25">
      <c r="A17" s="88">
        <f t="shared" si="1"/>
        <v>-1.5999999999999988</v>
      </c>
      <c r="B17" s="88">
        <f t="shared" si="0"/>
        <v>-1.7407999999999986</v>
      </c>
    </row>
    <row r="18" spans="1:2" x14ac:dyDescent="0.25">
      <c r="A18" s="88">
        <f t="shared" si="1"/>
        <v>-1.4999999999999987</v>
      </c>
      <c r="B18" s="88">
        <f t="shared" si="0"/>
        <v>-1.6171874999999982</v>
      </c>
    </row>
    <row r="19" spans="1:2" x14ac:dyDescent="0.25">
      <c r="A19" s="88">
        <f t="shared" si="1"/>
        <v>-1.3999999999999986</v>
      </c>
      <c r="B19" s="88">
        <f t="shared" si="0"/>
        <v>-1.479799999999998</v>
      </c>
    </row>
    <row r="20" spans="1:2" x14ac:dyDescent="0.25">
      <c r="A20" s="88">
        <f t="shared" si="1"/>
        <v>-1.2999999999999985</v>
      </c>
      <c r="B20" s="88">
        <f t="shared" si="0"/>
        <v>-1.3329874999999978</v>
      </c>
    </row>
    <row r="21" spans="1:2" x14ac:dyDescent="0.25">
      <c r="A21" s="88">
        <f t="shared" si="1"/>
        <v>-1.1999999999999984</v>
      </c>
      <c r="B21" s="88">
        <f t="shared" si="0"/>
        <v>-1.1807999999999976</v>
      </c>
    </row>
    <row r="22" spans="1:2" x14ac:dyDescent="0.25">
      <c r="A22" s="88">
        <f t="shared" si="1"/>
        <v>-1.0999999999999983</v>
      </c>
      <c r="B22" s="88">
        <f t="shared" si="0"/>
        <v>-1.0269874999999973</v>
      </c>
    </row>
    <row r="23" spans="1:2" x14ac:dyDescent="0.25">
      <c r="A23" s="88">
        <f t="shared" si="1"/>
        <v>-0.99999999999999833</v>
      </c>
      <c r="B23" s="88">
        <f t="shared" si="0"/>
        <v>-0.87499999999999756</v>
      </c>
    </row>
    <row r="24" spans="1:2" x14ac:dyDescent="0.25">
      <c r="A24" s="88">
        <f t="shared" si="1"/>
        <v>-0.89999999999999836</v>
      </c>
      <c r="B24" s="88">
        <f t="shared" si="0"/>
        <v>-0.72798749999999768</v>
      </c>
    </row>
    <row r="25" spans="1:2" x14ac:dyDescent="0.25">
      <c r="A25" s="88">
        <f t="shared" si="1"/>
        <v>-0.79999999999999838</v>
      </c>
      <c r="B25" s="88">
        <f t="shared" si="0"/>
        <v>-0.58879999999999788</v>
      </c>
    </row>
    <row r="26" spans="1:2" x14ac:dyDescent="0.25">
      <c r="A26" s="88">
        <f t="shared" si="1"/>
        <v>-0.6999999999999984</v>
      </c>
      <c r="B26" s="88">
        <f t="shared" si="0"/>
        <v>-0.45998749999999805</v>
      </c>
    </row>
    <row r="27" spans="1:2" x14ac:dyDescent="0.25">
      <c r="A27" s="88">
        <f t="shared" si="1"/>
        <v>-0.59999999999999842</v>
      </c>
      <c r="B27" s="88">
        <f t="shared" si="0"/>
        <v>-0.34379999999999827</v>
      </c>
    </row>
    <row r="28" spans="1:2" x14ac:dyDescent="0.25">
      <c r="A28" s="88">
        <f t="shared" si="1"/>
        <v>-0.49999999999999845</v>
      </c>
      <c r="B28" s="88">
        <f t="shared" si="0"/>
        <v>-0.24218749999999856</v>
      </c>
    </row>
    <row r="29" spans="1:2" x14ac:dyDescent="0.25">
      <c r="A29" s="88">
        <f t="shared" si="1"/>
        <v>-0.39999999999999847</v>
      </c>
      <c r="B29" s="88">
        <f t="shared" si="0"/>
        <v>-0.15679999999999883</v>
      </c>
    </row>
    <row r="30" spans="1:2" x14ac:dyDescent="0.25">
      <c r="A30" s="88">
        <f t="shared" si="1"/>
        <v>-0.29999999999999849</v>
      </c>
      <c r="B30" s="88">
        <f t="shared" si="0"/>
        <v>-8.8987499999999109E-2</v>
      </c>
    </row>
    <row r="31" spans="1:2" x14ac:dyDescent="0.25">
      <c r="A31" s="88">
        <f t="shared" si="1"/>
        <v>-0.19999999999999848</v>
      </c>
      <c r="B31" s="88">
        <f t="shared" si="0"/>
        <v>-3.9799999999999405E-2</v>
      </c>
    </row>
    <row r="32" spans="1:2" x14ac:dyDescent="0.25">
      <c r="A32" s="88">
        <f t="shared" si="1"/>
        <v>-9.9999999999998479E-2</v>
      </c>
      <c r="B32" s="88">
        <f t="shared" si="0"/>
        <v>-9.987499999999698E-3</v>
      </c>
    </row>
    <row r="33" spans="1:2" x14ac:dyDescent="0.25">
      <c r="A33" s="88">
        <f t="shared" si="1"/>
        <v>1.5265566588595902E-15</v>
      </c>
      <c r="B33" s="88">
        <f t="shared" si="0"/>
        <v>-2.3303752327085554E-30</v>
      </c>
    </row>
    <row r="34" spans="1:2" x14ac:dyDescent="0.25">
      <c r="A34" s="88">
        <f t="shared" si="1"/>
        <v>0.10000000000000153</v>
      </c>
      <c r="B34" s="88">
        <f t="shared" si="0"/>
        <v>-9.9875000000003069E-3</v>
      </c>
    </row>
    <row r="35" spans="1:2" x14ac:dyDescent="0.25">
      <c r="A35" s="88">
        <f t="shared" si="1"/>
        <v>0.20000000000000154</v>
      </c>
      <c r="B35" s="88">
        <f t="shared" ref="B35:B66" si="2">(1/8)*POWER(A35,4)-POWER(A35,2)</f>
        <v>-3.9800000000000613E-2</v>
      </c>
    </row>
    <row r="36" spans="1:2" x14ac:dyDescent="0.25">
      <c r="A36" s="88">
        <f t="shared" ref="A36:A63" si="3">A35+$B$1</f>
        <v>0.30000000000000154</v>
      </c>
      <c r="B36" s="88">
        <f t="shared" si="2"/>
        <v>-8.8987500000000899E-2</v>
      </c>
    </row>
    <row r="37" spans="1:2" x14ac:dyDescent="0.25">
      <c r="A37" s="88">
        <f t="shared" si="3"/>
        <v>0.40000000000000158</v>
      </c>
      <c r="B37" s="88">
        <f t="shared" si="2"/>
        <v>-0.15680000000000122</v>
      </c>
    </row>
    <row r="38" spans="1:2" x14ac:dyDescent="0.25">
      <c r="A38" s="88">
        <f t="shared" si="3"/>
        <v>0.50000000000000155</v>
      </c>
      <c r="B38" s="88">
        <f t="shared" si="2"/>
        <v>-0.24218750000000144</v>
      </c>
    </row>
    <row r="39" spans="1:2" x14ac:dyDescent="0.25">
      <c r="A39" s="88">
        <f t="shared" si="3"/>
        <v>0.60000000000000153</v>
      </c>
      <c r="B39" s="88">
        <f t="shared" si="2"/>
        <v>-0.34380000000000166</v>
      </c>
    </row>
    <row r="40" spans="1:2" x14ac:dyDescent="0.25">
      <c r="A40" s="88">
        <f t="shared" si="3"/>
        <v>0.70000000000000151</v>
      </c>
      <c r="B40" s="88">
        <f t="shared" si="2"/>
        <v>-0.45998750000000183</v>
      </c>
    </row>
    <row r="41" spans="1:2" x14ac:dyDescent="0.25">
      <c r="A41" s="88">
        <f t="shared" si="3"/>
        <v>0.80000000000000149</v>
      </c>
      <c r="B41" s="88">
        <f t="shared" si="2"/>
        <v>-0.58880000000000199</v>
      </c>
    </row>
    <row r="42" spans="1:2" x14ac:dyDescent="0.25">
      <c r="A42" s="88">
        <f t="shared" si="3"/>
        <v>0.90000000000000147</v>
      </c>
      <c r="B42" s="88">
        <f t="shared" si="2"/>
        <v>-0.72798750000000212</v>
      </c>
    </row>
    <row r="43" spans="1:2" x14ac:dyDescent="0.25">
      <c r="A43" s="88">
        <f t="shared" si="3"/>
        <v>1.0000000000000016</v>
      </c>
      <c r="B43" s="88">
        <f t="shared" si="2"/>
        <v>-0.87500000000000233</v>
      </c>
    </row>
    <row r="44" spans="1:2" x14ac:dyDescent="0.25">
      <c r="A44" s="88">
        <f t="shared" si="3"/>
        <v>1.1000000000000016</v>
      </c>
      <c r="B44" s="88">
        <f t="shared" si="2"/>
        <v>-1.0269875000000024</v>
      </c>
    </row>
    <row r="45" spans="1:2" x14ac:dyDescent="0.25">
      <c r="A45" s="88">
        <f t="shared" si="3"/>
        <v>1.2000000000000017</v>
      </c>
      <c r="B45" s="88">
        <f t="shared" si="2"/>
        <v>-1.1808000000000027</v>
      </c>
    </row>
    <row r="46" spans="1:2" x14ac:dyDescent="0.25">
      <c r="A46" s="88">
        <f t="shared" si="3"/>
        <v>1.3000000000000018</v>
      </c>
      <c r="B46" s="88">
        <f t="shared" si="2"/>
        <v>-1.3329875000000029</v>
      </c>
    </row>
    <row r="47" spans="1:2" x14ac:dyDescent="0.25">
      <c r="A47" s="88">
        <f t="shared" si="3"/>
        <v>1.4000000000000019</v>
      </c>
      <c r="B47" s="88">
        <f t="shared" si="2"/>
        <v>-1.4798000000000027</v>
      </c>
    </row>
    <row r="48" spans="1:2" x14ac:dyDescent="0.25">
      <c r="A48" s="88">
        <f t="shared" si="3"/>
        <v>1.500000000000002</v>
      </c>
      <c r="B48" s="88">
        <f t="shared" si="2"/>
        <v>-1.6171875000000027</v>
      </c>
    </row>
    <row r="49" spans="1:2" x14ac:dyDescent="0.25">
      <c r="A49" s="88">
        <f t="shared" si="3"/>
        <v>1.6000000000000021</v>
      </c>
      <c r="B49" s="88">
        <f t="shared" si="2"/>
        <v>-1.7408000000000023</v>
      </c>
    </row>
    <row r="50" spans="1:2" x14ac:dyDescent="0.25">
      <c r="A50" s="88">
        <f t="shared" si="3"/>
        <v>1.7000000000000022</v>
      </c>
      <c r="B50" s="88">
        <f t="shared" si="2"/>
        <v>-1.8459875000000021</v>
      </c>
    </row>
    <row r="51" spans="1:2" x14ac:dyDescent="0.25">
      <c r="A51" s="88">
        <f t="shared" si="3"/>
        <v>1.8000000000000023</v>
      </c>
      <c r="B51" s="88">
        <f t="shared" si="2"/>
        <v>-1.9278000000000015</v>
      </c>
    </row>
    <row r="52" spans="1:2" x14ac:dyDescent="0.25">
      <c r="A52" s="88">
        <f t="shared" si="3"/>
        <v>1.9000000000000024</v>
      </c>
      <c r="B52" s="88">
        <f t="shared" si="2"/>
        <v>-1.9809875000000008</v>
      </c>
    </row>
    <row r="53" spans="1:2" x14ac:dyDescent="0.25">
      <c r="A53" s="88">
        <f t="shared" si="3"/>
        <v>2.0000000000000022</v>
      </c>
      <c r="B53" s="88">
        <f t="shared" si="2"/>
        <v>-2</v>
      </c>
    </row>
    <row r="54" spans="1:2" x14ac:dyDescent="0.25">
      <c r="A54" s="88">
        <f t="shared" si="3"/>
        <v>2.1000000000000023</v>
      </c>
      <c r="B54" s="88">
        <f t="shared" si="2"/>
        <v>-1.9789874999999988</v>
      </c>
    </row>
    <row r="55" spans="1:2" x14ac:dyDescent="0.25">
      <c r="A55" s="88">
        <f t="shared" si="3"/>
        <v>2.2000000000000024</v>
      </c>
      <c r="B55" s="88">
        <f t="shared" si="2"/>
        <v>-1.9117999999999977</v>
      </c>
    </row>
    <row r="56" spans="1:2" x14ac:dyDescent="0.25">
      <c r="A56" s="88">
        <f t="shared" si="3"/>
        <v>2.3000000000000025</v>
      </c>
      <c r="B56" s="88">
        <f t="shared" si="2"/>
        <v>-1.7919874999999963</v>
      </c>
    </row>
    <row r="57" spans="1:2" x14ac:dyDescent="0.25">
      <c r="A57" s="88">
        <f t="shared" si="3"/>
        <v>2.4000000000000026</v>
      </c>
      <c r="B57" s="88">
        <f t="shared" si="2"/>
        <v>-1.6127999999999947</v>
      </c>
    </row>
    <row r="58" spans="1:2" x14ac:dyDescent="0.25">
      <c r="A58" s="88">
        <f t="shared" si="3"/>
        <v>2.5000000000000027</v>
      </c>
      <c r="B58" s="88">
        <f t="shared" si="2"/>
        <v>-1.3671874999999929</v>
      </c>
    </row>
    <row r="59" spans="1:2" x14ac:dyDescent="0.25">
      <c r="A59" s="88">
        <f t="shared" si="3"/>
        <v>2.6000000000000028</v>
      </c>
      <c r="B59" s="88">
        <f t="shared" si="2"/>
        <v>-1.0477999999999907</v>
      </c>
    </row>
    <row r="60" spans="1:2" x14ac:dyDescent="0.25">
      <c r="A60" s="88">
        <f t="shared" si="3"/>
        <v>2.7000000000000028</v>
      </c>
      <c r="B60" s="88">
        <f t="shared" si="2"/>
        <v>-0.64698749999998739</v>
      </c>
    </row>
    <row r="61" spans="1:2" x14ac:dyDescent="0.25">
      <c r="A61" s="88">
        <f t="shared" si="3"/>
        <v>2.8000000000000029</v>
      </c>
      <c r="B61" s="88">
        <f t="shared" si="2"/>
        <v>-0.15679999999998362</v>
      </c>
    </row>
    <row r="62" spans="1:2" x14ac:dyDescent="0.25">
      <c r="A62" s="88">
        <f t="shared" si="3"/>
        <v>2.900000000000003</v>
      </c>
      <c r="B62" s="88">
        <f t="shared" si="2"/>
        <v>0.43101250000001912</v>
      </c>
    </row>
    <row r="63" spans="1:2" x14ac:dyDescent="0.25">
      <c r="A63" s="88">
        <f t="shared" si="3"/>
        <v>3.0000000000000031</v>
      </c>
      <c r="B63" s="88">
        <f t="shared" si="2"/>
        <v>1.1250000000000213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3" sqref="B13"/>
    </sheetView>
  </sheetViews>
  <sheetFormatPr defaultRowHeight="15" x14ac:dyDescent="0.25"/>
  <cols>
    <col min="2" max="2" width="22" customWidth="1"/>
    <col min="3" max="3" width="13.7109375" customWidth="1"/>
    <col min="4" max="4" width="10.42578125" customWidth="1"/>
  </cols>
  <sheetData>
    <row r="1" spans="1:4" x14ac:dyDescent="0.25">
      <c r="A1" s="77" t="s">
        <v>120</v>
      </c>
      <c r="B1" s="77" t="s">
        <v>119</v>
      </c>
      <c r="C1" s="79"/>
    </row>
    <row r="2" spans="1:4" x14ac:dyDescent="0.25">
      <c r="A2" s="77" t="s">
        <v>118</v>
      </c>
      <c r="B2" s="77"/>
      <c r="C2" s="78">
        <f ca="1">TODAY()</f>
        <v>44971</v>
      </c>
    </row>
    <row r="3" spans="1:4" x14ac:dyDescent="0.25">
      <c r="A3" s="75" t="s">
        <v>117</v>
      </c>
      <c r="B3" s="75"/>
      <c r="C3" s="75">
        <v>31.5</v>
      </c>
    </row>
    <row r="4" spans="1:4" x14ac:dyDescent="0.25">
      <c r="A4" s="75" t="s">
        <v>116</v>
      </c>
      <c r="B4" s="75" t="s">
        <v>115</v>
      </c>
      <c r="C4" s="77" t="s">
        <v>114</v>
      </c>
      <c r="D4" s="77" t="s">
        <v>113</v>
      </c>
    </row>
    <row r="5" spans="1:4" x14ac:dyDescent="0.25">
      <c r="A5" s="76">
        <v>1</v>
      </c>
      <c r="B5" s="75" t="s">
        <v>112</v>
      </c>
      <c r="C5" s="74">
        <v>300</v>
      </c>
      <c r="D5" s="73">
        <f t="shared" ref="D5:D11" si="0">C5*$C$3</f>
        <v>9450</v>
      </c>
    </row>
    <row r="6" spans="1:4" x14ac:dyDescent="0.25">
      <c r="A6" s="76">
        <v>2</v>
      </c>
      <c r="B6" s="75" t="s">
        <v>111</v>
      </c>
      <c r="C6" s="74">
        <v>100</v>
      </c>
      <c r="D6" s="73">
        <f t="shared" si="0"/>
        <v>3150</v>
      </c>
    </row>
    <row r="7" spans="1:4" x14ac:dyDescent="0.25">
      <c r="A7" s="76">
        <v>3</v>
      </c>
      <c r="B7" s="75" t="s">
        <v>110</v>
      </c>
      <c r="C7" s="74">
        <v>50</v>
      </c>
      <c r="D7" s="73">
        <f t="shared" si="0"/>
        <v>1575</v>
      </c>
    </row>
    <row r="8" spans="1:4" x14ac:dyDescent="0.25">
      <c r="A8" s="76">
        <v>4</v>
      </c>
      <c r="B8" s="75" t="s">
        <v>109</v>
      </c>
      <c r="C8" s="74">
        <v>400</v>
      </c>
      <c r="D8" s="73">
        <f t="shared" si="0"/>
        <v>12600</v>
      </c>
    </row>
    <row r="9" spans="1:4" x14ac:dyDescent="0.25">
      <c r="A9" s="76">
        <v>5</v>
      </c>
      <c r="B9" s="75" t="s">
        <v>108</v>
      </c>
      <c r="C9" s="74">
        <v>1200</v>
      </c>
      <c r="D9" s="73">
        <f t="shared" si="0"/>
        <v>37800</v>
      </c>
    </row>
    <row r="10" spans="1:4" x14ac:dyDescent="0.25">
      <c r="A10" s="76">
        <v>6</v>
      </c>
      <c r="B10" s="75" t="s">
        <v>107</v>
      </c>
      <c r="C10" s="74">
        <v>700</v>
      </c>
      <c r="D10" s="73">
        <f t="shared" si="0"/>
        <v>22050</v>
      </c>
    </row>
    <row r="11" spans="1:4" x14ac:dyDescent="0.25">
      <c r="A11" s="76">
        <v>7</v>
      </c>
      <c r="B11" s="75" t="s">
        <v>106</v>
      </c>
      <c r="C11" s="74">
        <v>200</v>
      </c>
      <c r="D11" s="73">
        <f t="shared" si="0"/>
        <v>6300</v>
      </c>
    </row>
    <row r="12" spans="1:4" x14ac:dyDescent="0.25">
      <c r="A12" s="7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3" sqref="B13"/>
    </sheetView>
  </sheetViews>
  <sheetFormatPr defaultRowHeight="15" x14ac:dyDescent="0.25"/>
  <cols>
    <col min="1" max="1" width="18.42578125" customWidth="1"/>
    <col min="2" max="3" width="18.28515625" customWidth="1"/>
  </cols>
  <sheetData>
    <row r="1" spans="1:3" x14ac:dyDescent="0.25">
      <c r="A1" s="75" t="s">
        <v>130</v>
      </c>
      <c r="B1" s="75">
        <v>67.5</v>
      </c>
      <c r="C1" s="82" t="s">
        <v>129</v>
      </c>
    </row>
    <row r="2" spans="1:3" x14ac:dyDescent="0.25">
      <c r="A2" s="81" t="s">
        <v>128</v>
      </c>
      <c r="B2" s="81" t="s">
        <v>127</v>
      </c>
      <c r="C2" s="81" t="s">
        <v>126</v>
      </c>
    </row>
    <row r="3" spans="1:3" x14ac:dyDescent="0.25">
      <c r="A3" s="75" t="s">
        <v>125</v>
      </c>
      <c r="B3" s="80">
        <v>1350</v>
      </c>
      <c r="C3" s="80">
        <f>B3*$B$1</f>
        <v>91125</v>
      </c>
    </row>
    <row r="4" spans="1:3" x14ac:dyDescent="0.25">
      <c r="A4" s="75" t="s">
        <v>124</v>
      </c>
      <c r="B4" s="80">
        <v>450</v>
      </c>
      <c r="C4" s="80">
        <f>B4*$B$1</f>
        <v>30375</v>
      </c>
    </row>
    <row r="5" spans="1:3" x14ac:dyDescent="0.25">
      <c r="A5" s="75" t="s">
        <v>123</v>
      </c>
      <c r="B5" s="80">
        <v>1180</v>
      </c>
      <c r="C5" s="80">
        <f>B5*$B$1</f>
        <v>79650</v>
      </c>
    </row>
    <row r="6" spans="1:3" x14ac:dyDescent="0.25">
      <c r="A6" s="75" t="s">
        <v>122</v>
      </c>
      <c r="B6" s="80">
        <v>780</v>
      </c>
      <c r="C6" s="80">
        <f>B6*$B$1</f>
        <v>52650</v>
      </c>
    </row>
    <row r="7" spans="1:3" x14ac:dyDescent="0.25">
      <c r="A7" s="75" t="s">
        <v>121</v>
      </c>
      <c r="B7" s="80">
        <v>560</v>
      </c>
      <c r="C7" s="80">
        <f>B7*$B$1</f>
        <v>37800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3" sqref="B13"/>
    </sheetView>
  </sheetViews>
  <sheetFormatPr defaultRowHeight="15" x14ac:dyDescent="0.25"/>
  <cols>
    <col min="1" max="1" width="20.85546875" customWidth="1"/>
    <col min="2" max="2" width="13.85546875" customWidth="1"/>
    <col min="3" max="3" width="14" customWidth="1"/>
    <col min="4" max="4" width="13.5703125" customWidth="1"/>
    <col min="5" max="5" width="12.7109375" customWidth="1"/>
    <col min="6" max="6" width="10.42578125" customWidth="1"/>
  </cols>
  <sheetData>
    <row r="1" spans="1:6" ht="25.5" customHeight="1" x14ac:dyDescent="0.25">
      <c r="A1" s="76" t="s">
        <v>146</v>
      </c>
      <c r="B1" s="76" t="s">
        <v>145</v>
      </c>
      <c r="C1" s="76" t="s">
        <v>144</v>
      </c>
      <c r="D1" s="76" t="s">
        <v>143</v>
      </c>
      <c r="E1" s="76" t="s">
        <v>142</v>
      </c>
      <c r="F1" s="79"/>
    </row>
    <row r="2" spans="1:6" x14ac:dyDescent="0.25">
      <c r="A2" s="75" t="s">
        <v>141</v>
      </c>
      <c r="B2" s="76">
        <v>70</v>
      </c>
      <c r="C2" s="76">
        <f t="shared" ref="C2:C11" si="0">B2*$B$12</f>
        <v>2359</v>
      </c>
      <c r="D2" s="76">
        <v>10</v>
      </c>
      <c r="E2" s="76">
        <f t="shared" ref="E2:E11" si="1">C2*D2</f>
        <v>23590</v>
      </c>
      <c r="F2" s="79"/>
    </row>
    <row r="3" spans="1:6" x14ac:dyDescent="0.25">
      <c r="A3" s="75" t="s">
        <v>140</v>
      </c>
      <c r="B3" s="76">
        <v>60</v>
      </c>
      <c r="C3" s="76">
        <f t="shared" si="0"/>
        <v>2022.0000000000002</v>
      </c>
      <c r="D3" s="76">
        <v>3</v>
      </c>
      <c r="E3" s="76">
        <f t="shared" si="1"/>
        <v>6066.0000000000009</v>
      </c>
      <c r="F3" s="79"/>
    </row>
    <row r="4" spans="1:6" x14ac:dyDescent="0.25">
      <c r="A4" s="75" t="s">
        <v>139</v>
      </c>
      <c r="B4" s="76">
        <v>150</v>
      </c>
      <c r="C4" s="76">
        <f t="shared" si="0"/>
        <v>5055</v>
      </c>
      <c r="D4" s="76">
        <v>3</v>
      </c>
      <c r="E4" s="76">
        <f t="shared" si="1"/>
        <v>15165</v>
      </c>
      <c r="F4" s="79"/>
    </row>
    <row r="5" spans="1:6" x14ac:dyDescent="0.25">
      <c r="A5" s="75" t="s">
        <v>138</v>
      </c>
      <c r="B5" s="76">
        <v>600</v>
      </c>
      <c r="C5" s="76">
        <f t="shared" si="0"/>
        <v>20220</v>
      </c>
      <c r="D5" s="76">
        <v>2</v>
      </c>
      <c r="E5" s="76">
        <f t="shared" si="1"/>
        <v>40440</v>
      </c>
      <c r="F5" s="79"/>
    </row>
    <row r="6" spans="1:6" x14ac:dyDescent="0.25">
      <c r="A6" s="75" t="s">
        <v>137</v>
      </c>
      <c r="B6" s="76">
        <v>300</v>
      </c>
      <c r="C6" s="76">
        <f t="shared" si="0"/>
        <v>10110</v>
      </c>
      <c r="D6" s="76">
        <v>3</v>
      </c>
      <c r="E6" s="76">
        <f t="shared" si="1"/>
        <v>30330</v>
      </c>
      <c r="F6" s="79"/>
    </row>
    <row r="7" spans="1:6" x14ac:dyDescent="0.25">
      <c r="A7" s="75" t="s">
        <v>136</v>
      </c>
      <c r="B7" s="76">
        <v>70</v>
      </c>
      <c r="C7" s="76">
        <f t="shared" si="0"/>
        <v>2359</v>
      </c>
      <c r="D7" s="76">
        <v>11</v>
      </c>
      <c r="E7" s="76">
        <f t="shared" si="1"/>
        <v>25949</v>
      </c>
      <c r="F7" s="79"/>
    </row>
    <row r="8" spans="1:6" x14ac:dyDescent="0.25">
      <c r="A8" s="75" t="s">
        <v>135</v>
      </c>
      <c r="B8" s="76">
        <v>65</v>
      </c>
      <c r="C8" s="76">
        <f t="shared" si="0"/>
        <v>2190.5</v>
      </c>
      <c r="D8" s="76">
        <v>9</v>
      </c>
      <c r="E8" s="76">
        <f t="shared" si="1"/>
        <v>19714.5</v>
      </c>
      <c r="F8" s="79"/>
    </row>
    <row r="9" spans="1:6" x14ac:dyDescent="0.25">
      <c r="A9" s="75" t="s">
        <v>134</v>
      </c>
      <c r="B9" s="76">
        <v>400</v>
      </c>
      <c r="C9" s="76">
        <f t="shared" si="0"/>
        <v>13480.000000000002</v>
      </c>
      <c r="D9" s="76">
        <v>5</v>
      </c>
      <c r="E9" s="76">
        <f t="shared" si="1"/>
        <v>67400.000000000015</v>
      </c>
      <c r="F9" s="79"/>
    </row>
    <row r="10" spans="1:6" x14ac:dyDescent="0.25">
      <c r="A10" s="75" t="s">
        <v>133</v>
      </c>
      <c r="B10" s="76">
        <v>40</v>
      </c>
      <c r="C10" s="76">
        <f t="shared" si="0"/>
        <v>1348</v>
      </c>
      <c r="D10" s="76">
        <v>12</v>
      </c>
      <c r="E10" s="76">
        <f t="shared" si="1"/>
        <v>16176</v>
      </c>
      <c r="F10" s="79"/>
    </row>
    <row r="11" spans="1:6" x14ac:dyDescent="0.25">
      <c r="A11" s="87" t="s">
        <v>132</v>
      </c>
      <c r="B11" s="86">
        <v>900</v>
      </c>
      <c r="C11" s="76">
        <f t="shared" si="0"/>
        <v>30330.000000000004</v>
      </c>
      <c r="D11" s="76">
        <v>4</v>
      </c>
      <c r="E11" s="76">
        <f t="shared" si="1"/>
        <v>121320.00000000001</v>
      </c>
    </row>
    <row r="12" spans="1:6" x14ac:dyDescent="0.25">
      <c r="A12" s="85" t="s">
        <v>130</v>
      </c>
      <c r="B12" s="84">
        <v>33.700000000000003</v>
      </c>
      <c r="C12" s="83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workbookViewId="0">
      <selection activeCell="A2" sqref="A2:A26"/>
    </sheetView>
  </sheetViews>
  <sheetFormatPr defaultRowHeight="15" x14ac:dyDescent="0.25"/>
  <cols>
    <col min="1" max="16384" width="9.140625" style="88"/>
  </cols>
  <sheetData>
    <row r="1" spans="1:9" x14ac:dyDescent="0.25">
      <c r="A1" s="91" t="s">
        <v>147</v>
      </c>
      <c r="B1" s="91" t="s">
        <v>154</v>
      </c>
      <c r="C1" s="91" t="s">
        <v>153</v>
      </c>
      <c r="D1" s="91" t="s">
        <v>152</v>
      </c>
      <c r="E1" s="91" t="s">
        <v>151</v>
      </c>
      <c r="F1" s="91" t="s">
        <v>150</v>
      </c>
      <c r="G1" s="91" t="s">
        <v>149</v>
      </c>
      <c r="H1" s="91" t="s">
        <v>156</v>
      </c>
      <c r="I1" s="91" t="s">
        <v>155</v>
      </c>
    </row>
    <row r="2" spans="1:9" x14ac:dyDescent="0.25">
      <c r="A2" s="90">
        <v>-7.7</v>
      </c>
      <c r="B2" s="89"/>
      <c r="C2" s="89"/>
      <c r="D2" s="89"/>
      <c r="E2" s="89"/>
      <c r="F2" s="89">
        <f t="shared" ref="F2:F36" si="0">POWER(A2+6,2)</f>
        <v>2.8900000000000006</v>
      </c>
      <c r="G2" s="89"/>
      <c r="H2" s="89"/>
      <c r="I2" s="89"/>
    </row>
    <row r="3" spans="1:9" x14ac:dyDescent="0.25">
      <c r="A3" s="90">
        <v>-7.6000000000000005</v>
      </c>
      <c r="B3" s="89"/>
      <c r="C3" s="89"/>
      <c r="D3" s="89"/>
      <c r="E3" s="89"/>
      <c r="F3" s="89">
        <f t="shared" si="0"/>
        <v>2.5600000000000018</v>
      </c>
      <c r="G3" s="89"/>
      <c r="H3" s="89"/>
      <c r="I3" s="89"/>
    </row>
    <row r="4" spans="1:9" x14ac:dyDescent="0.25">
      <c r="A4" s="90">
        <v>-7.5</v>
      </c>
      <c r="B4" s="89"/>
      <c r="C4" s="89"/>
      <c r="D4" s="89"/>
      <c r="E4" s="89"/>
      <c r="F4" s="89">
        <f t="shared" si="0"/>
        <v>2.25</v>
      </c>
      <c r="G4" s="89"/>
      <c r="H4" s="89">
        <f t="shared" ref="H4:H14" si="1">-4*POWER(A4+7,2)+4</f>
        <v>3</v>
      </c>
      <c r="I4" s="89"/>
    </row>
    <row r="5" spans="1:9" x14ac:dyDescent="0.25">
      <c r="A5" s="90">
        <v>-7.4</v>
      </c>
      <c r="B5" s="89"/>
      <c r="C5" s="89"/>
      <c r="D5" s="89"/>
      <c r="E5" s="89"/>
      <c r="F5" s="89">
        <f t="shared" si="0"/>
        <v>1.9600000000000011</v>
      </c>
      <c r="G5" s="89"/>
      <c r="H5" s="89">
        <f t="shared" si="1"/>
        <v>3.359999999999999</v>
      </c>
      <c r="I5" s="89"/>
    </row>
    <row r="6" spans="1:9" x14ac:dyDescent="0.25">
      <c r="A6" s="90">
        <v>-7.3</v>
      </c>
      <c r="B6" s="89"/>
      <c r="C6" s="89"/>
      <c r="D6" s="89"/>
      <c r="E6" s="89"/>
      <c r="F6" s="89">
        <f t="shared" si="0"/>
        <v>1.6899999999999995</v>
      </c>
      <c r="G6" s="89"/>
      <c r="H6" s="89">
        <f t="shared" si="1"/>
        <v>3.6400000000000006</v>
      </c>
      <c r="I6" s="89"/>
    </row>
    <row r="7" spans="1:9" x14ac:dyDescent="0.25">
      <c r="A7" s="90">
        <v>-7.2</v>
      </c>
      <c r="B7" s="89"/>
      <c r="C7" s="89"/>
      <c r="D7" s="89"/>
      <c r="E7" s="89"/>
      <c r="F7" s="89">
        <f t="shared" si="0"/>
        <v>1.4400000000000004</v>
      </c>
      <c r="G7" s="89"/>
      <c r="H7" s="89">
        <f t="shared" si="1"/>
        <v>3.84</v>
      </c>
      <c r="I7" s="89"/>
    </row>
    <row r="8" spans="1:9" x14ac:dyDescent="0.25">
      <c r="A8" s="90">
        <v>-7.1</v>
      </c>
      <c r="B8" s="89"/>
      <c r="C8" s="89"/>
      <c r="D8" s="89"/>
      <c r="E8" s="89"/>
      <c r="F8" s="89">
        <f t="shared" si="0"/>
        <v>1.2099999999999993</v>
      </c>
      <c r="G8" s="89"/>
      <c r="H8" s="89">
        <f t="shared" si="1"/>
        <v>3.9600000000000004</v>
      </c>
      <c r="I8" s="89"/>
    </row>
    <row r="9" spans="1:9" x14ac:dyDescent="0.25">
      <c r="A9" s="90">
        <v>-7</v>
      </c>
      <c r="B9" s="89"/>
      <c r="C9" s="89"/>
      <c r="D9" s="89"/>
      <c r="E9" s="89"/>
      <c r="F9" s="89">
        <f t="shared" si="0"/>
        <v>1</v>
      </c>
      <c r="G9" s="89"/>
      <c r="H9" s="89">
        <f t="shared" si="1"/>
        <v>4</v>
      </c>
      <c r="I9" s="89"/>
    </row>
    <row r="10" spans="1:9" x14ac:dyDescent="0.25">
      <c r="A10" s="90">
        <v>-6.9</v>
      </c>
      <c r="B10" s="89"/>
      <c r="C10" s="89"/>
      <c r="D10" s="89"/>
      <c r="E10" s="89"/>
      <c r="F10" s="89">
        <f t="shared" si="0"/>
        <v>0.81000000000000061</v>
      </c>
      <c r="G10" s="89"/>
      <c r="H10" s="89">
        <f t="shared" si="1"/>
        <v>3.9600000000000004</v>
      </c>
      <c r="I10" s="89"/>
    </row>
    <row r="11" spans="1:9" x14ac:dyDescent="0.25">
      <c r="A11" s="90">
        <v>-6.8</v>
      </c>
      <c r="B11" s="89"/>
      <c r="C11" s="89"/>
      <c r="D11" s="89"/>
      <c r="E11" s="89"/>
      <c r="F11" s="89">
        <f t="shared" si="0"/>
        <v>0.63999999999999968</v>
      </c>
      <c r="G11" s="89"/>
      <c r="H11" s="89">
        <f t="shared" si="1"/>
        <v>3.84</v>
      </c>
      <c r="I11" s="89"/>
    </row>
    <row r="12" spans="1:9" x14ac:dyDescent="0.25">
      <c r="A12" s="90">
        <v>-6.7</v>
      </c>
      <c r="B12" s="89"/>
      <c r="C12" s="89"/>
      <c r="D12" s="89"/>
      <c r="E12" s="89"/>
      <c r="F12" s="89">
        <f t="shared" si="0"/>
        <v>0.49000000000000027</v>
      </c>
      <c r="G12" s="89"/>
      <c r="H12" s="89">
        <f t="shared" si="1"/>
        <v>3.6400000000000006</v>
      </c>
      <c r="I12" s="89"/>
    </row>
    <row r="13" spans="1:9" x14ac:dyDescent="0.25">
      <c r="A13" s="90">
        <v>-6.6</v>
      </c>
      <c r="B13" s="89"/>
      <c r="C13" s="89"/>
      <c r="D13" s="89"/>
      <c r="E13" s="89"/>
      <c r="F13" s="89">
        <f t="shared" si="0"/>
        <v>0.3599999999999996</v>
      </c>
      <c r="G13" s="89"/>
      <c r="H13" s="89">
        <f t="shared" si="1"/>
        <v>3.359999999999999</v>
      </c>
      <c r="I13" s="89"/>
    </row>
    <row r="14" spans="1:9" x14ac:dyDescent="0.25">
      <c r="A14" s="90">
        <v>-6.5</v>
      </c>
      <c r="B14" s="89"/>
      <c r="C14" s="89"/>
      <c r="D14" s="89"/>
      <c r="E14" s="89"/>
      <c r="F14" s="89">
        <f t="shared" si="0"/>
        <v>0.25</v>
      </c>
      <c r="G14" s="89"/>
      <c r="H14" s="89">
        <f t="shared" si="1"/>
        <v>3</v>
      </c>
      <c r="I14" s="89"/>
    </row>
    <row r="15" spans="1:9" x14ac:dyDescent="0.25">
      <c r="A15" s="90">
        <v>-6.4</v>
      </c>
      <c r="B15" s="89"/>
      <c r="C15" s="89"/>
      <c r="D15" s="89"/>
      <c r="E15" s="89"/>
      <c r="F15" s="89">
        <f t="shared" si="0"/>
        <v>0.16000000000000028</v>
      </c>
      <c r="G15" s="89"/>
      <c r="H15" s="89"/>
      <c r="I15" s="89"/>
    </row>
    <row r="16" spans="1:9" x14ac:dyDescent="0.25">
      <c r="A16" s="90">
        <v>-6.3</v>
      </c>
      <c r="B16" s="89"/>
      <c r="C16" s="89"/>
      <c r="D16" s="89"/>
      <c r="E16" s="89"/>
      <c r="F16" s="89">
        <f t="shared" si="0"/>
        <v>8.99999999999999E-2</v>
      </c>
      <c r="G16" s="89"/>
      <c r="H16" s="89"/>
      <c r="I16" s="89"/>
    </row>
    <row r="17" spans="1:9" x14ac:dyDescent="0.25">
      <c r="A17" s="90">
        <v>-6.2</v>
      </c>
      <c r="B17" s="89"/>
      <c r="C17" s="89"/>
      <c r="D17" s="89"/>
      <c r="E17" s="89"/>
      <c r="F17" s="89">
        <f t="shared" si="0"/>
        <v>4.000000000000007E-2</v>
      </c>
      <c r="G17" s="89"/>
      <c r="H17" s="89"/>
      <c r="I17" s="89"/>
    </row>
    <row r="18" spans="1:9" x14ac:dyDescent="0.25">
      <c r="A18" s="90">
        <v>-6.1</v>
      </c>
      <c r="B18" s="89"/>
      <c r="C18" s="89"/>
      <c r="D18" s="89"/>
      <c r="E18" s="89"/>
      <c r="F18" s="89">
        <f t="shared" si="0"/>
        <v>9.9999999999999291E-3</v>
      </c>
      <c r="G18" s="89"/>
      <c r="H18" s="89"/>
      <c r="I18" s="89"/>
    </row>
    <row r="19" spans="1:9" x14ac:dyDescent="0.25">
      <c r="A19" s="90">
        <v>-6</v>
      </c>
      <c r="B19" s="89"/>
      <c r="C19" s="89"/>
      <c r="D19" s="89"/>
      <c r="E19" s="89"/>
      <c r="F19" s="89">
        <f t="shared" si="0"/>
        <v>0</v>
      </c>
      <c r="G19" s="89"/>
      <c r="H19" s="89"/>
      <c r="I19" s="89"/>
    </row>
    <row r="20" spans="1:9" x14ac:dyDescent="0.25">
      <c r="A20" s="90">
        <v>-5.9</v>
      </c>
      <c r="B20" s="89"/>
      <c r="C20" s="89"/>
      <c r="D20" s="89"/>
      <c r="E20" s="89"/>
      <c r="F20" s="89">
        <f t="shared" si="0"/>
        <v>9.9999999999999291E-3</v>
      </c>
      <c r="G20" s="89"/>
      <c r="H20" s="89"/>
      <c r="I20" s="89"/>
    </row>
    <row r="21" spans="1:9" x14ac:dyDescent="0.25">
      <c r="A21" s="90">
        <v>-5.8</v>
      </c>
      <c r="B21" s="89"/>
      <c r="C21" s="89"/>
      <c r="D21" s="89"/>
      <c r="E21" s="89"/>
      <c r="F21" s="89">
        <f t="shared" si="0"/>
        <v>4.000000000000007E-2</v>
      </c>
      <c r="G21" s="89"/>
      <c r="H21" s="89"/>
      <c r="I21" s="89"/>
    </row>
    <row r="22" spans="1:9" x14ac:dyDescent="0.25">
      <c r="A22" s="90">
        <v>-5.7</v>
      </c>
      <c r="B22" s="89"/>
      <c r="C22" s="89"/>
      <c r="D22" s="89"/>
      <c r="E22" s="89"/>
      <c r="F22" s="89">
        <f t="shared" si="0"/>
        <v>8.99999999999999E-2</v>
      </c>
      <c r="G22" s="89"/>
      <c r="H22" s="89"/>
      <c r="I22" s="89"/>
    </row>
    <row r="23" spans="1:9" x14ac:dyDescent="0.25">
      <c r="A23" s="90">
        <v>-5.6</v>
      </c>
      <c r="B23" s="89"/>
      <c r="C23" s="89"/>
      <c r="D23" s="89"/>
      <c r="E23" s="89"/>
      <c r="F23" s="89">
        <f t="shared" si="0"/>
        <v>0.16000000000000028</v>
      </c>
      <c r="G23" s="89"/>
      <c r="H23" s="89"/>
      <c r="I23" s="89"/>
    </row>
    <row r="24" spans="1:9" x14ac:dyDescent="0.25">
      <c r="A24" s="90">
        <v>-5.5</v>
      </c>
      <c r="B24" s="89"/>
      <c r="C24" s="89"/>
      <c r="D24" s="89"/>
      <c r="E24" s="89"/>
      <c r="F24" s="89">
        <f t="shared" si="0"/>
        <v>0.25</v>
      </c>
      <c r="G24" s="89"/>
      <c r="H24" s="89"/>
      <c r="I24" s="89">
        <f t="shared" ref="I24:I34" si="2">-4*POWER(A24+5,2)+4</f>
        <v>3</v>
      </c>
    </row>
    <row r="25" spans="1:9" x14ac:dyDescent="0.25">
      <c r="A25" s="90">
        <v>-5.4</v>
      </c>
      <c r="B25" s="89"/>
      <c r="C25" s="89"/>
      <c r="D25" s="89"/>
      <c r="E25" s="89"/>
      <c r="F25" s="89">
        <f t="shared" si="0"/>
        <v>0.3599999999999996</v>
      </c>
      <c r="G25" s="89"/>
      <c r="H25" s="89"/>
      <c r="I25" s="89">
        <f t="shared" si="2"/>
        <v>3.359999999999999</v>
      </c>
    </row>
    <row r="26" spans="1:9" x14ac:dyDescent="0.25">
      <c r="A26" s="90">
        <v>-5.3</v>
      </c>
      <c r="B26" s="89"/>
      <c r="C26" s="89"/>
      <c r="D26" s="89"/>
      <c r="E26" s="89"/>
      <c r="F26" s="89">
        <f t="shared" si="0"/>
        <v>0.49000000000000027</v>
      </c>
      <c r="G26" s="89"/>
      <c r="H26" s="89"/>
      <c r="I26" s="89">
        <f t="shared" si="2"/>
        <v>3.6400000000000006</v>
      </c>
    </row>
    <row r="27" spans="1:9" x14ac:dyDescent="0.25">
      <c r="A27" s="90">
        <v>-5.2</v>
      </c>
      <c r="B27" s="89"/>
      <c r="C27" s="89"/>
      <c r="D27" s="89"/>
      <c r="E27" s="89"/>
      <c r="F27" s="89">
        <f t="shared" si="0"/>
        <v>0.63999999999999968</v>
      </c>
      <c r="G27" s="89"/>
      <c r="H27" s="89"/>
      <c r="I27" s="89">
        <f t="shared" si="2"/>
        <v>3.84</v>
      </c>
    </row>
    <row r="28" spans="1:9" x14ac:dyDescent="0.25">
      <c r="A28" s="90">
        <v>-5.0999999999999996</v>
      </c>
      <c r="B28" s="89"/>
      <c r="C28" s="89"/>
      <c r="D28" s="89">
        <f t="shared" ref="D28:D49" si="3">6*POWER(A28+4,2)-7</f>
        <v>0.25999999999999623</v>
      </c>
      <c r="E28" s="89"/>
      <c r="F28" s="89">
        <f t="shared" si="0"/>
        <v>0.81000000000000061</v>
      </c>
      <c r="G28" s="89"/>
      <c r="H28" s="89"/>
      <c r="I28" s="89">
        <f t="shared" si="2"/>
        <v>3.9600000000000004</v>
      </c>
    </row>
    <row r="29" spans="1:9" x14ac:dyDescent="0.25">
      <c r="A29" s="90">
        <v>-5</v>
      </c>
      <c r="B29" s="89"/>
      <c r="C29" s="89"/>
      <c r="D29" s="89">
        <f t="shared" si="3"/>
        <v>-1</v>
      </c>
      <c r="E29" s="89"/>
      <c r="F29" s="89">
        <f t="shared" si="0"/>
        <v>1</v>
      </c>
      <c r="G29" s="89"/>
      <c r="H29" s="89"/>
      <c r="I29" s="89">
        <f t="shared" si="2"/>
        <v>4</v>
      </c>
    </row>
    <row r="30" spans="1:9" x14ac:dyDescent="0.25">
      <c r="A30" s="90">
        <v>-4.9000000000000004</v>
      </c>
      <c r="B30" s="89"/>
      <c r="C30" s="89"/>
      <c r="D30" s="89">
        <f t="shared" si="3"/>
        <v>-2.1399999999999961</v>
      </c>
      <c r="E30" s="89"/>
      <c r="F30" s="89">
        <f t="shared" si="0"/>
        <v>1.2099999999999993</v>
      </c>
      <c r="G30" s="89"/>
      <c r="H30" s="89"/>
      <c r="I30" s="89">
        <f t="shared" si="2"/>
        <v>3.9600000000000004</v>
      </c>
    </row>
    <row r="31" spans="1:9" x14ac:dyDescent="0.25">
      <c r="A31" s="90">
        <v>-4.8</v>
      </c>
      <c r="B31" s="89"/>
      <c r="C31" s="89"/>
      <c r="D31" s="89">
        <f t="shared" si="3"/>
        <v>-3.1600000000000019</v>
      </c>
      <c r="E31" s="89"/>
      <c r="F31" s="89">
        <f t="shared" si="0"/>
        <v>1.4400000000000004</v>
      </c>
      <c r="G31" s="89"/>
      <c r="H31" s="89"/>
      <c r="I31" s="89">
        <f t="shared" si="2"/>
        <v>3.84</v>
      </c>
    </row>
    <row r="32" spans="1:9" x14ac:dyDescent="0.25">
      <c r="A32" s="90">
        <v>-4.7</v>
      </c>
      <c r="B32" s="89"/>
      <c r="C32" s="89"/>
      <c r="D32" s="89">
        <f t="shared" si="3"/>
        <v>-4.0599999999999987</v>
      </c>
      <c r="E32" s="89"/>
      <c r="F32" s="89">
        <f t="shared" si="0"/>
        <v>1.6899999999999995</v>
      </c>
      <c r="G32" s="89"/>
      <c r="H32" s="89"/>
      <c r="I32" s="89">
        <f t="shared" si="2"/>
        <v>3.6400000000000006</v>
      </c>
    </row>
    <row r="33" spans="1:9" x14ac:dyDescent="0.25">
      <c r="A33" s="90">
        <v>-4.5999999999999996</v>
      </c>
      <c r="B33" s="89">
        <f t="shared" ref="B33:B64" si="4">(-3/25)*POWER(A33,2)+6</f>
        <v>3.4608000000000003</v>
      </c>
      <c r="C33" s="89"/>
      <c r="D33" s="89">
        <f t="shared" si="3"/>
        <v>-4.8400000000000025</v>
      </c>
      <c r="E33" s="89"/>
      <c r="F33" s="89">
        <f t="shared" si="0"/>
        <v>1.9600000000000011</v>
      </c>
      <c r="G33" s="89"/>
      <c r="H33" s="89"/>
      <c r="I33" s="89">
        <f t="shared" si="2"/>
        <v>3.359999999999999</v>
      </c>
    </row>
    <row r="34" spans="1:9" x14ac:dyDescent="0.25">
      <c r="A34" s="90">
        <v>-4.5</v>
      </c>
      <c r="B34" s="89">
        <f t="shared" si="4"/>
        <v>3.5700000000000003</v>
      </c>
      <c r="C34" s="89"/>
      <c r="D34" s="89">
        <f t="shared" si="3"/>
        <v>-5.5</v>
      </c>
      <c r="E34" s="89"/>
      <c r="F34" s="89">
        <f t="shared" si="0"/>
        <v>2.25</v>
      </c>
      <c r="G34" s="89"/>
      <c r="H34" s="89"/>
      <c r="I34" s="89">
        <f t="shared" si="2"/>
        <v>3</v>
      </c>
    </row>
    <row r="35" spans="1:9" x14ac:dyDescent="0.25">
      <c r="A35" s="90">
        <v>-4.4000000000000004</v>
      </c>
      <c r="B35" s="89">
        <f t="shared" si="4"/>
        <v>3.6767999999999996</v>
      </c>
      <c r="C35" s="89"/>
      <c r="D35" s="89">
        <f t="shared" si="3"/>
        <v>-6.0399999999999983</v>
      </c>
      <c r="E35" s="89"/>
      <c r="F35" s="89">
        <f t="shared" si="0"/>
        <v>2.5599999999999987</v>
      </c>
      <c r="G35" s="89"/>
      <c r="H35" s="89"/>
      <c r="I35" s="89"/>
    </row>
    <row r="36" spans="1:9" x14ac:dyDescent="0.25">
      <c r="A36" s="90">
        <v>-4.3</v>
      </c>
      <c r="B36" s="89">
        <f t="shared" si="4"/>
        <v>3.7812000000000001</v>
      </c>
      <c r="C36" s="89"/>
      <c r="D36" s="89">
        <f t="shared" si="3"/>
        <v>-6.4600000000000009</v>
      </c>
      <c r="E36" s="89"/>
      <c r="F36" s="89">
        <f t="shared" si="0"/>
        <v>2.8900000000000006</v>
      </c>
      <c r="G36" s="89"/>
      <c r="H36" s="89"/>
      <c r="I36" s="89"/>
    </row>
    <row r="37" spans="1:9" x14ac:dyDescent="0.25">
      <c r="A37" s="90">
        <v>-4.2</v>
      </c>
      <c r="B37" s="89">
        <f t="shared" si="4"/>
        <v>3.8832</v>
      </c>
      <c r="C37" s="89"/>
      <c r="D37" s="89">
        <f t="shared" si="3"/>
        <v>-6.76</v>
      </c>
      <c r="E37" s="89"/>
      <c r="F37" s="89"/>
      <c r="G37" s="89"/>
      <c r="H37" s="89"/>
      <c r="I37" s="89"/>
    </row>
    <row r="38" spans="1:9" x14ac:dyDescent="0.25">
      <c r="A38" s="90">
        <v>-4.0999999999999996</v>
      </c>
      <c r="B38" s="89">
        <f t="shared" si="4"/>
        <v>3.9828000000000001</v>
      </c>
      <c r="C38" s="89"/>
      <c r="D38" s="89">
        <f t="shared" si="3"/>
        <v>-6.94</v>
      </c>
      <c r="E38" s="89"/>
      <c r="F38" s="89"/>
      <c r="G38" s="89"/>
      <c r="H38" s="89"/>
      <c r="I38" s="89"/>
    </row>
    <row r="39" spans="1:9" x14ac:dyDescent="0.25">
      <c r="A39" s="90">
        <v>-4</v>
      </c>
      <c r="B39" s="89">
        <f t="shared" si="4"/>
        <v>4.08</v>
      </c>
      <c r="C39" s="89"/>
      <c r="D39" s="89">
        <f t="shared" si="3"/>
        <v>-7</v>
      </c>
      <c r="E39" s="89"/>
      <c r="F39" s="89"/>
      <c r="G39" s="89"/>
      <c r="H39" s="89"/>
      <c r="I39" s="89"/>
    </row>
    <row r="40" spans="1:9" x14ac:dyDescent="0.25">
      <c r="A40" s="90">
        <v>-3.9</v>
      </c>
      <c r="B40" s="89">
        <f t="shared" si="4"/>
        <v>4.1748000000000003</v>
      </c>
      <c r="C40" s="89"/>
      <c r="D40" s="89">
        <f t="shared" si="3"/>
        <v>-6.9399999999999995</v>
      </c>
      <c r="E40" s="89"/>
      <c r="F40" s="89"/>
      <c r="G40" s="89"/>
      <c r="H40" s="89"/>
      <c r="I40" s="89"/>
    </row>
    <row r="41" spans="1:9" x14ac:dyDescent="0.25">
      <c r="A41" s="90">
        <v>-3.8</v>
      </c>
      <c r="B41" s="89">
        <f t="shared" si="4"/>
        <v>4.2671999999999999</v>
      </c>
      <c r="C41" s="89"/>
      <c r="D41" s="89">
        <f t="shared" si="3"/>
        <v>-6.76</v>
      </c>
      <c r="E41" s="89"/>
      <c r="F41" s="89"/>
      <c r="G41" s="89"/>
      <c r="H41" s="89"/>
      <c r="I41" s="89"/>
    </row>
    <row r="42" spans="1:9" x14ac:dyDescent="0.25">
      <c r="A42" s="90">
        <v>-3.7</v>
      </c>
      <c r="B42" s="89">
        <f t="shared" si="4"/>
        <v>4.3571999999999997</v>
      </c>
      <c r="C42" s="89"/>
      <c r="D42" s="89">
        <f t="shared" si="3"/>
        <v>-6.4600000000000009</v>
      </c>
      <c r="E42" s="89"/>
      <c r="F42" s="89"/>
      <c r="G42" s="89"/>
      <c r="H42" s="89"/>
      <c r="I42" s="89"/>
    </row>
    <row r="43" spans="1:9" x14ac:dyDescent="0.25">
      <c r="A43" s="90">
        <v>-3.5999999999999996</v>
      </c>
      <c r="B43" s="89">
        <f t="shared" si="4"/>
        <v>4.4448000000000008</v>
      </c>
      <c r="C43" s="89"/>
      <c r="D43" s="89">
        <f t="shared" si="3"/>
        <v>-6.0399999999999983</v>
      </c>
      <c r="E43" s="89"/>
      <c r="F43" s="89"/>
      <c r="G43" s="89"/>
      <c r="H43" s="89"/>
      <c r="I43" s="89"/>
    </row>
    <row r="44" spans="1:9" x14ac:dyDescent="0.25">
      <c r="A44" s="90">
        <v>-3.5</v>
      </c>
      <c r="B44" s="89">
        <f t="shared" si="4"/>
        <v>4.53</v>
      </c>
      <c r="C44" s="89"/>
      <c r="D44" s="89">
        <f t="shared" si="3"/>
        <v>-5.5</v>
      </c>
      <c r="E44" s="89"/>
      <c r="F44" s="89"/>
      <c r="G44" s="89"/>
      <c r="H44" s="89"/>
      <c r="I44" s="89"/>
    </row>
    <row r="45" spans="1:9" x14ac:dyDescent="0.25">
      <c r="A45" s="90">
        <v>-3.4000000000000004</v>
      </c>
      <c r="B45" s="89">
        <f t="shared" si="4"/>
        <v>4.6128</v>
      </c>
      <c r="C45" s="89"/>
      <c r="D45" s="89">
        <f t="shared" si="3"/>
        <v>-4.8400000000000025</v>
      </c>
      <c r="E45" s="89"/>
      <c r="F45" s="89"/>
      <c r="G45" s="89"/>
      <c r="H45" s="89"/>
      <c r="I45" s="89"/>
    </row>
    <row r="46" spans="1:9" x14ac:dyDescent="0.25">
      <c r="A46" s="90">
        <v>-3.3</v>
      </c>
      <c r="B46" s="89">
        <f t="shared" si="4"/>
        <v>4.6932</v>
      </c>
      <c r="C46" s="89"/>
      <c r="D46" s="89">
        <f t="shared" si="3"/>
        <v>-4.0599999999999987</v>
      </c>
      <c r="E46" s="89"/>
      <c r="F46" s="89"/>
      <c r="G46" s="89"/>
      <c r="H46" s="89"/>
      <c r="I46" s="89"/>
    </row>
    <row r="47" spans="1:9" x14ac:dyDescent="0.25">
      <c r="A47" s="90">
        <v>-3.2</v>
      </c>
      <c r="B47" s="89">
        <f t="shared" si="4"/>
        <v>4.7712000000000003</v>
      </c>
      <c r="C47" s="89"/>
      <c r="D47" s="89">
        <f t="shared" si="3"/>
        <v>-3.1600000000000019</v>
      </c>
      <c r="E47" s="89"/>
      <c r="F47" s="89"/>
      <c r="G47" s="89"/>
      <c r="H47" s="89"/>
      <c r="I47" s="89"/>
    </row>
    <row r="48" spans="1:9" x14ac:dyDescent="0.25">
      <c r="A48" s="90">
        <v>-3.0999999999999996</v>
      </c>
      <c r="B48" s="89">
        <f t="shared" si="4"/>
        <v>4.8468</v>
      </c>
      <c r="C48" s="89"/>
      <c r="D48" s="89">
        <f t="shared" si="3"/>
        <v>-2.1399999999999961</v>
      </c>
      <c r="E48" s="89"/>
      <c r="F48" s="89"/>
      <c r="G48" s="89"/>
      <c r="H48" s="89"/>
      <c r="I48" s="89"/>
    </row>
    <row r="49" spans="1:9" x14ac:dyDescent="0.25">
      <c r="A49" s="90">
        <v>-3</v>
      </c>
      <c r="B49" s="89">
        <f t="shared" si="4"/>
        <v>4.92</v>
      </c>
      <c r="C49" s="89">
        <f t="shared" ref="C49:C80" si="5">(-1/3)*POWER(A49,2)+2</f>
        <v>-1</v>
      </c>
      <c r="D49" s="89">
        <f t="shared" si="3"/>
        <v>-1</v>
      </c>
      <c r="E49" s="89"/>
      <c r="F49" s="89"/>
      <c r="G49" s="89"/>
      <c r="H49" s="89"/>
      <c r="I49" s="89"/>
    </row>
    <row r="50" spans="1:9" x14ac:dyDescent="0.25">
      <c r="A50" s="90">
        <v>-2.8999999999999995</v>
      </c>
      <c r="B50" s="89">
        <f t="shared" si="4"/>
        <v>4.9908000000000001</v>
      </c>
      <c r="C50" s="89">
        <f t="shared" si="5"/>
        <v>-0.8033333333333319</v>
      </c>
      <c r="D50" s="89"/>
      <c r="E50" s="89"/>
      <c r="F50" s="89"/>
      <c r="G50" s="89"/>
      <c r="H50" s="89"/>
      <c r="I50" s="89"/>
    </row>
    <row r="51" spans="1:9" x14ac:dyDescent="0.25">
      <c r="A51" s="90">
        <v>-2.8</v>
      </c>
      <c r="B51" s="89">
        <f t="shared" si="4"/>
        <v>5.0592000000000006</v>
      </c>
      <c r="C51" s="89">
        <f t="shared" si="5"/>
        <v>-0.61333333333333284</v>
      </c>
      <c r="D51" s="89"/>
      <c r="E51" s="89"/>
      <c r="F51" s="89"/>
      <c r="G51" s="89"/>
      <c r="H51" s="89"/>
      <c r="I51" s="89"/>
    </row>
    <row r="52" spans="1:9" x14ac:dyDescent="0.25">
      <c r="A52" s="90">
        <v>-2.7</v>
      </c>
      <c r="B52" s="89">
        <f t="shared" si="4"/>
        <v>5.1251999999999995</v>
      </c>
      <c r="C52" s="89">
        <f t="shared" si="5"/>
        <v>-0.43000000000000016</v>
      </c>
      <c r="D52" s="89"/>
      <c r="E52" s="89"/>
      <c r="F52" s="89"/>
      <c r="G52" s="89"/>
      <c r="H52" s="89"/>
      <c r="I52" s="89"/>
    </row>
    <row r="53" spans="1:9" x14ac:dyDescent="0.25">
      <c r="A53" s="90">
        <v>-2.5999999999999996</v>
      </c>
      <c r="B53" s="89">
        <f t="shared" si="4"/>
        <v>5.1888000000000005</v>
      </c>
      <c r="C53" s="89">
        <f t="shared" si="5"/>
        <v>-0.25333333333333252</v>
      </c>
      <c r="D53" s="89"/>
      <c r="E53" s="89"/>
      <c r="F53" s="89"/>
      <c r="G53" s="89"/>
      <c r="H53" s="89"/>
      <c r="I53" s="89"/>
    </row>
    <row r="54" spans="1:9" x14ac:dyDescent="0.25">
      <c r="A54" s="90">
        <v>-2.5</v>
      </c>
      <c r="B54" s="89">
        <f t="shared" si="4"/>
        <v>5.25</v>
      </c>
      <c r="C54" s="89">
        <f t="shared" si="5"/>
        <v>-8.3333333333333037E-2</v>
      </c>
      <c r="D54" s="89"/>
      <c r="E54" s="89"/>
      <c r="F54" s="89"/>
      <c r="G54" s="89"/>
      <c r="H54" s="89"/>
      <c r="I54" s="89"/>
    </row>
    <row r="55" spans="1:9" x14ac:dyDescent="0.25">
      <c r="A55" s="90">
        <v>-2.3999999999999995</v>
      </c>
      <c r="B55" s="89">
        <f t="shared" si="4"/>
        <v>5.3088000000000006</v>
      </c>
      <c r="C55" s="89">
        <f t="shared" si="5"/>
        <v>8.0000000000000959E-2</v>
      </c>
      <c r="D55" s="89"/>
      <c r="E55" s="89"/>
      <c r="F55" s="89"/>
      <c r="G55" s="89"/>
      <c r="H55" s="89"/>
      <c r="I55" s="89"/>
    </row>
    <row r="56" spans="1:9" x14ac:dyDescent="0.25">
      <c r="A56" s="90">
        <v>-2.2999999999999998</v>
      </c>
      <c r="B56" s="89">
        <f t="shared" si="4"/>
        <v>5.3651999999999997</v>
      </c>
      <c r="C56" s="89">
        <f t="shared" si="5"/>
        <v>0.23666666666666702</v>
      </c>
      <c r="D56" s="89"/>
      <c r="E56" s="89"/>
      <c r="F56" s="89"/>
      <c r="G56" s="89"/>
      <c r="H56" s="89"/>
      <c r="I56" s="89"/>
    </row>
    <row r="57" spans="1:9" x14ac:dyDescent="0.25">
      <c r="A57" s="90">
        <v>-2.2000000000000002</v>
      </c>
      <c r="B57" s="89">
        <f t="shared" si="4"/>
        <v>5.4192</v>
      </c>
      <c r="C57" s="89">
        <f t="shared" si="5"/>
        <v>0.38666666666666649</v>
      </c>
      <c r="D57" s="89"/>
      <c r="E57" s="89"/>
      <c r="F57" s="89"/>
      <c r="G57" s="89"/>
      <c r="H57" s="89"/>
      <c r="I57" s="89"/>
    </row>
    <row r="58" spans="1:9" x14ac:dyDescent="0.25">
      <c r="A58" s="90">
        <v>-2.0999999999999996</v>
      </c>
      <c r="B58" s="89">
        <f t="shared" si="4"/>
        <v>5.4708000000000006</v>
      </c>
      <c r="C58" s="89">
        <f t="shared" si="5"/>
        <v>0.53000000000000069</v>
      </c>
      <c r="D58" s="89"/>
      <c r="E58" s="89"/>
      <c r="F58" s="89"/>
      <c r="G58" s="89"/>
      <c r="H58" s="89"/>
      <c r="I58" s="89"/>
    </row>
    <row r="59" spans="1:9" x14ac:dyDescent="0.25">
      <c r="A59" s="90">
        <v>-2</v>
      </c>
      <c r="B59" s="89">
        <f t="shared" si="4"/>
        <v>5.52</v>
      </c>
      <c r="C59" s="89">
        <f t="shared" si="5"/>
        <v>0.66666666666666674</v>
      </c>
      <c r="D59" s="89"/>
      <c r="E59" s="89"/>
      <c r="F59" s="89"/>
      <c r="G59" s="89"/>
      <c r="H59" s="89"/>
      <c r="I59" s="89"/>
    </row>
    <row r="60" spans="1:9" x14ac:dyDescent="0.25">
      <c r="A60" s="90">
        <v>-1.8999999999999995</v>
      </c>
      <c r="B60" s="89">
        <f t="shared" si="4"/>
        <v>5.5668000000000006</v>
      </c>
      <c r="C60" s="89">
        <f t="shared" si="5"/>
        <v>0.7966666666666673</v>
      </c>
      <c r="D60" s="89"/>
      <c r="E60" s="89"/>
      <c r="F60" s="89"/>
      <c r="G60" s="89"/>
      <c r="H60" s="89"/>
      <c r="I60" s="89"/>
    </row>
    <row r="61" spans="1:9" x14ac:dyDescent="0.25">
      <c r="A61" s="90">
        <v>-1.7999999999999998</v>
      </c>
      <c r="B61" s="89">
        <f t="shared" si="4"/>
        <v>5.6112000000000002</v>
      </c>
      <c r="C61" s="89">
        <f t="shared" si="5"/>
        <v>0.92000000000000037</v>
      </c>
      <c r="D61" s="89"/>
      <c r="E61" s="89"/>
      <c r="F61" s="89"/>
      <c r="G61" s="89"/>
      <c r="H61" s="89"/>
      <c r="I61" s="89"/>
    </row>
    <row r="62" spans="1:9" x14ac:dyDescent="0.25">
      <c r="A62" s="90">
        <v>-1.7000000000000002</v>
      </c>
      <c r="B62" s="89">
        <f t="shared" si="4"/>
        <v>5.6532</v>
      </c>
      <c r="C62" s="89">
        <f t="shared" si="5"/>
        <v>1.0366666666666666</v>
      </c>
      <c r="D62" s="89"/>
      <c r="E62" s="89"/>
      <c r="F62" s="89"/>
      <c r="G62" s="89"/>
      <c r="H62" s="89"/>
      <c r="I62" s="89"/>
    </row>
    <row r="63" spans="1:9" x14ac:dyDescent="0.25">
      <c r="A63" s="90">
        <v>-1.5999999999999996</v>
      </c>
      <c r="B63" s="89">
        <f t="shared" si="4"/>
        <v>5.6928000000000001</v>
      </c>
      <c r="C63" s="89">
        <f t="shared" si="5"/>
        <v>1.1466666666666672</v>
      </c>
      <c r="D63" s="89"/>
      <c r="E63" s="89"/>
      <c r="F63" s="89"/>
      <c r="G63" s="89"/>
      <c r="H63" s="89"/>
      <c r="I63" s="89"/>
    </row>
    <row r="64" spans="1:9" x14ac:dyDescent="0.25">
      <c r="A64" s="90">
        <v>-1.5</v>
      </c>
      <c r="B64" s="89">
        <f t="shared" si="4"/>
        <v>5.73</v>
      </c>
      <c r="C64" s="89">
        <f t="shared" si="5"/>
        <v>1.25</v>
      </c>
      <c r="D64" s="89"/>
      <c r="E64" s="89"/>
      <c r="F64" s="89"/>
      <c r="G64" s="89"/>
      <c r="H64" s="89"/>
      <c r="I64" s="89"/>
    </row>
    <row r="65" spans="1:9" x14ac:dyDescent="0.25">
      <c r="A65" s="90">
        <v>-1.3999999999999995</v>
      </c>
      <c r="B65" s="89">
        <f t="shared" ref="B65:B96" si="6">(-3/25)*POWER(A65,2)+6</f>
        <v>5.7648000000000001</v>
      </c>
      <c r="C65" s="89">
        <f t="shared" si="5"/>
        <v>1.3466666666666671</v>
      </c>
      <c r="D65" s="89"/>
      <c r="E65" s="89"/>
      <c r="F65" s="89"/>
      <c r="G65" s="89"/>
      <c r="H65" s="89"/>
      <c r="I65" s="89"/>
    </row>
    <row r="66" spans="1:9" x14ac:dyDescent="0.25">
      <c r="A66" s="90">
        <v>-1.2999999999999998</v>
      </c>
      <c r="B66" s="89">
        <f t="shared" si="6"/>
        <v>5.7972000000000001</v>
      </c>
      <c r="C66" s="89">
        <f t="shared" si="5"/>
        <v>1.436666666666667</v>
      </c>
      <c r="D66" s="89"/>
      <c r="E66" s="89"/>
      <c r="F66" s="89"/>
      <c r="G66" s="89"/>
      <c r="H66" s="89"/>
      <c r="I66" s="89"/>
    </row>
    <row r="67" spans="1:9" x14ac:dyDescent="0.25">
      <c r="A67" s="90">
        <v>-1.2000000000000002</v>
      </c>
      <c r="B67" s="89">
        <f t="shared" si="6"/>
        <v>5.8272000000000004</v>
      </c>
      <c r="C67" s="89">
        <f t="shared" si="5"/>
        <v>1.52</v>
      </c>
      <c r="D67" s="89"/>
      <c r="E67" s="89"/>
      <c r="F67" s="89"/>
      <c r="G67" s="89"/>
      <c r="H67" s="89"/>
      <c r="I67" s="89"/>
    </row>
    <row r="68" spans="1:9" x14ac:dyDescent="0.25">
      <c r="A68" s="90">
        <v>-1.0999999999999996</v>
      </c>
      <c r="B68" s="89">
        <f t="shared" si="6"/>
        <v>5.8548</v>
      </c>
      <c r="C68" s="89">
        <f t="shared" si="5"/>
        <v>1.5966666666666669</v>
      </c>
      <c r="D68" s="89"/>
      <c r="E68" s="89"/>
      <c r="F68" s="89"/>
      <c r="G68" s="89"/>
      <c r="H68" s="89"/>
      <c r="I68" s="89"/>
    </row>
    <row r="69" spans="1:9" x14ac:dyDescent="0.25">
      <c r="A69" s="90">
        <v>-1</v>
      </c>
      <c r="B69" s="89">
        <f t="shared" si="6"/>
        <v>5.88</v>
      </c>
      <c r="C69" s="89">
        <f t="shared" si="5"/>
        <v>1.6666666666666667</v>
      </c>
      <c r="D69" s="89"/>
      <c r="E69" s="89"/>
      <c r="F69" s="89"/>
      <c r="G69" s="89"/>
      <c r="H69" s="89"/>
      <c r="I69" s="89"/>
    </row>
    <row r="70" spans="1:9" x14ac:dyDescent="0.25">
      <c r="A70" s="90">
        <v>-0.89999999999999947</v>
      </c>
      <c r="B70" s="89">
        <f t="shared" si="6"/>
        <v>5.9028</v>
      </c>
      <c r="C70" s="89">
        <f t="shared" si="5"/>
        <v>1.7300000000000004</v>
      </c>
      <c r="D70" s="89"/>
      <c r="E70" s="89"/>
      <c r="F70" s="89"/>
      <c r="G70" s="89"/>
      <c r="H70" s="89"/>
      <c r="I70" s="89"/>
    </row>
    <row r="71" spans="1:9" x14ac:dyDescent="0.25">
      <c r="A71" s="90">
        <v>-0.79999999999999982</v>
      </c>
      <c r="B71" s="89">
        <f t="shared" si="6"/>
        <v>5.9232000000000005</v>
      </c>
      <c r="C71" s="89">
        <f t="shared" si="5"/>
        <v>1.7866666666666668</v>
      </c>
      <c r="D71" s="89"/>
      <c r="E71" s="89"/>
      <c r="F71" s="89"/>
      <c r="G71" s="89"/>
      <c r="H71" s="89"/>
      <c r="I71" s="89"/>
    </row>
    <row r="72" spans="1:9" x14ac:dyDescent="0.25">
      <c r="A72" s="90">
        <v>-0.70000000000000018</v>
      </c>
      <c r="B72" s="89">
        <f t="shared" si="6"/>
        <v>5.9412000000000003</v>
      </c>
      <c r="C72" s="89">
        <f t="shared" si="5"/>
        <v>1.8366666666666667</v>
      </c>
      <c r="D72" s="89"/>
      <c r="E72" s="89"/>
      <c r="F72" s="89"/>
      <c r="G72" s="89"/>
      <c r="H72" s="89"/>
      <c r="I72" s="89"/>
    </row>
    <row r="73" spans="1:9" x14ac:dyDescent="0.25">
      <c r="A73" s="90">
        <v>-0.59999999999999964</v>
      </c>
      <c r="B73" s="89">
        <f t="shared" si="6"/>
        <v>5.9568000000000003</v>
      </c>
      <c r="C73" s="89">
        <f t="shared" si="5"/>
        <v>1.8800000000000001</v>
      </c>
      <c r="D73" s="89"/>
      <c r="E73" s="89"/>
      <c r="F73" s="89"/>
      <c r="G73" s="89"/>
      <c r="H73" s="89"/>
      <c r="I73" s="89"/>
    </row>
    <row r="74" spans="1:9" x14ac:dyDescent="0.25">
      <c r="A74" s="90">
        <v>-0.5</v>
      </c>
      <c r="B74" s="89">
        <f t="shared" si="6"/>
        <v>5.97</v>
      </c>
      <c r="C74" s="89">
        <f t="shared" si="5"/>
        <v>1.9166666666666667</v>
      </c>
      <c r="D74" s="89"/>
      <c r="E74" s="89"/>
      <c r="F74" s="89"/>
      <c r="G74" s="89"/>
      <c r="H74" s="89"/>
      <c r="I74" s="89"/>
    </row>
    <row r="75" spans="1:9" x14ac:dyDescent="0.25">
      <c r="A75" s="90">
        <v>-0.39999999999999947</v>
      </c>
      <c r="B75" s="89">
        <f t="shared" si="6"/>
        <v>5.9808000000000003</v>
      </c>
      <c r="C75" s="89">
        <f t="shared" si="5"/>
        <v>1.9466666666666668</v>
      </c>
      <c r="D75" s="89"/>
      <c r="E75" s="89"/>
      <c r="F75" s="89"/>
      <c r="G75" s="89"/>
      <c r="H75" s="89"/>
      <c r="I75" s="89"/>
    </row>
    <row r="76" spans="1:9" x14ac:dyDescent="0.25">
      <c r="A76" s="90">
        <v>-0.29999999999999982</v>
      </c>
      <c r="B76" s="89">
        <f t="shared" si="6"/>
        <v>5.9892000000000003</v>
      </c>
      <c r="C76" s="89">
        <f t="shared" si="5"/>
        <v>1.97</v>
      </c>
      <c r="D76" s="89"/>
      <c r="E76" s="89"/>
      <c r="F76" s="89"/>
      <c r="G76" s="89"/>
      <c r="H76" s="89"/>
      <c r="I76" s="89"/>
    </row>
    <row r="77" spans="1:9" x14ac:dyDescent="0.25">
      <c r="A77" s="90">
        <v>-0.20000000000000018</v>
      </c>
      <c r="B77" s="89">
        <f t="shared" si="6"/>
        <v>5.9951999999999996</v>
      </c>
      <c r="C77" s="89">
        <f t="shared" si="5"/>
        <v>1.9866666666666666</v>
      </c>
      <c r="D77" s="89"/>
      <c r="E77" s="89"/>
      <c r="F77" s="89"/>
      <c r="G77" s="89"/>
      <c r="H77" s="89"/>
      <c r="I77" s="89"/>
    </row>
    <row r="78" spans="1:9" x14ac:dyDescent="0.25">
      <c r="A78" s="90">
        <v>-9.9999999999999645E-2</v>
      </c>
      <c r="B78" s="89">
        <f t="shared" si="6"/>
        <v>5.9988000000000001</v>
      </c>
      <c r="C78" s="89">
        <f t="shared" si="5"/>
        <v>1.9966666666666666</v>
      </c>
      <c r="D78" s="89"/>
      <c r="E78" s="89"/>
      <c r="F78" s="89"/>
      <c r="G78" s="89"/>
      <c r="H78" s="89"/>
      <c r="I78" s="89"/>
    </row>
    <row r="79" spans="1:9" x14ac:dyDescent="0.25">
      <c r="A79" s="90">
        <v>0</v>
      </c>
      <c r="B79" s="89">
        <f t="shared" si="6"/>
        <v>6</v>
      </c>
      <c r="C79" s="89">
        <f t="shared" si="5"/>
        <v>2</v>
      </c>
      <c r="D79" s="89"/>
      <c r="E79" s="89"/>
      <c r="F79" s="89"/>
      <c r="G79" s="89"/>
      <c r="H79" s="89"/>
      <c r="I79" s="89"/>
    </row>
    <row r="80" spans="1:9" x14ac:dyDescent="0.25">
      <c r="A80" s="90">
        <v>0.10000000000000053</v>
      </c>
      <c r="B80" s="89">
        <f t="shared" si="6"/>
        <v>5.9988000000000001</v>
      </c>
      <c r="C80" s="89">
        <f t="shared" si="5"/>
        <v>1.9966666666666666</v>
      </c>
      <c r="D80" s="89"/>
      <c r="E80" s="89"/>
      <c r="F80" s="89"/>
      <c r="G80" s="89"/>
      <c r="H80" s="89"/>
      <c r="I80" s="89"/>
    </row>
    <row r="81" spans="1:9" x14ac:dyDescent="0.25">
      <c r="A81" s="90">
        <v>0.20000000000000018</v>
      </c>
      <c r="B81" s="89">
        <f t="shared" si="6"/>
        <v>5.9951999999999996</v>
      </c>
      <c r="C81" s="89">
        <f t="shared" ref="C81:C109" si="7">(-1/3)*POWER(A81,2)+2</f>
        <v>1.9866666666666666</v>
      </c>
      <c r="D81" s="89"/>
      <c r="E81" s="89"/>
      <c r="F81" s="89"/>
      <c r="G81" s="89"/>
      <c r="H81" s="89"/>
      <c r="I81" s="89"/>
    </row>
    <row r="82" spans="1:9" x14ac:dyDescent="0.25">
      <c r="A82" s="90">
        <v>0.29999999999999982</v>
      </c>
      <c r="B82" s="89">
        <f t="shared" si="6"/>
        <v>5.9892000000000003</v>
      </c>
      <c r="C82" s="89">
        <f t="shared" si="7"/>
        <v>1.97</v>
      </c>
      <c r="D82" s="89"/>
      <c r="E82" s="89"/>
      <c r="F82" s="89"/>
      <c r="G82" s="89"/>
      <c r="H82" s="89"/>
      <c r="I82" s="89"/>
    </row>
    <row r="83" spans="1:9" x14ac:dyDescent="0.25">
      <c r="A83" s="90">
        <v>0.39999999999999947</v>
      </c>
      <c r="B83" s="89">
        <f t="shared" si="6"/>
        <v>5.9808000000000003</v>
      </c>
      <c r="C83" s="89">
        <f t="shared" si="7"/>
        <v>1.9466666666666668</v>
      </c>
      <c r="D83" s="89"/>
      <c r="E83" s="89"/>
      <c r="F83" s="89"/>
      <c r="G83" s="89"/>
      <c r="H83" s="89"/>
      <c r="I83" s="89"/>
    </row>
    <row r="84" spans="1:9" x14ac:dyDescent="0.25">
      <c r="A84" s="90">
        <v>0.50000000000000089</v>
      </c>
      <c r="B84" s="89">
        <f t="shared" si="6"/>
        <v>5.97</v>
      </c>
      <c r="C84" s="89">
        <f t="shared" si="7"/>
        <v>1.9166666666666663</v>
      </c>
      <c r="D84" s="89"/>
      <c r="E84" s="89"/>
      <c r="F84" s="89"/>
      <c r="G84" s="89"/>
      <c r="H84" s="89"/>
      <c r="I84" s="89"/>
    </row>
    <row r="85" spans="1:9" x14ac:dyDescent="0.25">
      <c r="A85" s="90">
        <v>0.60000000000000053</v>
      </c>
      <c r="B85" s="89">
        <f t="shared" si="6"/>
        <v>5.9568000000000003</v>
      </c>
      <c r="C85" s="89">
        <f t="shared" si="7"/>
        <v>1.88</v>
      </c>
      <c r="D85" s="89"/>
      <c r="E85" s="89"/>
      <c r="F85" s="89"/>
      <c r="G85" s="89"/>
      <c r="H85" s="89"/>
      <c r="I85" s="89"/>
    </row>
    <row r="86" spans="1:9" x14ac:dyDescent="0.25">
      <c r="A86" s="90">
        <v>0.70000000000000018</v>
      </c>
      <c r="B86" s="89">
        <f t="shared" si="6"/>
        <v>5.9412000000000003</v>
      </c>
      <c r="C86" s="89">
        <f t="shared" si="7"/>
        <v>1.8366666666666667</v>
      </c>
      <c r="D86" s="89"/>
      <c r="E86" s="89"/>
      <c r="F86" s="89"/>
      <c r="G86" s="89"/>
      <c r="H86" s="89"/>
      <c r="I86" s="89"/>
    </row>
    <row r="87" spans="1:9" x14ac:dyDescent="0.25">
      <c r="A87" s="90">
        <v>0.79999999999999982</v>
      </c>
      <c r="B87" s="89">
        <f t="shared" si="6"/>
        <v>5.9232000000000005</v>
      </c>
      <c r="C87" s="89">
        <f t="shared" si="7"/>
        <v>1.7866666666666668</v>
      </c>
      <c r="D87" s="89"/>
      <c r="E87" s="89"/>
      <c r="F87" s="89"/>
      <c r="G87" s="89"/>
      <c r="H87" s="89"/>
      <c r="I87" s="89"/>
    </row>
    <row r="88" spans="1:9" x14ac:dyDescent="0.25">
      <c r="A88" s="90">
        <v>0.89999999999999947</v>
      </c>
      <c r="B88" s="89">
        <f t="shared" si="6"/>
        <v>5.9028</v>
      </c>
      <c r="C88" s="89">
        <f t="shared" si="7"/>
        <v>1.7300000000000004</v>
      </c>
      <c r="D88" s="89"/>
      <c r="E88" s="89"/>
      <c r="F88" s="89"/>
      <c r="G88" s="89"/>
      <c r="H88" s="89"/>
      <c r="I88" s="89"/>
    </row>
    <row r="89" spans="1:9" x14ac:dyDescent="0.25">
      <c r="A89" s="90">
        <v>1.0000000000000009</v>
      </c>
      <c r="B89" s="89">
        <f t="shared" si="6"/>
        <v>5.88</v>
      </c>
      <c r="C89" s="89">
        <f t="shared" si="7"/>
        <v>1.6666666666666661</v>
      </c>
      <c r="D89" s="89"/>
      <c r="E89" s="89"/>
      <c r="F89" s="89"/>
      <c r="G89" s="89"/>
      <c r="H89" s="89"/>
      <c r="I89" s="89"/>
    </row>
    <row r="90" spans="1:9" x14ac:dyDescent="0.25">
      <c r="A90" s="90">
        <v>1.1000000000000005</v>
      </c>
      <c r="B90" s="89">
        <f t="shared" si="6"/>
        <v>5.8548</v>
      </c>
      <c r="C90" s="89">
        <f t="shared" si="7"/>
        <v>1.5966666666666662</v>
      </c>
      <c r="D90" s="89"/>
      <c r="E90" s="89"/>
      <c r="F90" s="89"/>
      <c r="G90" s="89"/>
      <c r="H90" s="89"/>
      <c r="I90" s="89"/>
    </row>
    <row r="91" spans="1:9" x14ac:dyDescent="0.25">
      <c r="A91" s="90">
        <v>1.2000000000000002</v>
      </c>
      <c r="B91" s="89">
        <f t="shared" si="6"/>
        <v>5.8272000000000004</v>
      </c>
      <c r="C91" s="89">
        <f t="shared" si="7"/>
        <v>1.52</v>
      </c>
      <c r="D91" s="89"/>
      <c r="E91" s="89"/>
      <c r="F91" s="89"/>
      <c r="G91" s="89"/>
      <c r="H91" s="89"/>
      <c r="I91" s="89"/>
    </row>
    <row r="92" spans="1:9" x14ac:dyDescent="0.25">
      <c r="A92" s="90">
        <v>1.2999999999999998</v>
      </c>
      <c r="B92" s="89">
        <f t="shared" si="6"/>
        <v>5.7972000000000001</v>
      </c>
      <c r="C92" s="89">
        <f t="shared" si="7"/>
        <v>1.436666666666667</v>
      </c>
      <c r="D92" s="89"/>
      <c r="E92" s="89"/>
      <c r="F92" s="89"/>
      <c r="G92" s="89"/>
      <c r="H92" s="89"/>
      <c r="I92" s="89"/>
    </row>
    <row r="93" spans="1:9" x14ac:dyDescent="0.25">
      <c r="A93" s="90">
        <v>1.3999999999999995</v>
      </c>
      <c r="B93" s="89">
        <f t="shared" si="6"/>
        <v>5.7648000000000001</v>
      </c>
      <c r="C93" s="89">
        <f t="shared" si="7"/>
        <v>1.3466666666666671</v>
      </c>
      <c r="D93" s="89"/>
      <c r="E93" s="89"/>
      <c r="F93" s="89"/>
      <c r="G93" s="89"/>
      <c r="H93" s="89"/>
      <c r="I93" s="89"/>
    </row>
    <row r="94" spans="1:9" x14ac:dyDescent="0.25">
      <c r="A94" s="90">
        <v>1.5000000000000009</v>
      </c>
      <c r="B94" s="89">
        <f t="shared" si="6"/>
        <v>5.7299999999999995</v>
      </c>
      <c r="C94" s="89">
        <f t="shared" si="7"/>
        <v>1.2499999999999991</v>
      </c>
      <c r="D94" s="89"/>
      <c r="E94" s="89"/>
      <c r="F94" s="89"/>
      <c r="G94" s="89"/>
      <c r="H94" s="89"/>
      <c r="I94" s="89"/>
    </row>
    <row r="95" spans="1:9" x14ac:dyDescent="0.25">
      <c r="A95" s="90">
        <v>1.6000000000000005</v>
      </c>
      <c r="B95" s="89">
        <f t="shared" si="6"/>
        <v>5.6928000000000001</v>
      </c>
      <c r="C95" s="89">
        <f t="shared" si="7"/>
        <v>1.1466666666666661</v>
      </c>
      <c r="D95" s="89"/>
      <c r="E95" s="89"/>
      <c r="F95" s="89"/>
      <c r="G95" s="89"/>
      <c r="H95" s="89"/>
      <c r="I95" s="89"/>
    </row>
    <row r="96" spans="1:9" x14ac:dyDescent="0.25">
      <c r="A96" s="90">
        <v>1.7000000000000002</v>
      </c>
      <c r="B96" s="89">
        <f t="shared" si="6"/>
        <v>5.6532</v>
      </c>
      <c r="C96" s="89">
        <f t="shared" si="7"/>
        <v>1.0366666666666666</v>
      </c>
      <c r="D96" s="89"/>
      <c r="E96" s="89"/>
      <c r="F96" s="89"/>
      <c r="G96" s="89"/>
      <c r="H96" s="89"/>
      <c r="I96" s="89"/>
    </row>
    <row r="97" spans="1:9" x14ac:dyDescent="0.25">
      <c r="A97" s="90">
        <v>1.7999999999999998</v>
      </c>
      <c r="B97" s="89">
        <f t="shared" ref="B97:B128" si="8">(-3/25)*POWER(A97,2)+6</f>
        <v>5.6112000000000002</v>
      </c>
      <c r="C97" s="89">
        <f t="shared" si="7"/>
        <v>0.92000000000000037</v>
      </c>
      <c r="D97" s="89"/>
      <c r="E97" s="89"/>
      <c r="F97" s="89"/>
      <c r="G97" s="89"/>
      <c r="H97" s="89"/>
      <c r="I97" s="89"/>
    </row>
    <row r="98" spans="1:9" x14ac:dyDescent="0.25">
      <c r="A98" s="90">
        <v>1.9000000000000012</v>
      </c>
      <c r="B98" s="89">
        <f t="shared" si="8"/>
        <v>5.5667999999999997</v>
      </c>
      <c r="C98" s="89">
        <f t="shared" si="7"/>
        <v>0.79666666666666508</v>
      </c>
      <c r="D98" s="89"/>
      <c r="E98" s="89"/>
      <c r="F98" s="89"/>
      <c r="G98" s="89"/>
      <c r="H98" s="89"/>
      <c r="I98" s="89"/>
    </row>
    <row r="99" spans="1:9" x14ac:dyDescent="0.25">
      <c r="A99" s="90">
        <v>2.0000000000000009</v>
      </c>
      <c r="B99" s="89">
        <f t="shared" si="8"/>
        <v>5.52</v>
      </c>
      <c r="C99" s="89">
        <f t="shared" si="7"/>
        <v>0.66666666666666563</v>
      </c>
      <c r="D99" s="89"/>
      <c r="E99" s="89"/>
      <c r="F99" s="89"/>
      <c r="G99" s="89"/>
      <c r="H99" s="89"/>
      <c r="I99" s="89"/>
    </row>
    <row r="100" spans="1:9" x14ac:dyDescent="0.25">
      <c r="A100" s="90">
        <v>2.1000000000000005</v>
      </c>
      <c r="B100" s="89">
        <f t="shared" si="8"/>
        <v>5.4707999999999997</v>
      </c>
      <c r="C100" s="89">
        <f t="shared" si="7"/>
        <v>0.52999999999999936</v>
      </c>
      <c r="D100" s="89"/>
      <c r="E100" s="89"/>
      <c r="F100" s="89"/>
      <c r="G100" s="89"/>
      <c r="H100" s="89"/>
      <c r="I100" s="89"/>
    </row>
    <row r="101" spans="1:9" x14ac:dyDescent="0.25">
      <c r="A101" s="90">
        <v>2.2000000000000002</v>
      </c>
      <c r="B101" s="89">
        <f t="shared" si="8"/>
        <v>5.4192</v>
      </c>
      <c r="C101" s="89">
        <f t="shared" si="7"/>
        <v>0.38666666666666649</v>
      </c>
      <c r="D101" s="89"/>
      <c r="E101" s="89"/>
      <c r="F101" s="89"/>
      <c r="G101" s="89"/>
      <c r="H101" s="89"/>
      <c r="I101" s="89"/>
    </row>
    <row r="102" spans="1:9" x14ac:dyDescent="0.25">
      <c r="A102" s="90">
        <v>2.2999999999999998</v>
      </c>
      <c r="B102" s="89">
        <f t="shared" si="8"/>
        <v>5.3651999999999997</v>
      </c>
      <c r="C102" s="89">
        <f t="shared" si="7"/>
        <v>0.23666666666666702</v>
      </c>
      <c r="D102" s="89"/>
      <c r="E102" s="89"/>
      <c r="F102" s="89"/>
      <c r="G102" s="89"/>
      <c r="H102" s="89"/>
      <c r="I102" s="89"/>
    </row>
    <row r="103" spans="1:9" x14ac:dyDescent="0.25">
      <c r="A103" s="90">
        <v>2.4000000000000012</v>
      </c>
      <c r="B103" s="89">
        <f t="shared" si="8"/>
        <v>5.3087999999999997</v>
      </c>
      <c r="C103" s="89">
        <f t="shared" si="7"/>
        <v>7.9999999999998073E-2</v>
      </c>
      <c r="D103" s="89"/>
      <c r="E103" s="89"/>
      <c r="F103" s="89"/>
      <c r="G103" s="89"/>
      <c r="H103" s="89"/>
      <c r="I103" s="89"/>
    </row>
    <row r="104" spans="1:9" x14ac:dyDescent="0.25">
      <c r="A104" s="90">
        <v>2.5000000000000009</v>
      </c>
      <c r="B104" s="89">
        <f t="shared" si="8"/>
        <v>5.2499999999999991</v>
      </c>
      <c r="C104" s="89">
        <f t="shared" si="7"/>
        <v>-8.3333333333334814E-2</v>
      </c>
      <c r="D104" s="89"/>
      <c r="E104" s="89"/>
      <c r="F104" s="89"/>
      <c r="G104" s="89"/>
      <c r="H104" s="89"/>
      <c r="I104" s="89"/>
    </row>
    <row r="105" spans="1:9" x14ac:dyDescent="0.25">
      <c r="A105" s="90">
        <v>2.6000000000000005</v>
      </c>
      <c r="B105" s="89">
        <f t="shared" si="8"/>
        <v>5.1887999999999996</v>
      </c>
      <c r="C105" s="89">
        <f t="shared" si="7"/>
        <v>-0.25333333333333385</v>
      </c>
      <c r="D105" s="89"/>
      <c r="E105" s="89"/>
      <c r="F105" s="89"/>
      <c r="G105" s="89"/>
      <c r="H105" s="89"/>
      <c r="I105" s="89"/>
    </row>
    <row r="106" spans="1:9" x14ac:dyDescent="0.25">
      <c r="A106" s="90">
        <v>2.7</v>
      </c>
      <c r="B106" s="89">
        <f t="shared" si="8"/>
        <v>5.1251999999999995</v>
      </c>
      <c r="C106" s="89">
        <f t="shared" si="7"/>
        <v>-0.43000000000000016</v>
      </c>
      <c r="D106" s="89"/>
      <c r="E106" s="89"/>
      <c r="F106" s="89"/>
      <c r="G106" s="89"/>
      <c r="H106" s="89"/>
      <c r="I106" s="89"/>
    </row>
    <row r="107" spans="1:9" x14ac:dyDescent="0.25">
      <c r="A107" s="90">
        <v>2.8</v>
      </c>
      <c r="B107" s="89">
        <f t="shared" si="8"/>
        <v>5.0592000000000006</v>
      </c>
      <c r="C107" s="89">
        <f t="shared" si="7"/>
        <v>-0.61333333333333284</v>
      </c>
      <c r="D107" s="89"/>
      <c r="E107" s="89"/>
      <c r="F107" s="89"/>
      <c r="G107" s="89"/>
      <c r="H107" s="89"/>
      <c r="I107" s="89"/>
    </row>
    <row r="108" spans="1:9" x14ac:dyDescent="0.25">
      <c r="A108" s="90">
        <v>2.9000000000000012</v>
      </c>
      <c r="B108" s="89">
        <f t="shared" si="8"/>
        <v>4.9907999999999992</v>
      </c>
      <c r="C108" s="89">
        <f t="shared" si="7"/>
        <v>-0.80333333333333545</v>
      </c>
      <c r="D108" s="89"/>
      <c r="E108" s="89"/>
      <c r="F108" s="89"/>
      <c r="G108" s="89"/>
      <c r="H108" s="89"/>
      <c r="I108" s="89"/>
    </row>
    <row r="109" spans="1:9" x14ac:dyDescent="0.25">
      <c r="A109" s="90">
        <v>3.0000000000000009</v>
      </c>
      <c r="B109" s="89">
        <f t="shared" si="8"/>
        <v>4.92</v>
      </c>
      <c r="C109" s="89">
        <f t="shared" si="7"/>
        <v>-1.0000000000000018</v>
      </c>
      <c r="D109" s="89"/>
      <c r="E109" s="89">
        <f t="shared" ref="E109:E132" si="9">6*POWER(A109-4,2)-7</f>
        <v>-1.0000000000000107</v>
      </c>
      <c r="F109" s="89"/>
      <c r="G109" s="89"/>
      <c r="H109" s="89"/>
      <c r="I109" s="89"/>
    </row>
    <row r="110" spans="1:9" x14ac:dyDescent="0.25">
      <c r="A110" s="90">
        <v>3.1000000000000005</v>
      </c>
      <c r="B110" s="89">
        <f t="shared" si="8"/>
        <v>4.8468</v>
      </c>
      <c r="C110" s="89"/>
      <c r="D110" s="89"/>
      <c r="E110" s="89">
        <f t="shared" si="9"/>
        <v>-2.1400000000000059</v>
      </c>
      <c r="F110" s="89"/>
      <c r="G110" s="89"/>
      <c r="H110" s="89"/>
      <c r="I110" s="89"/>
    </row>
    <row r="111" spans="1:9" x14ac:dyDescent="0.25">
      <c r="A111" s="90">
        <v>3.2</v>
      </c>
      <c r="B111" s="89">
        <f t="shared" si="8"/>
        <v>4.7712000000000003</v>
      </c>
      <c r="C111" s="89"/>
      <c r="D111" s="89"/>
      <c r="E111" s="89">
        <f t="shared" si="9"/>
        <v>-3.1600000000000019</v>
      </c>
      <c r="F111" s="89"/>
      <c r="G111" s="89"/>
      <c r="H111" s="89"/>
      <c r="I111" s="89"/>
    </row>
    <row r="112" spans="1:9" x14ac:dyDescent="0.25">
      <c r="A112" s="90">
        <v>3.3</v>
      </c>
      <c r="B112" s="89">
        <f t="shared" si="8"/>
        <v>4.6932</v>
      </c>
      <c r="C112" s="89"/>
      <c r="D112" s="89"/>
      <c r="E112" s="89">
        <f t="shared" si="9"/>
        <v>-4.0599999999999987</v>
      </c>
      <c r="F112" s="89"/>
      <c r="G112" s="89"/>
      <c r="H112" s="89"/>
      <c r="I112" s="89"/>
    </row>
    <row r="113" spans="1:9" x14ac:dyDescent="0.25">
      <c r="A113" s="90">
        <v>3.4000000000000012</v>
      </c>
      <c r="B113" s="89">
        <f t="shared" si="8"/>
        <v>4.6127999999999991</v>
      </c>
      <c r="C113" s="89"/>
      <c r="D113" s="89"/>
      <c r="E113" s="89">
        <f t="shared" si="9"/>
        <v>-4.8400000000000087</v>
      </c>
      <c r="F113" s="89"/>
      <c r="G113" s="89"/>
      <c r="H113" s="89"/>
      <c r="I113" s="89"/>
    </row>
    <row r="114" spans="1:9" x14ac:dyDescent="0.25">
      <c r="A114" s="90">
        <v>3.5000000000000009</v>
      </c>
      <c r="B114" s="89">
        <f t="shared" si="8"/>
        <v>4.5299999999999994</v>
      </c>
      <c r="C114" s="89"/>
      <c r="D114" s="89"/>
      <c r="E114" s="89">
        <f t="shared" si="9"/>
        <v>-5.5000000000000053</v>
      </c>
      <c r="F114" s="89"/>
      <c r="G114" s="89"/>
      <c r="H114" s="89"/>
      <c r="I114" s="89"/>
    </row>
    <row r="115" spans="1:9" x14ac:dyDescent="0.25">
      <c r="A115" s="90">
        <v>3.6000000000000005</v>
      </c>
      <c r="B115" s="89">
        <f t="shared" si="8"/>
        <v>4.444799999999999</v>
      </c>
      <c r="C115" s="89"/>
      <c r="D115" s="89"/>
      <c r="E115" s="89">
        <f t="shared" si="9"/>
        <v>-6.0400000000000027</v>
      </c>
      <c r="F115" s="89"/>
      <c r="G115" s="89"/>
      <c r="H115" s="89"/>
      <c r="I115" s="89"/>
    </row>
    <row r="116" spans="1:9" x14ac:dyDescent="0.25">
      <c r="A116" s="90">
        <v>3.7</v>
      </c>
      <c r="B116" s="89">
        <f t="shared" si="8"/>
        <v>4.3571999999999997</v>
      </c>
      <c r="C116" s="89"/>
      <c r="D116" s="89"/>
      <c r="E116" s="89">
        <f t="shared" si="9"/>
        <v>-6.4600000000000009</v>
      </c>
      <c r="F116" s="89"/>
      <c r="G116" s="89"/>
      <c r="H116" s="89"/>
      <c r="I116" s="89"/>
    </row>
    <row r="117" spans="1:9" x14ac:dyDescent="0.25">
      <c r="A117" s="90">
        <v>3.8</v>
      </c>
      <c r="B117" s="89">
        <f t="shared" si="8"/>
        <v>4.2671999999999999</v>
      </c>
      <c r="C117" s="89"/>
      <c r="D117" s="89"/>
      <c r="E117" s="89">
        <f t="shared" si="9"/>
        <v>-6.76</v>
      </c>
      <c r="F117" s="89"/>
      <c r="G117" s="89"/>
      <c r="H117" s="89"/>
      <c r="I117" s="89"/>
    </row>
    <row r="118" spans="1:9" x14ac:dyDescent="0.25">
      <c r="A118" s="90">
        <v>3.9000000000000012</v>
      </c>
      <c r="B118" s="89">
        <f t="shared" si="8"/>
        <v>4.1747999999999994</v>
      </c>
      <c r="C118" s="89"/>
      <c r="D118" s="89"/>
      <c r="E118" s="89">
        <f t="shared" si="9"/>
        <v>-6.9400000000000013</v>
      </c>
      <c r="F118" s="89"/>
      <c r="G118" s="89"/>
      <c r="H118" s="89"/>
      <c r="I118" s="89"/>
    </row>
    <row r="119" spans="1:9" x14ac:dyDescent="0.25">
      <c r="A119" s="90">
        <v>4.0000000000000009</v>
      </c>
      <c r="B119" s="89">
        <f t="shared" si="8"/>
        <v>4.0799999999999992</v>
      </c>
      <c r="C119" s="89"/>
      <c r="D119" s="89"/>
      <c r="E119" s="89">
        <f t="shared" si="9"/>
        <v>-7</v>
      </c>
      <c r="F119" s="89"/>
      <c r="G119" s="89"/>
      <c r="H119" s="89"/>
      <c r="I119" s="89"/>
    </row>
    <row r="120" spans="1:9" x14ac:dyDescent="0.25">
      <c r="A120" s="90">
        <v>4.1000000000000005</v>
      </c>
      <c r="B120" s="89">
        <f t="shared" si="8"/>
        <v>3.9827999999999992</v>
      </c>
      <c r="C120" s="89"/>
      <c r="D120" s="89"/>
      <c r="E120" s="89">
        <f t="shared" si="9"/>
        <v>-6.9399999999999995</v>
      </c>
      <c r="F120" s="89"/>
      <c r="G120" s="89"/>
      <c r="H120" s="89"/>
      <c r="I120" s="89"/>
    </row>
    <row r="121" spans="1:9" x14ac:dyDescent="0.25">
      <c r="A121" s="90">
        <v>4.2</v>
      </c>
      <c r="B121" s="89">
        <f t="shared" si="8"/>
        <v>3.8832</v>
      </c>
      <c r="C121" s="89"/>
      <c r="D121" s="89"/>
      <c r="E121" s="89">
        <f t="shared" si="9"/>
        <v>-6.76</v>
      </c>
      <c r="F121" s="89"/>
      <c r="G121" s="89"/>
      <c r="H121" s="89"/>
      <c r="I121" s="89"/>
    </row>
    <row r="122" spans="1:9" x14ac:dyDescent="0.25">
      <c r="A122" s="90">
        <v>4.3</v>
      </c>
      <c r="B122" s="89">
        <f t="shared" si="8"/>
        <v>3.7812000000000001</v>
      </c>
      <c r="C122" s="89"/>
      <c r="D122" s="89"/>
      <c r="E122" s="89">
        <f t="shared" si="9"/>
        <v>-6.4600000000000009</v>
      </c>
      <c r="F122" s="89"/>
      <c r="G122" s="89"/>
      <c r="H122" s="89"/>
      <c r="I122" s="89"/>
    </row>
    <row r="123" spans="1:9" x14ac:dyDescent="0.25">
      <c r="A123" s="90">
        <v>4.4000000000000012</v>
      </c>
      <c r="B123" s="89">
        <f t="shared" si="8"/>
        <v>3.6767999999999987</v>
      </c>
      <c r="C123" s="89"/>
      <c r="D123" s="89"/>
      <c r="E123" s="89">
        <f t="shared" si="9"/>
        <v>-6.0399999999999938</v>
      </c>
      <c r="F123" s="89"/>
      <c r="G123" s="89"/>
      <c r="H123" s="89"/>
      <c r="I123" s="89"/>
    </row>
    <row r="124" spans="1:9" x14ac:dyDescent="0.25">
      <c r="A124" s="90">
        <v>4.5000000000000009</v>
      </c>
      <c r="B124" s="89">
        <f t="shared" si="8"/>
        <v>3.5699999999999994</v>
      </c>
      <c r="C124" s="89"/>
      <c r="D124" s="89"/>
      <c r="E124" s="89">
        <f t="shared" si="9"/>
        <v>-5.4999999999999947</v>
      </c>
      <c r="F124" s="89"/>
      <c r="G124" s="89">
        <f t="shared" ref="G124:G134" si="10">-24*POWER(A124-5,2)+9</f>
        <v>3.0000000000000213</v>
      </c>
      <c r="H124" s="89"/>
      <c r="I124" s="89"/>
    </row>
    <row r="125" spans="1:9" x14ac:dyDescent="0.25">
      <c r="A125" s="90">
        <v>4.6000000000000005</v>
      </c>
      <c r="B125" s="89">
        <f t="shared" si="8"/>
        <v>3.4607999999999994</v>
      </c>
      <c r="C125" s="89"/>
      <c r="D125" s="89"/>
      <c r="E125" s="89">
        <f t="shared" si="9"/>
        <v>-4.8399999999999963</v>
      </c>
      <c r="F125" s="89"/>
      <c r="G125" s="89">
        <f t="shared" si="10"/>
        <v>5.1600000000000099</v>
      </c>
      <c r="H125" s="89"/>
      <c r="I125" s="89"/>
    </row>
    <row r="126" spans="1:9" x14ac:dyDescent="0.25">
      <c r="A126" s="90">
        <v>4.7</v>
      </c>
      <c r="B126" s="89">
        <f t="shared" si="8"/>
        <v>3.3491999999999997</v>
      </c>
      <c r="C126" s="89"/>
      <c r="D126" s="89"/>
      <c r="E126" s="89">
        <f t="shared" si="9"/>
        <v>-4.0599999999999987</v>
      </c>
      <c r="F126" s="89"/>
      <c r="G126" s="89">
        <f t="shared" si="10"/>
        <v>6.8400000000000025</v>
      </c>
      <c r="H126" s="89"/>
      <c r="I126" s="89"/>
    </row>
    <row r="127" spans="1:9" x14ac:dyDescent="0.25">
      <c r="A127" s="90">
        <v>4.8</v>
      </c>
      <c r="B127" s="89">
        <f t="shared" si="8"/>
        <v>3.2352000000000003</v>
      </c>
      <c r="C127" s="89"/>
      <c r="D127" s="89"/>
      <c r="E127" s="89">
        <f t="shared" si="9"/>
        <v>-3.1600000000000019</v>
      </c>
      <c r="F127" s="89"/>
      <c r="G127" s="89">
        <f t="shared" si="10"/>
        <v>8.0399999999999991</v>
      </c>
      <c r="H127" s="89"/>
      <c r="I127" s="89"/>
    </row>
    <row r="128" spans="1:9" x14ac:dyDescent="0.25">
      <c r="A128" s="90">
        <v>4.9000000000000012</v>
      </c>
      <c r="B128" s="89">
        <f t="shared" si="8"/>
        <v>3.1187999999999985</v>
      </c>
      <c r="C128" s="89"/>
      <c r="D128" s="89"/>
      <c r="E128" s="89">
        <f t="shared" si="9"/>
        <v>-2.1399999999999864</v>
      </c>
      <c r="F128" s="89"/>
      <c r="G128" s="89">
        <f t="shared" si="10"/>
        <v>8.7600000000000051</v>
      </c>
      <c r="H128" s="89"/>
      <c r="I128" s="89"/>
    </row>
    <row r="129" spans="1:9" x14ac:dyDescent="0.25">
      <c r="A129" s="90">
        <v>5.0000000000000009</v>
      </c>
      <c r="B129" s="89">
        <f t="shared" ref="B129:B160" si="11">(-3/25)*POWER(A129,2)+6</f>
        <v>2.9999999999999991</v>
      </c>
      <c r="C129" s="89"/>
      <c r="D129" s="89"/>
      <c r="E129" s="89">
        <f t="shared" si="9"/>
        <v>-0.99999999999998934</v>
      </c>
      <c r="F129" s="89"/>
      <c r="G129" s="89">
        <f t="shared" si="10"/>
        <v>9</v>
      </c>
      <c r="H129" s="89"/>
      <c r="I129" s="89"/>
    </row>
    <row r="130" spans="1:9" x14ac:dyDescent="0.25">
      <c r="A130" s="90">
        <v>5.1000000000000005</v>
      </c>
      <c r="B130" s="89"/>
      <c r="C130" s="89"/>
      <c r="D130" s="89"/>
      <c r="E130" s="89">
        <f t="shared" si="9"/>
        <v>0.26000000000000689</v>
      </c>
      <c r="F130" s="89"/>
      <c r="G130" s="89">
        <f t="shared" si="10"/>
        <v>8.759999999999998</v>
      </c>
      <c r="H130" s="89"/>
      <c r="I130" s="89"/>
    </row>
    <row r="131" spans="1:9" x14ac:dyDescent="0.25">
      <c r="A131" s="90">
        <v>5.2</v>
      </c>
      <c r="B131" s="89"/>
      <c r="C131" s="89"/>
      <c r="D131" s="89"/>
      <c r="E131" s="89">
        <f t="shared" si="9"/>
        <v>1.6400000000000023</v>
      </c>
      <c r="F131" s="89"/>
      <c r="G131" s="89">
        <f t="shared" si="10"/>
        <v>8.0399999999999991</v>
      </c>
      <c r="H131" s="89"/>
      <c r="I131" s="89"/>
    </row>
    <row r="132" spans="1:9" x14ac:dyDescent="0.25">
      <c r="A132" s="90">
        <v>5.3</v>
      </c>
      <c r="B132" s="89"/>
      <c r="C132" s="89"/>
      <c r="D132" s="89"/>
      <c r="E132" s="89">
        <f t="shared" si="9"/>
        <v>3.139999999999997</v>
      </c>
      <c r="F132" s="89"/>
      <c r="G132" s="89">
        <f t="shared" si="10"/>
        <v>6.8400000000000025</v>
      </c>
      <c r="H132" s="89"/>
      <c r="I132" s="89"/>
    </row>
    <row r="133" spans="1:9" x14ac:dyDescent="0.25">
      <c r="A133" s="90">
        <v>5.4000000000000012</v>
      </c>
      <c r="B133" s="89"/>
      <c r="C133" s="89"/>
      <c r="D133" s="89"/>
      <c r="E133" s="89"/>
      <c r="F133" s="89"/>
      <c r="G133" s="89">
        <f t="shared" si="10"/>
        <v>5.1599999999999762</v>
      </c>
      <c r="H133" s="89"/>
      <c r="I133" s="89"/>
    </row>
    <row r="134" spans="1:9" x14ac:dyDescent="0.25">
      <c r="A134" s="90">
        <v>5.5000000000000009</v>
      </c>
      <c r="B134" s="89"/>
      <c r="C134" s="89"/>
      <c r="D134" s="89"/>
      <c r="E134" s="89"/>
      <c r="F134" s="89"/>
      <c r="G134" s="89">
        <f t="shared" si="10"/>
        <v>2.9999999999999787</v>
      </c>
      <c r="H134" s="89"/>
      <c r="I134" s="8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E15" sqref="E15"/>
    </sheetView>
  </sheetViews>
  <sheetFormatPr defaultColWidth="14.42578125" defaultRowHeight="15" customHeight="1" x14ac:dyDescent="0.25"/>
  <cols>
    <col min="1" max="1" width="26.7109375" style="1" customWidth="1"/>
    <col min="2" max="26" width="8.7109375" style="1" customWidth="1"/>
    <col min="27" max="16384" width="14.42578125" style="1"/>
  </cols>
  <sheetData>
    <row r="1" spans="1:5" x14ac:dyDescent="0.25">
      <c r="A1" s="92" t="s">
        <v>105</v>
      </c>
      <c r="B1" s="93"/>
      <c r="C1" s="56"/>
      <c r="D1" s="56"/>
      <c r="E1" s="30"/>
    </row>
    <row r="2" spans="1:5" x14ac:dyDescent="0.25">
      <c r="A2" s="70" t="s">
        <v>104</v>
      </c>
      <c r="B2" s="70" t="str">
        <f>DOLLAR(5000,0)</f>
        <v>5 000 ₽</v>
      </c>
      <c r="C2" s="56"/>
      <c r="D2" s="56"/>
      <c r="E2" s="30"/>
    </row>
    <row r="3" spans="1:5" x14ac:dyDescent="0.25">
      <c r="A3" s="70" t="s">
        <v>103</v>
      </c>
      <c r="B3" s="71">
        <v>5.5E-2</v>
      </c>
      <c r="C3" s="56"/>
      <c r="D3" s="56"/>
      <c r="E3" s="30"/>
    </row>
    <row r="4" spans="1:5" x14ac:dyDescent="0.25">
      <c r="A4" s="70" t="s">
        <v>102</v>
      </c>
      <c r="B4" s="69">
        <f>B2*B3</f>
        <v>275</v>
      </c>
      <c r="C4" s="56"/>
      <c r="D4" s="56"/>
      <c r="E4" s="30"/>
    </row>
    <row r="5" spans="1:5" x14ac:dyDescent="0.25">
      <c r="A5" s="56"/>
      <c r="B5" s="56"/>
      <c r="C5" s="56"/>
      <c r="D5" s="56"/>
      <c r="E5" s="30"/>
    </row>
    <row r="6" spans="1:5" x14ac:dyDescent="0.25">
      <c r="A6" s="56"/>
      <c r="B6" s="56"/>
      <c r="C6" s="56"/>
      <c r="D6" s="56"/>
      <c r="E6" s="30"/>
    </row>
    <row r="7" spans="1:5" x14ac:dyDescent="0.25">
      <c r="A7" s="56"/>
      <c r="B7" s="56"/>
      <c r="C7" s="56"/>
      <c r="D7" s="56"/>
      <c r="E7" s="30"/>
    </row>
    <row r="8" spans="1:5" x14ac:dyDescent="0.25">
      <c r="A8" s="56"/>
      <c r="B8" s="56"/>
      <c r="C8" s="56"/>
      <c r="D8" s="56"/>
      <c r="E8" s="30"/>
    </row>
    <row r="9" spans="1:5" x14ac:dyDescent="0.25">
      <c r="A9" s="55"/>
      <c r="B9" s="55"/>
      <c r="C9" s="55"/>
      <c r="D9" s="55"/>
    </row>
    <row r="10" spans="1:5" x14ac:dyDescent="0.25">
      <c r="A10" s="55"/>
      <c r="B10" s="55"/>
      <c r="C10" s="55"/>
      <c r="D10" s="5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B1"/>
  </mergeCells>
  <pageMargins left="0.7" right="0.7" top="0.75" bottom="0.75" header="0" footer="0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22" sqref="D22"/>
    </sheetView>
  </sheetViews>
  <sheetFormatPr defaultColWidth="14.42578125" defaultRowHeight="15" customHeight="1" x14ac:dyDescent="0.25"/>
  <cols>
    <col min="1" max="1" width="9.140625" style="23" customWidth="1"/>
    <col min="2" max="2" width="8.7109375" style="1" customWidth="1"/>
    <col min="3" max="3" width="9.140625" style="23" customWidth="1"/>
    <col min="4" max="4" width="8.7109375" style="1" customWidth="1"/>
    <col min="5" max="5" width="9.140625" style="23" customWidth="1"/>
    <col min="6" max="26" width="8.7109375" style="1" customWidth="1"/>
    <col min="27" max="16384" width="14.42578125" style="1"/>
  </cols>
  <sheetData>
    <row r="1" spans="1:26" s="27" customFormat="1" x14ac:dyDescent="0.25">
      <c r="A1" s="24"/>
      <c r="B1" s="28"/>
      <c r="C1" s="24"/>
      <c r="D1" s="28"/>
      <c r="E1" s="24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x14ac:dyDescent="0.25">
      <c r="A2" s="26"/>
      <c r="C2" s="26"/>
      <c r="E2" s="26"/>
    </row>
    <row r="3" spans="1:26" s="27" customFormat="1" x14ac:dyDescent="0.25">
      <c r="A3" s="24"/>
      <c r="B3" s="28"/>
      <c r="C3" s="24"/>
      <c r="D3" s="28"/>
      <c r="E3" s="24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5">
      <c r="A4" s="26"/>
      <c r="C4" s="26"/>
      <c r="E4" s="26"/>
    </row>
    <row r="5" spans="1:26" s="27" customFormat="1" x14ac:dyDescent="0.25">
      <c r="A5" s="24"/>
      <c r="B5" s="28"/>
      <c r="C5" s="24"/>
      <c r="D5" s="28"/>
      <c r="E5" s="24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5">
      <c r="A6" s="26"/>
      <c r="C6" s="26"/>
      <c r="E6" s="26"/>
    </row>
    <row r="7" spans="1:26" s="27" customFormat="1" x14ac:dyDescent="0.25">
      <c r="A7" s="24"/>
      <c r="B7" s="28"/>
      <c r="C7" s="24"/>
      <c r="D7" s="28"/>
      <c r="E7" s="24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5">
      <c r="A8" s="26"/>
      <c r="C8" s="26"/>
      <c r="E8" s="26"/>
    </row>
    <row r="9" spans="1:26" x14ac:dyDescent="0.25">
      <c r="A9" s="24"/>
      <c r="C9" s="24"/>
      <c r="E9" s="24"/>
    </row>
    <row r="10" spans="1:26" x14ac:dyDescent="0.25">
      <c r="A10" s="24"/>
      <c r="C10" s="24"/>
      <c r="E10" s="24"/>
    </row>
    <row r="11" spans="1:26" x14ac:dyDescent="0.25">
      <c r="A11" s="24"/>
      <c r="C11" s="24"/>
      <c r="E11" s="24"/>
    </row>
    <row r="12" spans="1:26" x14ac:dyDescent="0.25">
      <c r="A12" s="24"/>
      <c r="C12" s="24"/>
      <c r="E12" s="24"/>
    </row>
    <row r="13" spans="1:26" x14ac:dyDescent="0.25">
      <c r="A13" s="24"/>
      <c r="C13" s="24"/>
      <c r="E13" s="24"/>
    </row>
    <row r="14" spans="1:26" x14ac:dyDescent="0.25">
      <c r="A14" s="24"/>
      <c r="C14" s="24"/>
      <c r="E14" s="24"/>
    </row>
    <row r="15" spans="1:26" x14ac:dyDescent="0.25">
      <c r="A15" s="24"/>
      <c r="C15" s="24"/>
      <c r="E15" s="24"/>
    </row>
    <row r="16" spans="1:26" x14ac:dyDescent="0.25">
      <c r="A16" s="24"/>
      <c r="C16" s="24"/>
      <c r="E16" s="24"/>
    </row>
    <row r="17" spans="1:5" x14ac:dyDescent="0.25">
      <c r="A17" s="24"/>
      <c r="C17" s="24"/>
      <c r="E17" s="24"/>
    </row>
    <row r="18" spans="1:5" x14ac:dyDescent="0.25">
      <c r="A18" s="24"/>
      <c r="C18" s="24" t="s">
        <v>42</v>
      </c>
      <c r="E18" s="24"/>
    </row>
    <row r="19" spans="1:5" x14ac:dyDescent="0.25">
      <c r="A19" s="24"/>
      <c r="C19" s="24"/>
      <c r="E19" s="24"/>
    </row>
    <row r="20" spans="1:5" x14ac:dyDescent="0.25">
      <c r="A20" s="25">
        <v>20</v>
      </c>
      <c r="C20" s="25">
        <v>20</v>
      </c>
      <c r="E20" s="24"/>
    </row>
    <row r="21" spans="1:5" ht="15.75" customHeight="1" x14ac:dyDescent="0.25">
      <c r="A21" s="24"/>
      <c r="B21" s="25">
        <v>21</v>
      </c>
      <c r="C21" s="24"/>
      <c r="E21" s="24"/>
    </row>
    <row r="22" spans="1:5" ht="15.75" customHeight="1" x14ac:dyDescent="0.25">
      <c r="A22" s="25">
        <v>22</v>
      </c>
      <c r="C22" s="25">
        <v>22</v>
      </c>
      <c r="E22" s="24"/>
    </row>
    <row r="23" spans="1:5" ht="15.75" customHeight="1" x14ac:dyDescent="0.25">
      <c r="A23" s="24"/>
      <c r="B23" s="25">
        <v>23</v>
      </c>
      <c r="C23" s="24"/>
      <c r="E23" s="24"/>
    </row>
    <row r="24" spans="1:5" ht="15.75" customHeight="1" x14ac:dyDescent="0.25">
      <c r="A24" s="25">
        <v>24</v>
      </c>
      <c r="C24" s="25">
        <v>24</v>
      </c>
      <c r="E24" s="24"/>
    </row>
    <row r="25" spans="1:5" ht="15.75" customHeight="1" x14ac:dyDescent="0.25">
      <c r="A25" s="24"/>
      <c r="C25" s="24"/>
      <c r="E25" s="24"/>
    </row>
    <row r="26" spans="1:5" ht="15.75" customHeight="1" x14ac:dyDescent="0.25">
      <c r="A26" s="24"/>
      <c r="C26" s="24"/>
      <c r="E26" s="24"/>
    </row>
    <row r="27" spans="1:5" ht="15.75" customHeight="1" x14ac:dyDescent="0.25">
      <c r="A27" s="24"/>
      <c r="C27" s="24"/>
      <c r="E27" s="24"/>
    </row>
    <row r="28" spans="1:5" ht="15.75" customHeight="1" x14ac:dyDescent="0.25">
      <c r="A28" s="24"/>
      <c r="C28" s="24"/>
      <c r="E28" s="24"/>
    </row>
    <row r="29" spans="1:5" ht="15.75" customHeight="1" x14ac:dyDescent="0.25">
      <c r="A29" s="24"/>
      <c r="C29" s="24"/>
      <c r="E29" s="24"/>
    </row>
    <row r="30" spans="1:5" ht="15.75" customHeight="1" x14ac:dyDescent="0.25">
      <c r="A30" s="24"/>
      <c r="C30" s="24"/>
      <c r="E30" s="24"/>
    </row>
    <row r="31" spans="1:5" ht="15.75" customHeight="1" x14ac:dyDescent="0.25">
      <c r="A31" s="24"/>
      <c r="C31" s="24"/>
      <c r="E31" s="24"/>
    </row>
    <row r="32" spans="1:5" ht="15.75" customHeight="1" x14ac:dyDescent="0.25">
      <c r="A32" s="24"/>
      <c r="C32" s="24"/>
      <c r="E32" s="24"/>
    </row>
    <row r="33" spans="1:5" ht="15.75" customHeight="1" x14ac:dyDescent="0.25">
      <c r="A33" s="24"/>
      <c r="C33" s="24"/>
      <c r="E33" s="24"/>
    </row>
    <row r="34" spans="1:5" ht="15.75" customHeight="1" x14ac:dyDescent="0.25">
      <c r="A34" s="24"/>
      <c r="C34" s="24"/>
      <c r="E34" s="24"/>
    </row>
    <row r="35" spans="1:5" ht="15.75" customHeight="1" x14ac:dyDescent="0.25">
      <c r="A35" s="24"/>
      <c r="C35" s="24"/>
      <c r="E35" s="24"/>
    </row>
    <row r="36" spans="1:5" ht="15.75" customHeight="1" x14ac:dyDescent="0.25">
      <c r="A36" s="24"/>
      <c r="C36" s="24"/>
      <c r="E36" s="24"/>
    </row>
    <row r="37" spans="1:5" ht="15.75" customHeight="1" x14ac:dyDescent="0.25">
      <c r="A37" s="24"/>
      <c r="C37" s="24"/>
      <c r="E37" s="24"/>
    </row>
    <row r="38" spans="1:5" ht="15.75" customHeight="1" x14ac:dyDescent="0.25">
      <c r="A38" s="24"/>
      <c r="C38" s="24"/>
      <c r="E38" s="24"/>
    </row>
    <row r="39" spans="1:5" ht="15.75" customHeight="1" x14ac:dyDescent="0.25">
      <c r="A39" s="24"/>
      <c r="C39" s="24"/>
      <c r="E39" s="24"/>
    </row>
    <row r="40" spans="1:5" ht="15.75" customHeight="1" x14ac:dyDescent="0.25">
      <c r="A40" s="24"/>
      <c r="C40" s="24"/>
      <c r="E40" s="24"/>
    </row>
    <row r="41" spans="1:5" ht="15.75" customHeight="1" x14ac:dyDescent="0.25">
      <c r="A41" s="24"/>
      <c r="C41" s="24"/>
      <c r="E41" s="24"/>
    </row>
    <row r="42" spans="1:5" ht="15.75" customHeight="1" x14ac:dyDescent="0.25">
      <c r="A42" s="24"/>
      <c r="C42" s="24"/>
      <c r="E42" s="24"/>
    </row>
    <row r="43" spans="1:5" ht="15.75" customHeight="1" x14ac:dyDescent="0.25">
      <c r="A43" s="24"/>
      <c r="C43" s="24"/>
      <c r="E43" s="24"/>
    </row>
    <row r="44" spans="1:5" ht="15.75" customHeight="1" x14ac:dyDescent="0.25">
      <c r="A44" s="24"/>
      <c r="C44" s="24"/>
      <c r="E44" s="24"/>
    </row>
    <row r="45" spans="1:5" ht="15.75" customHeight="1" x14ac:dyDescent="0.25">
      <c r="A45" s="24"/>
      <c r="C45" s="24"/>
      <c r="E45" s="24"/>
    </row>
    <row r="46" spans="1:5" ht="15.75" customHeight="1" x14ac:dyDescent="0.25">
      <c r="A46" s="24"/>
      <c r="C46" s="24"/>
      <c r="E46" s="24"/>
    </row>
    <row r="47" spans="1:5" ht="15.75" customHeight="1" x14ac:dyDescent="0.25">
      <c r="A47" s="24"/>
      <c r="C47" s="24"/>
      <c r="E47" s="24"/>
    </row>
    <row r="48" spans="1:5" ht="15.75" customHeight="1" x14ac:dyDescent="0.25">
      <c r="A48" s="24"/>
      <c r="C48" s="24"/>
      <c r="E48" s="24"/>
    </row>
    <row r="49" spans="1:5" ht="15.75" customHeight="1" x14ac:dyDescent="0.25">
      <c r="A49" s="24"/>
      <c r="C49" s="24"/>
      <c r="E49" s="24"/>
    </row>
    <row r="50" spans="1:5" ht="15.75" customHeight="1" x14ac:dyDescent="0.25">
      <c r="A50" s="24"/>
      <c r="C50" s="24"/>
      <c r="E50" s="24"/>
    </row>
    <row r="51" spans="1:5" ht="15.75" customHeight="1" x14ac:dyDescent="0.25">
      <c r="A51" s="24"/>
      <c r="C51" s="24"/>
      <c r="E51" s="24"/>
    </row>
    <row r="52" spans="1:5" ht="15.75" customHeight="1" x14ac:dyDescent="0.25">
      <c r="A52" s="24"/>
      <c r="C52" s="24"/>
      <c r="E52" s="24"/>
    </row>
    <row r="53" spans="1:5" ht="15.75" customHeight="1" x14ac:dyDescent="0.25">
      <c r="A53" s="24"/>
      <c r="C53" s="24"/>
      <c r="E53" s="24"/>
    </row>
    <row r="54" spans="1:5" ht="15.75" customHeight="1" x14ac:dyDescent="0.25">
      <c r="A54" s="24"/>
      <c r="C54" s="24"/>
      <c r="E54" s="24"/>
    </row>
    <row r="55" spans="1:5" ht="15.75" customHeight="1" x14ac:dyDescent="0.25">
      <c r="A55" s="24"/>
      <c r="C55" s="24"/>
      <c r="E55" s="24"/>
    </row>
    <row r="56" spans="1:5" ht="15.75" customHeight="1" x14ac:dyDescent="0.25">
      <c r="A56" s="24"/>
      <c r="C56" s="24"/>
      <c r="E56" s="24"/>
    </row>
    <row r="57" spans="1:5" ht="15.75" customHeight="1" x14ac:dyDescent="0.25">
      <c r="A57" s="24"/>
      <c r="C57" s="24"/>
      <c r="E57" s="24"/>
    </row>
    <row r="58" spans="1:5" ht="15.75" customHeight="1" x14ac:dyDescent="0.25">
      <c r="A58" s="24"/>
      <c r="C58" s="24"/>
      <c r="E58" s="24"/>
    </row>
    <row r="59" spans="1:5" ht="15.75" customHeight="1" x14ac:dyDescent="0.25">
      <c r="A59" s="24"/>
      <c r="C59" s="24"/>
      <c r="E59" s="24"/>
    </row>
    <row r="60" spans="1:5" ht="15.75" customHeight="1" x14ac:dyDescent="0.25">
      <c r="A60" s="24"/>
      <c r="C60" s="24"/>
      <c r="E60" s="24"/>
    </row>
    <row r="61" spans="1:5" ht="15.75" customHeight="1" x14ac:dyDescent="0.25">
      <c r="A61" s="24"/>
      <c r="C61" s="24"/>
      <c r="E61" s="24"/>
    </row>
    <row r="62" spans="1:5" ht="15.75" customHeight="1" x14ac:dyDescent="0.25">
      <c r="A62" s="24"/>
      <c r="C62" s="24"/>
      <c r="E62" s="24"/>
    </row>
    <row r="63" spans="1:5" ht="15.75" customHeight="1" x14ac:dyDescent="0.25">
      <c r="A63" s="24"/>
      <c r="C63" s="24"/>
      <c r="E63" s="24"/>
    </row>
    <row r="64" spans="1:5" ht="15.75" customHeight="1" x14ac:dyDescent="0.25">
      <c r="A64" s="24"/>
      <c r="C64" s="24"/>
      <c r="E64" s="24"/>
    </row>
    <row r="65" spans="1:5" ht="15.75" customHeight="1" x14ac:dyDescent="0.25">
      <c r="A65" s="24"/>
      <c r="C65" s="24"/>
      <c r="E65" s="24"/>
    </row>
    <row r="66" spans="1:5" ht="15.75" customHeight="1" x14ac:dyDescent="0.25">
      <c r="A66" s="24"/>
      <c r="C66" s="24"/>
      <c r="E66" s="24"/>
    </row>
    <row r="67" spans="1:5" ht="15.75" customHeight="1" x14ac:dyDescent="0.25">
      <c r="A67" s="24"/>
      <c r="C67" s="24"/>
      <c r="E67" s="24"/>
    </row>
    <row r="68" spans="1:5" ht="15.75" customHeight="1" x14ac:dyDescent="0.25">
      <c r="A68" s="24"/>
      <c r="C68" s="24"/>
      <c r="E68" s="24"/>
    </row>
    <row r="69" spans="1:5" ht="15.75" customHeight="1" x14ac:dyDescent="0.25">
      <c r="A69" s="24"/>
      <c r="C69" s="24"/>
      <c r="E69" s="24"/>
    </row>
    <row r="70" spans="1:5" ht="15.75" customHeight="1" x14ac:dyDescent="0.25">
      <c r="A70" s="24"/>
      <c r="C70" s="24"/>
      <c r="E70" s="24"/>
    </row>
    <row r="71" spans="1:5" ht="15.75" customHeight="1" x14ac:dyDescent="0.25">
      <c r="A71" s="24"/>
      <c r="C71" s="24"/>
      <c r="E71" s="24"/>
    </row>
    <row r="72" spans="1:5" ht="15.75" customHeight="1" x14ac:dyDescent="0.25">
      <c r="A72" s="24"/>
      <c r="C72" s="24"/>
      <c r="E72" s="24"/>
    </row>
    <row r="73" spans="1:5" ht="15.75" customHeight="1" x14ac:dyDescent="0.25">
      <c r="A73" s="24"/>
      <c r="C73" s="24"/>
      <c r="E73" s="24"/>
    </row>
    <row r="74" spans="1:5" ht="15.75" customHeight="1" x14ac:dyDescent="0.25">
      <c r="A74" s="24"/>
      <c r="C74" s="24"/>
      <c r="E74" s="24"/>
    </row>
    <row r="75" spans="1:5" ht="15.75" customHeight="1" x14ac:dyDescent="0.25">
      <c r="A75" s="24"/>
      <c r="C75" s="24"/>
      <c r="E75" s="24"/>
    </row>
    <row r="76" spans="1:5" ht="15.75" customHeight="1" x14ac:dyDescent="0.25">
      <c r="A76" s="24"/>
      <c r="C76" s="24"/>
      <c r="E76" s="24"/>
    </row>
    <row r="77" spans="1:5" ht="15.75" customHeight="1" x14ac:dyDescent="0.25">
      <c r="A77" s="24"/>
      <c r="C77" s="24"/>
      <c r="E77" s="24"/>
    </row>
    <row r="78" spans="1:5" ht="15.75" customHeight="1" x14ac:dyDescent="0.25">
      <c r="A78" s="24"/>
      <c r="C78" s="24"/>
      <c r="E78" s="24"/>
    </row>
    <row r="79" spans="1:5" ht="15.75" customHeight="1" x14ac:dyDescent="0.25">
      <c r="A79" s="24"/>
      <c r="C79" s="24"/>
      <c r="E79" s="24"/>
    </row>
    <row r="80" spans="1:5" ht="15.75" customHeight="1" x14ac:dyDescent="0.25">
      <c r="A80" s="24"/>
      <c r="C80" s="24"/>
      <c r="E80" s="24"/>
    </row>
    <row r="81" spans="1:5" ht="15.75" customHeight="1" x14ac:dyDescent="0.25">
      <c r="A81" s="24"/>
      <c r="C81" s="24"/>
      <c r="E81" s="24"/>
    </row>
    <row r="82" spans="1:5" ht="15.75" customHeight="1" x14ac:dyDescent="0.25">
      <c r="A82" s="24"/>
      <c r="C82" s="24"/>
      <c r="E82" s="24"/>
    </row>
    <row r="83" spans="1:5" ht="15.75" customHeight="1" x14ac:dyDescent="0.25">
      <c r="A83" s="24"/>
      <c r="C83" s="24"/>
      <c r="E83" s="24"/>
    </row>
    <row r="84" spans="1:5" ht="15.75" customHeight="1" x14ac:dyDescent="0.25">
      <c r="A84" s="24"/>
      <c r="C84" s="24"/>
      <c r="E84" s="24"/>
    </row>
    <row r="85" spans="1:5" ht="15.75" customHeight="1" x14ac:dyDescent="0.25">
      <c r="A85" s="24"/>
      <c r="C85" s="24"/>
      <c r="E85" s="24"/>
    </row>
    <row r="86" spans="1:5" ht="15.75" customHeight="1" x14ac:dyDescent="0.25">
      <c r="A86" s="24"/>
      <c r="C86" s="24"/>
      <c r="E86" s="24"/>
    </row>
    <row r="87" spans="1:5" ht="15.75" customHeight="1" x14ac:dyDescent="0.25">
      <c r="A87" s="24"/>
      <c r="C87" s="24"/>
      <c r="E87" s="24"/>
    </row>
    <row r="88" spans="1:5" ht="15.75" customHeight="1" x14ac:dyDescent="0.25">
      <c r="A88" s="24"/>
      <c r="C88" s="24"/>
      <c r="E88" s="24"/>
    </row>
    <row r="89" spans="1:5" ht="15.75" customHeight="1" x14ac:dyDescent="0.25">
      <c r="A89" s="24"/>
      <c r="C89" s="24"/>
      <c r="E89" s="24"/>
    </row>
    <row r="90" spans="1:5" ht="15.75" customHeight="1" x14ac:dyDescent="0.25">
      <c r="A90" s="24"/>
      <c r="C90" s="24"/>
      <c r="E90" s="24"/>
    </row>
    <row r="91" spans="1:5" ht="15.75" customHeight="1" x14ac:dyDescent="0.25">
      <c r="A91" s="24"/>
      <c r="C91" s="24"/>
      <c r="E91" s="24"/>
    </row>
    <row r="92" spans="1:5" ht="15.75" customHeight="1" x14ac:dyDescent="0.25">
      <c r="A92" s="24"/>
      <c r="C92" s="24"/>
      <c r="E92" s="24"/>
    </row>
    <row r="93" spans="1:5" ht="15.75" customHeight="1" x14ac:dyDescent="0.25">
      <c r="A93" s="24"/>
      <c r="C93" s="24"/>
      <c r="E93" s="24"/>
    </row>
    <row r="94" spans="1:5" ht="15.75" customHeight="1" x14ac:dyDescent="0.25">
      <c r="A94" s="24"/>
      <c r="C94" s="24"/>
      <c r="E94" s="24"/>
    </row>
    <row r="95" spans="1:5" ht="15.75" customHeight="1" x14ac:dyDescent="0.25">
      <c r="A95" s="24"/>
      <c r="C95" s="24"/>
      <c r="E95" s="24"/>
    </row>
    <row r="96" spans="1:5" ht="15.75" customHeight="1" x14ac:dyDescent="0.25">
      <c r="A96" s="24"/>
      <c r="C96" s="24"/>
      <c r="E96" s="24"/>
    </row>
    <row r="97" spans="1:5" ht="15.75" customHeight="1" x14ac:dyDescent="0.25">
      <c r="A97" s="24"/>
      <c r="C97" s="24"/>
      <c r="E97" s="24"/>
    </row>
    <row r="98" spans="1:5" ht="15.75" customHeight="1" x14ac:dyDescent="0.25">
      <c r="A98" s="24"/>
      <c r="C98" s="24"/>
      <c r="E98" s="24"/>
    </row>
    <row r="99" spans="1:5" ht="15.75" customHeight="1" x14ac:dyDescent="0.25">
      <c r="A99" s="24"/>
      <c r="C99" s="24"/>
      <c r="E99" s="24"/>
    </row>
    <row r="100" spans="1:5" ht="15.75" customHeight="1" x14ac:dyDescent="0.25">
      <c r="A100" s="24"/>
      <c r="C100" s="24"/>
      <c r="E100" s="24"/>
    </row>
    <row r="101" spans="1:5" ht="15.75" customHeight="1" x14ac:dyDescent="0.25">
      <c r="A101" s="24"/>
      <c r="C101" s="24"/>
      <c r="E101" s="24"/>
    </row>
    <row r="102" spans="1:5" ht="15.75" customHeight="1" x14ac:dyDescent="0.25">
      <c r="A102" s="24"/>
      <c r="C102" s="24"/>
      <c r="E102" s="24"/>
    </row>
    <row r="103" spans="1:5" ht="15.75" customHeight="1" x14ac:dyDescent="0.25">
      <c r="A103" s="24"/>
      <c r="C103" s="24"/>
      <c r="E103" s="24"/>
    </row>
    <row r="104" spans="1:5" ht="15.75" customHeight="1" x14ac:dyDescent="0.25">
      <c r="A104" s="24"/>
      <c r="C104" s="24"/>
      <c r="E104" s="24"/>
    </row>
    <row r="105" spans="1:5" ht="15.75" customHeight="1" x14ac:dyDescent="0.25">
      <c r="A105" s="24"/>
      <c r="C105" s="24"/>
      <c r="E105" s="24"/>
    </row>
    <row r="106" spans="1:5" ht="15.75" customHeight="1" x14ac:dyDescent="0.25">
      <c r="A106" s="24"/>
      <c r="C106" s="24"/>
      <c r="E106" s="24"/>
    </row>
    <row r="107" spans="1:5" ht="15.75" customHeight="1" x14ac:dyDescent="0.25">
      <c r="A107" s="24"/>
      <c r="C107" s="24"/>
      <c r="E107" s="24"/>
    </row>
    <row r="108" spans="1:5" ht="15.75" customHeight="1" x14ac:dyDescent="0.25">
      <c r="A108" s="24"/>
      <c r="C108" s="24"/>
      <c r="E108" s="24"/>
    </row>
    <row r="109" spans="1:5" ht="15.75" customHeight="1" x14ac:dyDescent="0.25">
      <c r="A109" s="24"/>
      <c r="C109" s="24"/>
      <c r="E109" s="24"/>
    </row>
    <row r="110" spans="1:5" ht="15.75" customHeight="1" x14ac:dyDescent="0.25">
      <c r="A110" s="24"/>
      <c r="C110" s="24"/>
      <c r="E110" s="24"/>
    </row>
    <row r="111" spans="1:5" ht="15.75" customHeight="1" x14ac:dyDescent="0.25">
      <c r="A111" s="24"/>
      <c r="C111" s="24"/>
      <c r="E111" s="24"/>
    </row>
    <row r="112" spans="1:5" ht="15.75" customHeight="1" x14ac:dyDescent="0.25">
      <c r="A112" s="24"/>
      <c r="C112" s="24"/>
      <c r="E112" s="24"/>
    </row>
    <row r="113" spans="1:5" ht="15.75" customHeight="1" x14ac:dyDescent="0.25">
      <c r="A113" s="24"/>
      <c r="C113" s="24"/>
      <c r="E113" s="24"/>
    </row>
    <row r="114" spans="1:5" ht="15.75" customHeight="1" x14ac:dyDescent="0.25">
      <c r="A114" s="24"/>
      <c r="C114" s="24"/>
      <c r="E114" s="24"/>
    </row>
    <row r="115" spans="1:5" ht="15.75" customHeight="1" x14ac:dyDescent="0.25">
      <c r="A115" s="24"/>
      <c r="C115" s="24"/>
      <c r="E115" s="24"/>
    </row>
    <row r="116" spans="1:5" ht="15.75" customHeight="1" x14ac:dyDescent="0.25">
      <c r="A116" s="24"/>
      <c r="C116" s="24"/>
      <c r="E116" s="24"/>
    </row>
    <row r="117" spans="1:5" ht="15.75" customHeight="1" x14ac:dyDescent="0.25">
      <c r="A117" s="24"/>
      <c r="C117" s="24"/>
      <c r="E117" s="24"/>
    </row>
    <row r="118" spans="1:5" ht="15.75" customHeight="1" x14ac:dyDescent="0.25">
      <c r="A118" s="24"/>
      <c r="C118" s="24"/>
      <c r="E118" s="24"/>
    </row>
    <row r="119" spans="1:5" ht="15.75" customHeight="1" x14ac:dyDescent="0.25">
      <c r="A119" s="24"/>
      <c r="C119" s="24"/>
      <c r="E119" s="24"/>
    </row>
    <row r="120" spans="1:5" ht="15.75" customHeight="1" x14ac:dyDescent="0.25">
      <c r="A120" s="24"/>
      <c r="C120" s="24"/>
      <c r="E120" s="24"/>
    </row>
    <row r="121" spans="1:5" ht="15.75" customHeight="1" x14ac:dyDescent="0.25">
      <c r="A121" s="24"/>
      <c r="C121" s="24"/>
      <c r="E121" s="24"/>
    </row>
    <row r="122" spans="1:5" ht="15.75" customHeight="1" x14ac:dyDescent="0.25">
      <c r="A122" s="24"/>
      <c r="C122" s="24"/>
      <c r="E122" s="24"/>
    </row>
    <row r="123" spans="1:5" ht="15.75" customHeight="1" x14ac:dyDescent="0.25">
      <c r="A123" s="24"/>
      <c r="C123" s="24"/>
      <c r="E123" s="24"/>
    </row>
    <row r="124" spans="1:5" ht="15.75" customHeight="1" x14ac:dyDescent="0.25">
      <c r="A124" s="24"/>
      <c r="C124" s="24"/>
      <c r="E124" s="24"/>
    </row>
    <row r="125" spans="1:5" ht="15.75" customHeight="1" x14ac:dyDescent="0.25">
      <c r="A125" s="24"/>
      <c r="C125" s="24"/>
      <c r="E125" s="24"/>
    </row>
    <row r="126" spans="1:5" ht="15.75" customHeight="1" x14ac:dyDescent="0.25">
      <c r="A126" s="24"/>
      <c r="C126" s="24"/>
      <c r="E126" s="24"/>
    </row>
    <row r="127" spans="1:5" ht="15.75" customHeight="1" x14ac:dyDescent="0.25">
      <c r="A127" s="24"/>
      <c r="C127" s="24"/>
      <c r="E127" s="24"/>
    </row>
    <row r="128" spans="1:5" ht="15.75" customHeight="1" x14ac:dyDescent="0.25">
      <c r="A128" s="24"/>
      <c r="C128" s="24"/>
      <c r="E128" s="24"/>
    </row>
    <row r="129" spans="1:5" ht="15.75" customHeight="1" x14ac:dyDescent="0.25">
      <c r="A129" s="24"/>
      <c r="C129" s="24"/>
      <c r="E129" s="24"/>
    </row>
    <row r="130" spans="1:5" ht="15.75" customHeight="1" x14ac:dyDescent="0.25">
      <c r="A130" s="24"/>
      <c r="C130" s="24"/>
      <c r="E130" s="24"/>
    </row>
    <row r="131" spans="1:5" ht="15.75" customHeight="1" x14ac:dyDescent="0.25">
      <c r="A131" s="24"/>
      <c r="C131" s="24"/>
      <c r="E131" s="24"/>
    </row>
    <row r="132" spans="1:5" ht="15.75" customHeight="1" x14ac:dyDescent="0.25">
      <c r="A132" s="24"/>
      <c r="C132" s="24"/>
      <c r="E132" s="24"/>
    </row>
    <row r="133" spans="1:5" ht="15.75" customHeight="1" x14ac:dyDescent="0.25">
      <c r="A133" s="24"/>
      <c r="C133" s="24"/>
      <c r="E133" s="24"/>
    </row>
    <row r="134" spans="1:5" ht="15.75" customHeight="1" x14ac:dyDescent="0.25">
      <c r="A134" s="24"/>
      <c r="C134" s="24"/>
      <c r="E134" s="24"/>
    </row>
    <row r="135" spans="1:5" ht="15.75" customHeight="1" x14ac:dyDescent="0.25">
      <c r="A135" s="24"/>
      <c r="C135" s="24"/>
      <c r="E135" s="24"/>
    </row>
    <row r="136" spans="1:5" ht="15.75" customHeight="1" x14ac:dyDescent="0.25">
      <c r="A136" s="24"/>
      <c r="C136" s="24"/>
      <c r="E136" s="24"/>
    </row>
    <row r="137" spans="1:5" ht="15.75" customHeight="1" x14ac:dyDescent="0.25">
      <c r="A137" s="24"/>
      <c r="C137" s="24"/>
      <c r="E137" s="24"/>
    </row>
    <row r="138" spans="1:5" ht="15.75" customHeight="1" x14ac:dyDescent="0.25">
      <c r="A138" s="24"/>
      <c r="C138" s="24"/>
      <c r="E138" s="24"/>
    </row>
    <row r="139" spans="1:5" ht="15.75" customHeight="1" x14ac:dyDescent="0.25">
      <c r="A139" s="24"/>
      <c r="C139" s="24"/>
      <c r="E139" s="24"/>
    </row>
    <row r="140" spans="1:5" ht="15.75" customHeight="1" x14ac:dyDescent="0.25">
      <c r="A140" s="24"/>
      <c r="C140" s="24"/>
      <c r="E140" s="24"/>
    </row>
    <row r="141" spans="1:5" ht="15.75" customHeight="1" x14ac:dyDescent="0.25">
      <c r="A141" s="24"/>
      <c r="C141" s="24"/>
      <c r="E141" s="24"/>
    </row>
    <row r="142" spans="1:5" ht="15.75" customHeight="1" x14ac:dyDescent="0.25">
      <c r="A142" s="24"/>
      <c r="C142" s="24"/>
      <c r="E142" s="24"/>
    </row>
    <row r="143" spans="1:5" ht="15.75" customHeight="1" x14ac:dyDescent="0.25">
      <c r="A143" s="24"/>
      <c r="C143" s="24"/>
      <c r="E143" s="24"/>
    </row>
    <row r="144" spans="1:5" ht="15.75" customHeight="1" x14ac:dyDescent="0.25">
      <c r="A144" s="24"/>
      <c r="C144" s="24"/>
      <c r="E144" s="24"/>
    </row>
    <row r="145" spans="1:5" ht="15.75" customHeight="1" x14ac:dyDescent="0.25">
      <c r="A145" s="24"/>
      <c r="C145" s="24"/>
      <c r="E145" s="24"/>
    </row>
    <row r="146" spans="1:5" ht="15.75" customHeight="1" x14ac:dyDescent="0.25">
      <c r="A146" s="24"/>
      <c r="C146" s="24"/>
      <c r="E146" s="24"/>
    </row>
    <row r="147" spans="1:5" ht="15.75" customHeight="1" x14ac:dyDescent="0.25">
      <c r="A147" s="24"/>
      <c r="C147" s="24"/>
      <c r="E147" s="24"/>
    </row>
    <row r="148" spans="1:5" ht="15.75" customHeight="1" x14ac:dyDescent="0.25">
      <c r="A148" s="24"/>
      <c r="C148" s="24"/>
      <c r="E148" s="24"/>
    </row>
    <row r="149" spans="1:5" ht="15.75" customHeight="1" x14ac:dyDescent="0.25">
      <c r="A149" s="24"/>
      <c r="C149" s="24"/>
      <c r="E149" s="24"/>
    </row>
    <row r="150" spans="1:5" ht="15.75" customHeight="1" x14ac:dyDescent="0.25">
      <c r="A150" s="24"/>
      <c r="C150" s="24"/>
      <c r="E150" s="24"/>
    </row>
    <row r="151" spans="1:5" ht="15.75" customHeight="1" x14ac:dyDescent="0.25">
      <c r="A151" s="24"/>
      <c r="C151" s="24"/>
      <c r="E151" s="24"/>
    </row>
    <row r="152" spans="1:5" ht="15.75" customHeight="1" x14ac:dyDescent="0.25">
      <c r="A152" s="24"/>
      <c r="C152" s="24"/>
      <c r="E152" s="24"/>
    </row>
    <row r="153" spans="1:5" ht="15.75" customHeight="1" x14ac:dyDescent="0.25">
      <c r="A153" s="24"/>
      <c r="C153" s="24"/>
      <c r="E153" s="24"/>
    </row>
    <row r="154" spans="1:5" ht="15.75" customHeight="1" x14ac:dyDescent="0.25">
      <c r="A154" s="24"/>
      <c r="C154" s="24"/>
      <c r="E154" s="24"/>
    </row>
    <row r="155" spans="1:5" ht="15.75" customHeight="1" x14ac:dyDescent="0.25">
      <c r="A155" s="24"/>
      <c r="C155" s="24"/>
      <c r="E155" s="24"/>
    </row>
    <row r="156" spans="1:5" ht="15.75" customHeight="1" x14ac:dyDescent="0.25">
      <c r="A156" s="24"/>
      <c r="C156" s="24"/>
      <c r="E156" s="24"/>
    </row>
    <row r="157" spans="1:5" ht="15.75" customHeight="1" x14ac:dyDescent="0.25">
      <c r="A157" s="24"/>
      <c r="C157" s="24"/>
      <c r="E157" s="24"/>
    </row>
    <row r="158" spans="1:5" ht="15.75" customHeight="1" x14ac:dyDescent="0.25">
      <c r="A158" s="24"/>
      <c r="C158" s="24"/>
      <c r="E158" s="24"/>
    </row>
    <row r="159" spans="1:5" ht="15.75" customHeight="1" x14ac:dyDescent="0.25">
      <c r="A159" s="24"/>
      <c r="C159" s="24"/>
      <c r="E159" s="24"/>
    </row>
    <row r="160" spans="1:5" ht="15.75" customHeight="1" x14ac:dyDescent="0.25">
      <c r="A160" s="24"/>
      <c r="C160" s="24"/>
      <c r="E160" s="24"/>
    </row>
    <row r="161" spans="1:5" ht="15.75" customHeight="1" x14ac:dyDescent="0.25">
      <c r="A161" s="24"/>
      <c r="C161" s="24"/>
      <c r="E161" s="24"/>
    </row>
    <row r="162" spans="1:5" ht="15.75" customHeight="1" x14ac:dyDescent="0.25">
      <c r="A162" s="24"/>
      <c r="C162" s="24"/>
      <c r="E162" s="24"/>
    </row>
    <row r="163" spans="1:5" ht="15.75" customHeight="1" x14ac:dyDescent="0.25">
      <c r="A163" s="24"/>
      <c r="C163" s="24"/>
      <c r="E163" s="24"/>
    </row>
    <row r="164" spans="1:5" ht="15.75" customHeight="1" x14ac:dyDescent="0.25">
      <c r="A164" s="24"/>
      <c r="C164" s="24"/>
      <c r="E164" s="24"/>
    </row>
    <row r="165" spans="1:5" ht="15.75" customHeight="1" x14ac:dyDescent="0.25">
      <c r="A165" s="24"/>
      <c r="C165" s="24"/>
      <c r="E165" s="24"/>
    </row>
    <row r="166" spans="1:5" ht="15.75" customHeight="1" x14ac:dyDescent="0.25">
      <c r="A166" s="24"/>
      <c r="C166" s="24"/>
      <c r="E166" s="24"/>
    </row>
    <row r="167" spans="1:5" ht="15.75" customHeight="1" x14ac:dyDescent="0.25">
      <c r="A167" s="24"/>
      <c r="C167" s="24"/>
      <c r="E167" s="24"/>
    </row>
    <row r="168" spans="1:5" ht="15.75" customHeight="1" x14ac:dyDescent="0.25">
      <c r="A168" s="24"/>
      <c r="C168" s="24"/>
      <c r="E168" s="24"/>
    </row>
    <row r="169" spans="1:5" ht="15.75" customHeight="1" x14ac:dyDescent="0.25">
      <c r="A169" s="24"/>
      <c r="C169" s="24"/>
      <c r="E169" s="24"/>
    </row>
    <row r="170" spans="1:5" ht="15.75" customHeight="1" x14ac:dyDescent="0.25">
      <c r="A170" s="24"/>
      <c r="C170" s="24"/>
      <c r="E170" s="24"/>
    </row>
    <row r="171" spans="1:5" ht="15.75" customHeight="1" x14ac:dyDescent="0.25">
      <c r="A171" s="24"/>
      <c r="C171" s="24"/>
      <c r="E171" s="24"/>
    </row>
    <row r="172" spans="1:5" ht="15.75" customHeight="1" x14ac:dyDescent="0.25">
      <c r="A172" s="24"/>
      <c r="C172" s="24"/>
      <c r="E172" s="24"/>
    </row>
    <row r="173" spans="1:5" ht="15.75" customHeight="1" x14ac:dyDescent="0.25">
      <c r="A173" s="24"/>
      <c r="C173" s="24"/>
      <c r="E173" s="24"/>
    </row>
    <row r="174" spans="1:5" ht="15.75" customHeight="1" x14ac:dyDescent="0.25">
      <c r="A174" s="24"/>
      <c r="C174" s="24"/>
      <c r="E174" s="24"/>
    </row>
    <row r="175" spans="1:5" ht="15.75" customHeight="1" x14ac:dyDescent="0.25">
      <c r="A175" s="24"/>
      <c r="C175" s="24"/>
      <c r="E175" s="24"/>
    </row>
    <row r="176" spans="1:5" ht="15.75" customHeight="1" x14ac:dyDescent="0.25">
      <c r="A176" s="24"/>
      <c r="C176" s="24"/>
      <c r="E176" s="24"/>
    </row>
    <row r="177" spans="1:5" ht="15.75" customHeight="1" x14ac:dyDescent="0.25">
      <c r="A177" s="24"/>
      <c r="C177" s="24"/>
      <c r="E177" s="24"/>
    </row>
    <row r="178" spans="1:5" ht="15.75" customHeight="1" x14ac:dyDescent="0.25">
      <c r="A178" s="24"/>
      <c r="C178" s="24"/>
      <c r="E178" s="24"/>
    </row>
    <row r="179" spans="1:5" ht="15.75" customHeight="1" x14ac:dyDescent="0.25">
      <c r="A179" s="24"/>
      <c r="C179" s="24"/>
      <c r="E179" s="24"/>
    </row>
    <row r="180" spans="1:5" ht="15.75" customHeight="1" x14ac:dyDescent="0.25">
      <c r="A180" s="24"/>
      <c r="C180" s="24"/>
      <c r="E180" s="24"/>
    </row>
    <row r="181" spans="1:5" ht="15.75" customHeight="1" x14ac:dyDescent="0.25">
      <c r="A181" s="24"/>
      <c r="C181" s="24"/>
      <c r="E181" s="24"/>
    </row>
    <row r="182" spans="1:5" ht="15.75" customHeight="1" x14ac:dyDescent="0.25">
      <c r="A182" s="24"/>
      <c r="C182" s="24"/>
      <c r="E182" s="24"/>
    </row>
    <row r="183" spans="1:5" ht="15.75" customHeight="1" x14ac:dyDescent="0.25">
      <c r="A183" s="24"/>
      <c r="C183" s="24"/>
      <c r="E183" s="24"/>
    </row>
    <row r="184" spans="1:5" ht="15.75" customHeight="1" x14ac:dyDescent="0.25">
      <c r="A184" s="24"/>
      <c r="C184" s="24"/>
      <c r="E184" s="24"/>
    </row>
    <row r="185" spans="1:5" ht="15.75" customHeight="1" x14ac:dyDescent="0.25">
      <c r="A185" s="24"/>
      <c r="C185" s="24"/>
      <c r="E185" s="24"/>
    </row>
    <row r="186" spans="1:5" ht="15.75" customHeight="1" x14ac:dyDescent="0.25">
      <c r="A186" s="24"/>
      <c r="C186" s="24"/>
      <c r="E186" s="24"/>
    </row>
    <row r="187" spans="1:5" ht="15.75" customHeight="1" x14ac:dyDescent="0.25">
      <c r="A187" s="24"/>
      <c r="C187" s="24"/>
      <c r="E187" s="24"/>
    </row>
    <row r="188" spans="1:5" ht="15.75" customHeight="1" x14ac:dyDescent="0.25">
      <c r="A188" s="24"/>
      <c r="C188" s="24"/>
      <c r="E188" s="24"/>
    </row>
    <row r="189" spans="1:5" ht="15.75" customHeight="1" x14ac:dyDescent="0.25">
      <c r="A189" s="24"/>
      <c r="C189" s="24"/>
      <c r="E189" s="24"/>
    </row>
    <row r="190" spans="1:5" ht="15.75" customHeight="1" x14ac:dyDescent="0.25">
      <c r="A190" s="24"/>
      <c r="C190" s="24"/>
      <c r="E190" s="24"/>
    </row>
    <row r="191" spans="1:5" ht="15.75" customHeight="1" x14ac:dyDescent="0.25">
      <c r="A191" s="24"/>
      <c r="C191" s="24"/>
      <c r="E191" s="24"/>
    </row>
    <row r="192" spans="1:5" ht="15.75" customHeight="1" x14ac:dyDescent="0.25">
      <c r="A192" s="24"/>
      <c r="C192" s="24"/>
      <c r="E192" s="24"/>
    </row>
    <row r="193" spans="1:5" ht="15.75" customHeight="1" x14ac:dyDescent="0.25">
      <c r="A193" s="24"/>
      <c r="C193" s="24"/>
      <c r="E193" s="24"/>
    </row>
    <row r="194" spans="1:5" ht="15.75" customHeight="1" x14ac:dyDescent="0.25">
      <c r="A194" s="24"/>
      <c r="C194" s="24"/>
      <c r="E194" s="24"/>
    </row>
    <row r="195" spans="1:5" ht="15.75" customHeight="1" x14ac:dyDescent="0.25">
      <c r="A195" s="24"/>
      <c r="C195" s="24"/>
      <c r="E195" s="24"/>
    </row>
    <row r="196" spans="1:5" ht="15.75" customHeight="1" x14ac:dyDescent="0.25">
      <c r="A196" s="24"/>
      <c r="C196" s="24"/>
      <c r="E196" s="24"/>
    </row>
    <row r="197" spans="1:5" ht="15.75" customHeight="1" x14ac:dyDescent="0.25">
      <c r="A197" s="24"/>
      <c r="C197" s="24"/>
      <c r="E197" s="24"/>
    </row>
    <row r="198" spans="1:5" ht="15.75" customHeight="1" x14ac:dyDescent="0.25">
      <c r="A198" s="24"/>
      <c r="C198" s="24"/>
      <c r="E198" s="24"/>
    </row>
    <row r="199" spans="1:5" ht="15.75" customHeight="1" x14ac:dyDescent="0.25">
      <c r="A199" s="24"/>
      <c r="C199" s="24"/>
      <c r="E199" s="24"/>
    </row>
    <row r="200" spans="1:5" ht="15.75" customHeight="1" x14ac:dyDescent="0.25">
      <c r="A200" s="24"/>
      <c r="C200" s="24"/>
      <c r="E200" s="24"/>
    </row>
    <row r="201" spans="1:5" ht="15.75" customHeight="1" x14ac:dyDescent="0.25">
      <c r="A201" s="24"/>
      <c r="C201" s="24"/>
      <c r="E201" s="24"/>
    </row>
    <row r="202" spans="1:5" ht="15.75" customHeight="1" x14ac:dyDescent="0.25">
      <c r="A202" s="24"/>
      <c r="C202" s="24"/>
      <c r="E202" s="24"/>
    </row>
    <row r="203" spans="1:5" ht="15.75" customHeight="1" x14ac:dyDescent="0.25">
      <c r="A203" s="24"/>
      <c r="C203" s="24"/>
      <c r="E203" s="24"/>
    </row>
    <row r="204" spans="1:5" ht="15.75" customHeight="1" x14ac:dyDescent="0.25">
      <c r="A204" s="24"/>
      <c r="C204" s="24"/>
      <c r="E204" s="24"/>
    </row>
    <row r="205" spans="1:5" ht="15.75" customHeight="1" x14ac:dyDescent="0.25">
      <c r="A205" s="24"/>
      <c r="C205" s="24"/>
      <c r="E205" s="24"/>
    </row>
    <row r="206" spans="1:5" ht="15.75" customHeight="1" x14ac:dyDescent="0.25">
      <c r="A206" s="24"/>
      <c r="C206" s="24"/>
      <c r="E206" s="24"/>
    </row>
    <row r="207" spans="1:5" ht="15.75" customHeight="1" x14ac:dyDescent="0.25">
      <c r="A207" s="24"/>
      <c r="C207" s="24"/>
      <c r="E207" s="24"/>
    </row>
    <row r="208" spans="1:5" ht="15.75" customHeight="1" x14ac:dyDescent="0.25">
      <c r="A208" s="24"/>
      <c r="C208" s="24"/>
      <c r="E208" s="24"/>
    </row>
    <row r="209" spans="1:5" ht="15.75" customHeight="1" x14ac:dyDescent="0.25">
      <c r="A209" s="24"/>
      <c r="C209" s="24"/>
      <c r="E209" s="24"/>
    </row>
    <row r="210" spans="1:5" ht="15.75" customHeight="1" x14ac:dyDescent="0.25">
      <c r="A210" s="24"/>
      <c r="C210" s="24"/>
      <c r="E210" s="24"/>
    </row>
    <row r="211" spans="1:5" ht="15.75" customHeight="1" x14ac:dyDescent="0.25">
      <c r="A211" s="24"/>
      <c r="C211" s="24"/>
      <c r="E211" s="24"/>
    </row>
    <row r="212" spans="1:5" ht="15.75" customHeight="1" x14ac:dyDescent="0.25">
      <c r="A212" s="24"/>
      <c r="C212" s="24"/>
      <c r="E212" s="24"/>
    </row>
    <row r="213" spans="1:5" ht="15.75" customHeight="1" x14ac:dyDescent="0.25">
      <c r="A213" s="24"/>
      <c r="C213" s="24"/>
      <c r="E213" s="24"/>
    </row>
    <row r="214" spans="1:5" ht="15.75" customHeight="1" x14ac:dyDescent="0.25">
      <c r="A214" s="24"/>
      <c r="C214" s="24"/>
      <c r="E214" s="24"/>
    </row>
    <row r="215" spans="1:5" ht="15.75" customHeight="1" x14ac:dyDescent="0.25">
      <c r="A215" s="24"/>
      <c r="C215" s="24"/>
      <c r="E215" s="24"/>
    </row>
    <row r="216" spans="1:5" ht="15.75" customHeight="1" x14ac:dyDescent="0.25">
      <c r="A216" s="24"/>
      <c r="C216" s="24"/>
      <c r="E216" s="24"/>
    </row>
    <row r="217" spans="1:5" ht="15.75" customHeight="1" x14ac:dyDescent="0.25">
      <c r="A217" s="24"/>
      <c r="C217" s="24"/>
      <c r="E217" s="24"/>
    </row>
    <row r="218" spans="1:5" ht="15.75" customHeight="1" x14ac:dyDescent="0.25">
      <c r="A218" s="24"/>
      <c r="C218" s="24"/>
      <c r="E218" s="24"/>
    </row>
    <row r="219" spans="1:5" ht="15.75" customHeight="1" x14ac:dyDescent="0.25">
      <c r="A219" s="24"/>
      <c r="C219" s="24"/>
      <c r="E219" s="24"/>
    </row>
    <row r="220" spans="1:5" ht="15.75" customHeight="1" x14ac:dyDescent="0.25">
      <c r="A220" s="24"/>
      <c r="C220" s="24"/>
      <c r="E220" s="24"/>
    </row>
    <row r="221" spans="1:5" ht="15.75" customHeight="1" x14ac:dyDescent="0.25">
      <c r="A221" s="24"/>
      <c r="C221" s="24"/>
      <c r="E221" s="24"/>
    </row>
    <row r="222" spans="1:5" ht="15.75" customHeight="1" x14ac:dyDescent="0.25">
      <c r="A222" s="24"/>
      <c r="C222" s="24"/>
      <c r="E222" s="24"/>
    </row>
    <row r="223" spans="1:5" ht="15.75" customHeight="1" x14ac:dyDescent="0.25">
      <c r="A223" s="24"/>
      <c r="C223" s="24"/>
      <c r="E223" s="24"/>
    </row>
    <row r="224" spans="1:5" ht="15.75" customHeight="1" x14ac:dyDescent="0.25">
      <c r="A224" s="24"/>
      <c r="C224" s="24"/>
      <c r="E224" s="24"/>
    </row>
    <row r="225" spans="1:5" ht="15.75" customHeight="1" x14ac:dyDescent="0.25">
      <c r="A225" s="24"/>
      <c r="C225" s="24"/>
      <c r="E225" s="24"/>
    </row>
    <row r="226" spans="1:5" ht="15.75" customHeight="1" x14ac:dyDescent="0.25">
      <c r="A226" s="24"/>
      <c r="C226" s="24"/>
      <c r="E226" s="24"/>
    </row>
    <row r="227" spans="1:5" ht="15.75" customHeight="1" x14ac:dyDescent="0.25">
      <c r="A227" s="24"/>
      <c r="C227" s="24"/>
      <c r="E227" s="24"/>
    </row>
    <row r="228" spans="1:5" ht="15.75" customHeight="1" x14ac:dyDescent="0.25">
      <c r="A228" s="24"/>
      <c r="C228" s="24"/>
      <c r="E228" s="24"/>
    </row>
    <row r="229" spans="1:5" ht="15.75" customHeight="1" x14ac:dyDescent="0.25">
      <c r="A229" s="24"/>
      <c r="C229" s="24"/>
      <c r="E229" s="24"/>
    </row>
    <row r="230" spans="1:5" ht="15.75" customHeight="1" x14ac:dyDescent="0.25">
      <c r="A230" s="24"/>
      <c r="C230" s="24"/>
      <c r="E230" s="24"/>
    </row>
    <row r="231" spans="1:5" ht="15.75" customHeight="1" x14ac:dyDescent="0.25">
      <c r="A231" s="24"/>
      <c r="C231" s="24"/>
      <c r="E231" s="24"/>
    </row>
    <row r="232" spans="1:5" ht="15.75" customHeight="1" x14ac:dyDescent="0.25">
      <c r="A232" s="24"/>
      <c r="C232" s="24"/>
      <c r="E232" s="24"/>
    </row>
    <row r="233" spans="1:5" ht="15.75" customHeight="1" x14ac:dyDescent="0.25">
      <c r="A233" s="24"/>
      <c r="C233" s="24"/>
      <c r="E233" s="24"/>
    </row>
    <row r="234" spans="1:5" ht="15.75" customHeight="1" x14ac:dyDescent="0.25">
      <c r="A234" s="24"/>
      <c r="C234" s="24"/>
      <c r="E234" s="24"/>
    </row>
    <row r="235" spans="1:5" ht="15.75" customHeight="1" x14ac:dyDescent="0.25">
      <c r="A235" s="24"/>
      <c r="C235" s="24"/>
      <c r="E235" s="24"/>
    </row>
    <row r="236" spans="1:5" ht="15.75" customHeight="1" x14ac:dyDescent="0.25">
      <c r="A236" s="24"/>
      <c r="C236" s="24"/>
      <c r="E236" s="24"/>
    </row>
    <row r="237" spans="1:5" ht="15.75" customHeight="1" x14ac:dyDescent="0.25">
      <c r="A237" s="24"/>
      <c r="C237" s="24"/>
      <c r="E237" s="24"/>
    </row>
    <row r="238" spans="1:5" ht="15.75" customHeight="1" x14ac:dyDescent="0.25">
      <c r="A238" s="24"/>
      <c r="C238" s="24"/>
      <c r="E238" s="24"/>
    </row>
    <row r="239" spans="1:5" ht="15.75" customHeight="1" x14ac:dyDescent="0.25">
      <c r="A239" s="24"/>
      <c r="C239" s="24"/>
      <c r="E239" s="24"/>
    </row>
    <row r="240" spans="1:5" ht="15.75" customHeight="1" x14ac:dyDescent="0.25">
      <c r="A240" s="24"/>
      <c r="C240" s="24"/>
      <c r="E240" s="24"/>
    </row>
    <row r="241" spans="1:5" ht="15.75" customHeight="1" x14ac:dyDescent="0.25">
      <c r="A241" s="24"/>
      <c r="C241" s="24"/>
      <c r="E241" s="24"/>
    </row>
    <row r="242" spans="1:5" ht="15.75" customHeight="1" x14ac:dyDescent="0.25">
      <c r="A242" s="24"/>
      <c r="C242" s="24"/>
      <c r="E242" s="24"/>
    </row>
    <row r="243" spans="1:5" ht="15.75" customHeight="1" x14ac:dyDescent="0.25">
      <c r="A243" s="24"/>
      <c r="C243" s="24"/>
      <c r="E243" s="24"/>
    </row>
    <row r="244" spans="1:5" ht="15.75" customHeight="1" x14ac:dyDescent="0.25">
      <c r="A244" s="24"/>
      <c r="C244" s="24"/>
      <c r="E244" s="24"/>
    </row>
    <row r="245" spans="1:5" ht="15.75" customHeight="1" x14ac:dyDescent="0.25">
      <c r="A245" s="24"/>
      <c r="C245" s="24"/>
      <c r="E245" s="24"/>
    </row>
    <row r="246" spans="1:5" ht="15.75" customHeight="1" x14ac:dyDescent="0.25">
      <c r="A246" s="24"/>
      <c r="C246" s="24"/>
      <c r="E246" s="24"/>
    </row>
    <row r="247" spans="1:5" ht="15.75" customHeight="1" x14ac:dyDescent="0.25">
      <c r="A247" s="24"/>
      <c r="C247" s="24"/>
      <c r="E247" s="24"/>
    </row>
    <row r="248" spans="1:5" ht="15.75" customHeight="1" x14ac:dyDescent="0.25">
      <c r="A248" s="24"/>
      <c r="C248" s="24"/>
      <c r="E248" s="24"/>
    </row>
    <row r="249" spans="1:5" ht="15.75" customHeight="1" x14ac:dyDescent="0.25">
      <c r="A249" s="24"/>
      <c r="C249" s="24"/>
      <c r="E249" s="24"/>
    </row>
    <row r="250" spans="1:5" ht="15.75" customHeight="1" x14ac:dyDescent="0.25">
      <c r="A250" s="24"/>
      <c r="C250" s="24"/>
      <c r="E250" s="24"/>
    </row>
    <row r="251" spans="1:5" ht="15.75" customHeight="1" x14ac:dyDescent="0.25">
      <c r="A251" s="24"/>
      <c r="C251" s="24"/>
      <c r="E251" s="24"/>
    </row>
    <row r="252" spans="1:5" ht="15.75" customHeight="1" x14ac:dyDescent="0.25">
      <c r="A252" s="24"/>
      <c r="C252" s="24"/>
      <c r="E252" s="24"/>
    </row>
    <row r="253" spans="1:5" ht="15.75" customHeight="1" x14ac:dyDescent="0.25">
      <c r="A253" s="24"/>
      <c r="C253" s="24"/>
      <c r="E253" s="24"/>
    </row>
    <row r="254" spans="1:5" ht="15.75" customHeight="1" x14ac:dyDescent="0.25">
      <c r="A254" s="24"/>
      <c r="C254" s="24"/>
      <c r="E254" s="24"/>
    </row>
    <row r="255" spans="1:5" ht="15.75" customHeight="1" x14ac:dyDescent="0.25">
      <c r="A255" s="24"/>
      <c r="C255" s="24"/>
      <c r="E255" s="24"/>
    </row>
    <row r="256" spans="1:5" ht="15.75" customHeight="1" x14ac:dyDescent="0.25">
      <c r="A256" s="24"/>
      <c r="C256" s="24"/>
      <c r="E256" s="24"/>
    </row>
    <row r="257" spans="1:5" ht="15.75" customHeight="1" x14ac:dyDescent="0.25">
      <c r="A257" s="24"/>
      <c r="C257" s="24"/>
      <c r="E257" s="24"/>
    </row>
    <row r="258" spans="1:5" ht="15.75" customHeight="1" x14ac:dyDescent="0.25">
      <c r="A258" s="24"/>
      <c r="C258" s="24"/>
      <c r="E258" s="24"/>
    </row>
    <row r="259" spans="1:5" ht="15.75" customHeight="1" x14ac:dyDescent="0.25">
      <c r="A259" s="24"/>
      <c r="C259" s="24"/>
      <c r="E259" s="24"/>
    </row>
    <row r="260" spans="1:5" ht="15.75" customHeight="1" x14ac:dyDescent="0.25">
      <c r="A260" s="24"/>
      <c r="C260" s="24"/>
      <c r="E260" s="24"/>
    </row>
    <row r="261" spans="1:5" ht="15.75" customHeight="1" x14ac:dyDescent="0.25">
      <c r="A261" s="24"/>
      <c r="C261" s="24"/>
      <c r="E261" s="24"/>
    </row>
    <row r="262" spans="1:5" ht="15.75" customHeight="1" x14ac:dyDescent="0.25">
      <c r="A262" s="24"/>
      <c r="C262" s="24"/>
      <c r="E262" s="24"/>
    </row>
    <row r="263" spans="1:5" ht="15.75" customHeight="1" x14ac:dyDescent="0.25">
      <c r="A263" s="24"/>
      <c r="C263" s="24"/>
      <c r="E263" s="24"/>
    </row>
    <row r="264" spans="1:5" ht="15.75" customHeight="1" x14ac:dyDescent="0.25">
      <c r="A264" s="24"/>
      <c r="C264" s="24"/>
      <c r="E264" s="24"/>
    </row>
    <row r="265" spans="1:5" ht="15.75" customHeight="1" x14ac:dyDescent="0.25">
      <c r="A265" s="24"/>
      <c r="C265" s="24"/>
      <c r="E265" s="24"/>
    </row>
    <row r="266" spans="1:5" ht="15.75" customHeight="1" x14ac:dyDescent="0.25">
      <c r="A266" s="24"/>
      <c r="C266" s="24"/>
      <c r="E266" s="24"/>
    </row>
    <row r="267" spans="1:5" ht="15.75" customHeight="1" x14ac:dyDescent="0.25">
      <c r="A267" s="24"/>
      <c r="C267" s="24"/>
      <c r="E267" s="24"/>
    </row>
    <row r="268" spans="1:5" ht="15.75" customHeight="1" x14ac:dyDescent="0.25">
      <c r="A268" s="24"/>
      <c r="C268" s="24"/>
      <c r="E268" s="24"/>
    </row>
    <row r="269" spans="1:5" ht="15.75" customHeight="1" x14ac:dyDescent="0.25">
      <c r="A269" s="24"/>
      <c r="C269" s="24"/>
      <c r="E269" s="24"/>
    </row>
    <row r="270" spans="1:5" ht="15.75" customHeight="1" x14ac:dyDescent="0.25">
      <c r="A270" s="24"/>
      <c r="C270" s="24"/>
      <c r="E270" s="24"/>
    </row>
    <row r="271" spans="1:5" ht="15.75" customHeight="1" x14ac:dyDescent="0.25">
      <c r="A271" s="24"/>
      <c r="C271" s="24"/>
      <c r="E271" s="24"/>
    </row>
    <row r="272" spans="1:5" ht="15.75" customHeight="1" x14ac:dyDescent="0.25">
      <c r="A272" s="24"/>
      <c r="C272" s="24"/>
      <c r="E272" s="24"/>
    </row>
    <row r="273" spans="1:5" ht="15.75" customHeight="1" x14ac:dyDescent="0.25">
      <c r="A273" s="24"/>
      <c r="C273" s="24"/>
      <c r="E273" s="24"/>
    </row>
    <row r="274" spans="1:5" ht="15.75" customHeight="1" x14ac:dyDescent="0.25">
      <c r="A274" s="24"/>
      <c r="C274" s="24"/>
      <c r="E274" s="24"/>
    </row>
    <row r="275" spans="1:5" ht="15.75" customHeight="1" x14ac:dyDescent="0.25">
      <c r="A275" s="24"/>
      <c r="C275" s="24"/>
      <c r="E275" s="24"/>
    </row>
    <row r="276" spans="1:5" ht="15.75" customHeight="1" x14ac:dyDescent="0.25">
      <c r="A276" s="24"/>
      <c r="C276" s="24"/>
      <c r="E276" s="24"/>
    </row>
    <row r="277" spans="1:5" ht="15.75" customHeight="1" x14ac:dyDescent="0.25">
      <c r="A277" s="24"/>
      <c r="C277" s="24"/>
      <c r="E277" s="24"/>
    </row>
    <row r="278" spans="1:5" ht="15.75" customHeight="1" x14ac:dyDescent="0.25">
      <c r="A278" s="24"/>
      <c r="C278" s="24"/>
      <c r="E278" s="24"/>
    </row>
    <row r="279" spans="1:5" ht="15.75" customHeight="1" x14ac:dyDescent="0.25">
      <c r="A279" s="24"/>
      <c r="C279" s="24"/>
      <c r="E279" s="24"/>
    </row>
    <row r="280" spans="1:5" ht="15.75" customHeight="1" x14ac:dyDescent="0.25">
      <c r="A280" s="24"/>
      <c r="C280" s="24"/>
      <c r="E280" s="24"/>
    </row>
    <row r="281" spans="1:5" ht="15.75" customHeight="1" x14ac:dyDescent="0.25">
      <c r="A281" s="24"/>
      <c r="C281" s="24"/>
      <c r="E281" s="24"/>
    </row>
    <row r="282" spans="1:5" ht="15.75" customHeight="1" x14ac:dyDescent="0.25">
      <c r="A282" s="24"/>
      <c r="C282" s="24"/>
      <c r="E282" s="24"/>
    </row>
    <row r="283" spans="1:5" ht="15.75" customHeight="1" x14ac:dyDescent="0.25">
      <c r="A283" s="24"/>
      <c r="C283" s="24"/>
      <c r="E283" s="24"/>
    </row>
    <row r="284" spans="1:5" ht="15.75" customHeight="1" x14ac:dyDescent="0.25">
      <c r="A284" s="24"/>
      <c r="C284" s="24"/>
      <c r="E284" s="24"/>
    </row>
    <row r="285" spans="1:5" ht="15.75" customHeight="1" x14ac:dyDescent="0.25">
      <c r="A285" s="24"/>
      <c r="C285" s="24"/>
      <c r="E285" s="24"/>
    </row>
    <row r="286" spans="1:5" ht="15.75" customHeight="1" x14ac:dyDescent="0.25">
      <c r="A286" s="24"/>
      <c r="C286" s="24"/>
      <c r="E286" s="24"/>
    </row>
    <row r="287" spans="1:5" ht="15.75" customHeight="1" x14ac:dyDescent="0.25">
      <c r="A287" s="24"/>
      <c r="C287" s="24"/>
      <c r="E287" s="24"/>
    </row>
    <row r="288" spans="1:5" ht="15.75" customHeight="1" x14ac:dyDescent="0.25">
      <c r="A288" s="24"/>
      <c r="C288" s="24"/>
      <c r="E288" s="24"/>
    </row>
    <row r="289" spans="1:5" ht="15.75" customHeight="1" x14ac:dyDescent="0.25">
      <c r="A289" s="24"/>
      <c r="C289" s="24"/>
      <c r="E289" s="24"/>
    </row>
    <row r="290" spans="1:5" ht="15.75" customHeight="1" x14ac:dyDescent="0.25">
      <c r="A290" s="24"/>
      <c r="C290" s="24"/>
      <c r="E290" s="24"/>
    </row>
    <row r="291" spans="1:5" ht="15.75" customHeight="1" x14ac:dyDescent="0.25">
      <c r="A291" s="24"/>
      <c r="C291" s="24"/>
      <c r="E291" s="24"/>
    </row>
    <row r="292" spans="1:5" ht="15.75" customHeight="1" x14ac:dyDescent="0.25">
      <c r="A292" s="24"/>
      <c r="C292" s="24"/>
      <c r="E292" s="24"/>
    </row>
    <row r="293" spans="1:5" ht="15.75" customHeight="1" x14ac:dyDescent="0.25">
      <c r="A293" s="24"/>
      <c r="C293" s="24"/>
      <c r="E293" s="24"/>
    </row>
    <row r="294" spans="1:5" ht="15.75" customHeight="1" x14ac:dyDescent="0.25">
      <c r="A294" s="24"/>
      <c r="C294" s="24"/>
      <c r="E294" s="24"/>
    </row>
    <row r="295" spans="1:5" ht="15.75" customHeight="1" x14ac:dyDescent="0.25">
      <c r="A295" s="24"/>
      <c r="C295" s="24"/>
      <c r="E295" s="24"/>
    </row>
    <row r="296" spans="1:5" ht="15.75" customHeight="1" x14ac:dyDescent="0.25">
      <c r="A296" s="24"/>
      <c r="C296" s="24"/>
      <c r="E296" s="24"/>
    </row>
    <row r="297" spans="1:5" ht="15.75" customHeight="1" x14ac:dyDescent="0.25">
      <c r="A297" s="24"/>
      <c r="C297" s="24"/>
      <c r="E297" s="24"/>
    </row>
    <row r="298" spans="1:5" ht="15.75" customHeight="1" x14ac:dyDescent="0.25">
      <c r="A298" s="24"/>
      <c r="C298" s="24"/>
      <c r="E298" s="24"/>
    </row>
    <row r="299" spans="1:5" ht="15.75" customHeight="1" x14ac:dyDescent="0.25">
      <c r="A299" s="24"/>
      <c r="C299" s="24"/>
      <c r="E299" s="24"/>
    </row>
    <row r="300" spans="1:5" ht="15.75" customHeight="1" x14ac:dyDescent="0.25">
      <c r="A300" s="24"/>
      <c r="C300" s="24"/>
      <c r="E300" s="24"/>
    </row>
    <row r="301" spans="1:5" ht="15.75" customHeight="1" x14ac:dyDescent="0.25">
      <c r="A301" s="24"/>
      <c r="C301" s="24"/>
      <c r="E301" s="24"/>
    </row>
    <row r="302" spans="1:5" ht="15.75" customHeight="1" x14ac:dyDescent="0.25">
      <c r="A302" s="24"/>
      <c r="C302" s="24"/>
      <c r="E302" s="24"/>
    </row>
    <row r="303" spans="1:5" ht="15.75" customHeight="1" x14ac:dyDescent="0.25">
      <c r="A303" s="24"/>
      <c r="C303" s="24"/>
      <c r="E303" s="24"/>
    </row>
    <row r="304" spans="1:5" ht="15.75" customHeight="1" x14ac:dyDescent="0.25">
      <c r="A304" s="24"/>
      <c r="C304" s="24"/>
      <c r="E304" s="24"/>
    </row>
    <row r="305" spans="1:5" ht="15.75" customHeight="1" x14ac:dyDescent="0.25">
      <c r="A305" s="24"/>
      <c r="C305" s="24"/>
      <c r="E305" s="24"/>
    </row>
    <row r="306" spans="1:5" ht="15.75" customHeight="1" x14ac:dyDescent="0.25">
      <c r="A306" s="24"/>
      <c r="C306" s="24"/>
      <c r="E306" s="24"/>
    </row>
    <row r="307" spans="1:5" ht="15.75" customHeight="1" x14ac:dyDescent="0.25">
      <c r="A307" s="24"/>
      <c r="C307" s="24"/>
      <c r="E307" s="24"/>
    </row>
    <row r="308" spans="1:5" ht="15.75" customHeight="1" x14ac:dyDescent="0.25">
      <c r="A308" s="24"/>
      <c r="C308" s="24"/>
      <c r="E308" s="24"/>
    </row>
    <row r="309" spans="1:5" ht="15.75" customHeight="1" x14ac:dyDescent="0.25">
      <c r="A309" s="24"/>
      <c r="C309" s="24"/>
      <c r="E309" s="24"/>
    </row>
    <row r="310" spans="1:5" ht="15.75" customHeight="1" x14ac:dyDescent="0.25">
      <c r="A310" s="24"/>
      <c r="C310" s="24"/>
      <c r="E310" s="24"/>
    </row>
    <row r="311" spans="1:5" ht="15.75" customHeight="1" x14ac:dyDescent="0.25">
      <c r="A311" s="24"/>
      <c r="C311" s="24"/>
      <c r="E311" s="24"/>
    </row>
    <row r="312" spans="1:5" ht="15.75" customHeight="1" x14ac:dyDescent="0.25">
      <c r="A312" s="24"/>
      <c r="C312" s="24"/>
      <c r="E312" s="24"/>
    </row>
    <row r="313" spans="1:5" ht="15.75" customHeight="1" x14ac:dyDescent="0.25">
      <c r="A313" s="24"/>
      <c r="C313" s="24"/>
      <c r="E313" s="24"/>
    </row>
    <row r="314" spans="1:5" ht="15.75" customHeight="1" x14ac:dyDescent="0.25">
      <c r="A314" s="24"/>
      <c r="C314" s="24"/>
      <c r="E314" s="24"/>
    </row>
    <row r="315" spans="1:5" ht="15.75" customHeight="1" x14ac:dyDescent="0.25">
      <c r="A315" s="24"/>
      <c r="C315" s="24"/>
      <c r="E315" s="24"/>
    </row>
    <row r="316" spans="1:5" ht="15.75" customHeight="1" x14ac:dyDescent="0.25">
      <c r="A316" s="24"/>
      <c r="C316" s="24"/>
      <c r="E316" s="24"/>
    </row>
    <row r="317" spans="1:5" ht="15.75" customHeight="1" x14ac:dyDescent="0.25">
      <c r="A317" s="24"/>
      <c r="C317" s="24"/>
      <c r="E317" s="24"/>
    </row>
    <row r="318" spans="1:5" ht="15.75" customHeight="1" x14ac:dyDescent="0.25">
      <c r="A318" s="24"/>
      <c r="C318" s="24"/>
      <c r="E318" s="24"/>
    </row>
    <row r="319" spans="1:5" ht="15.75" customHeight="1" x14ac:dyDescent="0.25">
      <c r="A319" s="24"/>
      <c r="C319" s="24"/>
      <c r="E319" s="24"/>
    </row>
    <row r="320" spans="1:5" ht="15.75" customHeight="1" x14ac:dyDescent="0.25">
      <c r="A320" s="24"/>
      <c r="C320" s="24"/>
      <c r="E320" s="24"/>
    </row>
    <row r="321" spans="1:5" ht="15.75" customHeight="1" x14ac:dyDescent="0.25">
      <c r="A321" s="24"/>
      <c r="C321" s="24"/>
      <c r="E321" s="24"/>
    </row>
    <row r="322" spans="1:5" ht="15.75" customHeight="1" x14ac:dyDescent="0.25">
      <c r="A322" s="24"/>
      <c r="C322" s="24"/>
      <c r="E322" s="24"/>
    </row>
    <row r="323" spans="1:5" ht="15.75" customHeight="1" x14ac:dyDescent="0.25">
      <c r="A323" s="24"/>
      <c r="C323" s="24"/>
      <c r="E323" s="24"/>
    </row>
    <row r="324" spans="1:5" ht="15.75" customHeight="1" x14ac:dyDescent="0.25">
      <c r="A324" s="24"/>
      <c r="C324" s="24"/>
      <c r="E324" s="24"/>
    </row>
    <row r="325" spans="1:5" ht="15.75" customHeight="1" x14ac:dyDescent="0.25">
      <c r="A325" s="24"/>
      <c r="C325" s="24"/>
      <c r="E325" s="24"/>
    </row>
    <row r="326" spans="1:5" ht="15.75" customHeight="1" x14ac:dyDescent="0.25">
      <c r="A326" s="24"/>
      <c r="C326" s="24"/>
      <c r="E326" s="24"/>
    </row>
    <row r="327" spans="1:5" ht="15.75" customHeight="1" x14ac:dyDescent="0.25">
      <c r="A327" s="24"/>
      <c r="C327" s="24"/>
      <c r="E327" s="24"/>
    </row>
    <row r="328" spans="1:5" ht="15.75" customHeight="1" x14ac:dyDescent="0.25">
      <c r="A328" s="24"/>
      <c r="C328" s="24"/>
      <c r="E328" s="24"/>
    </row>
    <row r="329" spans="1:5" ht="15.75" customHeight="1" x14ac:dyDescent="0.25">
      <c r="A329" s="24"/>
      <c r="C329" s="24"/>
      <c r="E329" s="24"/>
    </row>
    <row r="330" spans="1:5" ht="15.75" customHeight="1" x14ac:dyDescent="0.25">
      <c r="A330" s="24"/>
      <c r="C330" s="24"/>
      <c r="E330" s="24"/>
    </row>
    <row r="331" spans="1:5" ht="15.75" customHeight="1" x14ac:dyDescent="0.25">
      <c r="A331" s="24"/>
      <c r="C331" s="24"/>
      <c r="E331" s="24"/>
    </row>
    <row r="332" spans="1:5" ht="15.75" customHeight="1" x14ac:dyDescent="0.25">
      <c r="A332" s="24"/>
      <c r="C332" s="24"/>
      <c r="E332" s="24"/>
    </row>
    <row r="333" spans="1:5" ht="15.75" customHeight="1" x14ac:dyDescent="0.25">
      <c r="A333" s="24"/>
      <c r="C333" s="24"/>
      <c r="E333" s="24"/>
    </row>
    <row r="334" spans="1:5" ht="15.75" customHeight="1" x14ac:dyDescent="0.25">
      <c r="A334" s="24"/>
      <c r="C334" s="24"/>
      <c r="E334" s="24"/>
    </row>
    <row r="335" spans="1:5" ht="15.75" customHeight="1" x14ac:dyDescent="0.25">
      <c r="A335" s="24"/>
      <c r="C335" s="24"/>
      <c r="E335" s="24"/>
    </row>
    <row r="336" spans="1:5" ht="15.75" customHeight="1" x14ac:dyDescent="0.25">
      <c r="A336" s="24"/>
      <c r="C336" s="24"/>
      <c r="E336" s="24"/>
    </row>
    <row r="337" spans="1:5" ht="15.75" customHeight="1" x14ac:dyDescent="0.25">
      <c r="A337" s="24"/>
      <c r="C337" s="24"/>
      <c r="E337" s="24"/>
    </row>
    <row r="338" spans="1:5" ht="15.75" customHeight="1" x14ac:dyDescent="0.25">
      <c r="A338" s="24"/>
      <c r="C338" s="24"/>
      <c r="E338" s="24"/>
    </row>
    <row r="339" spans="1:5" ht="15.75" customHeight="1" x14ac:dyDescent="0.25">
      <c r="A339" s="24"/>
      <c r="C339" s="24"/>
      <c r="E339" s="24"/>
    </row>
    <row r="340" spans="1:5" ht="15.75" customHeight="1" x14ac:dyDescent="0.25">
      <c r="A340" s="24"/>
      <c r="C340" s="24"/>
      <c r="E340" s="24"/>
    </row>
    <row r="341" spans="1:5" ht="15.75" customHeight="1" x14ac:dyDescent="0.25">
      <c r="A341" s="24"/>
      <c r="C341" s="24"/>
      <c r="E341" s="24"/>
    </row>
    <row r="342" spans="1:5" ht="15.75" customHeight="1" x14ac:dyDescent="0.25">
      <c r="A342" s="24"/>
      <c r="C342" s="24"/>
      <c r="E342" s="24"/>
    </row>
    <row r="343" spans="1:5" ht="15.75" customHeight="1" x14ac:dyDescent="0.25">
      <c r="A343" s="24"/>
      <c r="C343" s="24"/>
      <c r="E343" s="24"/>
    </row>
    <row r="344" spans="1:5" ht="15.75" customHeight="1" x14ac:dyDescent="0.25">
      <c r="A344" s="24"/>
      <c r="C344" s="24"/>
      <c r="E344" s="24"/>
    </row>
    <row r="345" spans="1:5" ht="15.75" customHeight="1" x14ac:dyDescent="0.25">
      <c r="A345" s="24"/>
      <c r="C345" s="24"/>
      <c r="E345" s="24"/>
    </row>
    <row r="346" spans="1:5" ht="15.75" customHeight="1" x14ac:dyDescent="0.25">
      <c r="A346" s="24"/>
      <c r="C346" s="24"/>
      <c r="E346" s="24"/>
    </row>
    <row r="347" spans="1:5" ht="15.75" customHeight="1" x14ac:dyDescent="0.25">
      <c r="A347" s="24"/>
      <c r="C347" s="24"/>
      <c r="E347" s="24"/>
    </row>
    <row r="348" spans="1:5" ht="15.75" customHeight="1" x14ac:dyDescent="0.25">
      <c r="A348" s="24"/>
      <c r="C348" s="24"/>
      <c r="E348" s="24"/>
    </row>
    <row r="349" spans="1:5" ht="15.75" customHeight="1" x14ac:dyDescent="0.25">
      <c r="A349" s="24"/>
      <c r="C349" s="24"/>
      <c r="E349" s="24"/>
    </row>
    <row r="350" spans="1:5" ht="15.75" customHeight="1" x14ac:dyDescent="0.25">
      <c r="A350" s="24"/>
      <c r="C350" s="24"/>
      <c r="E350" s="24"/>
    </row>
    <row r="351" spans="1:5" ht="15.75" customHeight="1" x14ac:dyDescent="0.25">
      <c r="A351" s="24"/>
      <c r="C351" s="24"/>
      <c r="E351" s="24"/>
    </row>
    <row r="352" spans="1:5" ht="15.75" customHeight="1" x14ac:dyDescent="0.25">
      <c r="A352" s="24"/>
      <c r="C352" s="24"/>
      <c r="E352" s="24"/>
    </row>
    <row r="353" spans="1:5" ht="15.75" customHeight="1" x14ac:dyDescent="0.25">
      <c r="A353" s="24"/>
      <c r="C353" s="24"/>
      <c r="E353" s="24"/>
    </row>
    <row r="354" spans="1:5" ht="15.75" customHeight="1" x14ac:dyDescent="0.25">
      <c r="A354" s="24"/>
      <c r="C354" s="24"/>
      <c r="E354" s="24"/>
    </row>
    <row r="355" spans="1:5" ht="15.75" customHeight="1" x14ac:dyDescent="0.25">
      <c r="A355" s="24"/>
      <c r="C355" s="24"/>
      <c r="E355" s="24"/>
    </row>
    <row r="356" spans="1:5" ht="15.75" customHeight="1" x14ac:dyDescent="0.25">
      <c r="A356" s="24"/>
      <c r="C356" s="24"/>
      <c r="E356" s="24"/>
    </row>
    <row r="357" spans="1:5" ht="15.75" customHeight="1" x14ac:dyDescent="0.25">
      <c r="A357" s="24"/>
      <c r="C357" s="24"/>
      <c r="E357" s="24"/>
    </row>
    <row r="358" spans="1:5" ht="15.75" customHeight="1" x14ac:dyDescent="0.25">
      <c r="A358" s="24"/>
      <c r="C358" s="24"/>
      <c r="E358" s="24"/>
    </row>
    <row r="359" spans="1:5" ht="15.75" customHeight="1" x14ac:dyDescent="0.25">
      <c r="A359" s="24"/>
      <c r="C359" s="24"/>
      <c r="E359" s="24"/>
    </row>
    <row r="360" spans="1:5" ht="15.75" customHeight="1" x14ac:dyDescent="0.25">
      <c r="A360" s="24"/>
      <c r="C360" s="24"/>
      <c r="E360" s="24"/>
    </row>
    <row r="361" spans="1:5" ht="15.75" customHeight="1" x14ac:dyDescent="0.25">
      <c r="A361" s="24"/>
      <c r="C361" s="24"/>
      <c r="E361" s="24"/>
    </row>
    <row r="362" spans="1:5" ht="15.75" customHeight="1" x14ac:dyDescent="0.25">
      <c r="A362" s="24"/>
      <c r="C362" s="24"/>
      <c r="E362" s="24"/>
    </row>
    <row r="363" spans="1:5" ht="15.75" customHeight="1" x14ac:dyDescent="0.25">
      <c r="A363" s="24"/>
      <c r="C363" s="24"/>
      <c r="E363" s="24"/>
    </row>
    <row r="364" spans="1:5" ht="15.75" customHeight="1" x14ac:dyDescent="0.25">
      <c r="A364" s="24"/>
      <c r="C364" s="24"/>
      <c r="E364" s="24"/>
    </row>
    <row r="365" spans="1:5" ht="15.75" customHeight="1" x14ac:dyDescent="0.25">
      <c r="A365" s="24"/>
      <c r="C365" s="24"/>
      <c r="E365" s="24"/>
    </row>
    <row r="366" spans="1:5" ht="15.75" customHeight="1" x14ac:dyDescent="0.25">
      <c r="A366" s="24"/>
      <c r="C366" s="24"/>
      <c r="E366" s="24"/>
    </row>
    <row r="367" spans="1:5" ht="15.75" customHeight="1" x14ac:dyDescent="0.25">
      <c r="A367" s="24"/>
      <c r="C367" s="24"/>
      <c r="E367" s="24"/>
    </row>
    <row r="368" spans="1:5" ht="15.75" customHeight="1" x14ac:dyDescent="0.25">
      <c r="A368" s="24"/>
      <c r="C368" s="24"/>
      <c r="E368" s="24"/>
    </row>
    <row r="369" spans="1:5" ht="15.75" customHeight="1" x14ac:dyDescent="0.25">
      <c r="A369" s="24"/>
      <c r="C369" s="24"/>
      <c r="E369" s="24"/>
    </row>
    <row r="370" spans="1:5" ht="15.75" customHeight="1" x14ac:dyDescent="0.25">
      <c r="A370" s="24"/>
      <c r="C370" s="24"/>
      <c r="E370" s="24"/>
    </row>
    <row r="371" spans="1:5" ht="15.75" customHeight="1" x14ac:dyDescent="0.25">
      <c r="A371" s="24"/>
      <c r="C371" s="24"/>
      <c r="E371" s="24"/>
    </row>
    <row r="372" spans="1:5" ht="15.75" customHeight="1" x14ac:dyDescent="0.25">
      <c r="A372" s="24"/>
      <c r="C372" s="24"/>
      <c r="E372" s="24"/>
    </row>
    <row r="373" spans="1:5" ht="15.75" customHeight="1" x14ac:dyDescent="0.25">
      <c r="A373" s="24"/>
      <c r="C373" s="24"/>
      <c r="E373" s="24"/>
    </row>
    <row r="374" spans="1:5" ht="15.75" customHeight="1" x14ac:dyDescent="0.25">
      <c r="A374" s="24"/>
      <c r="C374" s="24"/>
      <c r="E374" s="24"/>
    </row>
    <row r="375" spans="1:5" ht="15.75" customHeight="1" x14ac:dyDescent="0.25">
      <c r="A375" s="24"/>
      <c r="C375" s="24"/>
      <c r="E375" s="24"/>
    </row>
    <row r="376" spans="1:5" ht="15.75" customHeight="1" x14ac:dyDescent="0.25">
      <c r="A376" s="24"/>
      <c r="C376" s="24"/>
      <c r="E376" s="24"/>
    </row>
    <row r="377" spans="1:5" ht="15.75" customHeight="1" x14ac:dyDescent="0.25">
      <c r="A377" s="24"/>
      <c r="C377" s="24"/>
      <c r="E377" s="24"/>
    </row>
    <row r="378" spans="1:5" ht="15.75" customHeight="1" x14ac:dyDescent="0.25">
      <c r="A378" s="24"/>
      <c r="C378" s="24"/>
      <c r="E378" s="24"/>
    </row>
    <row r="379" spans="1:5" ht="15.75" customHeight="1" x14ac:dyDescent="0.25">
      <c r="A379" s="24"/>
      <c r="C379" s="24"/>
      <c r="E379" s="24"/>
    </row>
    <row r="380" spans="1:5" ht="15.75" customHeight="1" x14ac:dyDescent="0.25">
      <c r="A380" s="24"/>
      <c r="C380" s="24"/>
      <c r="E380" s="24"/>
    </row>
    <row r="381" spans="1:5" ht="15.75" customHeight="1" x14ac:dyDescent="0.25">
      <c r="A381" s="24"/>
      <c r="C381" s="24"/>
      <c r="E381" s="24"/>
    </row>
    <row r="382" spans="1:5" ht="15.75" customHeight="1" x14ac:dyDescent="0.25">
      <c r="A382" s="24"/>
      <c r="C382" s="24"/>
      <c r="E382" s="24"/>
    </row>
    <row r="383" spans="1:5" ht="15.75" customHeight="1" x14ac:dyDescent="0.25">
      <c r="A383" s="24"/>
      <c r="C383" s="24"/>
      <c r="E383" s="24"/>
    </row>
    <row r="384" spans="1:5" ht="15.75" customHeight="1" x14ac:dyDescent="0.25">
      <c r="A384" s="24"/>
      <c r="C384" s="24"/>
      <c r="E384" s="24"/>
    </row>
    <row r="385" spans="1:5" ht="15.75" customHeight="1" x14ac:dyDescent="0.25">
      <c r="A385" s="24"/>
      <c r="C385" s="24"/>
      <c r="E385" s="24"/>
    </row>
    <row r="386" spans="1:5" ht="15.75" customHeight="1" x14ac:dyDescent="0.25">
      <c r="A386" s="24"/>
      <c r="C386" s="24"/>
      <c r="E386" s="24"/>
    </row>
    <row r="387" spans="1:5" ht="15.75" customHeight="1" x14ac:dyDescent="0.25">
      <c r="A387" s="24"/>
      <c r="C387" s="24"/>
      <c r="E387" s="24"/>
    </row>
    <row r="388" spans="1:5" ht="15.75" customHeight="1" x14ac:dyDescent="0.25">
      <c r="A388" s="24"/>
      <c r="C388" s="24"/>
      <c r="E388" s="24"/>
    </row>
    <row r="389" spans="1:5" ht="15.75" customHeight="1" x14ac:dyDescent="0.25">
      <c r="A389" s="24"/>
      <c r="C389" s="24"/>
      <c r="E389" s="24"/>
    </row>
    <row r="390" spans="1:5" ht="15.75" customHeight="1" x14ac:dyDescent="0.25">
      <c r="A390" s="24"/>
      <c r="C390" s="24"/>
      <c r="E390" s="24"/>
    </row>
    <row r="391" spans="1:5" ht="15.75" customHeight="1" x14ac:dyDescent="0.25">
      <c r="A391" s="24"/>
      <c r="C391" s="24"/>
      <c r="E391" s="24"/>
    </row>
    <row r="392" spans="1:5" ht="15.75" customHeight="1" x14ac:dyDescent="0.25">
      <c r="A392" s="24"/>
      <c r="C392" s="24"/>
      <c r="E392" s="24"/>
    </row>
    <row r="393" spans="1:5" ht="15.75" customHeight="1" x14ac:dyDescent="0.25">
      <c r="A393" s="24"/>
      <c r="C393" s="24"/>
      <c r="E393" s="24"/>
    </row>
    <row r="394" spans="1:5" ht="15.75" customHeight="1" x14ac:dyDescent="0.25">
      <c r="A394" s="24"/>
      <c r="C394" s="24"/>
      <c r="E394" s="24"/>
    </row>
    <row r="395" spans="1:5" ht="15.75" customHeight="1" x14ac:dyDescent="0.25">
      <c r="A395" s="24"/>
      <c r="C395" s="24"/>
      <c r="E395" s="24"/>
    </row>
    <row r="396" spans="1:5" ht="15.75" customHeight="1" x14ac:dyDescent="0.25">
      <c r="A396" s="24"/>
      <c r="C396" s="24"/>
      <c r="E396" s="24"/>
    </row>
    <row r="397" spans="1:5" ht="15.75" customHeight="1" x14ac:dyDescent="0.25">
      <c r="A397" s="24"/>
      <c r="C397" s="24"/>
      <c r="E397" s="24"/>
    </row>
    <row r="398" spans="1:5" ht="15.75" customHeight="1" x14ac:dyDescent="0.25">
      <c r="A398" s="24"/>
      <c r="C398" s="24"/>
      <c r="E398" s="24"/>
    </row>
    <row r="399" spans="1:5" ht="15.75" customHeight="1" x14ac:dyDescent="0.25">
      <c r="A399" s="24"/>
      <c r="C399" s="24"/>
      <c r="E399" s="24"/>
    </row>
    <row r="400" spans="1:5" ht="15.75" customHeight="1" x14ac:dyDescent="0.25">
      <c r="A400" s="24"/>
      <c r="C400" s="24"/>
      <c r="E400" s="24"/>
    </row>
    <row r="401" spans="1:5" ht="15.75" customHeight="1" x14ac:dyDescent="0.25">
      <c r="A401" s="24"/>
      <c r="C401" s="24"/>
      <c r="E401" s="24"/>
    </row>
    <row r="402" spans="1:5" ht="15.75" customHeight="1" x14ac:dyDescent="0.25">
      <c r="A402" s="24"/>
      <c r="C402" s="24"/>
      <c r="E402" s="24"/>
    </row>
    <row r="403" spans="1:5" ht="15.75" customHeight="1" x14ac:dyDescent="0.25">
      <c r="A403" s="24"/>
      <c r="C403" s="24"/>
      <c r="E403" s="24"/>
    </row>
    <row r="404" spans="1:5" ht="15.75" customHeight="1" x14ac:dyDescent="0.25">
      <c r="A404" s="24"/>
      <c r="C404" s="24"/>
      <c r="E404" s="24"/>
    </row>
    <row r="405" spans="1:5" ht="15.75" customHeight="1" x14ac:dyDescent="0.25">
      <c r="A405" s="24"/>
      <c r="C405" s="24"/>
      <c r="E405" s="24"/>
    </row>
    <row r="406" spans="1:5" ht="15.75" customHeight="1" x14ac:dyDescent="0.25">
      <c r="A406" s="24"/>
      <c r="C406" s="24"/>
      <c r="E406" s="24"/>
    </row>
    <row r="407" spans="1:5" ht="15.75" customHeight="1" x14ac:dyDescent="0.25">
      <c r="A407" s="24"/>
      <c r="C407" s="24"/>
      <c r="E407" s="24"/>
    </row>
    <row r="408" spans="1:5" ht="15.75" customHeight="1" x14ac:dyDescent="0.25">
      <c r="A408" s="24"/>
      <c r="C408" s="24"/>
      <c r="E408" s="24"/>
    </row>
    <row r="409" spans="1:5" ht="15.75" customHeight="1" x14ac:dyDescent="0.25">
      <c r="A409" s="24"/>
      <c r="C409" s="24"/>
      <c r="E409" s="24"/>
    </row>
    <row r="410" spans="1:5" ht="15.75" customHeight="1" x14ac:dyDescent="0.25">
      <c r="A410" s="24"/>
      <c r="C410" s="24"/>
      <c r="E410" s="24"/>
    </row>
    <row r="411" spans="1:5" ht="15.75" customHeight="1" x14ac:dyDescent="0.25">
      <c r="A411" s="24"/>
      <c r="C411" s="24"/>
      <c r="E411" s="24"/>
    </row>
    <row r="412" spans="1:5" ht="15.75" customHeight="1" x14ac:dyDescent="0.25">
      <c r="A412" s="24"/>
      <c r="C412" s="24"/>
      <c r="E412" s="24"/>
    </row>
    <row r="413" spans="1:5" ht="15.75" customHeight="1" x14ac:dyDescent="0.25">
      <c r="A413" s="24"/>
      <c r="C413" s="24"/>
      <c r="E413" s="24"/>
    </row>
    <row r="414" spans="1:5" ht="15.75" customHeight="1" x14ac:dyDescent="0.25">
      <c r="A414" s="24"/>
      <c r="C414" s="24"/>
      <c r="E414" s="24"/>
    </row>
    <row r="415" spans="1:5" ht="15.75" customHeight="1" x14ac:dyDescent="0.25">
      <c r="A415" s="24"/>
      <c r="C415" s="24"/>
      <c r="E415" s="24"/>
    </row>
    <row r="416" spans="1:5" ht="15.75" customHeight="1" x14ac:dyDescent="0.25">
      <c r="A416" s="24"/>
      <c r="C416" s="24"/>
      <c r="E416" s="24"/>
    </row>
    <row r="417" spans="1:5" ht="15.75" customHeight="1" x14ac:dyDescent="0.25">
      <c r="A417" s="24"/>
      <c r="C417" s="24"/>
      <c r="E417" s="24"/>
    </row>
    <row r="418" spans="1:5" ht="15.75" customHeight="1" x14ac:dyDescent="0.25">
      <c r="A418" s="24"/>
      <c r="C418" s="24"/>
      <c r="E418" s="24"/>
    </row>
    <row r="419" spans="1:5" ht="15.75" customHeight="1" x14ac:dyDescent="0.25">
      <c r="A419" s="24"/>
      <c r="C419" s="24"/>
      <c r="E419" s="24"/>
    </row>
    <row r="420" spans="1:5" ht="15.75" customHeight="1" x14ac:dyDescent="0.25">
      <c r="A420" s="24"/>
      <c r="C420" s="24"/>
      <c r="E420" s="24"/>
    </row>
    <row r="421" spans="1:5" ht="15.75" customHeight="1" x14ac:dyDescent="0.25">
      <c r="A421" s="24"/>
      <c r="C421" s="24"/>
      <c r="E421" s="24"/>
    </row>
    <row r="422" spans="1:5" ht="15.75" customHeight="1" x14ac:dyDescent="0.25">
      <c r="A422" s="24"/>
      <c r="C422" s="24"/>
      <c r="E422" s="24"/>
    </row>
    <row r="423" spans="1:5" ht="15.75" customHeight="1" x14ac:dyDescent="0.25">
      <c r="A423" s="24"/>
      <c r="C423" s="24"/>
      <c r="E423" s="24"/>
    </row>
    <row r="424" spans="1:5" ht="15.75" customHeight="1" x14ac:dyDescent="0.25">
      <c r="A424" s="24"/>
      <c r="C424" s="24"/>
      <c r="E424" s="24"/>
    </row>
    <row r="425" spans="1:5" ht="15.75" customHeight="1" x14ac:dyDescent="0.25">
      <c r="A425" s="24"/>
      <c r="C425" s="24"/>
      <c r="E425" s="24"/>
    </row>
    <row r="426" spans="1:5" ht="15.75" customHeight="1" x14ac:dyDescent="0.25">
      <c r="A426" s="24"/>
      <c r="C426" s="24"/>
      <c r="E426" s="24"/>
    </row>
    <row r="427" spans="1:5" ht="15.75" customHeight="1" x14ac:dyDescent="0.25">
      <c r="A427" s="24"/>
      <c r="C427" s="24"/>
      <c r="E427" s="24"/>
    </row>
    <row r="428" spans="1:5" ht="15.75" customHeight="1" x14ac:dyDescent="0.25">
      <c r="A428" s="24"/>
      <c r="C428" s="24"/>
      <c r="E428" s="24"/>
    </row>
    <row r="429" spans="1:5" ht="15.75" customHeight="1" x14ac:dyDescent="0.25">
      <c r="A429" s="24"/>
      <c r="C429" s="24"/>
      <c r="E429" s="24"/>
    </row>
    <row r="430" spans="1:5" ht="15.75" customHeight="1" x14ac:dyDescent="0.25">
      <c r="A430" s="24"/>
      <c r="C430" s="24"/>
      <c r="E430" s="24"/>
    </row>
    <row r="431" spans="1:5" ht="15.75" customHeight="1" x14ac:dyDescent="0.25">
      <c r="A431" s="24"/>
      <c r="C431" s="24"/>
      <c r="E431" s="24"/>
    </row>
    <row r="432" spans="1:5" ht="15.75" customHeight="1" x14ac:dyDescent="0.25">
      <c r="A432" s="24"/>
      <c r="C432" s="24"/>
      <c r="E432" s="24"/>
    </row>
    <row r="433" spans="1:5" ht="15.75" customHeight="1" x14ac:dyDescent="0.25">
      <c r="A433" s="24"/>
      <c r="C433" s="24"/>
      <c r="E433" s="24"/>
    </row>
    <row r="434" spans="1:5" ht="15.75" customHeight="1" x14ac:dyDescent="0.25">
      <c r="A434" s="24"/>
      <c r="C434" s="24"/>
      <c r="E434" s="24"/>
    </row>
    <row r="435" spans="1:5" ht="15.75" customHeight="1" x14ac:dyDescent="0.25">
      <c r="A435" s="24"/>
      <c r="C435" s="24"/>
      <c r="E435" s="24"/>
    </row>
    <row r="436" spans="1:5" ht="15.75" customHeight="1" x14ac:dyDescent="0.25">
      <c r="A436" s="24"/>
      <c r="C436" s="24"/>
      <c r="E436" s="24"/>
    </row>
    <row r="437" spans="1:5" ht="15.75" customHeight="1" x14ac:dyDescent="0.25">
      <c r="A437" s="24"/>
      <c r="C437" s="24"/>
      <c r="E437" s="24"/>
    </row>
    <row r="438" spans="1:5" ht="15.75" customHeight="1" x14ac:dyDescent="0.25">
      <c r="A438" s="24"/>
      <c r="C438" s="24"/>
      <c r="E438" s="24"/>
    </row>
    <row r="439" spans="1:5" ht="15.75" customHeight="1" x14ac:dyDescent="0.25">
      <c r="A439" s="24"/>
      <c r="C439" s="24"/>
      <c r="E439" s="24"/>
    </row>
    <row r="440" spans="1:5" ht="15.75" customHeight="1" x14ac:dyDescent="0.25">
      <c r="A440" s="24"/>
      <c r="C440" s="24"/>
      <c r="E440" s="24"/>
    </row>
    <row r="441" spans="1:5" ht="15.75" customHeight="1" x14ac:dyDescent="0.25">
      <c r="A441" s="24"/>
      <c r="C441" s="24"/>
      <c r="E441" s="24"/>
    </row>
    <row r="442" spans="1:5" ht="15.75" customHeight="1" x14ac:dyDescent="0.25">
      <c r="A442" s="24"/>
      <c r="C442" s="24"/>
      <c r="E442" s="24"/>
    </row>
    <row r="443" spans="1:5" ht="15.75" customHeight="1" x14ac:dyDescent="0.25">
      <c r="A443" s="24"/>
      <c r="C443" s="24"/>
      <c r="E443" s="24"/>
    </row>
    <row r="444" spans="1:5" ht="15.75" customHeight="1" x14ac:dyDescent="0.25">
      <c r="A444" s="24"/>
      <c r="C444" s="24"/>
      <c r="E444" s="24"/>
    </row>
    <row r="445" spans="1:5" ht="15.75" customHeight="1" x14ac:dyDescent="0.25">
      <c r="A445" s="24"/>
      <c r="C445" s="24"/>
      <c r="E445" s="24"/>
    </row>
    <row r="446" spans="1:5" ht="15.75" customHeight="1" x14ac:dyDescent="0.25">
      <c r="A446" s="24"/>
      <c r="C446" s="24"/>
      <c r="E446" s="24"/>
    </row>
    <row r="447" spans="1:5" ht="15.75" customHeight="1" x14ac:dyDescent="0.25">
      <c r="A447" s="24"/>
      <c r="C447" s="24"/>
      <c r="E447" s="24"/>
    </row>
    <row r="448" spans="1:5" ht="15.75" customHeight="1" x14ac:dyDescent="0.25">
      <c r="A448" s="24"/>
      <c r="C448" s="24"/>
      <c r="E448" s="24"/>
    </row>
    <row r="449" spans="1:5" ht="15.75" customHeight="1" x14ac:dyDescent="0.25">
      <c r="A449" s="24"/>
      <c r="C449" s="24"/>
      <c r="E449" s="24"/>
    </row>
    <row r="450" spans="1:5" ht="15.75" customHeight="1" x14ac:dyDescent="0.25">
      <c r="A450" s="24"/>
      <c r="C450" s="24"/>
      <c r="E450" s="24"/>
    </row>
    <row r="451" spans="1:5" ht="15.75" customHeight="1" x14ac:dyDescent="0.25">
      <c r="A451" s="24"/>
      <c r="C451" s="24"/>
      <c r="E451" s="24"/>
    </row>
    <row r="452" spans="1:5" ht="15.75" customHeight="1" x14ac:dyDescent="0.25">
      <c r="A452" s="24"/>
      <c r="C452" s="24"/>
      <c r="E452" s="24"/>
    </row>
    <row r="453" spans="1:5" ht="15.75" customHeight="1" x14ac:dyDescent="0.25">
      <c r="A453" s="24"/>
      <c r="C453" s="24"/>
      <c r="E453" s="24"/>
    </row>
    <row r="454" spans="1:5" ht="15.75" customHeight="1" x14ac:dyDescent="0.25">
      <c r="A454" s="24"/>
      <c r="C454" s="24"/>
      <c r="E454" s="24"/>
    </row>
    <row r="455" spans="1:5" ht="15.75" customHeight="1" x14ac:dyDescent="0.25">
      <c r="A455" s="24"/>
      <c r="C455" s="24"/>
      <c r="E455" s="24"/>
    </row>
    <row r="456" spans="1:5" ht="15.75" customHeight="1" x14ac:dyDescent="0.25">
      <c r="A456" s="24"/>
      <c r="C456" s="24"/>
      <c r="E456" s="24"/>
    </row>
    <row r="457" spans="1:5" ht="15.75" customHeight="1" x14ac:dyDescent="0.25">
      <c r="A457" s="24"/>
      <c r="C457" s="24"/>
      <c r="E457" s="24"/>
    </row>
    <row r="458" spans="1:5" ht="15.75" customHeight="1" x14ac:dyDescent="0.25">
      <c r="A458" s="24"/>
      <c r="C458" s="24"/>
      <c r="E458" s="24"/>
    </row>
    <row r="459" spans="1:5" ht="15.75" customHeight="1" x14ac:dyDescent="0.25">
      <c r="A459" s="24"/>
      <c r="C459" s="24"/>
      <c r="E459" s="24"/>
    </row>
    <row r="460" spans="1:5" ht="15.75" customHeight="1" x14ac:dyDescent="0.25">
      <c r="A460" s="24"/>
      <c r="C460" s="24"/>
      <c r="E460" s="24"/>
    </row>
    <row r="461" spans="1:5" ht="15.75" customHeight="1" x14ac:dyDescent="0.25">
      <c r="A461" s="24"/>
      <c r="C461" s="24"/>
      <c r="E461" s="24"/>
    </row>
    <row r="462" spans="1:5" ht="15.75" customHeight="1" x14ac:dyDescent="0.25">
      <c r="A462" s="24"/>
      <c r="C462" s="24"/>
      <c r="E462" s="24"/>
    </row>
    <row r="463" spans="1:5" ht="15.75" customHeight="1" x14ac:dyDescent="0.25">
      <c r="A463" s="24"/>
      <c r="C463" s="24"/>
      <c r="E463" s="24"/>
    </row>
    <row r="464" spans="1:5" ht="15.75" customHeight="1" x14ac:dyDescent="0.25">
      <c r="A464" s="24"/>
      <c r="C464" s="24"/>
      <c r="E464" s="24"/>
    </row>
    <row r="465" spans="1:5" ht="15.75" customHeight="1" x14ac:dyDescent="0.25">
      <c r="A465" s="24"/>
      <c r="C465" s="24"/>
      <c r="E465" s="24"/>
    </row>
    <row r="466" spans="1:5" ht="15.75" customHeight="1" x14ac:dyDescent="0.25">
      <c r="A466" s="24"/>
      <c r="C466" s="24"/>
      <c r="E466" s="24"/>
    </row>
    <row r="467" spans="1:5" ht="15.75" customHeight="1" x14ac:dyDescent="0.25">
      <c r="A467" s="24"/>
      <c r="C467" s="24"/>
      <c r="E467" s="24"/>
    </row>
    <row r="468" spans="1:5" ht="15.75" customHeight="1" x14ac:dyDescent="0.25">
      <c r="A468" s="24"/>
      <c r="C468" s="24"/>
      <c r="E468" s="24"/>
    </row>
    <row r="469" spans="1:5" ht="15.75" customHeight="1" x14ac:dyDescent="0.25">
      <c r="A469" s="24"/>
      <c r="C469" s="24"/>
      <c r="E469" s="24"/>
    </row>
    <row r="470" spans="1:5" ht="15.75" customHeight="1" x14ac:dyDescent="0.25">
      <c r="A470" s="24"/>
      <c r="C470" s="24"/>
      <c r="E470" s="24"/>
    </row>
    <row r="471" spans="1:5" ht="15.75" customHeight="1" x14ac:dyDescent="0.25">
      <c r="A471" s="24"/>
      <c r="C471" s="24"/>
      <c r="E471" s="24"/>
    </row>
    <row r="472" spans="1:5" ht="15.75" customHeight="1" x14ac:dyDescent="0.25">
      <c r="A472" s="24"/>
      <c r="C472" s="24"/>
      <c r="E472" s="24"/>
    </row>
    <row r="473" spans="1:5" ht="15.75" customHeight="1" x14ac:dyDescent="0.25">
      <c r="A473" s="24"/>
      <c r="C473" s="24"/>
      <c r="E473" s="24"/>
    </row>
    <row r="474" spans="1:5" ht="15.75" customHeight="1" x14ac:dyDescent="0.25">
      <c r="A474" s="24"/>
      <c r="C474" s="24"/>
      <c r="E474" s="24"/>
    </row>
    <row r="475" spans="1:5" ht="15.75" customHeight="1" x14ac:dyDescent="0.25">
      <c r="A475" s="24"/>
      <c r="C475" s="24"/>
      <c r="E475" s="24"/>
    </row>
    <row r="476" spans="1:5" ht="15.75" customHeight="1" x14ac:dyDescent="0.25">
      <c r="A476" s="24"/>
      <c r="C476" s="24"/>
      <c r="E476" s="24"/>
    </row>
    <row r="477" spans="1:5" ht="15.75" customHeight="1" x14ac:dyDescent="0.25">
      <c r="A477" s="24"/>
      <c r="C477" s="24"/>
      <c r="E477" s="24"/>
    </row>
    <row r="478" spans="1:5" ht="15.75" customHeight="1" x14ac:dyDescent="0.25">
      <c r="A478" s="24"/>
      <c r="C478" s="24"/>
      <c r="E478" s="24"/>
    </row>
    <row r="479" spans="1:5" ht="15.75" customHeight="1" x14ac:dyDescent="0.25">
      <c r="A479" s="24"/>
      <c r="C479" s="24"/>
      <c r="E479" s="24"/>
    </row>
    <row r="480" spans="1:5" ht="15.75" customHeight="1" x14ac:dyDescent="0.25">
      <c r="A480" s="24"/>
      <c r="C480" s="24"/>
      <c r="E480" s="24"/>
    </row>
    <row r="481" spans="1:5" ht="15.75" customHeight="1" x14ac:dyDescent="0.25">
      <c r="A481" s="24"/>
      <c r="C481" s="24"/>
      <c r="E481" s="24"/>
    </row>
    <row r="482" spans="1:5" ht="15.75" customHeight="1" x14ac:dyDescent="0.25">
      <c r="A482" s="24"/>
      <c r="C482" s="24"/>
      <c r="E482" s="24"/>
    </row>
    <row r="483" spans="1:5" ht="15.75" customHeight="1" x14ac:dyDescent="0.25">
      <c r="A483" s="24"/>
      <c r="C483" s="24"/>
      <c r="E483" s="24"/>
    </row>
    <row r="484" spans="1:5" ht="15.75" customHeight="1" x14ac:dyDescent="0.25">
      <c r="A484" s="24"/>
      <c r="C484" s="24"/>
      <c r="E484" s="24"/>
    </row>
    <row r="485" spans="1:5" ht="15.75" customHeight="1" x14ac:dyDescent="0.25">
      <c r="A485" s="24"/>
      <c r="C485" s="24"/>
      <c r="E485" s="24"/>
    </row>
    <row r="486" spans="1:5" ht="15.75" customHeight="1" x14ac:dyDescent="0.25">
      <c r="A486" s="24"/>
      <c r="C486" s="24"/>
      <c r="E486" s="24"/>
    </row>
    <row r="487" spans="1:5" ht="15.75" customHeight="1" x14ac:dyDescent="0.25">
      <c r="A487" s="24"/>
      <c r="C487" s="24"/>
      <c r="E487" s="24"/>
    </row>
    <row r="488" spans="1:5" ht="15.75" customHeight="1" x14ac:dyDescent="0.25">
      <c r="A488" s="24"/>
      <c r="C488" s="24"/>
      <c r="E488" s="24"/>
    </row>
    <row r="489" spans="1:5" ht="15.75" customHeight="1" x14ac:dyDescent="0.25">
      <c r="A489" s="24"/>
      <c r="C489" s="24"/>
      <c r="E489" s="24"/>
    </row>
    <row r="490" spans="1:5" ht="15.75" customHeight="1" x14ac:dyDescent="0.25">
      <c r="A490" s="24"/>
      <c r="C490" s="24"/>
      <c r="E490" s="24"/>
    </row>
    <row r="491" spans="1:5" ht="15.75" customHeight="1" x14ac:dyDescent="0.25">
      <c r="A491" s="24"/>
      <c r="C491" s="24"/>
      <c r="E491" s="24"/>
    </row>
    <row r="492" spans="1:5" ht="15.75" customHeight="1" x14ac:dyDescent="0.25">
      <c r="A492" s="24"/>
      <c r="C492" s="24"/>
      <c r="E492" s="24"/>
    </row>
    <row r="493" spans="1:5" ht="15.75" customHeight="1" x14ac:dyDescent="0.25">
      <c r="A493" s="24"/>
      <c r="C493" s="24"/>
      <c r="E493" s="24"/>
    </row>
    <row r="494" spans="1:5" ht="15.75" customHeight="1" x14ac:dyDescent="0.25">
      <c r="A494" s="24"/>
      <c r="C494" s="24"/>
      <c r="E494" s="24"/>
    </row>
    <row r="495" spans="1:5" ht="15.75" customHeight="1" x14ac:dyDescent="0.25">
      <c r="A495" s="24"/>
      <c r="C495" s="24"/>
      <c r="E495" s="24"/>
    </row>
    <row r="496" spans="1:5" ht="15.75" customHeight="1" x14ac:dyDescent="0.25">
      <c r="A496" s="24"/>
      <c r="C496" s="24"/>
      <c r="E496" s="24"/>
    </row>
    <row r="497" spans="1:5" ht="15.75" customHeight="1" x14ac:dyDescent="0.25">
      <c r="A497" s="24"/>
      <c r="C497" s="24"/>
      <c r="E497" s="24"/>
    </row>
    <row r="498" spans="1:5" ht="15.75" customHeight="1" x14ac:dyDescent="0.25">
      <c r="A498" s="24"/>
      <c r="C498" s="24"/>
      <c r="E498" s="24"/>
    </row>
    <row r="499" spans="1:5" ht="15.75" customHeight="1" x14ac:dyDescent="0.25">
      <c r="A499" s="24"/>
      <c r="C499" s="24"/>
      <c r="E499" s="24"/>
    </row>
    <row r="500" spans="1:5" ht="15.75" customHeight="1" x14ac:dyDescent="0.25">
      <c r="A500" s="24"/>
      <c r="C500" s="24"/>
      <c r="E500" s="24"/>
    </row>
    <row r="501" spans="1:5" ht="15.75" customHeight="1" x14ac:dyDescent="0.25">
      <c r="A501" s="24"/>
      <c r="C501" s="24"/>
      <c r="E501" s="24"/>
    </row>
    <row r="502" spans="1:5" ht="15.75" customHeight="1" x14ac:dyDescent="0.25">
      <c r="A502" s="24"/>
      <c r="C502" s="24"/>
      <c r="E502" s="24"/>
    </row>
    <row r="503" spans="1:5" ht="15.75" customHeight="1" x14ac:dyDescent="0.25">
      <c r="A503" s="24"/>
      <c r="C503" s="24"/>
      <c r="E503" s="24"/>
    </row>
    <row r="504" spans="1:5" ht="15.75" customHeight="1" x14ac:dyDescent="0.25">
      <c r="A504" s="24"/>
      <c r="C504" s="24"/>
      <c r="E504" s="24"/>
    </row>
    <row r="505" spans="1:5" ht="15.75" customHeight="1" x14ac:dyDescent="0.25">
      <c r="A505" s="24"/>
      <c r="C505" s="24"/>
      <c r="E505" s="24"/>
    </row>
    <row r="506" spans="1:5" ht="15.75" customHeight="1" x14ac:dyDescent="0.25">
      <c r="A506" s="24"/>
      <c r="C506" s="24"/>
      <c r="E506" s="24"/>
    </row>
    <row r="507" spans="1:5" ht="15.75" customHeight="1" x14ac:dyDescent="0.25">
      <c r="A507" s="24"/>
      <c r="C507" s="24"/>
      <c r="E507" s="24"/>
    </row>
    <row r="508" spans="1:5" ht="15.75" customHeight="1" x14ac:dyDescent="0.25">
      <c r="A508" s="24"/>
      <c r="C508" s="24"/>
      <c r="E508" s="24"/>
    </row>
    <row r="509" spans="1:5" ht="15.75" customHeight="1" x14ac:dyDescent="0.25">
      <c r="A509" s="24"/>
      <c r="C509" s="24"/>
      <c r="E509" s="24"/>
    </row>
    <row r="510" spans="1:5" ht="15.75" customHeight="1" x14ac:dyDescent="0.25">
      <c r="A510" s="24"/>
      <c r="C510" s="24"/>
      <c r="E510" s="24"/>
    </row>
    <row r="511" spans="1:5" ht="15.75" customHeight="1" x14ac:dyDescent="0.25">
      <c r="A511" s="24"/>
      <c r="C511" s="24"/>
      <c r="E511" s="24"/>
    </row>
    <row r="512" spans="1:5" ht="15.75" customHeight="1" x14ac:dyDescent="0.25">
      <c r="A512" s="24"/>
      <c r="C512" s="24"/>
      <c r="E512" s="24"/>
    </row>
    <row r="513" spans="1:5" ht="15.75" customHeight="1" x14ac:dyDescent="0.25">
      <c r="A513" s="24"/>
      <c r="C513" s="24"/>
      <c r="E513" s="24"/>
    </row>
    <row r="514" spans="1:5" ht="15.75" customHeight="1" x14ac:dyDescent="0.25">
      <c r="A514" s="24"/>
      <c r="C514" s="24"/>
      <c r="E514" s="24"/>
    </row>
    <row r="515" spans="1:5" ht="15.75" customHeight="1" x14ac:dyDescent="0.25">
      <c r="A515" s="24"/>
      <c r="C515" s="24"/>
      <c r="E515" s="24"/>
    </row>
    <row r="516" spans="1:5" ht="15.75" customHeight="1" x14ac:dyDescent="0.25">
      <c r="A516" s="24"/>
      <c r="C516" s="24"/>
      <c r="E516" s="24"/>
    </row>
    <row r="517" spans="1:5" ht="15.75" customHeight="1" x14ac:dyDescent="0.25">
      <c r="A517" s="24"/>
      <c r="C517" s="24"/>
      <c r="E517" s="24"/>
    </row>
    <row r="518" spans="1:5" ht="15.75" customHeight="1" x14ac:dyDescent="0.25">
      <c r="A518" s="24"/>
      <c r="C518" s="24"/>
      <c r="E518" s="24"/>
    </row>
    <row r="519" spans="1:5" ht="15.75" customHeight="1" x14ac:dyDescent="0.25">
      <c r="A519" s="24"/>
      <c r="C519" s="24"/>
      <c r="E519" s="24"/>
    </row>
    <row r="520" spans="1:5" ht="15.75" customHeight="1" x14ac:dyDescent="0.25">
      <c r="A520" s="24"/>
      <c r="C520" s="24"/>
      <c r="E520" s="24"/>
    </row>
    <row r="521" spans="1:5" ht="15.75" customHeight="1" x14ac:dyDescent="0.25">
      <c r="A521" s="24"/>
      <c r="C521" s="24"/>
      <c r="E521" s="24"/>
    </row>
    <row r="522" spans="1:5" ht="15.75" customHeight="1" x14ac:dyDescent="0.25">
      <c r="A522" s="24"/>
      <c r="C522" s="24"/>
      <c r="E522" s="24"/>
    </row>
    <row r="523" spans="1:5" ht="15.75" customHeight="1" x14ac:dyDescent="0.25">
      <c r="A523" s="24"/>
      <c r="C523" s="24"/>
      <c r="E523" s="24"/>
    </row>
    <row r="524" spans="1:5" ht="15.75" customHeight="1" x14ac:dyDescent="0.25">
      <c r="A524" s="24"/>
      <c r="C524" s="24"/>
      <c r="E524" s="24"/>
    </row>
    <row r="525" spans="1:5" ht="15.75" customHeight="1" x14ac:dyDescent="0.25">
      <c r="A525" s="24"/>
      <c r="C525" s="24"/>
      <c r="E525" s="24"/>
    </row>
    <row r="526" spans="1:5" ht="15.75" customHeight="1" x14ac:dyDescent="0.25">
      <c r="A526" s="24"/>
      <c r="C526" s="24"/>
      <c r="E526" s="24"/>
    </row>
    <row r="527" spans="1:5" ht="15.75" customHeight="1" x14ac:dyDescent="0.25">
      <c r="A527" s="24"/>
      <c r="C527" s="24"/>
      <c r="E527" s="24"/>
    </row>
    <row r="528" spans="1:5" ht="15.75" customHeight="1" x14ac:dyDescent="0.25">
      <c r="A528" s="24"/>
      <c r="C528" s="24"/>
      <c r="E528" s="24"/>
    </row>
    <row r="529" spans="1:5" ht="15.75" customHeight="1" x14ac:dyDescent="0.25">
      <c r="A529" s="24"/>
      <c r="C529" s="24"/>
      <c r="E529" s="24"/>
    </row>
    <row r="530" spans="1:5" ht="15.75" customHeight="1" x14ac:dyDescent="0.25">
      <c r="A530" s="24"/>
      <c r="C530" s="24"/>
      <c r="E530" s="24"/>
    </row>
    <row r="531" spans="1:5" ht="15.75" customHeight="1" x14ac:dyDescent="0.25">
      <c r="A531" s="24"/>
      <c r="C531" s="24"/>
      <c r="E531" s="24"/>
    </row>
    <row r="532" spans="1:5" ht="15.75" customHeight="1" x14ac:dyDescent="0.25">
      <c r="A532" s="24"/>
      <c r="C532" s="24"/>
      <c r="E532" s="24"/>
    </row>
    <row r="533" spans="1:5" ht="15.75" customHeight="1" x14ac:dyDescent="0.25">
      <c r="A533" s="24"/>
      <c r="C533" s="24"/>
      <c r="E533" s="24"/>
    </row>
    <row r="534" spans="1:5" ht="15.75" customHeight="1" x14ac:dyDescent="0.25">
      <c r="A534" s="24"/>
      <c r="C534" s="24"/>
      <c r="E534" s="24"/>
    </row>
    <row r="535" spans="1:5" ht="15.75" customHeight="1" x14ac:dyDescent="0.25">
      <c r="A535" s="24"/>
      <c r="C535" s="24"/>
      <c r="E535" s="24"/>
    </row>
    <row r="536" spans="1:5" ht="15.75" customHeight="1" x14ac:dyDescent="0.25">
      <c r="A536" s="24"/>
      <c r="C536" s="24"/>
      <c r="E536" s="24"/>
    </row>
    <row r="537" spans="1:5" ht="15.75" customHeight="1" x14ac:dyDescent="0.25">
      <c r="A537" s="24"/>
      <c r="C537" s="24"/>
      <c r="E537" s="24"/>
    </row>
    <row r="538" spans="1:5" ht="15.75" customHeight="1" x14ac:dyDescent="0.25">
      <c r="A538" s="24"/>
      <c r="C538" s="24"/>
      <c r="E538" s="24"/>
    </row>
    <row r="539" spans="1:5" ht="15.75" customHeight="1" x14ac:dyDescent="0.25">
      <c r="A539" s="24"/>
      <c r="C539" s="24"/>
      <c r="E539" s="24"/>
    </row>
    <row r="540" spans="1:5" ht="15.75" customHeight="1" x14ac:dyDescent="0.25">
      <c r="A540" s="24"/>
      <c r="C540" s="24"/>
      <c r="E540" s="24"/>
    </row>
    <row r="541" spans="1:5" ht="15.75" customHeight="1" x14ac:dyDescent="0.25">
      <c r="A541" s="24"/>
      <c r="C541" s="24"/>
      <c r="E541" s="24"/>
    </row>
    <row r="542" spans="1:5" ht="15.75" customHeight="1" x14ac:dyDescent="0.25">
      <c r="A542" s="24"/>
      <c r="C542" s="24"/>
      <c r="E542" s="24"/>
    </row>
    <row r="543" spans="1:5" ht="15.75" customHeight="1" x14ac:dyDescent="0.25">
      <c r="A543" s="24"/>
      <c r="C543" s="24"/>
      <c r="E543" s="24"/>
    </row>
    <row r="544" spans="1:5" ht="15.75" customHeight="1" x14ac:dyDescent="0.25">
      <c r="A544" s="24"/>
      <c r="C544" s="24"/>
      <c r="E544" s="24"/>
    </row>
    <row r="545" spans="1:5" ht="15.75" customHeight="1" x14ac:dyDescent="0.25">
      <c r="A545" s="24"/>
      <c r="C545" s="24"/>
      <c r="E545" s="24"/>
    </row>
    <row r="546" spans="1:5" ht="15.75" customHeight="1" x14ac:dyDescent="0.25">
      <c r="A546" s="24"/>
      <c r="C546" s="24"/>
      <c r="E546" s="24"/>
    </row>
    <row r="547" spans="1:5" ht="15.75" customHeight="1" x14ac:dyDescent="0.25">
      <c r="A547" s="24"/>
      <c r="C547" s="24"/>
      <c r="E547" s="24"/>
    </row>
    <row r="548" spans="1:5" ht="15.75" customHeight="1" x14ac:dyDescent="0.25">
      <c r="A548" s="24"/>
      <c r="C548" s="24"/>
      <c r="E548" s="24"/>
    </row>
    <row r="549" spans="1:5" ht="15.75" customHeight="1" x14ac:dyDescent="0.25">
      <c r="A549" s="24"/>
      <c r="C549" s="24"/>
      <c r="E549" s="24"/>
    </row>
    <row r="550" spans="1:5" ht="15.75" customHeight="1" x14ac:dyDescent="0.25">
      <c r="A550" s="24"/>
      <c r="C550" s="24"/>
      <c r="E550" s="24"/>
    </row>
    <row r="551" spans="1:5" ht="15.75" customHeight="1" x14ac:dyDescent="0.25">
      <c r="A551" s="24"/>
      <c r="C551" s="24"/>
      <c r="E551" s="24"/>
    </row>
    <row r="552" spans="1:5" ht="15.75" customHeight="1" x14ac:dyDescent="0.25">
      <c r="A552" s="24"/>
      <c r="C552" s="24"/>
      <c r="E552" s="24"/>
    </row>
    <row r="553" spans="1:5" ht="15.75" customHeight="1" x14ac:dyDescent="0.25">
      <c r="A553" s="24"/>
      <c r="C553" s="24"/>
      <c r="E553" s="24"/>
    </row>
    <row r="554" spans="1:5" ht="15.75" customHeight="1" x14ac:dyDescent="0.25">
      <c r="A554" s="24"/>
      <c r="C554" s="24"/>
      <c r="E554" s="24"/>
    </row>
    <row r="555" spans="1:5" ht="15.75" customHeight="1" x14ac:dyDescent="0.25">
      <c r="A555" s="24"/>
      <c r="C555" s="24"/>
      <c r="E555" s="24"/>
    </row>
    <row r="556" spans="1:5" ht="15.75" customHeight="1" x14ac:dyDescent="0.25">
      <c r="A556" s="24"/>
      <c r="C556" s="24"/>
      <c r="E556" s="24"/>
    </row>
    <row r="557" spans="1:5" ht="15.75" customHeight="1" x14ac:dyDescent="0.25">
      <c r="A557" s="24"/>
      <c r="C557" s="24"/>
      <c r="E557" s="24"/>
    </row>
    <row r="558" spans="1:5" ht="15.75" customHeight="1" x14ac:dyDescent="0.25">
      <c r="A558" s="24"/>
      <c r="C558" s="24"/>
      <c r="E558" s="24"/>
    </row>
    <row r="559" spans="1:5" ht="15.75" customHeight="1" x14ac:dyDescent="0.25">
      <c r="A559" s="24"/>
      <c r="C559" s="24"/>
      <c r="E559" s="24"/>
    </row>
    <row r="560" spans="1:5" ht="15.75" customHeight="1" x14ac:dyDescent="0.25">
      <c r="A560" s="24"/>
      <c r="C560" s="24"/>
      <c r="E560" s="24"/>
    </row>
    <row r="561" spans="1:5" ht="15.75" customHeight="1" x14ac:dyDescent="0.25">
      <c r="A561" s="24"/>
      <c r="C561" s="24"/>
      <c r="E561" s="24"/>
    </row>
    <row r="562" spans="1:5" ht="15.75" customHeight="1" x14ac:dyDescent="0.25">
      <c r="A562" s="24"/>
      <c r="C562" s="24"/>
      <c r="E562" s="24"/>
    </row>
    <row r="563" spans="1:5" ht="15.75" customHeight="1" x14ac:dyDescent="0.25">
      <c r="A563" s="24"/>
      <c r="C563" s="24"/>
      <c r="E563" s="24"/>
    </row>
    <row r="564" spans="1:5" ht="15.75" customHeight="1" x14ac:dyDescent="0.25">
      <c r="A564" s="24"/>
      <c r="C564" s="24"/>
      <c r="E564" s="24"/>
    </row>
    <row r="565" spans="1:5" ht="15.75" customHeight="1" x14ac:dyDescent="0.25">
      <c r="A565" s="24"/>
      <c r="C565" s="24"/>
      <c r="E565" s="24"/>
    </row>
    <row r="566" spans="1:5" ht="15.75" customHeight="1" x14ac:dyDescent="0.25">
      <c r="A566" s="24"/>
      <c r="C566" s="24"/>
      <c r="E566" s="24"/>
    </row>
    <row r="567" spans="1:5" ht="15.75" customHeight="1" x14ac:dyDescent="0.25">
      <c r="A567" s="24"/>
      <c r="C567" s="24"/>
      <c r="E567" s="24"/>
    </row>
    <row r="568" spans="1:5" ht="15.75" customHeight="1" x14ac:dyDescent="0.25">
      <c r="A568" s="24"/>
      <c r="C568" s="24"/>
      <c r="E568" s="24"/>
    </row>
    <row r="569" spans="1:5" ht="15.75" customHeight="1" x14ac:dyDescent="0.25">
      <c r="A569" s="24"/>
      <c r="C569" s="24"/>
      <c r="E569" s="24"/>
    </row>
    <row r="570" spans="1:5" ht="15.75" customHeight="1" x14ac:dyDescent="0.25">
      <c r="A570" s="24"/>
      <c r="C570" s="24"/>
      <c r="E570" s="24"/>
    </row>
    <row r="571" spans="1:5" ht="15.75" customHeight="1" x14ac:dyDescent="0.25">
      <c r="A571" s="24"/>
      <c r="C571" s="24"/>
      <c r="E571" s="24"/>
    </row>
    <row r="572" spans="1:5" ht="15.75" customHeight="1" x14ac:dyDescent="0.25">
      <c r="A572" s="24"/>
      <c r="C572" s="24"/>
      <c r="E572" s="24"/>
    </row>
    <row r="573" spans="1:5" ht="15.75" customHeight="1" x14ac:dyDescent="0.25">
      <c r="A573" s="24"/>
      <c r="C573" s="24"/>
      <c r="E573" s="24"/>
    </row>
    <row r="574" spans="1:5" ht="15.75" customHeight="1" x14ac:dyDescent="0.25">
      <c r="A574" s="24"/>
      <c r="C574" s="24"/>
      <c r="E574" s="24"/>
    </row>
    <row r="575" spans="1:5" ht="15.75" customHeight="1" x14ac:dyDescent="0.25">
      <c r="A575" s="24"/>
      <c r="C575" s="24"/>
      <c r="E575" s="24"/>
    </row>
    <row r="576" spans="1:5" ht="15.75" customHeight="1" x14ac:dyDescent="0.25">
      <c r="A576" s="24"/>
      <c r="C576" s="24"/>
      <c r="E576" s="24"/>
    </row>
    <row r="577" spans="1:5" ht="15.75" customHeight="1" x14ac:dyDescent="0.25">
      <c r="A577" s="24"/>
      <c r="C577" s="24"/>
      <c r="E577" s="24"/>
    </row>
    <row r="578" spans="1:5" ht="15.75" customHeight="1" x14ac:dyDescent="0.25">
      <c r="A578" s="24"/>
      <c r="C578" s="24"/>
      <c r="E578" s="24"/>
    </row>
    <row r="579" spans="1:5" ht="15.75" customHeight="1" x14ac:dyDescent="0.25">
      <c r="A579" s="24"/>
      <c r="C579" s="24"/>
      <c r="E579" s="24"/>
    </row>
    <row r="580" spans="1:5" ht="15.75" customHeight="1" x14ac:dyDescent="0.25">
      <c r="A580" s="24"/>
      <c r="C580" s="24"/>
      <c r="E580" s="24"/>
    </row>
    <row r="581" spans="1:5" ht="15.75" customHeight="1" x14ac:dyDescent="0.25">
      <c r="A581" s="24"/>
      <c r="C581" s="24"/>
      <c r="E581" s="24"/>
    </row>
    <row r="582" spans="1:5" ht="15.75" customHeight="1" x14ac:dyDescent="0.25">
      <c r="A582" s="24"/>
      <c r="C582" s="24"/>
      <c r="E582" s="24"/>
    </row>
    <row r="583" spans="1:5" ht="15.75" customHeight="1" x14ac:dyDescent="0.25">
      <c r="A583" s="24"/>
      <c r="C583" s="24"/>
      <c r="E583" s="24"/>
    </row>
    <row r="584" spans="1:5" ht="15.75" customHeight="1" x14ac:dyDescent="0.25">
      <c r="A584" s="24"/>
      <c r="C584" s="24"/>
      <c r="E584" s="24"/>
    </row>
    <row r="585" spans="1:5" ht="15.75" customHeight="1" x14ac:dyDescent="0.25">
      <c r="A585" s="24"/>
      <c r="C585" s="24"/>
      <c r="E585" s="24"/>
    </row>
    <row r="586" spans="1:5" ht="15.75" customHeight="1" x14ac:dyDescent="0.25">
      <c r="A586" s="24"/>
      <c r="C586" s="24"/>
      <c r="E586" s="24"/>
    </row>
    <row r="587" spans="1:5" ht="15.75" customHeight="1" x14ac:dyDescent="0.25">
      <c r="A587" s="24"/>
      <c r="C587" s="24"/>
      <c r="E587" s="24"/>
    </row>
    <row r="588" spans="1:5" ht="15.75" customHeight="1" x14ac:dyDescent="0.25">
      <c r="A588" s="24"/>
      <c r="C588" s="24"/>
      <c r="E588" s="24"/>
    </row>
    <row r="589" spans="1:5" ht="15.75" customHeight="1" x14ac:dyDescent="0.25">
      <c r="A589" s="24"/>
      <c r="C589" s="24"/>
      <c r="E589" s="24"/>
    </row>
    <row r="590" spans="1:5" ht="15.75" customHeight="1" x14ac:dyDescent="0.25">
      <c r="A590" s="24"/>
      <c r="C590" s="24"/>
      <c r="E590" s="24"/>
    </row>
    <row r="591" spans="1:5" ht="15.75" customHeight="1" x14ac:dyDescent="0.25">
      <c r="A591" s="24"/>
      <c r="C591" s="24"/>
      <c r="E591" s="24"/>
    </row>
    <row r="592" spans="1:5" ht="15.75" customHeight="1" x14ac:dyDescent="0.25">
      <c r="A592" s="24"/>
      <c r="C592" s="24"/>
      <c r="E592" s="24"/>
    </row>
    <row r="593" spans="1:5" ht="15.75" customHeight="1" x14ac:dyDescent="0.25">
      <c r="A593" s="24"/>
      <c r="C593" s="24"/>
      <c r="E593" s="24"/>
    </row>
    <row r="594" spans="1:5" ht="15.75" customHeight="1" x14ac:dyDescent="0.25">
      <c r="A594" s="24"/>
      <c r="C594" s="24"/>
      <c r="E594" s="24"/>
    </row>
    <row r="595" spans="1:5" ht="15.75" customHeight="1" x14ac:dyDescent="0.25">
      <c r="A595" s="24"/>
      <c r="C595" s="24"/>
      <c r="E595" s="24"/>
    </row>
    <row r="596" spans="1:5" ht="15.75" customHeight="1" x14ac:dyDescent="0.25">
      <c r="A596" s="24"/>
      <c r="C596" s="24"/>
      <c r="E596" s="24"/>
    </row>
    <row r="597" spans="1:5" ht="15.75" customHeight="1" x14ac:dyDescent="0.25">
      <c r="A597" s="24"/>
      <c r="C597" s="24"/>
      <c r="E597" s="24"/>
    </row>
    <row r="598" spans="1:5" ht="15.75" customHeight="1" x14ac:dyDescent="0.25">
      <c r="A598" s="24"/>
      <c r="C598" s="24"/>
      <c r="E598" s="24"/>
    </row>
    <row r="599" spans="1:5" ht="15.75" customHeight="1" x14ac:dyDescent="0.25">
      <c r="A599" s="24"/>
      <c r="C599" s="24"/>
      <c r="E599" s="24"/>
    </row>
    <row r="600" spans="1:5" ht="15.75" customHeight="1" x14ac:dyDescent="0.25">
      <c r="A600" s="24"/>
      <c r="C600" s="24"/>
      <c r="E600" s="24"/>
    </row>
    <row r="601" spans="1:5" ht="15.75" customHeight="1" x14ac:dyDescent="0.25">
      <c r="A601" s="24"/>
      <c r="C601" s="24"/>
      <c r="E601" s="24"/>
    </row>
    <row r="602" spans="1:5" ht="15.75" customHeight="1" x14ac:dyDescent="0.25">
      <c r="A602" s="24"/>
      <c r="C602" s="24"/>
      <c r="E602" s="24"/>
    </row>
    <row r="603" spans="1:5" ht="15.75" customHeight="1" x14ac:dyDescent="0.25">
      <c r="A603" s="24"/>
      <c r="C603" s="24"/>
      <c r="E603" s="24"/>
    </row>
    <row r="604" spans="1:5" ht="15.75" customHeight="1" x14ac:dyDescent="0.25">
      <c r="A604" s="24"/>
      <c r="C604" s="24"/>
      <c r="E604" s="24"/>
    </row>
    <row r="605" spans="1:5" ht="15.75" customHeight="1" x14ac:dyDescent="0.25">
      <c r="A605" s="24"/>
      <c r="C605" s="24"/>
      <c r="E605" s="24"/>
    </row>
    <row r="606" spans="1:5" ht="15.75" customHeight="1" x14ac:dyDescent="0.25">
      <c r="A606" s="24"/>
      <c r="C606" s="24"/>
      <c r="E606" s="24"/>
    </row>
    <row r="607" spans="1:5" ht="15.75" customHeight="1" x14ac:dyDescent="0.25">
      <c r="A607" s="24"/>
      <c r="C607" s="24"/>
      <c r="E607" s="24"/>
    </row>
    <row r="608" spans="1:5" ht="15.75" customHeight="1" x14ac:dyDescent="0.25">
      <c r="A608" s="24"/>
      <c r="C608" s="24"/>
      <c r="E608" s="24"/>
    </row>
    <row r="609" spans="1:5" ht="15.75" customHeight="1" x14ac:dyDescent="0.25">
      <c r="A609" s="24"/>
      <c r="C609" s="24"/>
      <c r="E609" s="24"/>
    </row>
    <row r="610" spans="1:5" ht="15.75" customHeight="1" x14ac:dyDescent="0.25">
      <c r="A610" s="24"/>
      <c r="C610" s="24"/>
      <c r="E610" s="24"/>
    </row>
    <row r="611" spans="1:5" ht="15.75" customHeight="1" x14ac:dyDescent="0.25">
      <c r="A611" s="24"/>
      <c r="C611" s="24"/>
      <c r="E611" s="24"/>
    </row>
    <row r="612" spans="1:5" ht="15.75" customHeight="1" x14ac:dyDescent="0.25">
      <c r="A612" s="24"/>
      <c r="C612" s="24"/>
      <c r="E612" s="24"/>
    </row>
    <row r="613" spans="1:5" ht="15.75" customHeight="1" x14ac:dyDescent="0.25">
      <c r="A613" s="24"/>
      <c r="C613" s="24"/>
      <c r="E613" s="24"/>
    </row>
    <row r="614" spans="1:5" ht="15.75" customHeight="1" x14ac:dyDescent="0.25">
      <c r="A614" s="24"/>
      <c r="C614" s="24"/>
      <c r="E614" s="24"/>
    </row>
    <row r="615" spans="1:5" ht="15.75" customHeight="1" x14ac:dyDescent="0.25">
      <c r="A615" s="24"/>
      <c r="C615" s="24"/>
      <c r="E615" s="24"/>
    </row>
    <row r="616" spans="1:5" ht="15.75" customHeight="1" x14ac:dyDescent="0.25">
      <c r="A616" s="24"/>
      <c r="C616" s="24"/>
      <c r="E616" s="24"/>
    </row>
    <row r="617" spans="1:5" ht="15.75" customHeight="1" x14ac:dyDescent="0.25">
      <c r="A617" s="24"/>
      <c r="C617" s="24"/>
      <c r="E617" s="24"/>
    </row>
    <row r="618" spans="1:5" ht="15.75" customHeight="1" x14ac:dyDescent="0.25">
      <c r="A618" s="24"/>
      <c r="C618" s="24"/>
      <c r="E618" s="24"/>
    </row>
    <row r="619" spans="1:5" ht="15.75" customHeight="1" x14ac:dyDescent="0.25">
      <c r="A619" s="24"/>
      <c r="C619" s="24"/>
      <c r="E619" s="24"/>
    </row>
    <row r="620" spans="1:5" ht="15.75" customHeight="1" x14ac:dyDescent="0.25">
      <c r="A620" s="24"/>
      <c r="C620" s="24"/>
      <c r="E620" s="24"/>
    </row>
    <row r="621" spans="1:5" ht="15.75" customHeight="1" x14ac:dyDescent="0.25">
      <c r="A621" s="24"/>
      <c r="C621" s="24"/>
      <c r="E621" s="24"/>
    </row>
    <row r="622" spans="1:5" ht="15.75" customHeight="1" x14ac:dyDescent="0.25">
      <c r="A622" s="24"/>
      <c r="C622" s="24"/>
      <c r="E622" s="24"/>
    </row>
    <row r="623" spans="1:5" ht="15.75" customHeight="1" x14ac:dyDescent="0.25">
      <c r="A623" s="24"/>
      <c r="C623" s="24"/>
      <c r="E623" s="24"/>
    </row>
    <row r="624" spans="1:5" ht="15.75" customHeight="1" x14ac:dyDescent="0.25">
      <c r="A624" s="24"/>
      <c r="C624" s="24"/>
      <c r="E624" s="24"/>
    </row>
    <row r="625" spans="1:5" ht="15.75" customHeight="1" x14ac:dyDescent="0.25">
      <c r="A625" s="24"/>
      <c r="C625" s="24"/>
      <c r="E625" s="24"/>
    </row>
    <row r="626" spans="1:5" ht="15.75" customHeight="1" x14ac:dyDescent="0.25">
      <c r="A626" s="24"/>
      <c r="C626" s="24"/>
      <c r="E626" s="24"/>
    </row>
    <row r="627" spans="1:5" ht="15.75" customHeight="1" x14ac:dyDescent="0.25">
      <c r="A627" s="24"/>
      <c r="C627" s="24"/>
      <c r="E627" s="24"/>
    </row>
    <row r="628" spans="1:5" ht="15.75" customHeight="1" x14ac:dyDescent="0.25">
      <c r="A628" s="24"/>
      <c r="C628" s="24"/>
      <c r="E628" s="24"/>
    </row>
    <row r="629" spans="1:5" ht="15.75" customHeight="1" x14ac:dyDescent="0.25">
      <c r="A629" s="24"/>
      <c r="C629" s="24"/>
      <c r="E629" s="24"/>
    </row>
    <row r="630" spans="1:5" ht="15.75" customHeight="1" x14ac:dyDescent="0.25">
      <c r="A630" s="24"/>
      <c r="C630" s="24"/>
      <c r="E630" s="24"/>
    </row>
    <row r="631" spans="1:5" ht="15.75" customHeight="1" x14ac:dyDescent="0.25">
      <c r="A631" s="24"/>
      <c r="C631" s="24"/>
      <c r="E631" s="24"/>
    </row>
    <row r="632" spans="1:5" ht="15.75" customHeight="1" x14ac:dyDescent="0.25">
      <c r="A632" s="24"/>
      <c r="C632" s="24"/>
      <c r="E632" s="24"/>
    </row>
    <row r="633" spans="1:5" ht="15.75" customHeight="1" x14ac:dyDescent="0.25">
      <c r="A633" s="24"/>
      <c r="C633" s="24"/>
      <c r="E633" s="24"/>
    </row>
    <row r="634" spans="1:5" ht="15.75" customHeight="1" x14ac:dyDescent="0.25">
      <c r="A634" s="24"/>
      <c r="C634" s="24"/>
      <c r="E634" s="24"/>
    </row>
    <row r="635" spans="1:5" ht="15.75" customHeight="1" x14ac:dyDescent="0.25">
      <c r="A635" s="24"/>
      <c r="C635" s="24"/>
      <c r="E635" s="24"/>
    </row>
    <row r="636" spans="1:5" ht="15.75" customHeight="1" x14ac:dyDescent="0.25">
      <c r="A636" s="24"/>
      <c r="C636" s="24"/>
      <c r="E636" s="24"/>
    </row>
    <row r="637" spans="1:5" ht="15.75" customHeight="1" x14ac:dyDescent="0.25">
      <c r="A637" s="24"/>
      <c r="C637" s="24"/>
      <c r="E637" s="24"/>
    </row>
    <row r="638" spans="1:5" ht="15.75" customHeight="1" x14ac:dyDescent="0.25">
      <c r="A638" s="24"/>
      <c r="C638" s="24"/>
      <c r="E638" s="24"/>
    </row>
    <row r="639" spans="1:5" ht="15.75" customHeight="1" x14ac:dyDescent="0.25">
      <c r="A639" s="24"/>
      <c r="C639" s="24"/>
      <c r="E639" s="24"/>
    </row>
    <row r="640" spans="1:5" ht="15.75" customHeight="1" x14ac:dyDescent="0.25">
      <c r="A640" s="24"/>
      <c r="C640" s="24"/>
      <c r="E640" s="24"/>
    </row>
    <row r="641" spans="1:5" ht="15.75" customHeight="1" x14ac:dyDescent="0.25">
      <c r="A641" s="24"/>
      <c r="C641" s="24"/>
      <c r="E641" s="24"/>
    </row>
    <row r="642" spans="1:5" ht="15.75" customHeight="1" x14ac:dyDescent="0.25">
      <c r="A642" s="24"/>
      <c r="C642" s="24"/>
      <c r="E642" s="24"/>
    </row>
    <row r="643" spans="1:5" ht="15.75" customHeight="1" x14ac:dyDescent="0.25">
      <c r="A643" s="24"/>
      <c r="C643" s="24"/>
      <c r="E643" s="24"/>
    </row>
    <row r="644" spans="1:5" ht="15.75" customHeight="1" x14ac:dyDescent="0.25">
      <c r="A644" s="24"/>
      <c r="C644" s="24"/>
      <c r="E644" s="24"/>
    </row>
    <row r="645" spans="1:5" ht="15.75" customHeight="1" x14ac:dyDescent="0.25">
      <c r="A645" s="24"/>
      <c r="C645" s="24"/>
      <c r="E645" s="24"/>
    </row>
    <row r="646" spans="1:5" ht="15.75" customHeight="1" x14ac:dyDescent="0.25">
      <c r="A646" s="24"/>
      <c r="C646" s="24"/>
      <c r="E646" s="24"/>
    </row>
    <row r="647" spans="1:5" ht="15.75" customHeight="1" x14ac:dyDescent="0.25">
      <c r="A647" s="24"/>
      <c r="C647" s="24"/>
      <c r="E647" s="24"/>
    </row>
    <row r="648" spans="1:5" ht="15.75" customHeight="1" x14ac:dyDescent="0.25">
      <c r="A648" s="24"/>
      <c r="C648" s="24"/>
      <c r="E648" s="24"/>
    </row>
    <row r="649" spans="1:5" ht="15.75" customHeight="1" x14ac:dyDescent="0.25">
      <c r="A649" s="24"/>
      <c r="C649" s="24"/>
      <c r="E649" s="24"/>
    </row>
    <row r="650" spans="1:5" ht="15.75" customHeight="1" x14ac:dyDescent="0.25">
      <c r="A650" s="24"/>
      <c r="C650" s="24"/>
      <c r="E650" s="24"/>
    </row>
    <row r="651" spans="1:5" ht="15.75" customHeight="1" x14ac:dyDescent="0.25">
      <c r="A651" s="24"/>
      <c r="C651" s="24"/>
      <c r="E651" s="24"/>
    </row>
    <row r="652" spans="1:5" ht="15.75" customHeight="1" x14ac:dyDescent="0.25">
      <c r="A652" s="24"/>
      <c r="C652" s="24"/>
      <c r="E652" s="24"/>
    </row>
    <row r="653" spans="1:5" ht="15.75" customHeight="1" x14ac:dyDescent="0.25">
      <c r="A653" s="24"/>
      <c r="C653" s="24"/>
      <c r="E653" s="24"/>
    </row>
    <row r="654" spans="1:5" ht="15.75" customHeight="1" x14ac:dyDescent="0.25">
      <c r="A654" s="24"/>
      <c r="C654" s="24"/>
      <c r="E654" s="24"/>
    </row>
    <row r="655" spans="1:5" ht="15.75" customHeight="1" x14ac:dyDescent="0.25">
      <c r="A655" s="24"/>
      <c r="C655" s="24"/>
      <c r="E655" s="24"/>
    </row>
    <row r="656" spans="1:5" ht="15.75" customHeight="1" x14ac:dyDescent="0.25">
      <c r="A656" s="24"/>
      <c r="C656" s="24"/>
      <c r="E656" s="24"/>
    </row>
    <row r="657" spans="1:5" ht="15.75" customHeight="1" x14ac:dyDescent="0.25">
      <c r="A657" s="24"/>
      <c r="C657" s="24"/>
      <c r="E657" s="24"/>
    </row>
    <row r="658" spans="1:5" ht="15.75" customHeight="1" x14ac:dyDescent="0.25">
      <c r="A658" s="24"/>
      <c r="C658" s="24"/>
      <c r="E658" s="24"/>
    </row>
    <row r="659" spans="1:5" ht="15.75" customHeight="1" x14ac:dyDescent="0.25">
      <c r="A659" s="24"/>
      <c r="C659" s="24"/>
      <c r="E659" s="24"/>
    </row>
    <row r="660" spans="1:5" ht="15.75" customHeight="1" x14ac:dyDescent="0.25">
      <c r="A660" s="24"/>
      <c r="C660" s="24"/>
      <c r="E660" s="24"/>
    </row>
    <row r="661" spans="1:5" ht="15.75" customHeight="1" x14ac:dyDescent="0.25">
      <c r="A661" s="24"/>
      <c r="C661" s="24"/>
      <c r="E661" s="24"/>
    </row>
    <row r="662" spans="1:5" ht="15.75" customHeight="1" x14ac:dyDescent="0.25">
      <c r="A662" s="24"/>
      <c r="C662" s="24"/>
      <c r="E662" s="24"/>
    </row>
    <row r="663" spans="1:5" ht="15.75" customHeight="1" x14ac:dyDescent="0.25">
      <c r="A663" s="24"/>
      <c r="C663" s="24"/>
      <c r="E663" s="24"/>
    </row>
    <row r="664" spans="1:5" ht="15.75" customHeight="1" x14ac:dyDescent="0.25">
      <c r="A664" s="24"/>
      <c r="C664" s="24"/>
      <c r="E664" s="24"/>
    </row>
    <row r="665" spans="1:5" ht="15.75" customHeight="1" x14ac:dyDescent="0.25">
      <c r="A665" s="24"/>
      <c r="C665" s="24"/>
      <c r="E665" s="24"/>
    </row>
    <row r="666" spans="1:5" ht="15.75" customHeight="1" x14ac:dyDescent="0.25">
      <c r="A666" s="24"/>
      <c r="C666" s="24"/>
      <c r="E666" s="24"/>
    </row>
    <row r="667" spans="1:5" ht="15.75" customHeight="1" x14ac:dyDescent="0.25">
      <c r="A667" s="24"/>
      <c r="C667" s="24"/>
      <c r="E667" s="24"/>
    </row>
    <row r="668" spans="1:5" ht="15.75" customHeight="1" x14ac:dyDescent="0.25">
      <c r="A668" s="24"/>
      <c r="C668" s="24"/>
      <c r="E668" s="24"/>
    </row>
    <row r="669" spans="1:5" ht="15.75" customHeight="1" x14ac:dyDescent="0.25">
      <c r="A669" s="24"/>
      <c r="C669" s="24"/>
      <c r="E669" s="24"/>
    </row>
    <row r="670" spans="1:5" ht="15.75" customHeight="1" x14ac:dyDescent="0.25">
      <c r="A670" s="24"/>
      <c r="C670" s="24"/>
      <c r="E670" s="24"/>
    </row>
    <row r="671" spans="1:5" ht="15.75" customHeight="1" x14ac:dyDescent="0.25">
      <c r="A671" s="24"/>
      <c r="C671" s="24"/>
      <c r="E671" s="24"/>
    </row>
    <row r="672" spans="1:5" ht="15.75" customHeight="1" x14ac:dyDescent="0.25">
      <c r="A672" s="24"/>
      <c r="C672" s="24"/>
      <c r="E672" s="24"/>
    </row>
    <row r="673" spans="1:5" ht="15.75" customHeight="1" x14ac:dyDescent="0.25">
      <c r="A673" s="24"/>
      <c r="C673" s="24"/>
      <c r="E673" s="24"/>
    </row>
    <row r="674" spans="1:5" ht="15.75" customHeight="1" x14ac:dyDescent="0.25">
      <c r="A674" s="24"/>
      <c r="C674" s="24"/>
      <c r="E674" s="24"/>
    </row>
    <row r="675" spans="1:5" ht="15.75" customHeight="1" x14ac:dyDescent="0.25">
      <c r="A675" s="24"/>
      <c r="C675" s="24"/>
      <c r="E675" s="24"/>
    </row>
    <row r="676" spans="1:5" ht="15.75" customHeight="1" x14ac:dyDescent="0.25">
      <c r="A676" s="24"/>
      <c r="C676" s="24"/>
      <c r="E676" s="24"/>
    </row>
    <row r="677" spans="1:5" ht="15.75" customHeight="1" x14ac:dyDescent="0.25">
      <c r="A677" s="24"/>
      <c r="C677" s="24"/>
      <c r="E677" s="24"/>
    </row>
    <row r="678" spans="1:5" ht="15.75" customHeight="1" x14ac:dyDescent="0.25">
      <c r="A678" s="24"/>
      <c r="C678" s="24"/>
      <c r="E678" s="24"/>
    </row>
    <row r="679" spans="1:5" ht="15.75" customHeight="1" x14ac:dyDescent="0.25">
      <c r="A679" s="24"/>
      <c r="C679" s="24"/>
      <c r="E679" s="24"/>
    </row>
    <row r="680" spans="1:5" ht="15.75" customHeight="1" x14ac:dyDescent="0.25">
      <c r="A680" s="24"/>
      <c r="C680" s="24"/>
      <c r="E680" s="24"/>
    </row>
    <row r="681" spans="1:5" ht="15.75" customHeight="1" x14ac:dyDescent="0.25">
      <c r="A681" s="24"/>
      <c r="C681" s="24"/>
      <c r="E681" s="24"/>
    </row>
    <row r="682" spans="1:5" ht="15.75" customHeight="1" x14ac:dyDescent="0.25">
      <c r="A682" s="24"/>
      <c r="C682" s="24"/>
      <c r="E682" s="24"/>
    </row>
    <row r="683" spans="1:5" ht="15.75" customHeight="1" x14ac:dyDescent="0.25">
      <c r="A683" s="24"/>
      <c r="C683" s="24"/>
      <c r="E683" s="24"/>
    </row>
    <row r="684" spans="1:5" ht="15.75" customHeight="1" x14ac:dyDescent="0.25">
      <c r="A684" s="24"/>
      <c r="C684" s="24"/>
      <c r="E684" s="24"/>
    </row>
    <row r="685" spans="1:5" ht="15.75" customHeight="1" x14ac:dyDescent="0.25">
      <c r="A685" s="24"/>
      <c r="C685" s="24"/>
      <c r="E685" s="24"/>
    </row>
    <row r="686" spans="1:5" ht="15.75" customHeight="1" x14ac:dyDescent="0.25">
      <c r="A686" s="24"/>
      <c r="C686" s="24"/>
      <c r="E686" s="24"/>
    </row>
    <row r="687" spans="1:5" ht="15.75" customHeight="1" x14ac:dyDescent="0.25">
      <c r="A687" s="24"/>
      <c r="C687" s="24"/>
      <c r="E687" s="24"/>
    </row>
    <row r="688" spans="1:5" ht="15.75" customHeight="1" x14ac:dyDescent="0.25">
      <c r="A688" s="24"/>
      <c r="C688" s="24"/>
      <c r="E688" s="24"/>
    </row>
    <row r="689" spans="1:5" ht="15.75" customHeight="1" x14ac:dyDescent="0.25">
      <c r="A689" s="24"/>
      <c r="C689" s="24"/>
      <c r="E689" s="24"/>
    </row>
    <row r="690" spans="1:5" ht="15.75" customHeight="1" x14ac:dyDescent="0.25">
      <c r="A690" s="24"/>
      <c r="C690" s="24"/>
      <c r="E690" s="24"/>
    </row>
    <row r="691" spans="1:5" ht="15.75" customHeight="1" x14ac:dyDescent="0.25">
      <c r="A691" s="24"/>
      <c r="C691" s="24"/>
      <c r="E691" s="24"/>
    </row>
    <row r="692" spans="1:5" ht="15.75" customHeight="1" x14ac:dyDescent="0.25">
      <c r="A692" s="24"/>
      <c r="C692" s="24"/>
      <c r="E692" s="24"/>
    </row>
    <row r="693" spans="1:5" ht="15.75" customHeight="1" x14ac:dyDescent="0.25">
      <c r="A693" s="24"/>
      <c r="C693" s="24"/>
      <c r="E693" s="24"/>
    </row>
    <row r="694" spans="1:5" ht="15.75" customHeight="1" x14ac:dyDescent="0.25">
      <c r="A694" s="24"/>
      <c r="C694" s="24"/>
      <c r="E694" s="24"/>
    </row>
    <row r="695" spans="1:5" ht="15.75" customHeight="1" x14ac:dyDescent="0.25">
      <c r="A695" s="24"/>
      <c r="C695" s="24"/>
      <c r="E695" s="24"/>
    </row>
    <row r="696" spans="1:5" ht="15.75" customHeight="1" x14ac:dyDescent="0.25">
      <c r="A696" s="24"/>
      <c r="C696" s="24"/>
      <c r="E696" s="24"/>
    </row>
    <row r="697" spans="1:5" ht="15.75" customHeight="1" x14ac:dyDescent="0.25">
      <c r="A697" s="24"/>
      <c r="C697" s="24"/>
      <c r="E697" s="24"/>
    </row>
    <row r="698" spans="1:5" ht="15.75" customHeight="1" x14ac:dyDescent="0.25">
      <c r="A698" s="24"/>
      <c r="C698" s="24"/>
      <c r="E698" s="24"/>
    </row>
    <row r="699" spans="1:5" ht="15.75" customHeight="1" x14ac:dyDescent="0.25">
      <c r="A699" s="24"/>
      <c r="C699" s="24"/>
      <c r="E699" s="24"/>
    </row>
    <row r="700" spans="1:5" ht="15.75" customHeight="1" x14ac:dyDescent="0.25">
      <c r="A700" s="24"/>
      <c r="C700" s="24"/>
      <c r="E700" s="24"/>
    </row>
    <row r="701" spans="1:5" ht="15.75" customHeight="1" x14ac:dyDescent="0.25">
      <c r="A701" s="24"/>
      <c r="C701" s="24"/>
      <c r="E701" s="24"/>
    </row>
    <row r="702" spans="1:5" ht="15.75" customHeight="1" x14ac:dyDescent="0.25">
      <c r="A702" s="24"/>
      <c r="C702" s="24"/>
      <c r="E702" s="24"/>
    </row>
    <row r="703" spans="1:5" ht="15.75" customHeight="1" x14ac:dyDescent="0.25">
      <c r="A703" s="24"/>
      <c r="C703" s="24"/>
      <c r="E703" s="24"/>
    </row>
    <row r="704" spans="1:5" ht="15.75" customHeight="1" x14ac:dyDescent="0.25">
      <c r="A704" s="24"/>
      <c r="C704" s="24"/>
      <c r="E704" s="24"/>
    </row>
    <row r="705" spans="1:5" ht="15.75" customHeight="1" x14ac:dyDescent="0.25">
      <c r="A705" s="24"/>
      <c r="C705" s="24"/>
      <c r="E705" s="24"/>
    </row>
    <row r="706" spans="1:5" ht="15.75" customHeight="1" x14ac:dyDescent="0.25">
      <c r="A706" s="24"/>
      <c r="C706" s="24"/>
      <c r="E706" s="24"/>
    </row>
    <row r="707" spans="1:5" ht="15.75" customHeight="1" x14ac:dyDescent="0.25">
      <c r="A707" s="24"/>
      <c r="C707" s="24"/>
      <c r="E707" s="24"/>
    </row>
    <row r="708" spans="1:5" ht="15.75" customHeight="1" x14ac:dyDescent="0.25">
      <c r="A708" s="24"/>
      <c r="C708" s="24"/>
      <c r="E708" s="24"/>
    </row>
    <row r="709" spans="1:5" ht="15.75" customHeight="1" x14ac:dyDescent="0.25">
      <c r="A709" s="24"/>
      <c r="C709" s="24"/>
      <c r="E709" s="24"/>
    </row>
    <row r="710" spans="1:5" ht="15.75" customHeight="1" x14ac:dyDescent="0.25">
      <c r="A710" s="24"/>
      <c r="C710" s="24"/>
      <c r="E710" s="24"/>
    </row>
    <row r="711" spans="1:5" ht="15.75" customHeight="1" x14ac:dyDescent="0.25">
      <c r="A711" s="24"/>
      <c r="C711" s="24"/>
      <c r="E711" s="24"/>
    </row>
    <row r="712" spans="1:5" ht="15.75" customHeight="1" x14ac:dyDescent="0.25">
      <c r="A712" s="24"/>
      <c r="C712" s="24"/>
      <c r="E712" s="24"/>
    </row>
    <row r="713" spans="1:5" ht="15.75" customHeight="1" x14ac:dyDescent="0.25">
      <c r="A713" s="24"/>
      <c r="C713" s="24"/>
      <c r="E713" s="24"/>
    </row>
    <row r="714" spans="1:5" ht="15.75" customHeight="1" x14ac:dyDescent="0.25">
      <c r="A714" s="24"/>
      <c r="C714" s="24"/>
      <c r="E714" s="24"/>
    </row>
    <row r="715" spans="1:5" ht="15.75" customHeight="1" x14ac:dyDescent="0.25">
      <c r="A715" s="24"/>
      <c r="C715" s="24"/>
      <c r="E715" s="24"/>
    </row>
    <row r="716" spans="1:5" ht="15.75" customHeight="1" x14ac:dyDescent="0.25">
      <c r="A716" s="24"/>
      <c r="C716" s="24"/>
      <c r="E716" s="24"/>
    </row>
    <row r="717" spans="1:5" ht="15.75" customHeight="1" x14ac:dyDescent="0.25">
      <c r="A717" s="24"/>
      <c r="C717" s="24"/>
      <c r="E717" s="24"/>
    </row>
    <row r="718" spans="1:5" ht="15.75" customHeight="1" x14ac:dyDescent="0.25">
      <c r="A718" s="24"/>
      <c r="C718" s="24"/>
      <c r="E718" s="24"/>
    </row>
    <row r="719" spans="1:5" ht="15.75" customHeight="1" x14ac:dyDescent="0.25">
      <c r="A719" s="24"/>
      <c r="C719" s="24"/>
      <c r="E719" s="24"/>
    </row>
    <row r="720" spans="1:5" ht="15.75" customHeight="1" x14ac:dyDescent="0.25">
      <c r="A720" s="24"/>
      <c r="C720" s="24"/>
      <c r="E720" s="24"/>
    </row>
    <row r="721" spans="1:5" ht="15.75" customHeight="1" x14ac:dyDescent="0.25">
      <c r="A721" s="24"/>
      <c r="C721" s="24"/>
      <c r="E721" s="24"/>
    </row>
    <row r="722" spans="1:5" ht="15.75" customHeight="1" x14ac:dyDescent="0.25">
      <c r="A722" s="24"/>
      <c r="C722" s="24"/>
      <c r="E722" s="24"/>
    </row>
    <row r="723" spans="1:5" ht="15.75" customHeight="1" x14ac:dyDescent="0.25">
      <c r="A723" s="24"/>
      <c r="C723" s="24"/>
      <c r="E723" s="24"/>
    </row>
    <row r="724" spans="1:5" ht="15.75" customHeight="1" x14ac:dyDescent="0.25">
      <c r="A724" s="24"/>
      <c r="C724" s="24"/>
      <c r="E724" s="24"/>
    </row>
    <row r="725" spans="1:5" ht="15.75" customHeight="1" x14ac:dyDescent="0.25">
      <c r="A725" s="24"/>
      <c r="C725" s="24"/>
      <c r="E725" s="24"/>
    </row>
    <row r="726" spans="1:5" ht="15.75" customHeight="1" x14ac:dyDescent="0.25">
      <c r="A726" s="24"/>
      <c r="C726" s="24"/>
      <c r="E726" s="24"/>
    </row>
    <row r="727" spans="1:5" ht="15.75" customHeight="1" x14ac:dyDescent="0.25">
      <c r="A727" s="24"/>
      <c r="C727" s="24"/>
      <c r="E727" s="24"/>
    </row>
    <row r="728" spans="1:5" ht="15.75" customHeight="1" x14ac:dyDescent="0.25">
      <c r="A728" s="24"/>
      <c r="C728" s="24"/>
      <c r="E728" s="24"/>
    </row>
    <row r="729" spans="1:5" ht="15.75" customHeight="1" x14ac:dyDescent="0.25">
      <c r="A729" s="24"/>
      <c r="C729" s="24"/>
      <c r="E729" s="24"/>
    </row>
    <row r="730" spans="1:5" ht="15.75" customHeight="1" x14ac:dyDescent="0.25">
      <c r="A730" s="24"/>
      <c r="C730" s="24"/>
      <c r="E730" s="24"/>
    </row>
    <row r="731" spans="1:5" ht="15.75" customHeight="1" x14ac:dyDescent="0.25">
      <c r="A731" s="24"/>
      <c r="C731" s="24"/>
      <c r="E731" s="24"/>
    </row>
    <row r="732" spans="1:5" ht="15.75" customHeight="1" x14ac:dyDescent="0.25">
      <c r="A732" s="24"/>
      <c r="C732" s="24"/>
      <c r="E732" s="24"/>
    </row>
    <row r="733" spans="1:5" ht="15.75" customHeight="1" x14ac:dyDescent="0.25">
      <c r="A733" s="24"/>
      <c r="C733" s="24"/>
      <c r="E733" s="24"/>
    </row>
    <row r="734" spans="1:5" ht="15.75" customHeight="1" x14ac:dyDescent="0.25">
      <c r="A734" s="24"/>
      <c r="C734" s="24"/>
      <c r="E734" s="24"/>
    </row>
    <row r="735" spans="1:5" ht="15.75" customHeight="1" x14ac:dyDescent="0.25">
      <c r="A735" s="24"/>
      <c r="C735" s="24"/>
      <c r="E735" s="24"/>
    </row>
    <row r="736" spans="1:5" ht="15.75" customHeight="1" x14ac:dyDescent="0.25">
      <c r="A736" s="24"/>
      <c r="C736" s="24"/>
      <c r="E736" s="24"/>
    </row>
    <row r="737" spans="1:5" ht="15.75" customHeight="1" x14ac:dyDescent="0.25">
      <c r="A737" s="24"/>
      <c r="C737" s="24"/>
      <c r="E737" s="24"/>
    </row>
    <row r="738" spans="1:5" ht="15.75" customHeight="1" x14ac:dyDescent="0.25">
      <c r="A738" s="24"/>
      <c r="C738" s="24"/>
      <c r="E738" s="24"/>
    </row>
    <row r="739" spans="1:5" ht="15.75" customHeight="1" x14ac:dyDescent="0.25">
      <c r="A739" s="24"/>
      <c r="C739" s="24"/>
      <c r="E739" s="24"/>
    </row>
    <row r="740" spans="1:5" ht="15.75" customHeight="1" x14ac:dyDescent="0.25">
      <c r="A740" s="24"/>
      <c r="C740" s="24"/>
      <c r="E740" s="24"/>
    </row>
    <row r="741" spans="1:5" ht="15.75" customHeight="1" x14ac:dyDescent="0.25">
      <c r="A741" s="24"/>
      <c r="C741" s="24"/>
      <c r="E741" s="24"/>
    </row>
    <row r="742" spans="1:5" ht="15.75" customHeight="1" x14ac:dyDescent="0.25">
      <c r="A742" s="24"/>
      <c r="C742" s="24"/>
      <c r="E742" s="24"/>
    </row>
    <row r="743" spans="1:5" ht="15.75" customHeight="1" x14ac:dyDescent="0.25">
      <c r="A743" s="24"/>
      <c r="C743" s="24"/>
      <c r="E743" s="24"/>
    </row>
    <row r="744" spans="1:5" ht="15.75" customHeight="1" x14ac:dyDescent="0.25">
      <c r="A744" s="24"/>
      <c r="C744" s="24"/>
      <c r="E744" s="24"/>
    </row>
    <row r="745" spans="1:5" ht="15.75" customHeight="1" x14ac:dyDescent="0.25">
      <c r="A745" s="24"/>
      <c r="C745" s="24"/>
      <c r="E745" s="24"/>
    </row>
    <row r="746" spans="1:5" ht="15.75" customHeight="1" x14ac:dyDescent="0.25">
      <c r="A746" s="24"/>
      <c r="C746" s="24"/>
      <c r="E746" s="24"/>
    </row>
    <row r="747" spans="1:5" ht="15.75" customHeight="1" x14ac:dyDescent="0.25">
      <c r="A747" s="24"/>
      <c r="C747" s="24"/>
      <c r="E747" s="24"/>
    </row>
    <row r="748" spans="1:5" ht="15.75" customHeight="1" x14ac:dyDescent="0.25">
      <c r="A748" s="24"/>
      <c r="C748" s="24"/>
      <c r="E748" s="24"/>
    </row>
    <row r="749" spans="1:5" ht="15.75" customHeight="1" x14ac:dyDescent="0.25">
      <c r="A749" s="24"/>
      <c r="C749" s="24"/>
      <c r="E749" s="24"/>
    </row>
    <row r="750" spans="1:5" ht="15.75" customHeight="1" x14ac:dyDescent="0.25">
      <c r="A750" s="24"/>
      <c r="C750" s="24"/>
      <c r="E750" s="24"/>
    </row>
    <row r="751" spans="1:5" ht="15.75" customHeight="1" x14ac:dyDescent="0.25">
      <c r="A751" s="24"/>
      <c r="C751" s="24"/>
      <c r="E751" s="24"/>
    </row>
    <row r="752" spans="1:5" ht="15.75" customHeight="1" x14ac:dyDescent="0.25">
      <c r="A752" s="24"/>
      <c r="C752" s="24"/>
      <c r="E752" s="24"/>
    </row>
    <row r="753" spans="1:5" ht="15.75" customHeight="1" x14ac:dyDescent="0.25">
      <c r="A753" s="24"/>
      <c r="C753" s="24"/>
      <c r="E753" s="24"/>
    </row>
    <row r="754" spans="1:5" ht="15.75" customHeight="1" x14ac:dyDescent="0.25">
      <c r="A754" s="24"/>
      <c r="C754" s="24"/>
      <c r="E754" s="24"/>
    </row>
    <row r="755" spans="1:5" ht="15.75" customHeight="1" x14ac:dyDescent="0.25">
      <c r="A755" s="24"/>
      <c r="C755" s="24"/>
      <c r="E755" s="24"/>
    </row>
    <row r="756" spans="1:5" ht="15.75" customHeight="1" x14ac:dyDescent="0.25">
      <c r="A756" s="24"/>
      <c r="C756" s="24"/>
      <c r="E756" s="24"/>
    </row>
    <row r="757" spans="1:5" ht="15.75" customHeight="1" x14ac:dyDescent="0.25">
      <c r="A757" s="24"/>
      <c r="C757" s="24"/>
      <c r="E757" s="24"/>
    </row>
    <row r="758" spans="1:5" ht="15.75" customHeight="1" x14ac:dyDescent="0.25">
      <c r="A758" s="24"/>
      <c r="C758" s="24"/>
      <c r="E758" s="24"/>
    </row>
    <row r="759" spans="1:5" ht="15.75" customHeight="1" x14ac:dyDescent="0.25">
      <c r="A759" s="24"/>
      <c r="C759" s="24"/>
      <c r="E759" s="24"/>
    </row>
    <row r="760" spans="1:5" ht="15.75" customHeight="1" x14ac:dyDescent="0.25">
      <c r="A760" s="24"/>
      <c r="C760" s="24"/>
      <c r="E760" s="24"/>
    </row>
    <row r="761" spans="1:5" ht="15.75" customHeight="1" x14ac:dyDescent="0.25">
      <c r="A761" s="24"/>
      <c r="C761" s="24"/>
      <c r="E761" s="24"/>
    </row>
    <row r="762" spans="1:5" ht="15.75" customHeight="1" x14ac:dyDescent="0.25">
      <c r="A762" s="24"/>
      <c r="C762" s="24"/>
      <c r="E762" s="24"/>
    </row>
    <row r="763" spans="1:5" ht="15.75" customHeight="1" x14ac:dyDescent="0.25">
      <c r="A763" s="24"/>
      <c r="C763" s="24"/>
      <c r="E763" s="24"/>
    </row>
    <row r="764" spans="1:5" ht="15.75" customHeight="1" x14ac:dyDescent="0.25">
      <c r="A764" s="24"/>
      <c r="C764" s="24"/>
      <c r="E764" s="24"/>
    </row>
    <row r="765" spans="1:5" ht="15.75" customHeight="1" x14ac:dyDescent="0.25">
      <c r="A765" s="24"/>
      <c r="C765" s="24"/>
      <c r="E765" s="24"/>
    </row>
    <row r="766" spans="1:5" ht="15.75" customHeight="1" x14ac:dyDescent="0.25">
      <c r="A766" s="24"/>
      <c r="C766" s="24"/>
      <c r="E766" s="24"/>
    </row>
    <row r="767" spans="1:5" ht="15.75" customHeight="1" x14ac:dyDescent="0.25">
      <c r="A767" s="24"/>
      <c r="C767" s="24"/>
      <c r="E767" s="24"/>
    </row>
    <row r="768" spans="1:5" ht="15.75" customHeight="1" x14ac:dyDescent="0.25">
      <c r="A768" s="24"/>
      <c r="C768" s="24"/>
      <c r="E768" s="24"/>
    </row>
    <row r="769" spans="1:5" ht="15.75" customHeight="1" x14ac:dyDescent="0.25">
      <c r="A769" s="24"/>
      <c r="C769" s="24"/>
      <c r="E769" s="24"/>
    </row>
    <row r="770" spans="1:5" ht="15.75" customHeight="1" x14ac:dyDescent="0.25">
      <c r="A770" s="24"/>
      <c r="C770" s="24"/>
      <c r="E770" s="24"/>
    </row>
    <row r="771" spans="1:5" ht="15.75" customHeight="1" x14ac:dyDescent="0.25">
      <c r="A771" s="24"/>
      <c r="C771" s="24"/>
      <c r="E771" s="24"/>
    </row>
    <row r="772" spans="1:5" ht="15.75" customHeight="1" x14ac:dyDescent="0.25">
      <c r="A772" s="24"/>
      <c r="C772" s="24"/>
      <c r="E772" s="24"/>
    </row>
    <row r="773" spans="1:5" ht="15.75" customHeight="1" x14ac:dyDescent="0.25">
      <c r="A773" s="24"/>
      <c r="C773" s="24"/>
      <c r="E773" s="24"/>
    </row>
    <row r="774" spans="1:5" ht="15.75" customHeight="1" x14ac:dyDescent="0.25">
      <c r="A774" s="24"/>
      <c r="C774" s="24"/>
      <c r="E774" s="24"/>
    </row>
    <row r="775" spans="1:5" ht="15.75" customHeight="1" x14ac:dyDescent="0.25">
      <c r="A775" s="24"/>
      <c r="C775" s="24"/>
      <c r="E775" s="24"/>
    </row>
    <row r="776" spans="1:5" ht="15.75" customHeight="1" x14ac:dyDescent="0.25">
      <c r="A776" s="24"/>
      <c r="C776" s="24"/>
      <c r="E776" s="24"/>
    </row>
    <row r="777" spans="1:5" ht="15.75" customHeight="1" x14ac:dyDescent="0.25">
      <c r="A777" s="24"/>
      <c r="C777" s="24"/>
      <c r="E777" s="24"/>
    </row>
    <row r="778" spans="1:5" ht="15.75" customHeight="1" x14ac:dyDescent="0.25">
      <c r="A778" s="24"/>
      <c r="C778" s="24"/>
      <c r="E778" s="24"/>
    </row>
    <row r="779" spans="1:5" ht="15.75" customHeight="1" x14ac:dyDescent="0.25">
      <c r="A779" s="24"/>
      <c r="C779" s="24"/>
      <c r="E779" s="24"/>
    </row>
    <row r="780" spans="1:5" ht="15.75" customHeight="1" x14ac:dyDescent="0.25">
      <c r="A780" s="24"/>
      <c r="C780" s="24"/>
      <c r="E780" s="24"/>
    </row>
    <row r="781" spans="1:5" ht="15.75" customHeight="1" x14ac:dyDescent="0.25">
      <c r="A781" s="24"/>
      <c r="C781" s="24"/>
      <c r="E781" s="24"/>
    </row>
    <row r="782" spans="1:5" ht="15.75" customHeight="1" x14ac:dyDescent="0.25">
      <c r="A782" s="24"/>
      <c r="C782" s="24"/>
      <c r="E782" s="24"/>
    </row>
    <row r="783" spans="1:5" ht="15.75" customHeight="1" x14ac:dyDescent="0.25">
      <c r="A783" s="24"/>
      <c r="C783" s="24"/>
      <c r="E783" s="24"/>
    </row>
    <row r="784" spans="1:5" ht="15.75" customHeight="1" x14ac:dyDescent="0.25">
      <c r="A784" s="24"/>
      <c r="C784" s="24"/>
      <c r="E784" s="24"/>
    </row>
    <row r="785" spans="1:5" ht="15.75" customHeight="1" x14ac:dyDescent="0.25">
      <c r="A785" s="24"/>
      <c r="C785" s="24"/>
      <c r="E785" s="24"/>
    </row>
    <row r="786" spans="1:5" ht="15.75" customHeight="1" x14ac:dyDescent="0.25">
      <c r="A786" s="24"/>
      <c r="C786" s="24"/>
      <c r="E786" s="24"/>
    </row>
    <row r="787" spans="1:5" ht="15.75" customHeight="1" x14ac:dyDescent="0.25">
      <c r="A787" s="24"/>
      <c r="C787" s="24"/>
      <c r="E787" s="24"/>
    </row>
    <row r="788" spans="1:5" ht="15.75" customHeight="1" x14ac:dyDescent="0.25">
      <c r="A788" s="24"/>
      <c r="C788" s="24"/>
      <c r="E788" s="24"/>
    </row>
    <row r="789" spans="1:5" ht="15.75" customHeight="1" x14ac:dyDescent="0.25">
      <c r="A789" s="24"/>
      <c r="C789" s="24"/>
      <c r="E789" s="24"/>
    </row>
    <row r="790" spans="1:5" ht="15.75" customHeight="1" x14ac:dyDescent="0.25">
      <c r="A790" s="24"/>
      <c r="C790" s="24"/>
      <c r="E790" s="24"/>
    </row>
    <row r="791" spans="1:5" ht="15.75" customHeight="1" x14ac:dyDescent="0.25">
      <c r="A791" s="24"/>
      <c r="C791" s="24"/>
      <c r="E791" s="24"/>
    </row>
    <row r="792" spans="1:5" ht="15.75" customHeight="1" x14ac:dyDescent="0.25">
      <c r="A792" s="24"/>
      <c r="C792" s="24"/>
      <c r="E792" s="24"/>
    </row>
    <row r="793" spans="1:5" ht="15.75" customHeight="1" x14ac:dyDescent="0.25">
      <c r="A793" s="24"/>
      <c r="C793" s="24"/>
      <c r="E793" s="24"/>
    </row>
    <row r="794" spans="1:5" ht="15.75" customHeight="1" x14ac:dyDescent="0.25">
      <c r="A794" s="24"/>
      <c r="C794" s="24"/>
      <c r="E794" s="24"/>
    </row>
    <row r="795" spans="1:5" ht="15.75" customHeight="1" x14ac:dyDescent="0.25">
      <c r="A795" s="24"/>
      <c r="C795" s="24"/>
      <c r="E795" s="24"/>
    </row>
    <row r="796" spans="1:5" ht="15.75" customHeight="1" x14ac:dyDescent="0.25">
      <c r="A796" s="24"/>
      <c r="C796" s="24"/>
      <c r="E796" s="24"/>
    </row>
    <row r="797" spans="1:5" ht="15.75" customHeight="1" x14ac:dyDescent="0.25">
      <c r="A797" s="24"/>
      <c r="C797" s="24"/>
      <c r="E797" s="24"/>
    </row>
    <row r="798" spans="1:5" ht="15.75" customHeight="1" x14ac:dyDescent="0.25">
      <c r="A798" s="24"/>
      <c r="C798" s="24"/>
      <c r="E798" s="24"/>
    </row>
    <row r="799" spans="1:5" ht="15.75" customHeight="1" x14ac:dyDescent="0.25">
      <c r="A799" s="24"/>
      <c r="C799" s="24"/>
      <c r="E799" s="24"/>
    </row>
    <row r="800" spans="1:5" ht="15.75" customHeight="1" x14ac:dyDescent="0.25">
      <c r="A800" s="24"/>
      <c r="C800" s="24"/>
      <c r="E800" s="24"/>
    </row>
    <row r="801" spans="1:5" ht="15.75" customHeight="1" x14ac:dyDescent="0.25">
      <c r="A801" s="24"/>
      <c r="C801" s="24"/>
      <c r="E801" s="24"/>
    </row>
    <row r="802" spans="1:5" ht="15.75" customHeight="1" x14ac:dyDescent="0.25">
      <c r="A802" s="24"/>
      <c r="C802" s="24"/>
      <c r="E802" s="24"/>
    </row>
    <row r="803" spans="1:5" ht="15.75" customHeight="1" x14ac:dyDescent="0.25">
      <c r="A803" s="24"/>
      <c r="C803" s="24"/>
      <c r="E803" s="24"/>
    </row>
    <row r="804" spans="1:5" ht="15.75" customHeight="1" x14ac:dyDescent="0.25">
      <c r="A804" s="24"/>
      <c r="C804" s="24"/>
      <c r="E804" s="24"/>
    </row>
    <row r="805" spans="1:5" ht="15.75" customHeight="1" x14ac:dyDescent="0.25">
      <c r="A805" s="24"/>
      <c r="C805" s="24"/>
      <c r="E805" s="24"/>
    </row>
    <row r="806" spans="1:5" ht="15.75" customHeight="1" x14ac:dyDescent="0.25">
      <c r="A806" s="24"/>
      <c r="C806" s="24"/>
      <c r="E806" s="24"/>
    </row>
    <row r="807" spans="1:5" ht="15.75" customHeight="1" x14ac:dyDescent="0.25">
      <c r="A807" s="24"/>
      <c r="C807" s="24"/>
      <c r="E807" s="24"/>
    </row>
    <row r="808" spans="1:5" ht="15.75" customHeight="1" x14ac:dyDescent="0.25">
      <c r="A808" s="24"/>
      <c r="C808" s="24"/>
      <c r="E808" s="24"/>
    </row>
    <row r="809" spans="1:5" ht="15.75" customHeight="1" x14ac:dyDescent="0.25">
      <c r="A809" s="24"/>
      <c r="C809" s="24"/>
      <c r="E809" s="24"/>
    </row>
    <row r="810" spans="1:5" ht="15.75" customHeight="1" x14ac:dyDescent="0.25">
      <c r="A810" s="24"/>
      <c r="C810" s="24"/>
      <c r="E810" s="24"/>
    </row>
    <row r="811" spans="1:5" ht="15.75" customHeight="1" x14ac:dyDescent="0.25">
      <c r="A811" s="24"/>
      <c r="C811" s="24"/>
      <c r="E811" s="24"/>
    </row>
    <row r="812" spans="1:5" ht="15.75" customHeight="1" x14ac:dyDescent="0.25">
      <c r="A812" s="24"/>
      <c r="C812" s="24"/>
      <c r="E812" s="24"/>
    </row>
    <row r="813" spans="1:5" ht="15.75" customHeight="1" x14ac:dyDescent="0.25">
      <c r="A813" s="24"/>
      <c r="C813" s="24"/>
      <c r="E813" s="24"/>
    </row>
    <row r="814" spans="1:5" ht="15.75" customHeight="1" x14ac:dyDescent="0.25">
      <c r="A814" s="24"/>
      <c r="C814" s="24"/>
      <c r="E814" s="24"/>
    </row>
    <row r="815" spans="1:5" ht="15.75" customHeight="1" x14ac:dyDescent="0.25">
      <c r="A815" s="24"/>
      <c r="C815" s="24"/>
      <c r="E815" s="24"/>
    </row>
    <row r="816" spans="1:5" ht="15.75" customHeight="1" x14ac:dyDescent="0.25">
      <c r="A816" s="24"/>
      <c r="C816" s="24"/>
      <c r="E816" s="24"/>
    </row>
    <row r="817" spans="1:5" ht="15.75" customHeight="1" x14ac:dyDescent="0.25">
      <c r="A817" s="24"/>
      <c r="C817" s="24"/>
      <c r="E817" s="24"/>
    </row>
    <row r="818" spans="1:5" ht="15.75" customHeight="1" x14ac:dyDescent="0.25">
      <c r="A818" s="24"/>
      <c r="C818" s="24"/>
      <c r="E818" s="24"/>
    </row>
    <row r="819" spans="1:5" ht="15.75" customHeight="1" x14ac:dyDescent="0.25">
      <c r="A819" s="24"/>
      <c r="C819" s="24"/>
      <c r="E819" s="24"/>
    </row>
    <row r="820" spans="1:5" ht="15.75" customHeight="1" x14ac:dyDescent="0.25">
      <c r="A820" s="24"/>
      <c r="C820" s="24"/>
      <c r="E820" s="24"/>
    </row>
    <row r="821" spans="1:5" ht="15.75" customHeight="1" x14ac:dyDescent="0.25">
      <c r="A821" s="24"/>
      <c r="C821" s="24"/>
      <c r="E821" s="24"/>
    </row>
    <row r="822" spans="1:5" ht="15.75" customHeight="1" x14ac:dyDescent="0.25">
      <c r="A822" s="24"/>
      <c r="C822" s="24"/>
      <c r="E822" s="24"/>
    </row>
    <row r="823" spans="1:5" ht="15.75" customHeight="1" x14ac:dyDescent="0.25">
      <c r="A823" s="24"/>
      <c r="C823" s="24"/>
      <c r="E823" s="24"/>
    </row>
    <row r="824" spans="1:5" ht="15.75" customHeight="1" x14ac:dyDescent="0.25">
      <c r="A824" s="24"/>
      <c r="C824" s="24"/>
      <c r="E824" s="24"/>
    </row>
    <row r="825" spans="1:5" ht="15.75" customHeight="1" x14ac:dyDescent="0.25">
      <c r="A825" s="24"/>
      <c r="C825" s="24"/>
      <c r="E825" s="24"/>
    </row>
    <row r="826" spans="1:5" ht="15.75" customHeight="1" x14ac:dyDescent="0.25">
      <c r="A826" s="24"/>
      <c r="C826" s="24"/>
      <c r="E826" s="24"/>
    </row>
    <row r="827" spans="1:5" ht="15.75" customHeight="1" x14ac:dyDescent="0.25">
      <c r="A827" s="24"/>
      <c r="C827" s="24"/>
      <c r="E827" s="24"/>
    </row>
    <row r="828" spans="1:5" ht="15.75" customHeight="1" x14ac:dyDescent="0.25">
      <c r="A828" s="24"/>
      <c r="C828" s="24"/>
      <c r="E828" s="24"/>
    </row>
    <row r="829" spans="1:5" ht="15.75" customHeight="1" x14ac:dyDescent="0.25">
      <c r="A829" s="24"/>
      <c r="C829" s="24"/>
      <c r="E829" s="24"/>
    </row>
    <row r="830" spans="1:5" ht="15.75" customHeight="1" x14ac:dyDescent="0.25">
      <c r="A830" s="24"/>
      <c r="C830" s="24"/>
      <c r="E830" s="24"/>
    </row>
    <row r="831" spans="1:5" ht="15.75" customHeight="1" x14ac:dyDescent="0.25">
      <c r="A831" s="24"/>
      <c r="C831" s="24"/>
      <c r="E831" s="24"/>
    </row>
    <row r="832" spans="1:5" ht="15.75" customHeight="1" x14ac:dyDescent="0.25">
      <c r="A832" s="24"/>
      <c r="C832" s="24"/>
      <c r="E832" s="24"/>
    </row>
    <row r="833" spans="1:5" ht="15.75" customHeight="1" x14ac:dyDescent="0.25">
      <c r="A833" s="24"/>
      <c r="C833" s="24"/>
      <c r="E833" s="24"/>
    </row>
    <row r="834" spans="1:5" ht="15.75" customHeight="1" x14ac:dyDescent="0.25">
      <c r="A834" s="24"/>
      <c r="C834" s="24"/>
      <c r="E834" s="24"/>
    </row>
    <row r="835" spans="1:5" ht="15.75" customHeight="1" x14ac:dyDescent="0.25">
      <c r="A835" s="24"/>
      <c r="C835" s="24"/>
      <c r="E835" s="24"/>
    </row>
    <row r="836" spans="1:5" ht="15.75" customHeight="1" x14ac:dyDescent="0.25">
      <c r="A836" s="24"/>
      <c r="C836" s="24"/>
      <c r="E836" s="24"/>
    </row>
    <row r="837" spans="1:5" ht="15.75" customHeight="1" x14ac:dyDescent="0.25">
      <c r="A837" s="24"/>
      <c r="C837" s="24"/>
      <c r="E837" s="24"/>
    </row>
    <row r="838" spans="1:5" ht="15.75" customHeight="1" x14ac:dyDescent="0.25">
      <c r="A838" s="24"/>
      <c r="C838" s="24"/>
      <c r="E838" s="24"/>
    </row>
    <row r="839" spans="1:5" ht="15.75" customHeight="1" x14ac:dyDescent="0.25">
      <c r="A839" s="24"/>
      <c r="C839" s="24"/>
      <c r="E839" s="24"/>
    </row>
    <row r="840" spans="1:5" ht="15.75" customHeight="1" x14ac:dyDescent="0.25">
      <c r="A840" s="24"/>
      <c r="C840" s="24"/>
      <c r="E840" s="24"/>
    </row>
    <row r="841" spans="1:5" ht="15.75" customHeight="1" x14ac:dyDescent="0.25">
      <c r="A841" s="24"/>
      <c r="C841" s="24"/>
      <c r="E841" s="24"/>
    </row>
    <row r="842" spans="1:5" ht="15.75" customHeight="1" x14ac:dyDescent="0.25">
      <c r="A842" s="24"/>
      <c r="C842" s="24"/>
      <c r="E842" s="24"/>
    </row>
    <row r="843" spans="1:5" ht="15.75" customHeight="1" x14ac:dyDescent="0.25">
      <c r="A843" s="24"/>
      <c r="C843" s="24"/>
      <c r="E843" s="24"/>
    </row>
    <row r="844" spans="1:5" ht="15.75" customHeight="1" x14ac:dyDescent="0.25">
      <c r="A844" s="24"/>
      <c r="C844" s="24"/>
      <c r="E844" s="24"/>
    </row>
    <row r="845" spans="1:5" ht="15.75" customHeight="1" x14ac:dyDescent="0.25">
      <c r="A845" s="24"/>
      <c r="C845" s="24"/>
      <c r="E845" s="24"/>
    </row>
    <row r="846" spans="1:5" ht="15.75" customHeight="1" x14ac:dyDescent="0.25">
      <c r="A846" s="24"/>
      <c r="C846" s="24"/>
      <c r="E846" s="24"/>
    </row>
    <row r="847" spans="1:5" ht="15.75" customHeight="1" x14ac:dyDescent="0.25">
      <c r="A847" s="24"/>
      <c r="C847" s="24"/>
      <c r="E847" s="24"/>
    </row>
    <row r="848" spans="1:5" ht="15.75" customHeight="1" x14ac:dyDescent="0.25">
      <c r="A848" s="24"/>
      <c r="C848" s="24"/>
      <c r="E848" s="24"/>
    </row>
    <row r="849" spans="1:5" ht="15.75" customHeight="1" x14ac:dyDescent="0.25">
      <c r="A849" s="24"/>
      <c r="C849" s="24"/>
      <c r="E849" s="24"/>
    </row>
    <row r="850" spans="1:5" ht="15.75" customHeight="1" x14ac:dyDescent="0.25">
      <c r="A850" s="24"/>
      <c r="C850" s="24"/>
      <c r="E850" s="24"/>
    </row>
    <row r="851" spans="1:5" ht="15.75" customHeight="1" x14ac:dyDescent="0.25">
      <c r="A851" s="24"/>
      <c r="C851" s="24"/>
      <c r="E851" s="24"/>
    </row>
    <row r="852" spans="1:5" ht="15.75" customHeight="1" x14ac:dyDescent="0.25">
      <c r="A852" s="24"/>
      <c r="C852" s="24"/>
      <c r="E852" s="24"/>
    </row>
    <row r="853" spans="1:5" ht="15.75" customHeight="1" x14ac:dyDescent="0.25">
      <c r="A853" s="24"/>
      <c r="C853" s="24"/>
      <c r="E853" s="24"/>
    </row>
    <row r="854" spans="1:5" ht="15.75" customHeight="1" x14ac:dyDescent="0.25">
      <c r="A854" s="24"/>
      <c r="C854" s="24"/>
      <c r="E854" s="24"/>
    </row>
    <row r="855" spans="1:5" ht="15.75" customHeight="1" x14ac:dyDescent="0.25">
      <c r="A855" s="24"/>
      <c r="C855" s="24"/>
      <c r="E855" s="24"/>
    </row>
    <row r="856" spans="1:5" ht="15.75" customHeight="1" x14ac:dyDescent="0.25">
      <c r="A856" s="24"/>
      <c r="C856" s="24"/>
      <c r="E856" s="24"/>
    </row>
    <row r="857" spans="1:5" ht="15.75" customHeight="1" x14ac:dyDescent="0.25">
      <c r="A857" s="24"/>
      <c r="C857" s="24"/>
      <c r="E857" s="24"/>
    </row>
    <row r="858" spans="1:5" ht="15.75" customHeight="1" x14ac:dyDescent="0.25">
      <c r="A858" s="24"/>
      <c r="C858" s="24"/>
      <c r="E858" s="24"/>
    </row>
    <row r="859" spans="1:5" ht="15.75" customHeight="1" x14ac:dyDescent="0.25">
      <c r="A859" s="24"/>
      <c r="C859" s="24"/>
      <c r="E859" s="24"/>
    </row>
    <row r="860" spans="1:5" ht="15.75" customHeight="1" x14ac:dyDescent="0.25">
      <c r="A860" s="24"/>
      <c r="C860" s="24"/>
      <c r="E860" s="24"/>
    </row>
    <row r="861" spans="1:5" ht="15.75" customHeight="1" x14ac:dyDescent="0.25">
      <c r="A861" s="24"/>
      <c r="C861" s="24"/>
      <c r="E861" s="24"/>
    </row>
    <row r="862" spans="1:5" ht="15.75" customHeight="1" x14ac:dyDescent="0.25">
      <c r="A862" s="24"/>
      <c r="C862" s="24"/>
      <c r="E862" s="24"/>
    </row>
    <row r="863" spans="1:5" ht="15.75" customHeight="1" x14ac:dyDescent="0.25">
      <c r="A863" s="24"/>
      <c r="C863" s="24"/>
      <c r="E863" s="24"/>
    </row>
    <row r="864" spans="1:5" ht="15.75" customHeight="1" x14ac:dyDescent="0.25">
      <c r="A864" s="24"/>
      <c r="C864" s="24"/>
      <c r="E864" s="24"/>
    </row>
    <row r="865" spans="1:5" ht="15.75" customHeight="1" x14ac:dyDescent="0.25">
      <c r="A865" s="24"/>
      <c r="C865" s="24"/>
      <c r="E865" s="24"/>
    </row>
    <row r="866" spans="1:5" ht="15.75" customHeight="1" x14ac:dyDescent="0.25">
      <c r="A866" s="24"/>
      <c r="C866" s="24"/>
      <c r="E866" s="24"/>
    </row>
    <row r="867" spans="1:5" ht="15.75" customHeight="1" x14ac:dyDescent="0.25">
      <c r="A867" s="24"/>
      <c r="C867" s="24"/>
      <c r="E867" s="24"/>
    </row>
    <row r="868" spans="1:5" ht="15.75" customHeight="1" x14ac:dyDescent="0.25">
      <c r="A868" s="24"/>
      <c r="C868" s="24"/>
      <c r="E868" s="24"/>
    </row>
    <row r="869" spans="1:5" ht="15.75" customHeight="1" x14ac:dyDescent="0.25">
      <c r="A869" s="24"/>
      <c r="C869" s="24"/>
      <c r="E869" s="24"/>
    </row>
    <row r="870" spans="1:5" ht="15.75" customHeight="1" x14ac:dyDescent="0.25">
      <c r="A870" s="24"/>
      <c r="C870" s="24"/>
      <c r="E870" s="24"/>
    </row>
    <row r="871" spans="1:5" ht="15.75" customHeight="1" x14ac:dyDescent="0.25">
      <c r="A871" s="24"/>
      <c r="C871" s="24"/>
      <c r="E871" s="24"/>
    </row>
    <row r="872" spans="1:5" ht="15.75" customHeight="1" x14ac:dyDescent="0.25">
      <c r="A872" s="24"/>
      <c r="C872" s="24"/>
      <c r="E872" s="24"/>
    </row>
    <row r="873" spans="1:5" ht="15.75" customHeight="1" x14ac:dyDescent="0.25">
      <c r="A873" s="24"/>
      <c r="C873" s="24"/>
      <c r="E873" s="24"/>
    </row>
    <row r="874" spans="1:5" ht="15.75" customHeight="1" x14ac:dyDescent="0.25">
      <c r="A874" s="24"/>
      <c r="C874" s="24"/>
      <c r="E874" s="24"/>
    </row>
    <row r="875" spans="1:5" ht="15.75" customHeight="1" x14ac:dyDescent="0.25">
      <c r="A875" s="24"/>
      <c r="C875" s="24"/>
      <c r="E875" s="24"/>
    </row>
    <row r="876" spans="1:5" ht="15.75" customHeight="1" x14ac:dyDescent="0.25">
      <c r="A876" s="24"/>
      <c r="C876" s="24"/>
      <c r="E876" s="24"/>
    </row>
    <row r="877" spans="1:5" ht="15.75" customHeight="1" x14ac:dyDescent="0.25">
      <c r="A877" s="24"/>
      <c r="C877" s="24"/>
      <c r="E877" s="24"/>
    </row>
    <row r="878" spans="1:5" ht="15.75" customHeight="1" x14ac:dyDescent="0.25">
      <c r="A878" s="24"/>
      <c r="C878" s="24"/>
      <c r="E878" s="24"/>
    </row>
    <row r="879" spans="1:5" ht="15.75" customHeight="1" x14ac:dyDescent="0.25">
      <c r="A879" s="24"/>
      <c r="C879" s="24"/>
      <c r="E879" s="24"/>
    </row>
    <row r="880" spans="1:5" ht="15.75" customHeight="1" x14ac:dyDescent="0.25">
      <c r="A880" s="24"/>
      <c r="C880" s="24"/>
      <c r="E880" s="24"/>
    </row>
    <row r="881" spans="1:5" ht="15.75" customHeight="1" x14ac:dyDescent="0.25">
      <c r="A881" s="24"/>
      <c r="C881" s="24"/>
      <c r="E881" s="24"/>
    </row>
    <row r="882" spans="1:5" ht="15.75" customHeight="1" x14ac:dyDescent="0.25">
      <c r="A882" s="24"/>
      <c r="C882" s="24"/>
      <c r="E882" s="24"/>
    </row>
    <row r="883" spans="1:5" ht="15.75" customHeight="1" x14ac:dyDescent="0.25">
      <c r="A883" s="24"/>
      <c r="C883" s="24"/>
      <c r="E883" s="24"/>
    </row>
    <row r="884" spans="1:5" ht="15.75" customHeight="1" x14ac:dyDescent="0.25">
      <c r="A884" s="24"/>
      <c r="C884" s="24"/>
      <c r="E884" s="24"/>
    </row>
    <row r="885" spans="1:5" ht="15.75" customHeight="1" x14ac:dyDescent="0.25">
      <c r="A885" s="24"/>
      <c r="C885" s="24"/>
      <c r="E885" s="24"/>
    </row>
    <row r="886" spans="1:5" ht="15.75" customHeight="1" x14ac:dyDescent="0.25">
      <c r="A886" s="24"/>
      <c r="C886" s="24"/>
      <c r="E886" s="24"/>
    </row>
    <row r="887" spans="1:5" ht="15.75" customHeight="1" x14ac:dyDescent="0.25">
      <c r="A887" s="24"/>
      <c r="C887" s="24"/>
      <c r="E887" s="24"/>
    </row>
    <row r="888" spans="1:5" ht="15.75" customHeight="1" x14ac:dyDescent="0.25">
      <c r="A888" s="24"/>
      <c r="C888" s="24"/>
      <c r="E888" s="24"/>
    </row>
    <row r="889" spans="1:5" ht="15.75" customHeight="1" x14ac:dyDescent="0.25">
      <c r="A889" s="24"/>
      <c r="C889" s="24"/>
      <c r="E889" s="24"/>
    </row>
    <row r="890" spans="1:5" ht="15.75" customHeight="1" x14ac:dyDescent="0.25">
      <c r="A890" s="24"/>
      <c r="C890" s="24"/>
      <c r="E890" s="24"/>
    </row>
    <row r="891" spans="1:5" ht="15.75" customHeight="1" x14ac:dyDescent="0.25">
      <c r="A891" s="24"/>
      <c r="C891" s="24"/>
      <c r="E891" s="24"/>
    </row>
    <row r="892" spans="1:5" ht="15.75" customHeight="1" x14ac:dyDescent="0.25">
      <c r="A892" s="24"/>
      <c r="C892" s="24"/>
      <c r="E892" s="24"/>
    </row>
    <row r="893" spans="1:5" ht="15.75" customHeight="1" x14ac:dyDescent="0.25">
      <c r="A893" s="24"/>
      <c r="C893" s="24"/>
      <c r="E893" s="24"/>
    </row>
    <row r="894" spans="1:5" ht="15.75" customHeight="1" x14ac:dyDescent="0.25">
      <c r="A894" s="24"/>
      <c r="C894" s="24"/>
      <c r="E894" s="24"/>
    </row>
    <row r="895" spans="1:5" ht="15.75" customHeight="1" x14ac:dyDescent="0.25">
      <c r="A895" s="24"/>
      <c r="C895" s="24"/>
      <c r="E895" s="24"/>
    </row>
    <row r="896" spans="1:5" ht="15.75" customHeight="1" x14ac:dyDescent="0.25">
      <c r="A896" s="24"/>
      <c r="C896" s="24"/>
      <c r="E896" s="24"/>
    </row>
    <row r="897" spans="1:5" ht="15.75" customHeight="1" x14ac:dyDescent="0.25">
      <c r="A897" s="24"/>
      <c r="C897" s="24"/>
      <c r="E897" s="24"/>
    </row>
    <row r="898" spans="1:5" ht="15.75" customHeight="1" x14ac:dyDescent="0.25">
      <c r="A898" s="24"/>
      <c r="C898" s="24"/>
      <c r="E898" s="24"/>
    </row>
    <row r="899" spans="1:5" ht="15.75" customHeight="1" x14ac:dyDescent="0.25">
      <c r="A899" s="24"/>
      <c r="C899" s="24"/>
      <c r="E899" s="24"/>
    </row>
    <row r="900" spans="1:5" ht="15.75" customHeight="1" x14ac:dyDescent="0.25">
      <c r="A900" s="24"/>
      <c r="C900" s="24"/>
      <c r="E900" s="24"/>
    </row>
    <row r="901" spans="1:5" ht="15.75" customHeight="1" x14ac:dyDescent="0.25">
      <c r="A901" s="24"/>
      <c r="C901" s="24"/>
      <c r="E901" s="24"/>
    </row>
    <row r="902" spans="1:5" ht="15.75" customHeight="1" x14ac:dyDescent="0.25">
      <c r="A902" s="24"/>
      <c r="C902" s="24"/>
      <c r="E902" s="24"/>
    </row>
    <row r="903" spans="1:5" ht="15.75" customHeight="1" x14ac:dyDescent="0.25">
      <c r="A903" s="24"/>
      <c r="C903" s="24"/>
      <c r="E903" s="24"/>
    </row>
    <row r="904" spans="1:5" ht="15.75" customHeight="1" x14ac:dyDescent="0.25">
      <c r="A904" s="24"/>
      <c r="C904" s="24"/>
      <c r="E904" s="24"/>
    </row>
    <row r="905" spans="1:5" ht="15.75" customHeight="1" x14ac:dyDescent="0.25">
      <c r="A905" s="24"/>
      <c r="C905" s="24"/>
      <c r="E905" s="24"/>
    </row>
    <row r="906" spans="1:5" ht="15.75" customHeight="1" x14ac:dyDescent="0.25">
      <c r="A906" s="24"/>
      <c r="C906" s="24"/>
      <c r="E906" s="24"/>
    </row>
    <row r="907" spans="1:5" ht="15.75" customHeight="1" x14ac:dyDescent="0.25">
      <c r="A907" s="24"/>
      <c r="C907" s="24"/>
      <c r="E907" s="24"/>
    </row>
    <row r="908" spans="1:5" ht="15.75" customHeight="1" x14ac:dyDescent="0.25">
      <c r="A908" s="24"/>
      <c r="C908" s="24"/>
      <c r="E908" s="24"/>
    </row>
    <row r="909" spans="1:5" ht="15.75" customHeight="1" x14ac:dyDescent="0.25">
      <c r="A909" s="24"/>
      <c r="C909" s="24"/>
      <c r="E909" s="24"/>
    </row>
    <row r="910" spans="1:5" ht="15.75" customHeight="1" x14ac:dyDescent="0.25">
      <c r="A910" s="24"/>
      <c r="C910" s="24"/>
      <c r="E910" s="24"/>
    </row>
    <row r="911" spans="1:5" ht="15.75" customHeight="1" x14ac:dyDescent="0.25">
      <c r="A911" s="24"/>
      <c r="C911" s="24"/>
      <c r="E911" s="24"/>
    </row>
    <row r="912" spans="1:5" ht="15.75" customHeight="1" x14ac:dyDescent="0.25">
      <c r="A912" s="24"/>
      <c r="C912" s="24"/>
      <c r="E912" s="24"/>
    </row>
    <row r="913" spans="1:5" ht="15.75" customHeight="1" x14ac:dyDescent="0.25">
      <c r="A913" s="24"/>
      <c r="C913" s="24"/>
      <c r="E913" s="24"/>
    </row>
    <row r="914" spans="1:5" ht="15.75" customHeight="1" x14ac:dyDescent="0.25">
      <c r="A914" s="24"/>
      <c r="C914" s="24"/>
      <c r="E914" s="24"/>
    </row>
    <row r="915" spans="1:5" ht="15.75" customHeight="1" x14ac:dyDescent="0.25">
      <c r="A915" s="24"/>
      <c r="C915" s="24"/>
      <c r="E915" s="24"/>
    </row>
    <row r="916" spans="1:5" ht="15.75" customHeight="1" x14ac:dyDescent="0.25">
      <c r="A916" s="24"/>
      <c r="C916" s="24"/>
      <c r="E916" s="24"/>
    </row>
    <row r="917" spans="1:5" ht="15.75" customHeight="1" x14ac:dyDescent="0.25">
      <c r="A917" s="24"/>
      <c r="C917" s="24"/>
      <c r="E917" s="24"/>
    </row>
    <row r="918" spans="1:5" ht="15.75" customHeight="1" x14ac:dyDescent="0.25">
      <c r="A918" s="24"/>
      <c r="C918" s="24"/>
      <c r="E918" s="24"/>
    </row>
    <row r="919" spans="1:5" ht="15.75" customHeight="1" x14ac:dyDescent="0.25">
      <c r="A919" s="24"/>
      <c r="C919" s="24"/>
      <c r="E919" s="24"/>
    </row>
    <row r="920" spans="1:5" ht="15.75" customHeight="1" x14ac:dyDescent="0.25">
      <c r="A920" s="24"/>
      <c r="C920" s="24"/>
      <c r="E920" s="24"/>
    </row>
    <row r="921" spans="1:5" ht="15.75" customHeight="1" x14ac:dyDescent="0.25">
      <c r="A921" s="24"/>
      <c r="C921" s="24"/>
      <c r="E921" s="24"/>
    </row>
    <row r="922" spans="1:5" ht="15.75" customHeight="1" x14ac:dyDescent="0.25">
      <c r="A922" s="24"/>
      <c r="C922" s="24"/>
      <c r="E922" s="24"/>
    </row>
    <row r="923" spans="1:5" ht="15.75" customHeight="1" x14ac:dyDescent="0.25">
      <c r="A923" s="24"/>
      <c r="C923" s="24"/>
      <c r="E923" s="24"/>
    </row>
    <row r="924" spans="1:5" ht="15.75" customHeight="1" x14ac:dyDescent="0.25">
      <c r="A924" s="24"/>
      <c r="C924" s="24"/>
      <c r="E924" s="24"/>
    </row>
    <row r="925" spans="1:5" ht="15.75" customHeight="1" x14ac:dyDescent="0.25">
      <c r="A925" s="24"/>
      <c r="C925" s="24"/>
      <c r="E925" s="24"/>
    </row>
    <row r="926" spans="1:5" ht="15.75" customHeight="1" x14ac:dyDescent="0.25">
      <c r="A926" s="24"/>
      <c r="C926" s="24"/>
      <c r="E926" s="24"/>
    </row>
    <row r="927" spans="1:5" ht="15.75" customHeight="1" x14ac:dyDescent="0.25">
      <c r="A927" s="24"/>
      <c r="C927" s="24"/>
      <c r="E927" s="24"/>
    </row>
    <row r="928" spans="1:5" ht="15.75" customHeight="1" x14ac:dyDescent="0.25">
      <c r="A928" s="24"/>
      <c r="C928" s="24"/>
      <c r="E928" s="24"/>
    </row>
    <row r="929" spans="1:5" ht="15.75" customHeight="1" x14ac:dyDescent="0.25">
      <c r="A929" s="24"/>
      <c r="C929" s="24"/>
      <c r="E929" s="24"/>
    </row>
    <row r="930" spans="1:5" ht="15.75" customHeight="1" x14ac:dyDescent="0.25">
      <c r="A930" s="24"/>
      <c r="C930" s="24"/>
      <c r="E930" s="24"/>
    </row>
    <row r="931" spans="1:5" ht="15.75" customHeight="1" x14ac:dyDescent="0.25">
      <c r="A931" s="24"/>
      <c r="C931" s="24"/>
      <c r="E931" s="24"/>
    </row>
    <row r="932" spans="1:5" ht="15.75" customHeight="1" x14ac:dyDescent="0.25">
      <c r="A932" s="24"/>
      <c r="C932" s="24"/>
      <c r="E932" s="24"/>
    </row>
    <row r="933" spans="1:5" ht="15.75" customHeight="1" x14ac:dyDescent="0.25">
      <c r="A933" s="24"/>
      <c r="C933" s="24"/>
      <c r="E933" s="24"/>
    </row>
    <row r="934" spans="1:5" ht="15.75" customHeight="1" x14ac:dyDescent="0.25">
      <c r="A934" s="24"/>
      <c r="C934" s="24"/>
      <c r="E934" s="24"/>
    </row>
    <row r="935" spans="1:5" ht="15.75" customHeight="1" x14ac:dyDescent="0.25">
      <c r="A935" s="24"/>
      <c r="C935" s="24"/>
      <c r="E935" s="24"/>
    </row>
    <row r="936" spans="1:5" ht="15.75" customHeight="1" x14ac:dyDescent="0.25">
      <c r="A936" s="24"/>
      <c r="C936" s="24"/>
      <c r="E936" s="24"/>
    </row>
    <row r="937" spans="1:5" ht="15.75" customHeight="1" x14ac:dyDescent="0.25">
      <c r="A937" s="24"/>
      <c r="C937" s="24"/>
      <c r="E937" s="24"/>
    </row>
    <row r="938" spans="1:5" ht="15.75" customHeight="1" x14ac:dyDescent="0.25">
      <c r="A938" s="24"/>
      <c r="C938" s="24"/>
      <c r="E938" s="24"/>
    </row>
    <row r="939" spans="1:5" ht="15.75" customHeight="1" x14ac:dyDescent="0.25">
      <c r="A939" s="24"/>
      <c r="C939" s="24"/>
      <c r="E939" s="24"/>
    </row>
    <row r="940" spans="1:5" ht="15.75" customHeight="1" x14ac:dyDescent="0.25">
      <c r="A940" s="24"/>
      <c r="C940" s="24"/>
      <c r="E940" s="24"/>
    </row>
    <row r="941" spans="1:5" ht="15.75" customHeight="1" x14ac:dyDescent="0.25">
      <c r="A941" s="24"/>
      <c r="C941" s="24"/>
      <c r="E941" s="24"/>
    </row>
    <row r="942" spans="1:5" ht="15.75" customHeight="1" x14ac:dyDescent="0.25">
      <c r="A942" s="24"/>
      <c r="C942" s="24"/>
      <c r="E942" s="24"/>
    </row>
    <row r="943" spans="1:5" ht="15.75" customHeight="1" x14ac:dyDescent="0.25">
      <c r="A943" s="24"/>
      <c r="C943" s="24"/>
      <c r="E943" s="24"/>
    </row>
    <row r="944" spans="1:5" ht="15.75" customHeight="1" x14ac:dyDescent="0.25">
      <c r="A944" s="24"/>
      <c r="C944" s="24"/>
      <c r="E944" s="24"/>
    </row>
    <row r="945" spans="1:5" ht="15.75" customHeight="1" x14ac:dyDescent="0.25">
      <c r="A945" s="24"/>
      <c r="C945" s="24"/>
      <c r="E945" s="24"/>
    </row>
    <row r="946" spans="1:5" ht="15.75" customHeight="1" x14ac:dyDescent="0.25">
      <c r="A946" s="24"/>
      <c r="C946" s="24"/>
      <c r="E946" s="24"/>
    </row>
    <row r="947" spans="1:5" ht="15.75" customHeight="1" x14ac:dyDescent="0.25">
      <c r="A947" s="24"/>
      <c r="C947" s="24"/>
      <c r="E947" s="24"/>
    </row>
    <row r="948" spans="1:5" ht="15.75" customHeight="1" x14ac:dyDescent="0.25">
      <c r="A948" s="24"/>
      <c r="C948" s="24"/>
      <c r="E948" s="24"/>
    </row>
    <row r="949" spans="1:5" ht="15.75" customHeight="1" x14ac:dyDescent="0.25">
      <c r="A949" s="24"/>
      <c r="C949" s="24"/>
      <c r="E949" s="24"/>
    </row>
    <row r="950" spans="1:5" ht="15.75" customHeight="1" x14ac:dyDescent="0.25">
      <c r="A950" s="24"/>
      <c r="C950" s="24"/>
      <c r="E950" s="24"/>
    </row>
    <row r="951" spans="1:5" ht="15.75" customHeight="1" x14ac:dyDescent="0.25">
      <c r="A951" s="24"/>
      <c r="C951" s="24"/>
      <c r="E951" s="24"/>
    </row>
    <row r="952" spans="1:5" ht="15.75" customHeight="1" x14ac:dyDescent="0.25">
      <c r="A952" s="24"/>
      <c r="C952" s="24"/>
      <c r="E952" s="24"/>
    </row>
    <row r="953" spans="1:5" ht="15.75" customHeight="1" x14ac:dyDescent="0.25">
      <c r="A953" s="24"/>
      <c r="C953" s="24"/>
      <c r="E953" s="24"/>
    </row>
    <row r="954" spans="1:5" ht="15.75" customHeight="1" x14ac:dyDescent="0.25">
      <c r="A954" s="24"/>
      <c r="C954" s="24"/>
      <c r="E954" s="24"/>
    </row>
    <row r="955" spans="1:5" ht="15.75" customHeight="1" x14ac:dyDescent="0.25">
      <c r="A955" s="24"/>
      <c r="C955" s="24"/>
      <c r="E955" s="24"/>
    </row>
    <row r="956" spans="1:5" ht="15.75" customHeight="1" x14ac:dyDescent="0.25">
      <c r="A956" s="24"/>
      <c r="C956" s="24"/>
      <c r="E956" s="24"/>
    </row>
    <row r="957" spans="1:5" ht="15.75" customHeight="1" x14ac:dyDescent="0.25">
      <c r="A957" s="24"/>
      <c r="C957" s="24"/>
      <c r="E957" s="24"/>
    </row>
    <row r="958" spans="1:5" ht="15.75" customHeight="1" x14ac:dyDescent="0.25">
      <c r="A958" s="24"/>
      <c r="C958" s="24"/>
      <c r="E958" s="24"/>
    </row>
    <row r="959" spans="1:5" ht="15.75" customHeight="1" x14ac:dyDescent="0.25">
      <c r="A959" s="24"/>
      <c r="C959" s="24"/>
      <c r="E959" s="24"/>
    </row>
    <row r="960" spans="1:5" ht="15.75" customHeight="1" x14ac:dyDescent="0.25">
      <c r="A960" s="24"/>
      <c r="C960" s="24"/>
      <c r="E960" s="24"/>
    </row>
    <row r="961" spans="1:5" ht="15.75" customHeight="1" x14ac:dyDescent="0.25">
      <c r="A961" s="24"/>
      <c r="C961" s="24"/>
      <c r="E961" s="24"/>
    </row>
    <row r="962" spans="1:5" ht="15.75" customHeight="1" x14ac:dyDescent="0.25">
      <c r="A962" s="24"/>
      <c r="C962" s="24"/>
      <c r="E962" s="24"/>
    </row>
    <row r="963" spans="1:5" ht="15.75" customHeight="1" x14ac:dyDescent="0.25">
      <c r="A963" s="24"/>
      <c r="C963" s="24"/>
      <c r="E963" s="24"/>
    </row>
    <row r="964" spans="1:5" ht="15.75" customHeight="1" x14ac:dyDescent="0.25">
      <c r="A964" s="24"/>
      <c r="C964" s="24"/>
      <c r="E964" s="24"/>
    </row>
    <row r="965" spans="1:5" ht="15.75" customHeight="1" x14ac:dyDescent="0.25">
      <c r="A965" s="24"/>
      <c r="C965" s="24"/>
      <c r="E965" s="24"/>
    </row>
    <row r="966" spans="1:5" ht="15.75" customHeight="1" x14ac:dyDescent="0.25">
      <c r="A966" s="24"/>
      <c r="C966" s="24"/>
      <c r="E966" s="24"/>
    </row>
    <row r="967" spans="1:5" ht="15.75" customHeight="1" x14ac:dyDescent="0.25">
      <c r="A967" s="24"/>
      <c r="C967" s="24"/>
      <c r="E967" s="24"/>
    </row>
    <row r="968" spans="1:5" ht="15.75" customHeight="1" x14ac:dyDescent="0.25">
      <c r="A968" s="24"/>
      <c r="C968" s="24"/>
      <c r="E968" s="24"/>
    </row>
    <row r="969" spans="1:5" ht="15.75" customHeight="1" x14ac:dyDescent="0.25">
      <c r="A969" s="24"/>
      <c r="C969" s="24"/>
      <c r="E969" s="24"/>
    </row>
    <row r="970" spans="1:5" ht="15.75" customHeight="1" x14ac:dyDescent="0.25">
      <c r="A970" s="24"/>
      <c r="C970" s="24"/>
      <c r="E970" s="24"/>
    </row>
    <row r="971" spans="1:5" ht="15.75" customHeight="1" x14ac:dyDescent="0.25">
      <c r="A971" s="24"/>
      <c r="C971" s="24"/>
      <c r="E971" s="24"/>
    </row>
    <row r="972" spans="1:5" ht="15.75" customHeight="1" x14ac:dyDescent="0.25">
      <c r="A972" s="24"/>
      <c r="C972" s="24"/>
      <c r="E972" s="24"/>
    </row>
    <row r="973" spans="1:5" ht="15.75" customHeight="1" x14ac:dyDescent="0.25">
      <c r="A973" s="24"/>
      <c r="C973" s="24"/>
      <c r="E973" s="24"/>
    </row>
    <row r="974" spans="1:5" ht="15.75" customHeight="1" x14ac:dyDescent="0.25">
      <c r="A974" s="24"/>
      <c r="C974" s="24"/>
      <c r="E974" s="24"/>
    </row>
    <row r="975" spans="1:5" ht="15.75" customHeight="1" x14ac:dyDescent="0.25">
      <c r="A975" s="24"/>
      <c r="C975" s="24"/>
      <c r="E975" s="24"/>
    </row>
    <row r="976" spans="1:5" ht="15.75" customHeight="1" x14ac:dyDescent="0.25">
      <c r="A976" s="24"/>
      <c r="C976" s="24"/>
      <c r="E976" s="24"/>
    </row>
    <row r="977" spans="1:5" ht="15.75" customHeight="1" x14ac:dyDescent="0.25">
      <c r="A977" s="24"/>
      <c r="C977" s="24"/>
      <c r="E977" s="24"/>
    </row>
    <row r="978" spans="1:5" ht="15.75" customHeight="1" x14ac:dyDescent="0.25">
      <c r="A978" s="24"/>
      <c r="C978" s="24"/>
      <c r="E978" s="24"/>
    </row>
    <row r="979" spans="1:5" ht="15.75" customHeight="1" x14ac:dyDescent="0.25">
      <c r="A979" s="24"/>
      <c r="C979" s="24"/>
      <c r="E979" s="24"/>
    </row>
    <row r="980" spans="1:5" ht="15.75" customHeight="1" x14ac:dyDescent="0.25">
      <c r="A980" s="24"/>
      <c r="C980" s="24"/>
      <c r="E980" s="24"/>
    </row>
    <row r="981" spans="1:5" ht="15.75" customHeight="1" x14ac:dyDescent="0.25">
      <c r="A981" s="24"/>
      <c r="C981" s="24"/>
      <c r="E981" s="24"/>
    </row>
    <row r="982" spans="1:5" ht="15.75" customHeight="1" x14ac:dyDescent="0.25">
      <c r="A982" s="24"/>
      <c r="C982" s="24"/>
      <c r="E982" s="24"/>
    </row>
    <row r="983" spans="1:5" ht="15.75" customHeight="1" x14ac:dyDescent="0.25">
      <c r="A983" s="24"/>
      <c r="C983" s="24"/>
      <c r="E983" s="24"/>
    </row>
    <row r="984" spans="1:5" ht="15.75" customHeight="1" x14ac:dyDescent="0.25">
      <c r="A984" s="24"/>
      <c r="C984" s="24"/>
      <c r="E984" s="24"/>
    </row>
    <row r="985" spans="1:5" ht="15.75" customHeight="1" x14ac:dyDescent="0.25">
      <c r="A985" s="24"/>
      <c r="C985" s="24"/>
      <c r="E985" s="24"/>
    </row>
    <row r="986" spans="1:5" ht="15.75" customHeight="1" x14ac:dyDescent="0.25">
      <c r="A986" s="24"/>
      <c r="C986" s="24"/>
      <c r="E986" s="24"/>
    </row>
    <row r="987" spans="1:5" ht="15.75" customHeight="1" x14ac:dyDescent="0.25">
      <c r="A987" s="24"/>
      <c r="C987" s="24"/>
      <c r="E987" s="24"/>
    </row>
    <row r="988" spans="1:5" ht="15.75" customHeight="1" x14ac:dyDescent="0.25">
      <c r="A988" s="24"/>
      <c r="C988" s="24"/>
      <c r="E988" s="24"/>
    </row>
    <row r="989" spans="1:5" ht="15.75" customHeight="1" x14ac:dyDescent="0.25">
      <c r="A989" s="24"/>
      <c r="C989" s="24"/>
      <c r="E989" s="24"/>
    </row>
    <row r="990" spans="1:5" ht="15.75" customHeight="1" x14ac:dyDescent="0.25">
      <c r="A990" s="24"/>
      <c r="C990" s="24"/>
      <c r="E990" s="24"/>
    </row>
    <row r="991" spans="1:5" ht="15.75" customHeight="1" x14ac:dyDescent="0.25">
      <c r="A991" s="24"/>
      <c r="C991" s="24"/>
      <c r="E991" s="24"/>
    </row>
    <row r="992" spans="1:5" ht="15.75" customHeight="1" x14ac:dyDescent="0.25">
      <c r="A992" s="24"/>
      <c r="C992" s="24"/>
      <c r="E992" s="24"/>
    </row>
    <row r="993" spans="1:5" ht="15.75" customHeight="1" x14ac:dyDescent="0.25">
      <c r="A993" s="24"/>
      <c r="C993" s="24"/>
      <c r="E993" s="24"/>
    </row>
    <row r="994" spans="1:5" ht="15.75" customHeight="1" x14ac:dyDescent="0.25">
      <c r="A994" s="24"/>
      <c r="C994" s="24"/>
      <c r="E994" s="24"/>
    </row>
    <row r="995" spans="1:5" ht="15.75" customHeight="1" x14ac:dyDescent="0.25">
      <c r="A995" s="24"/>
      <c r="C995" s="24"/>
      <c r="E995" s="24"/>
    </row>
    <row r="996" spans="1:5" ht="15.75" customHeight="1" x14ac:dyDescent="0.25">
      <c r="A996" s="24"/>
      <c r="C996" s="24"/>
      <c r="E996" s="24"/>
    </row>
    <row r="997" spans="1:5" ht="15.75" customHeight="1" x14ac:dyDescent="0.25">
      <c r="A997" s="24"/>
      <c r="C997" s="24"/>
      <c r="E997" s="24"/>
    </row>
    <row r="998" spans="1:5" ht="15.75" customHeight="1" x14ac:dyDescent="0.25">
      <c r="A998" s="24"/>
      <c r="C998" s="24"/>
      <c r="E998" s="24"/>
    </row>
    <row r="999" spans="1:5" ht="15.75" customHeight="1" x14ac:dyDescent="0.25">
      <c r="A999" s="24"/>
      <c r="C999" s="24"/>
      <c r="E999" s="24"/>
    </row>
    <row r="1000" spans="1:5" ht="15.75" customHeight="1" x14ac:dyDescent="0.25">
      <c r="A1000" s="24"/>
      <c r="C1000" s="24"/>
      <c r="E1000" s="24"/>
    </row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D22" sqref="D22"/>
    </sheetView>
  </sheetViews>
  <sheetFormatPr defaultColWidth="14.42578125" defaultRowHeight="15" customHeight="1" x14ac:dyDescent="0.25"/>
  <cols>
    <col min="1" max="1" width="18.28515625" style="29" customWidth="1"/>
    <col min="2" max="26" width="8.7109375" style="1" customWidth="1"/>
    <col min="27" max="16384" width="14.42578125" style="1"/>
  </cols>
  <sheetData>
    <row r="1" spans="1:5" ht="28.5" customHeight="1" x14ac:dyDescent="0.25">
      <c r="A1" s="32" t="s">
        <v>43</v>
      </c>
      <c r="B1" s="30"/>
      <c r="C1" s="30"/>
      <c r="D1" s="30"/>
      <c r="E1" s="30"/>
    </row>
    <row r="2" spans="1:5" x14ac:dyDescent="0.25">
      <c r="A2" s="31"/>
      <c r="B2" s="30"/>
      <c r="C2" s="30"/>
      <c r="D2" s="30"/>
      <c r="E2" s="30"/>
    </row>
    <row r="3" spans="1:5" x14ac:dyDescent="0.25">
      <c r="A3" s="31"/>
      <c r="B3" s="30"/>
      <c r="C3" s="30"/>
      <c r="D3" s="30"/>
      <c r="E3" s="30"/>
    </row>
    <row r="4" spans="1:5" x14ac:dyDescent="0.25">
      <c r="A4" s="31"/>
      <c r="B4" s="30"/>
      <c r="C4" s="30"/>
      <c r="D4" s="30"/>
      <c r="E4" s="30"/>
    </row>
    <row r="5" spans="1:5" x14ac:dyDescent="0.25">
      <c r="A5" s="31"/>
      <c r="B5" s="30"/>
      <c r="C5" s="30"/>
      <c r="D5" s="30"/>
      <c r="E5" s="30"/>
    </row>
    <row r="6" spans="1:5" x14ac:dyDescent="0.25">
      <c r="A6" s="31"/>
      <c r="B6" s="30"/>
      <c r="C6" s="30"/>
      <c r="D6" s="30"/>
      <c r="E6" s="30"/>
    </row>
    <row r="7" spans="1:5" x14ac:dyDescent="0.25">
      <c r="A7" s="31"/>
      <c r="B7" s="30"/>
      <c r="C7" s="30"/>
      <c r="D7" s="30"/>
      <c r="E7" s="30"/>
    </row>
    <row r="8" spans="1:5" x14ac:dyDescent="0.25">
      <c r="A8" s="31"/>
      <c r="B8" s="30"/>
      <c r="C8" s="30"/>
      <c r="D8" s="30"/>
      <c r="E8" s="30"/>
    </row>
    <row r="9" spans="1:5" x14ac:dyDescent="0.25">
      <c r="A9" s="31"/>
      <c r="B9" s="30"/>
      <c r="C9" s="30"/>
      <c r="D9" s="30"/>
      <c r="E9" s="30"/>
    </row>
    <row r="10" spans="1:5" x14ac:dyDescent="0.25">
      <c r="A10" s="31"/>
      <c r="B10" s="30"/>
      <c r="C10" s="30"/>
      <c r="D10" s="30"/>
      <c r="E10" s="30"/>
    </row>
    <row r="11" spans="1:5" x14ac:dyDescent="0.25">
      <c r="A11" s="31"/>
      <c r="B11" s="30"/>
      <c r="C11" s="30"/>
      <c r="D11" s="30"/>
      <c r="E11" s="30"/>
    </row>
    <row r="12" spans="1:5" x14ac:dyDescent="0.25">
      <c r="A12" s="31"/>
      <c r="B12" s="30"/>
      <c r="C12" s="30"/>
      <c r="D12" s="30"/>
      <c r="E12" s="3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D22" sqref="D22"/>
    </sheetView>
  </sheetViews>
  <sheetFormatPr defaultColWidth="14.42578125" defaultRowHeight="15" customHeight="1" x14ac:dyDescent="0.25"/>
  <cols>
    <col min="1" max="1" width="27.5703125" style="1" customWidth="1"/>
    <col min="2" max="26" width="8.7109375" style="1" customWidth="1"/>
    <col min="27" max="16384" width="14.42578125" style="1"/>
  </cols>
  <sheetData>
    <row r="1" spans="1:3" ht="45" customHeight="1" x14ac:dyDescent="0.25">
      <c r="A1" s="33" t="s">
        <v>44</v>
      </c>
      <c r="B1" s="30"/>
      <c r="C1" s="30"/>
    </row>
    <row r="2" spans="1:3" x14ac:dyDescent="0.25">
      <c r="A2" s="30"/>
      <c r="B2" s="30"/>
      <c r="C2" s="30"/>
    </row>
    <row r="3" spans="1:3" x14ac:dyDescent="0.25">
      <c r="A3" s="30"/>
      <c r="B3" s="30"/>
      <c r="C3" s="30"/>
    </row>
    <row r="4" spans="1:3" x14ac:dyDescent="0.25">
      <c r="A4" s="30"/>
      <c r="B4" s="30"/>
      <c r="C4" s="30"/>
    </row>
    <row r="5" spans="1:3" x14ac:dyDescent="0.25">
      <c r="A5" s="30"/>
      <c r="B5" s="30"/>
      <c r="C5" s="30"/>
    </row>
    <row r="6" spans="1:3" x14ac:dyDescent="0.25">
      <c r="A6" s="30"/>
      <c r="B6" s="30"/>
      <c r="C6" s="30"/>
    </row>
    <row r="7" spans="1:3" x14ac:dyDescent="0.25">
      <c r="A7" s="30"/>
      <c r="B7" s="30"/>
      <c r="C7" s="30"/>
    </row>
    <row r="8" spans="1:3" x14ac:dyDescent="0.25">
      <c r="A8" s="30"/>
      <c r="B8" s="30"/>
      <c r="C8" s="30"/>
    </row>
    <row r="9" spans="1:3" x14ac:dyDescent="0.25">
      <c r="A9" s="30"/>
      <c r="B9" s="30"/>
      <c r="C9" s="3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D22" sqref="D22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8" x14ac:dyDescent="0.25">
      <c r="A1" s="37"/>
      <c r="B1" s="37"/>
      <c r="C1" s="37"/>
      <c r="D1" s="34"/>
      <c r="E1" s="34"/>
      <c r="F1" s="34"/>
      <c r="G1" s="34"/>
      <c r="H1" s="34"/>
    </row>
    <row r="2" spans="1:8" x14ac:dyDescent="0.25">
      <c r="A2" s="36"/>
      <c r="B2" s="94" t="s">
        <v>48</v>
      </c>
      <c r="C2" s="94"/>
      <c r="D2" s="94"/>
      <c r="E2" s="34"/>
      <c r="F2" s="34"/>
      <c r="G2" s="34"/>
      <c r="H2" s="34"/>
    </row>
    <row r="3" spans="1:8" x14ac:dyDescent="0.25">
      <c r="A3" s="34"/>
      <c r="B3" s="35" t="s">
        <v>47</v>
      </c>
      <c r="C3" s="35" t="s">
        <v>46</v>
      </c>
      <c r="D3" s="35" t="s">
        <v>45</v>
      </c>
      <c r="E3" s="34"/>
      <c r="F3" s="34"/>
      <c r="G3" s="34"/>
      <c r="H3" s="34"/>
    </row>
    <row r="4" spans="1:8" x14ac:dyDescent="0.25">
      <c r="A4" s="34"/>
      <c r="B4" s="34"/>
      <c r="C4" s="34"/>
      <c r="D4" s="34"/>
      <c r="E4" s="34"/>
      <c r="F4" s="34"/>
      <c r="G4" s="34"/>
      <c r="H4" s="34"/>
    </row>
    <row r="5" spans="1:8" x14ac:dyDescent="0.25">
      <c r="A5" s="34"/>
      <c r="B5" s="34"/>
      <c r="C5" s="34"/>
      <c r="D5" s="34"/>
      <c r="E5" s="34"/>
      <c r="F5" s="34"/>
      <c r="G5" s="34"/>
      <c r="H5" s="34"/>
    </row>
    <row r="6" spans="1:8" x14ac:dyDescent="0.25">
      <c r="A6" s="34"/>
      <c r="B6" s="34"/>
      <c r="C6" s="34"/>
      <c r="D6" s="34"/>
      <c r="E6" s="34"/>
      <c r="F6" s="34"/>
      <c r="G6" s="34"/>
      <c r="H6" s="34"/>
    </row>
    <row r="7" spans="1:8" x14ac:dyDescent="0.25">
      <c r="A7" s="34"/>
      <c r="B7" s="34"/>
      <c r="C7" s="34"/>
      <c r="D7" s="34"/>
      <c r="E7" s="34"/>
      <c r="F7" s="34"/>
      <c r="G7" s="34"/>
      <c r="H7" s="34"/>
    </row>
    <row r="8" spans="1:8" x14ac:dyDescent="0.25">
      <c r="A8" s="34"/>
      <c r="B8" s="34"/>
      <c r="C8" s="34"/>
      <c r="D8" s="34"/>
      <c r="E8" s="34"/>
      <c r="F8" s="34"/>
      <c r="G8" s="34"/>
      <c r="H8" s="34"/>
    </row>
    <row r="9" spans="1:8" x14ac:dyDescent="0.25">
      <c r="A9" s="34"/>
      <c r="B9" s="34"/>
      <c r="C9" s="34"/>
      <c r="D9" s="34"/>
      <c r="E9" s="34"/>
      <c r="F9" s="34"/>
      <c r="G9" s="34"/>
      <c r="H9" s="34"/>
    </row>
    <row r="10" spans="1:8" x14ac:dyDescent="0.25">
      <c r="A10" s="34"/>
      <c r="B10" s="34"/>
      <c r="C10" s="34"/>
      <c r="D10" s="34"/>
      <c r="E10" s="34"/>
      <c r="F10" s="34"/>
      <c r="G10" s="34"/>
      <c r="H10" s="34"/>
    </row>
    <row r="11" spans="1:8" x14ac:dyDescent="0.25">
      <c r="A11" s="34"/>
      <c r="B11" s="34"/>
      <c r="C11" s="34"/>
      <c r="D11" s="34"/>
      <c r="E11" s="34"/>
      <c r="F11" s="34"/>
      <c r="G11" s="34"/>
      <c r="H11" s="34"/>
    </row>
    <row r="12" spans="1:8" x14ac:dyDescent="0.25">
      <c r="A12" s="34"/>
      <c r="B12" s="34"/>
      <c r="C12" s="34"/>
      <c r="D12" s="34"/>
      <c r="E12" s="34"/>
      <c r="F12" s="34"/>
      <c r="G12" s="34"/>
      <c r="H12" s="34"/>
    </row>
    <row r="13" spans="1:8" x14ac:dyDescent="0.25">
      <c r="A13" s="34"/>
      <c r="B13" s="34"/>
      <c r="C13" s="34"/>
      <c r="D13" s="34"/>
      <c r="E13" s="34"/>
      <c r="F13" s="34"/>
      <c r="G13" s="34"/>
      <c r="H13" s="34"/>
    </row>
    <row r="14" spans="1:8" x14ac:dyDescent="0.25">
      <c r="A14" s="34"/>
      <c r="B14" s="34"/>
      <c r="C14" s="34"/>
      <c r="D14" s="34"/>
      <c r="E14" s="34"/>
      <c r="F14" s="34"/>
      <c r="G14" s="34"/>
      <c r="H14" s="34"/>
    </row>
    <row r="15" spans="1:8" x14ac:dyDescent="0.25">
      <c r="A15" s="34"/>
      <c r="B15" s="34"/>
      <c r="C15" s="34"/>
      <c r="D15" s="34"/>
      <c r="E15" s="34"/>
      <c r="F15" s="34"/>
      <c r="G15" s="34"/>
      <c r="H15" s="34"/>
    </row>
    <row r="16" spans="1:8" x14ac:dyDescent="0.25">
      <c r="A16" s="34"/>
      <c r="B16" s="34"/>
      <c r="C16" s="34"/>
      <c r="D16" s="34"/>
      <c r="E16" s="34"/>
      <c r="F16" s="34"/>
      <c r="G16" s="34"/>
      <c r="H16" s="34"/>
    </row>
    <row r="17" spans="1:8" x14ac:dyDescent="0.25">
      <c r="A17" s="34"/>
      <c r="B17" s="34"/>
      <c r="C17" s="34"/>
      <c r="D17" s="34"/>
      <c r="E17" s="34"/>
      <c r="F17" s="34"/>
      <c r="G17" s="34"/>
      <c r="H17" s="34"/>
    </row>
    <row r="18" spans="1:8" x14ac:dyDescent="0.25">
      <c r="A18" s="34"/>
      <c r="B18" s="34"/>
      <c r="C18" s="34"/>
      <c r="D18" s="34"/>
      <c r="E18" s="34"/>
      <c r="F18" s="34"/>
      <c r="G18" s="34"/>
      <c r="H18" s="34"/>
    </row>
    <row r="19" spans="1:8" x14ac:dyDescent="0.25">
      <c r="A19" s="14"/>
      <c r="B19" s="14"/>
      <c r="C19" s="14"/>
      <c r="D19" s="14"/>
      <c r="E19" s="14"/>
      <c r="F19" s="14"/>
      <c r="G19" s="14"/>
      <c r="H19" s="14"/>
    </row>
    <row r="20" spans="1:8" x14ac:dyDescent="0.25">
      <c r="A20" s="14"/>
      <c r="B20" s="14"/>
      <c r="C20" s="14"/>
      <c r="D20" s="14"/>
      <c r="E20" s="14"/>
      <c r="F20" s="14"/>
      <c r="G20" s="14"/>
      <c r="H20" s="14"/>
    </row>
    <row r="21" spans="1:8" ht="15.75" customHeight="1" x14ac:dyDescent="0.25">
      <c r="A21" s="14"/>
      <c r="B21" s="14"/>
      <c r="C21" s="14"/>
      <c r="D21" s="14"/>
      <c r="E21" s="14"/>
      <c r="F21" s="14"/>
      <c r="G21" s="14"/>
      <c r="H21" s="14"/>
    </row>
    <row r="22" spans="1:8" ht="15.75" customHeight="1" x14ac:dyDescent="0.25">
      <c r="A22" s="14"/>
      <c r="B22" s="14"/>
      <c r="C22" s="14"/>
      <c r="D22" s="14"/>
      <c r="E22" s="14"/>
      <c r="F22" s="14"/>
      <c r="G22" s="14"/>
      <c r="H22" s="14"/>
    </row>
    <row r="23" spans="1:8" ht="15.75" customHeight="1" x14ac:dyDescent="0.25">
      <c r="A23" s="14"/>
      <c r="B23" s="14"/>
      <c r="C23" s="14"/>
      <c r="D23" s="14"/>
      <c r="E23" s="14"/>
      <c r="F23" s="14"/>
      <c r="G23" s="14"/>
      <c r="H23" s="14"/>
    </row>
    <row r="24" spans="1:8" ht="15.75" customHeight="1" x14ac:dyDescent="0.25">
      <c r="A24" s="14"/>
      <c r="B24" s="14"/>
      <c r="C24" s="14"/>
      <c r="D24" s="14"/>
      <c r="E24" s="14"/>
      <c r="F24" s="14"/>
      <c r="G24" s="14"/>
      <c r="H24" s="14"/>
    </row>
    <row r="25" spans="1:8" ht="15.75" customHeight="1" x14ac:dyDescent="0.25">
      <c r="A25" s="14"/>
      <c r="B25" s="14"/>
      <c r="C25" s="14"/>
      <c r="D25" s="14"/>
      <c r="E25" s="14"/>
      <c r="F25" s="14"/>
      <c r="G25" s="14"/>
      <c r="H25" s="14"/>
    </row>
    <row r="26" spans="1:8" ht="15.75" customHeight="1" x14ac:dyDescent="0.25">
      <c r="A26" s="14"/>
      <c r="B26" s="14"/>
      <c r="C26" s="14"/>
      <c r="D26" s="14"/>
      <c r="E26" s="14"/>
      <c r="F26" s="14"/>
      <c r="G26" s="14"/>
      <c r="H26" s="14"/>
    </row>
    <row r="27" spans="1:8" ht="15.75" customHeight="1" x14ac:dyDescent="0.25">
      <c r="A27" s="14"/>
      <c r="B27" s="14"/>
      <c r="C27" s="14"/>
      <c r="D27" s="14"/>
      <c r="E27" s="14"/>
      <c r="F27" s="14"/>
      <c r="G27" s="14"/>
      <c r="H27" s="14"/>
    </row>
    <row r="28" spans="1:8" ht="15.75" customHeight="1" x14ac:dyDescent="0.25">
      <c r="A28" s="14"/>
      <c r="B28" s="14"/>
      <c r="C28" s="14"/>
      <c r="D28" s="14"/>
      <c r="E28" s="14"/>
      <c r="F28" s="14"/>
      <c r="G28" s="14"/>
      <c r="H28" s="14"/>
    </row>
    <row r="29" spans="1:8" ht="15.75" customHeight="1" x14ac:dyDescent="0.25">
      <c r="A29" s="14"/>
      <c r="B29" s="14"/>
      <c r="C29" s="14"/>
      <c r="D29" s="14"/>
      <c r="E29" s="14"/>
      <c r="F29" s="14"/>
      <c r="G29" s="14"/>
      <c r="H29" s="14"/>
    </row>
    <row r="30" spans="1:8" ht="15.75" customHeight="1" x14ac:dyDescent="0.25">
      <c r="A30" s="14"/>
      <c r="B30" s="14"/>
      <c r="C30" s="14"/>
      <c r="D30" s="14"/>
      <c r="E30" s="14"/>
      <c r="F30" s="14"/>
      <c r="G30" s="14"/>
      <c r="H30" s="14"/>
    </row>
    <row r="31" spans="1:8" ht="15.75" customHeight="1" x14ac:dyDescent="0.25">
      <c r="A31" s="14"/>
      <c r="B31" s="14"/>
      <c r="C31" s="14"/>
      <c r="D31" s="14"/>
      <c r="E31" s="14"/>
      <c r="F31" s="14"/>
      <c r="G31" s="14"/>
      <c r="H31" s="14"/>
    </row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2:D2"/>
  </mergeCell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D22" sqref="D22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8" x14ac:dyDescent="0.25">
      <c r="C1" s="34"/>
      <c r="D1" s="34"/>
      <c r="E1" s="34"/>
      <c r="F1" s="34"/>
      <c r="G1" s="34"/>
      <c r="H1" s="14"/>
    </row>
    <row r="2" spans="1:8" x14ac:dyDescent="0.25">
      <c r="B2" s="95" t="s">
        <v>52</v>
      </c>
      <c r="C2" s="38" t="s">
        <v>37</v>
      </c>
      <c r="E2" s="34"/>
      <c r="F2" s="34"/>
      <c r="G2" s="34"/>
      <c r="H2" s="14"/>
    </row>
    <row r="3" spans="1:8" x14ac:dyDescent="0.25">
      <c r="B3" s="96"/>
      <c r="C3" s="38" t="s">
        <v>51</v>
      </c>
      <c r="E3" s="34"/>
      <c r="F3" s="34"/>
      <c r="G3" s="34"/>
      <c r="H3" s="14"/>
    </row>
    <row r="4" spans="1:8" x14ac:dyDescent="0.25">
      <c r="B4" s="96"/>
      <c r="C4" s="38" t="s">
        <v>13</v>
      </c>
      <c r="E4" s="34"/>
      <c r="F4" s="34"/>
      <c r="G4" s="34"/>
      <c r="H4" s="14"/>
    </row>
    <row r="5" spans="1:8" x14ac:dyDescent="0.25">
      <c r="B5" s="96"/>
      <c r="C5" s="38" t="s">
        <v>50</v>
      </c>
      <c r="E5" s="34"/>
      <c r="F5" s="34"/>
      <c r="G5" s="34"/>
      <c r="H5" s="14"/>
    </row>
    <row r="6" spans="1:8" x14ac:dyDescent="0.25">
      <c r="B6" s="96"/>
      <c r="C6" s="38" t="s">
        <v>49</v>
      </c>
      <c r="E6" s="34"/>
      <c r="F6" s="34"/>
      <c r="G6" s="34"/>
      <c r="H6" s="14"/>
    </row>
    <row r="7" spans="1:8" x14ac:dyDescent="0.25">
      <c r="B7" s="96"/>
      <c r="C7" s="38" t="s">
        <v>49</v>
      </c>
      <c r="E7" s="34"/>
      <c r="F7" s="34"/>
      <c r="G7" s="34"/>
      <c r="H7" s="14"/>
    </row>
    <row r="8" spans="1:8" x14ac:dyDescent="0.25">
      <c r="A8" s="34"/>
      <c r="B8" s="97"/>
      <c r="C8" s="38" t="s">
        <v>34</v>
      </c>
      <c r="E8" s="34"/>
      <c r="F8" s="34"/>
      <c r="G8" s="34"/>
      <c r="H8" s="14"/>
    </row>
    <row r="9" spans="1:8" x14ac:dyDescent="0.25">
      <c r="A9" s="34"/>
      <c r="B9" s="34"/>
      <c r="C9" s="34"/>
      <c r="D9" s="34"/>
      <c r="E9" s="34"/>
      <c r="F9" s="34"/>
      <c r="G9" s="34"/>
      <c r="H9" s="14"/>
    </row>
    <row r="10" spans="1:8" x14ac:dyDescent="0.25">
      <c r="A10" s="34"/>
      <c r="B10" s="34"/>
      <c r="C10" s="34"/>
      <c r="D10" s="34"/>
      <c r="E10" s="34"/>
      <c r="F10" s="34"/>
      <c r="G10" s="34"/>
      <c r="H10" s="14"/>
    </row>
    <row r="11" spans="1:8" x14ac:dyDescent="0.25">
      <c r="A11" s="34"/>
      <c r="B11" s="34"/>
      <c r="C11" s="34"/>
      <c r="D11" s="34"/>
      <c r="E11" s="34"/>
      <c r="F11" s="34"/>
      <c r="G11" s="34"/>
      <c r="H11" s="14"/>
    </row>
    <row r="12" spans="1:8" x14ac:dyDescent="0.25">
      <c r="A12" s="34"/>
      <c r="B12" s="34"/>
      <c r="C12" s="34"/>
      <c r="D12" s="34"/>
      <c r="E12" s="34"/>
      <c r="F12" s="34"/>
      <c r="G12" s="34"/>
      <c r="H12" s="14"/>
    </row>
    <row r="13" spans="1:8" x14ac:dyDescent="0.25">
      <c r="A13" s="34"/>
      <c r="B13" s="34"/>
      <c r="C13" s="34"/>
      <c r="D13" s="34"/>
      <c r="E13" s="34"/>
      <c r="F13" s="34"/>
      <c r="G13" s="34"/>
      <c r="H13" s="14"/>
    </row>
    <row r="14" spans="1:8" x14ac:dyDescent="0.25">
      <c r="A14" s="34"/>
      <c r="B14" s="34"/>
      <c r="C14" s="34"/>
      <c r="D14" s="34"/>
      <c r="E14" s="34"/>
      <c r="F14" s="34"/>
      <c r="G14" s="34"/>
      <c r="H14" s="14"/>
    </row>
    <row r="15" spans="1:8" x14ac:dyDescent="0.25">
      <c r="A15" s="34"/>
      <c r="B15" s="34"/>
      <c r="C15" s="34"/>
      <c r="D15" s="34"/>
      <c r="E15" s="34"/>
      <c r="F15" s="34"/>
      <c r="G15" s="34"/>
      <c r="H15" s="14"/>
    </row>
    <row r="16" spans="1:8" x14ac:dyDescent="0.25">
      <c r="A16" s="14"/>
      <c r="B16" s="14"/>
      <c r="C16" s="14"/>
      <c r="D16" s="14"/>
      <c r="E16" s="14"/>
      <c r="F16" s="14"/>
      <c r="G16" s="14"/>
      <c r="H16" s="14"/>
    </row>
    <row r="17" spans="1:8" x14ac:dyDescent="0.25">
      <c r="A17" s="14"/>
      <c r="B17" s="14"/>
      <c r="C17" s="14"/>
      <c r="D17" s="14"/>
      <c r="E17" s="14"/>
      <c r="F17" s="14"/>
      <c r="G17" s="14"/>
      <c r="H17" s="14"/>
    </row>
    <row r="18" spans="1:8" x14ac:dyDescent="0.25">
      <c r="A18" s="14"/>
      <c r="B18" s="14"/>
      <c r="C18" s="14"/>
      <c r="D18" s="14"/>
      <c r="E18" s="14"/>
      <c r="F18" s="14"/>
      <c r="G18" s="14"/>
      <c r="H18" s="14"/>
    </row>
    <row r="19" spans="1:8" x14ac:dyDescent="0.25">
      <c r="A19" s="14"/>
      <c r="B19" s="14"/>
      <c r="C19" s="14"/>
      <c r="D19" s="14"/>
      <c r="E19" s="14"/>
      <c r="F19" s="14"/>
      <c r="G19" s="14"/>
      <c r="H19" s="14"/>
    </row>
    <row r="20" spans="1:8" x14ac:dyDescent="0.25">
      <c r="A20" s="14"/>
      <c r="B20" s="14"/>
      <c r="C20" s="14"/>
      <c r="D20" s="14"/>
      <c r="E20" s="14"/>
      <c r="F20" s="14"/>
      <c r="G20" s="14"/>
      <c r="H20" s="14"/>
    </row>
    <row r="21" spans="1:8" ht="15.75" customHeight="1" x14ac:dyDescent="0.25">
      <c r="A21" s="14"/>
      <c r="B21" s="14"/>
      <c r="C21" s="14"/>
      <c r="D21" s="14"/>
      <c r="E21" s="14"/>
      <c r="F21" s="14"/>
      <c r="G21" s="14"/>
      <c r="H21" s="14"/>
    </row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2:B8"/>
  </mergeCell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D22" sqref="D22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13" x14ac:dyDescent="0.25"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5">
      <c r="B2" s="14"/>
      <c r="C2" s="98" t="s">
        <v>57</v>
      </c>
      <c r="D2" s="99"/>
      <c r="E2" s="93"/>
      <c r="F2" s="14"/>
      <c r="G2" s="14"/>
      <c r="H2" s="14"/>
      <c r="I2" s="14"/>
      <c r="J2" s="14"/>
      <c r="K2" s="14"/>
      <c r="L2" s="14"/>
      <c r="M2" s="14"/>
    </row>
    <row r="3" spans="1:13" x14ac:dyDescent="0.25">
      <c r="B3" s="14"/>
      <c r="C3" s="40" t="s">
        <v>56</v>
      </c>
      <c r="D3" s="40" t="s">
        <v>55</v>
      </c>
      <c r="E3" s="40" t="s">
        <v>54</v>
      </c>
      <c r="F3" s="14"/>
      <c r="G3" s="14"/>
      <c r="H3" s="14"/>
      <c r="I3" s="14"/>
      <c r="J3" s="14"/>
      <c r="K3" s="14"/>
      <c r="L3" s="14"/>
      <c r="M3" s="14"/>
    </row>
    <row r="4" spans="1:13" x14ac:dyDescent="0.25">
      <c r="B4" s="100" t="s">
        <v>52</v>
      </c>
      <c r="C4" s="39" t="s">
        <v>37</v>
      </c>
      <c r="D4" s="39" t="s">
        <v>49</v>
      </c>
      <c r="E4" s="39" t="s">
        <v>13</v>
      </c>
      <c r="F4" s="14"/>
      <c r="G4" s="14"/>
      <c r="H4" s="14"/>
      <c r="I4" s="14"/>
      <c r="J4" s="14"/>
      <c r="K4" s="14"/>
      <c r="L4" s="14"/>
      <c r="M4" s="14"/>
    </row>
    <row r="5" spans="1:13" x14ac:dyDescent="0.25">
      <c r="B5" s="101"/>
      <c r="C5" s="39" t="s">
        <v>51</v>
      </c>
      <c r="D5" s="39" t="s">
        <v>49</v>
      </c>
      <c r="E5" s="39" t="s">
        <v>37</v>
      </c>
      <c r="F5" s="14"/>
      <c r="G5" s="14"/>
      <c r="H5" s="14"/>
      <c r="I5" s="14"/>
      <c r="J5" s="14"/>
      <c r="K5" s="14"/>
      <c r="L5" s="14"/>
      <c r="M5" s="14"/>
    </row>
    <row r="6" spans="1:13" x14ac:dyDescent="0.25">
      <c r="B6" s="101"/>
      <c r="C6" s="39" t="s">
        <v>13</v>
      </c>
      <c r="D6" s="39" t="s">
        <v>37</v>
      </c>
      <c r="E6" s="39" t="s">
        <v>49</v>
      </c>
      <c r="F6" s="14"/>
      <c r="G6" s="14"/>
      <c r="H6" s="14"/>
      <c r="I6" s="14"/>
      <c r="J6" s="14"/>
      <c r="K6" s="14"/>
      <c r="L6" s="14"/>
      <c r="M6" s="14"/>
    </row>
    <row r="7" spans="1:13" x14ac:dyDescent="0.25">
      <c r="B7" s="101"/>
      <c r="C7" s="39" t="s">
        <v>50</v>
      </c>
      <c r="D7" s="39" t="s">
        <v>51</v>
      </c>
      <c r="E7" s="39" t="s">
        <v>49</v>
      </c>
      <c r="F7" s="14"/>
      <c r="G7" s="14"/>
      <c r="H7" s="14"/>
      <c r="I7" s="14"/>
      <c r="J7" s="14"/>
      <c r="K7" s="14"/>
      <c r="L7" s="14"/>
      <c r="M7" s="14"/>
    </row>
    <row r="8" spans="1:13" x14ac:dyDescent="0.25">
      <c r="B8" s="101"/>
      <c r="C8" s="39" t="s">
        <v>49</v>
      </c>
      <c r="D8" s="39" t="s">
        <v>13</v>
      </c>
      <c r="E8" s="39" t="s">
        <v>34</v>
      </c>
      <c r="F8" s="14"/>
      <c r="G8" s="14"/>
      <c r="H8" s="14"/>
      <c r="I8" s="14"/>
      <c r="J8" s="14"/>
      <c r="K8" s="14"/>
      <c r="L8" s="14"/>
      <c r="M8" s="14"/>
    </row>
    <row r="9" spans="1:13" x14ac:dyDescent="0.25">
      <c r="B9" s="101"/>
      <c r="C9" s="39" t="s">
        <v>49</v>
      </c>
      <c r="D9" s="39" t="s">
        <v>34</v>
      </c>
      <c r="E9" s="39" t="s">
        <v>53</v>
      </c>
      <c r="F9" s="14"/>
      <c r="G9" s="14"/>
      <c r="H9" s="14"/>
      <c r="I9" s="14"/>
      <c r="J9" s="14"/>
      <c r="K9" s="14"/>
      <c r="L9" s="14"/>
      <c r="M9" s="14"/>
    </row>
    <row r="10" spans="1:13" x14ac:dyDescent="0.25">
      <c r="A10" s="14"/>
      <c r="B10" s="102"/>
      <c r="C10" s="39" t="s">
        <v>34</v>
      </c>
      <c r="D10" s="39" t="s">
        <v>53</v>
      </c>
      <c r="E10" s="39" t="s">
        <v>51</v>
      </c>
      <c r="F10" s="14"/>
      <c r="G10" s="14"/>
      <c r="H10" s="14"/>
      <c r="I10" s="14"/>
      <c r="J10" s="14"/>
      <c r="K10" s="14"/>
      <c r="L10" s="14"/>
      <c r="M10" s="14"/>
    </row>
    <row r="11" spans="1:13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2:E2"/>
    <mergeCell ref="B4:B10"/>
  </mergeCells>
  <pageMargins left="0.7" right="0.7" top="0.75" bottom="0.75" header="0" footer="0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22" sqref="D22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7" ht="15" customHeight="1" x14ac:dyDescent="0.25">
      <c r="A1" s="41"/>
      <c r="B1" s="106" t="s">
        <v>58</v>
      </c>
      <c r="C1" s="103" t="s">
        <v>58</v>
      </c>
      <c r="D1" s="14"/>
      <c r="E1" s="14"/>
    </row>
    <row r="2" spans="1:7" ht="15" customHeight="1" x14ac:dyDescent="0.25">
      <c r="A2" s="41"/>
      <c r="B2" s="107"/>
      <c r="C2" s="104"/>
      <c r="D2" s="14"/>
      <c r="E2" s="14"/>
    </row>
    <row r="3" spans="1:7" x14ac:dyDescent="0.25">
      <c r="A3" s="41"/>
      <c r="B3" s="107"/>
      <c r="C3" s="104"/>
      <c r="D3" s="14"/>
      <c r="E3" s="14"/>
    </row>
    <row r="4" spans="1:7" x14ac:dyDescent="0.25">
      <c r="A4" s="41"/>
      <c r="B4" s="107"/>
      <c r="C4" s="104"/>
      <c r="D4" s="14"/>
      <c r="E4" s="14"/>
    </row>
    <row r="5" spans="1:7" x14ac:dyDescent="0.25">
      <c r="A5" s="41"/>
      <c r="B5" s="107"/>
      <c r="C5" s="104"/>
      <c r="D5" s="14"/>
      <c r="E5" s="14"/>
    </row>
    <row r="6" spans="1:7" x14ac:dyDescent="0.25">
      <c r="A6" s="41"/>
      <c r="B6" s="107"/>
      <c r="C6" s="104"/>
      <c r="D6" s="14"/>
      <c r="E6" s="14"/>
    </row>
    <row r="7" spans="1:7" x14ac:dyDescent="0.25">
      <c r="A7" s="41"/>
      <c r="B7" s="107"/>
      <c r="C7" s="104"/>
      <c r="D7" s="14"/>
      <c r="E7" s="14"/>
      <c r="F7" s="42"/>
    </row>
    <row r="8" spans="1:7" x14ac:dyDescent="0.25">
      <c r="A8" s="41"/>
      <c r="B8" s="107"/>
      <c r="C8" s="104"/>
      <c r="D8" s="14"/>
      <c r="E8" s="14"/>
    </row>
    <row r="9" spans="1:7" ht="15" customHeight="1" x14ac:dyDescent="0.25">
      <c r="A9" s="41"/>
      <c r="B9" s="107"/>
      <c r="C9" s="104"/>
      <c r="D9" s="14"/>
      <c r="E9" s="14"/>
    </row>
    <row r="10" spans="1:7" x14ac:dyDescent="0.25">
      <c r="A10" s="41"/>
      <c r="B10" s="107"/>
      <c r="C10" s="104"/>
      <c r="D10" s="14"/>
      <c r="E10" s="14"/>
    </row>
    <row r="11" spans="1:7" x14ac:dyDescent="0.25">
      <c r="A11" s="41"/>
      <c r="B11" s="108"/>
      <c r="C11" s="105"/>
      <c r="D11" s="14"/>
      <c r="E11" s="14"/>
    </row>
    <row r="12" spans="1:7" x14ac:dyDescent="0.25">
      <c r="A12" s="14"/>
      <c r="B12" s="14"/>
      <c r="C12" s="14"/>
      <c r="D12" s="14"/>
      <c r="E12" s="14"/>
      <c r="G12" s="29"/>
    </row>
    <row r="13" spans="1:7" x14ac:dyDescent="0.25">
      <c r="A13" s="14"/>
      <c r="B13" s="14"/>
      <c r="C13" s="14"/>
      <c r="D13" s="14"/>
      <c r="E13" s="14"/>
    </row>
    <row r="14" spans="1:7" x14ac:dyDescent="0.25">
      <c r="A14" s="14"/>
      <c r="B14" s="14"/>
      <c r="C14" s="14"/>
      <c r="D14" s="14"/>
      <c r="E14" s="1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C11"/>
    <mergeCell ref="B1:B11"/>
  </mergeCell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D22" sqref="D22"/>
    </sheetView>
  </sheetViews>
  <sheetFormatPr defaultColWidth="14.42578125" defaultRowHeight="15" customHeight="1" x14ac:dyDescent="0.25"/>
  <cols>
    <col min="1" max="3" width="26.7109375" style="1" customWidth="1"/>
    <col min="4" max="26" width="8.7109375" style="1" customWidth="1"/>
    <col min="27" max="16384" width="14.42578125" style="1"/>
  </cols>
  <sheetData>
    <row r="1" spans="1:5" x14ac:dyDescent="0.25">
      <c r="A1" s="49" t="s">
        <v>65</v>
      </c>
      <c r="B1" s="49" t="s">
        <v>64</v>
      </c>
      <c r="C1" s="49" t="s">
        <v>63</v>
      </c>
      <c r="D1" s="14"/>
      <c r="E1" s="14"/>
    </row>
    <row r="2" spans="1:5" x14ac:dyDescent="0.25">
      <c r="A2" s="48" t="s">
        <v>62</v>
      </c>
      <c r="B2" s="47">
        <v>250</v>
      </c>
      <c r="C2" s="46">
        <f>B2*1024</f>
        <v>256000</v>
      </c>
      <c r="D2" s="44"/>
      <c r="E2" s="44"/>
    </row>
    <row r="3" spans="1:5" x14ac:dyDescent="0.25">
      <c r="A3" s="48" t="s">
        <v>61</v>
      </c>
      <c r="B3" s="47">
        <v>0.7</v>
      </c>
      <c r="C3" s="46">
        <f>B3*1024</f>
        <v>716.8</v>
      </c>
      <c r="D3" s="44"/>
      <c r="E3" s="44"/>
    </row>
    <row r="4" spans="1:5" x14ac:dyDescent="0.25">
      <c r="A4" s="48" t="s">
        <v>60</v>
      </c>
      <c r="B4" s="47">
        <v>4.7</v>
      </c>
      <c r="C4" s="46">
        <f>B4*1024</f>
        <v>4812.8</v>
      </c>
      <c r="D4" s="44"/>
      <c r="E4" s="44"/>
    </row>
    <row r="5" spans="1:5" x14ac:dyDescent="0.25">
      <c r="A5" s="48" t="s">
        <v>59</v>
      </c>
      <c r="B5" s="47">
        <v>16</v>
      </c>
      <c r="C5" s="46">
        <f>B5*1024</f>
        <v>16384</v>
      </c>
      <c r="D5" s="44"/>
      <c r="E5" s="44"/>
    </row>
    <row r="6" spans="1:5" x14ac:dyDescent="0.25">
      <c r="A6" s="45"/>
      <c r="B6" s="45"/>
      <c r="C6" s="45"/>
      <c r="D6" s="44"/>
      <c r="E6" s="44"/>
    </row>
    <row r="7" spans="1:5" x14ac:dyDescent="0.25">
      <c r="A7" s="45"/>
      <c r="B7" s="45"/>
      <c r="C7" s="45"/>
      <c r="D7" s="44"/>
      <c r="E7" s="44"/>
    </row>
    <row r="8" spans="1:5" x14ac:dyDescent="0.25">
      <c r="A8" s="45"/>
      <c r="B8" s="45"/>
      <c r="C8" s="45"/>
      <c r="D8" s="44"/>
      <c r="E8" s="44"/>
    </row>
    <row r="9" spans="1:5" x14ac:dyDescent="0.25">
      <c r="A9" s="45"/>
      <c r="B9" s="45"/>
      <c r="C9" s="45"/>
      <c r="D9" s="44"/>
      <c r="E9" s="44"/>
    </row>
    <row r="10" spans="1:5" x14ac:dyDescent="0.25">
      <c r="A10" s="45"/>
      <c r="B10" s="45"/>
      <c r="C10" s="45"/>
      <c r="D10" s="44"/>
      <c r="E10" s="44"/>
    </row>
    <row r="11" spans="1:5" x14ac:dyDescent="0.25">
      <c r="A11" s="45"/>
      <c r="B11" s="45"/>
      <c r="C11" s="45"/>
      <c r="D11" s="44"/>
      <c r="E11" s="44"/>
    </row>
    <row r="12" spans="1:5" x14ac:dyDescent="0.25">
      <c r="A12" s="44"/>
      <c r="B12" s="44"/>
      <c r="C12" s="44"/>
      <c r="D12" s="44"/>
      <c r="E12" s="44"/>
    </row>
    <row r="13" spans="1:5" x14ac:dyDescent="0.25">
      <c r="A13" s="44"/>
      <c r="B13" s="44"/>
      <c r="C13" s="44"/>
      <c r="D13" s="44"/>
      <c r="E13" s="44"/>
    </row>
    <row r="14" spans="1:5" x14ac:dyDescent="0.25">
      <c r="A14" s="43"/>
      <c r="B14" s="43"/>
      <c r="C14" s="43"/>
      <c r="D14" s="43"/>
      <c r="E14" s="43"/>
    </row>
    <row r="15" spans="1:5" x14ac:dyDescent="0.25">
      <c r="A15" s="43"/>
      <c r="B15" s="43"/>
      <c r="C15" s="43"/>
      <c r="D15" s="43"/>
      <c r="E15" s="43"/>
    </row>
    <row r="16" spans="1:5" x14ac:dyDescent="0.25">
      <c r="A16" s="43"/>
      <c r="B16" s="43"/>
      <c r="C16" s="43"/>
      <c r="D16" s="43"/>
      <c r="E16" s="43"/>
    </row>
    <row r="17" spans="1:5" x14ac:dyDescent="0.25">
      <c r="A17" s="43"/>
      <c r="B17" s="43"/>
      <c r="C17" s="43"/>
      <c r="D17" s="43"/>
      <c r="E17" s="43"/>
    </row>
    <row r="18" spans="1:5" x14ac:dyDescent="0.25">
      <c r="A18" s="43"/>
      <c r="B18" s="43"/>
      <c r="C18" s="43"/>
      <c r="D18" s="43"/>
      <c r="E18" s="43"/>
    </row>
    <row r="19" spans="1:5" x14ac:dyDescent="0.25">
      <c r="A19" s="43"/>
      <c r="B19" s="43"/>
      <c r="C19" s="43"/>
      <c r="D19" s="43"/>
      <c r="E19" s="43"/>
    </row>
    <row r="20" spans="1:5" x14ac:dyDescent="0.25">
      <c r="A20" s="43"/>
      <c r="B20" s="43"/>
      <c r="C20" s="43"/>
      <c r="D20" s="43"/>
      <c r="E20" s="43"/>
    </row>
    <row r="21" spans="1:5" ht="15.75" customHeight="1" x14ac:dyDescent="0.25">
      <c r="A21" s="43"/>
      <c r="B21" s="43"/>
      <c r="C21" s="43"/>
      <c r="D21" s="43"/>
      <c r="E21" s="43"/>
    </row>
    <row r="22" spans="1:5" ht="15.75" customHeight="1" x14ac:dyDescent="0.25">
      <c r="A22" s="43"/>
      <c r="B22" s="43"/>
      <c r="C22" s="43"/>
      <c r="D22" s="43"/>
      <c r="E22" s="43"/>
    </row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D22" sqref="D22"/>
    </sheetView>
  </sheetViews>
  <sheetFormatPr defaultColWidth="14.42578125" defaultRowHeight="15" customHeight="1" x14ac:dyDescent="0.25"/>
  <cols>
    <col min="1" max="4" width="26.7109375" style="1" customWidth="1"/>
    <col min="5" max="5" width="26.5703125" style="1" customWidth="1"/>
    <col min="6" max="26" width="8.7109375" style="1" customWidth="1"/>
    <col min="27" max="16384" width="14.42578125" style="1"/>
  </cols>
  <sheetData>
    <row r="1" spans="1:6" x14ac:dyDescent="0.25">
      <c r="A1" s="109" t="s">
        <v>84</v>
      </c>
      <c r="B1" s="110"/>
      <c r="C1" s="110"/>
      <c r="D1" s="110"/>
      <c r="E1" s="111"/>
      <c r="F1" s="34"/>
    </row>
    <row r="2" spans="1:6" x14ac:dyDescent="0.25">
      <c r="A2" s="54" t="s">
        <v>83</v>
      </c>
      <c r="B2" s="54" t="s">
        <v>82</v>
      </c>
      <c r="C2" s="54" t="s">
        <v>81</v>
      </c>
      <c r="D2" s="54" t="s">
        <v>80</v>
      </c>
      <c r="E2" s="54" t="s">
        <v>79</v>
      </c>
      <c r="F2" s="34"/>
    </row>
    <row r="3" spans="1:6" x14ac:dyDescent="0.25">
      <c r="A3" s="53" t="s">
        <v>78</v>
      </c>
      <c r="B3" s="52">
        <v>24</v>
      </c>
      <c r="C3" s="52">
        <v>8</v>
      </c>
      <c r="D3" s="52">
        <v>22</v>
      </c>
      <c r="E3" s="51">
        <f t="shared" ref="E3:E13" si="0">B3*C3*D3</f>
        <v>4224</v>
      </c>
      <c r="F3" s="34"/>
    </row>
    <row r="4" spans="1:6" x14ac:dyDescent="0.25">
      <c r="A4" s="53" t="s">
        <v>77</v>
      </c>
      <c r="B4" s="52">
        <v>16</v>
      </c>
      <c r="C4" s="52">
        <v>7</v>
      </c>
      <c r="D4" s="52">
        <v>18</v>
      </c>
      <c r="E4" s="51">
        <f t="shared" si="0"/>
        <v>2016</v>
      </c>
      <c r="F4" s="34"/>
    </row>
    <row r="5" spans="1:6" x14ac:dyDescent="0.25">
      <c r="A5" s="53" t="s">
        <v>76</v>
      </c>
      <c r="B5" s="52">
        <v>36</v>
      </c>
      <c r="C5" s="52">
        <v>8</v>
      </c>
      <c r="D5" s="52">
        <v>20</v>
      </c>
      <c r="E5" s="51">
        <f t="shared" si="0"/>
        <v>5760</v>
      </c>
      <c r="F5" s="34"/>
    </row>
    <row r="6" spans="1:6" x14ac:dyDescent="0.25">
      <c r="A6" s="53" t="s">
        <v>75</v>
      </c>
      <c r="B6" s="52">
        <v>20</v>
      </c>
      <c r="C6" s="52">
        <v>6</v>
      </c>
      <c r="D6" s="52">
        <v>19</v>
      </c>
      <c r="E6" s="51">
        <f t="shared" si="0"/>
        <v>2280</v>
      </c>
      <c r="F6" s="34"/>
    </row>
    <row r="7" spans="1:6" x14ac:dyDescent="0.25">
      <c r="A7" s="53" t="s">
        <v>74</v>
      </c>
      <c r="B7" s="52">
        <v>19</v>
      </c>
      <c r="C7" s="52">
        <v>7</v>
      </c>
      <c r="D7" s="52">
        <v>21</v>
      </c>
      <c r="E7" s="51">
        <f t="shared" si="0"/>
        <v>2793</v>
      </c>
      <c r="F7" s="34"/>
    </row>
    <row r="8" spans="1:6" x14ac:dyDescent="0.25">
      <c r="A8" s="53" t="s">
        <v>73</v>
      </c>
      <c r="B8" s="52">
        <v>34</v>
      </c>
      <c r="C8" s="52">
        <v>6</v>
      </c>
      <c r="D8" s="52">
        <v>22</v>
      </c>
      <c r="E8" s="51">
        <f t="shared" si="0"/>
        <v>4488</v>
      </c>
      <c r="F8" s="34"/>
    </row>
    <row r="9" spans="1:6" x14ac:dyDescent="0.25">
      <c r="A9" s="53" t="s">
        <v>72</v>
      </c>
      <c r="B9" s="52">
        <v>30</v>
      </c>
      <c r="C9" s="52">
        <v>7</v>
      </c>
      <c r="D9" s="52">
        <v>20</v>
      </c>
      <c r="E9" s="51">
        <f t="shared" si="0"/>
        <v>4200</v>
      </c>
      <c r="F9" s="34"/>
    </row>
    <row r="10" spans="1:6" x14ac:dyDescent="0.25">
      <c r="A10" s="53" t="s">
        <v>71</v>
      </c>
      <c r="B10" s="52">
        <v>25</v>
      </c>
      <c r="C10" s="52">
        <v>8</v>
      </c>
      <c r="D10" s="52">
        <v>19</v>
      </c>
      <c r="E10" s="51">
        <f t="shared" si="0"/>
        <v>3800</v>
      </c>
      <c r="F10" s="34"/>
    </row>
    <row r="11" spans="1:6" x14ac:dyDescent="0.25">
      <c r="A11" s="53" t="s">
        <v>70</v>
      </c>
      <c r="B11" s="52">
        <v>31</v>
      </c>
      <c r="C11" s="52">
        <v>8</v>
      </c>
      <c r="D11" s="52">
        <v>22</v>
      </c>
      <c r="E11" s="51">
        <f t="shared" si="0"/>
        <v>5456</v>
      </c>
      <c r="F11" s="34"/>
    </row>
    <row r="12" spans="1:6" x14ac:dyDescent="0.25">
      <c r="A12" s="53" t="s">
        <v>69</v>
      </c>
      <c r="B12" s="52">
        <v>33</v>
      </c>
      <c r="C12" s="52">
        <v>7</v>
      </c>
      <c r="D12" s="52">
        <v>21</v>
      </c>
      <c r="E12" s="51">
        <f t="shared" si="0"/>
        <v>4851</v>
      </c>
      <c r="F12" s="34"/>
    </row>
    <row r="13" spans="1:6" x14ac:dyDescent="0.25">
      <c r="A13" s="53" t="s">
        <v>68</v>
      </c>
      <c r="B13" s="52">
        <v>15</v>
      </c>
      <c r="C13" s="52">
        <v>6</v>
      </c>
      <c r="D13" s="52">
        <v>19</v>
      </c>
      <c r="E13" s="51">
        <f t="shared" si="0"/>
        <v>1710</v>
      </c>
      <c r="F13" s="34"/>
    </row>
    <row r="14" spans="1:6" x14ac:dyDescent="0.25">
      <c r="A14" s="112" t="s">
        <v>67</v>
      </c>
      <c r="B14" s="113"/>
      <c r="C14" s="113"/>
      <c r="D14" s="114"/>
      <c r="E14" s="50">
        <f>SUM(E3:E13)</f>
        <v>41578</v>
      </c>
      <c r="F14" s="34"/>
    </row>
    <row r="15" spans="1:6" x14ac:dyDescent="0.25">
      <c r="A15" s="34"/>
      <c r="B15" s="34"/>
      <c r="C15" s="34"/>
      <c r="D15" s="34"/>
      <c r="E15" s="34" t="s">
        <v>66</v>
      </c>
      <c r="F15" s="34"/>
    </row>
    <row r="16" spans="1:6" x14ac:dyDescent="0.25">
      <c r="A16" s="14"/>
      <c r="B16" s="14"/>
      <c r="C16" s="14"/>
      <c r="D16" s="14"/>
      <c r="E16" s="14"/>
      <c r="F16" s="14"/>
    </row>
    <row r="17" spans="1:6" x14ac:dyDescent="0.25">
      <c r="A17" s="14"/>
      <c r="B17" s="14"/>
      <c r="C17" s="14"/>
      <c r="D17" s="14"/>
      <c r="E17" s="14"/>
      <c r="F17" s="14"/>
    </row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E1"/>
    <mergeCell ref="A14:D14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3" sqref="B13"/>
    </sheetView>
  </sheetViews>
  <sheetFormatPr defaultRowHeight="15" x14ac:dyDescent="0.25"/>
  <cols>
    <col min="1" max="16384" width="9.140625" style="88"/>
  </cols>
  <sheetData>
    <row r="1" spans="1:2" x14ac:dyDescent="0.25">
      <c r="B1" s="88">
        <v>0.1</v>
      </c>
    </row>
    <row r="2" spans="1:2" x14ac:dyDescent="0.25">
      <c r="A2" s="88" t="s">
        <v>148</v>
      </c>
      <c r="B2" s="88" t="s">
        <v>147</v>
      </c>
    </row>
    <row r="3" spans="1:2" x14ac:dyDescent="0.25">
      <c r="A3" s="88">
        <v>-1</v>
      </c>
      <c r="B3" s="88">
        <f t="shared" ref="B3:B23" si="0">3*POWER(A3,2)</f>
        <v>3</v>
      </c>
    </row>
    <row r="4" spans="1:2" x14ac:dyDescent="0.25">
      <c r="A4" s="88">
        <f t="shared" ref="A4:A23" si="1">A3+$B$1</f>
        <v>-0.9</v>
      </c>
      <c r="B4" s="88">
        <f t="shared" si="0"/>
        <v>2.4300000000000002</v>
      </c>
    </row>
    <row r="5" spans="1:2" x14ac:dyDescent="0.25">
      <c r="A5" s="88">
        <f t="shared" si="1"/>
        <v>-0.8</v>
      </c>
      <c r="B5" s="88">
        <f t="shared" si="0"/>
        <v>1.9200000000000004</v>
      </c>
    </row>
    <row r="6" spans="1:2" x14ac:dyDescent="0.25">
      <c r="A6" s="88">
        <f t="shared" si="1"/>
        <v>-0.70000000000000007</v>
      </c>
      <c r="B6" s="88">
        <f t="shared" si="0"/>
        <v>1.4700000000000002</v>
      </c>
    </row>
    <row r="7" spans="1:2" x14ac:dyDescent="0.25">
      <c r="A7" s="88">
        <f t="shared" si="1"/>
        <v>-0.60000000000000009</v>
      </c>
      <c r="B7" s="88">
        <f t="shared" si="0"/>
        <v>1.0800000000000003</v>
      </c>
    </row>
    <row r="8" spans="1:2" x14ac:dyDescent="0.25">
      <c r="A8" s="88">
        <f t="shared" si="1"/>
        <v>-0.50000000000000011</v>
      </c>
      <c r="B8" s="88">
        <f t="shared" si="0"/>
        <v>0.75000000000000033</v>
      </c>
    </row>
    <row r="9" spans="1:2" x14ac:dyDescent="0.25">
      <c r="A9" s="88">
        <f t="shared" si="1"/>
        <v>-0.40000000000000013</v>
      </c>
      <c r="B9" s="88">
        <f t="shared" si="0"/>
        <v>0.48000000000000032</v>
      </c>
    </row>
    <row r="10" spans="1:2" x14ac:dyDescent="0.25">
      <c r="A10" s="88">
        <f t="shared" si="1"/>
        <v>-0.30000000000000016</v>
      </c>
      <c r="B10" s="88">
        <f t="shared" si="0"/>
        <v>0.2700000000000003</v>
      </c>
    </row>
    <row r="11" spans="1:2" x14ac:dyDescent="0.25">
      <c r="A11" s="88">
        <f t="shared" si="1"/>
        <v>-0.20000000000000015</v>
      </c>
      <c r="B11" s="88">
        <f t="shared" si="0"/>
        <v>0.12000000000000019</v>
      </c>
    </row>
    <row r="12" spans="1:2" x14ac:dyDescent="0.25">
      <c r="A12" s="88">
        <f t="shared" si="1"/>
        <v>-0.10000000000000014</v>
      </c>
      <c r="B12" s="88">
        <f t="shared" si="0"/>
        <v>3.0000000000000089E-2</v>
      </c>
    </row>
    <row r="13" spans="1:2" x14ac:dyDescent="0.25">
      <c r="A13" s="88">
        <f t="shared" si="1"/>
        <v>-1.3877787807814457E-16</v>
      </c>
      <c r="B13" s="88">
        <f t="shared" si="0"/>
        <v>5.7777898331617076E-32</v>
      </c>
    </row>
    <row r="14" spans="1:2" x14ac:dyDescent="0.25">
      <c r="A14" s="88">
        <f t="shared" si="1"/>
        <v>9.9999999999999867E-2</v>
      </c>
      <c r="B14" s="88">
        <f t="shared" si="0"/>
        <v>2.9999999999999923E-2</v>
      </c>
    </row>
    <row r="15" spans="1:2" x14ac:dyDescent="0.25">
      <c r="A15" s="88">
        <f t="shared" si="1"/>
        <v>0.19999999999999987</v>
      </c>
      <c r="B15" s="88">
        <f t="shared" si="0"/>
        <v>0.11999999999999986</v>
      </c>
    </row>
    <row r="16" spans="1:2" x14ac:dyDescent="0.25">
      <c r="A16" s="88">
        <f t="shared" si="1"/>
        <v>0.29999999999999988</v>
      </c>
      <c r="B16" s="88">
        <f t="shared" si="0"/>
        <v>0.2699999999999998</v>
      </c>
    </row>
    <row r="17" spans="1:2" x14ac:dyDescent="0.25">
      <c r="A17" s="88">
        <f t="shared" si="1"/>
        <v>0.39999999999999991</v>
      </c>
      <c r="B17" s="88">
        <f t="shared" si="0"/>
        <v>0.47999999999999976</v>
      </c>
    </row>
    <row r="18" spans="1:2" x14ac:dyDescent="0.25">
      <c r="A18" s="88">
        <f t="shared" si="1"/>
        <v>0.49999999999999989</v>
      </c>
      <c r="B18" s="88">
        <f t="shared" si="0"/>
        <v>0.74999999999999967</v>
      </c>
    </row>
    <row r="19" spans="1:2" x14ac:dyDescent="0.25">
      <c r="A19" s="88">
        <f t="shared" si="1"/>
        <v>0.59999999999999987</v>
      </c>
      <c r="B19" s="88">
        <f t="shared" si="0"/>
        <v>1.0799999999999994</v>
      </c>
    </row>
    <row r="20" spans="1:2" x14ac:dyDescent="0.25">
      <c r="A20" s="88">
        <f t="shared" si="1"/>
        <v>0.69999999999999984</v>
      </c>
      <c r="B20" s="88">
        <f t="shared" si="0"/>
        <v>1.4699999999999993</v>
      </c>
    </row>
    <row r="21" spans="1:2" x14ac:dyDescent="0.25">
      <c r="A21" s="88">
        <f t="shared" si="1"/>
        <v>0.79999999999999982</v>
      </c>
      <c r="B21" s="88">
        <f t="shared" si="0"/>
        <v>1.919999999999999</v>
      </c>
    </row>
    <row r="22" spans="1:2" x14ac:dyDescent="0.25">
      <c r="A22" s="88">
        <f t="shared" si="1"/>
        <v>0.8999999999999998</v>
      </c>
      <c r="B22" s="88">
        <f t="shared" si="0"/>
        <v>2.4299999999999988</v>
      </c>
    </row>
    <row r="23" spans="1:2" x14ac:dyDescent="0.25">
      <c r="A23" s="88">
        <f t="shared" si="1"/>
        <v>0.99999999999999978</v>
      </c>
      <c r="B23" s="88">
        <f t="shared" si="0"/>
        <v>2.9999999999999987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22" sqref="D22"/>
    </sheetView>
  </sheetViews>
  <sheetFormatPr defaultColWidth="14.42578125" defaultRowHeight="15" customHeight="1" x14ac:dyDescent="0.25"/>
  <cols>
    <col min="1" max="3" width="26.7109375" style="1" customWidth="1"/>
    <col min="4" max="26" width="8.7109375" style="1" customWidth="1"/>
    <col min="27" max="16384" width="14.42578125" style="1"/>
  </cols>
  <sheetData>
    <row r="1" spans="1:4" x14ac:dyDescent="0.25">
      <c r="A1" s="92" t="s">
        <v>92</v>
      </c>
      <c r="B1" s="99"/>
      <c r="C1" s="93"/>
      <c r="D1" s="55"/>
    </row>
    <row r="2" spans="1:4" x14ac:dyDescent="0.25">
      <c r="A2" s="58" t="s">
        <v>91</v>
      </c>
      <c r="B2" s="59" t="s">
        <v>90</v>
      </c>
      <c r="C2" s="59" t="s">
        <v>89</v>
      </c>
      <c r="D2" s="55"/>
    </row>
    <row r="3" spans="1:4" x14ac:dyDescent="0.25">
      <c r="A3" s="58" t="s">
        <v>88</v>
      </c>
      <c r="B3" s="57">
        <v>178684</v>
      </c>
      <c r="C3" s="57">
        <v>11022</v>
      </c>
      <c r="D3" s="55"/>
    </row>
    <row r="4" spans="1:4" x14ac:dyDescent="0.25">
      <c r="A4" s="58" t="s">
        <v>87</v>
      </c>
      <c r="B4" s="57">
        <v>91655</v>
      </c>
      <c r="C4" s="57">
        <v>8742</v>
      </c>
      <c r="D4" s="55"/>
    </row>
    <row r="5" spans="1:4" x14ac:dyDescent="0.25">
      <c r="A5" s="58" t="s">
        <v>86</v>
      </c>
      <c r="B5" s="57">
        <v>76174</v>
      </c>
      <c r="C5" s="57">
        <v>7729</v>
      </c>
      <c r="D5" s="55"/>
    </row>
    <row r="6" spans="1:4" x14ac:dyDescent="0.25">
      <c r="A6" s="58" t="s">
        <v>85</v>
      </c>
      <c r="B6" s="57">
        <v>14756</v>
      </c>
      <c r="C6" s="57">
        <v>5527</v>
      </c>
      <c r="D6" s="55"/>
    </row>
    <row r="7" spans="1:4" x14ac:dyDescent="0.25">
      <c r="A7" s="56"/>
      <c r="B7" s="56"/>
      <c r="C7" s="56"/>
      <c r="D7" s="55"/>
    </row>
    <row r="8" spans="1:4" x14ac:dyDescent="0.25">
      <c r="A8" s="55"/>
      <c r="B8" s="55"/>
      <c r="C8" s="55"/>
      <c r="D8" s="55"/>
    </row>
    <row r="9" spans="1:4" x14ac:dyDescent="0.25">
      <c r="A9" s="55"/>
      <c r="B9" s="55"/>
      <c r="C9" s="55"/>
      <c r="D9" s="55"/>
    </row>
    <row r="10" spans="1:4" x14ac:dyDescent="0.25">
      <c r="A10" s="55"/>
      <c r="B10" s="55"/>
      <c r="C10" s="55"/>
      <c r="D10" s="55"/>
    </row>
    <row r="11" spans="1:4" x14ac:dyDescent="0.25">
      <c r="A11" s="55"/>
      <c r="B11" s="55"/>
      <c r="C11" s="55"/>
      <c r="D11" s="55"/>
    </row>
    <row r="12" spans="1:4" x14ac:dyDescent="0.25">
      <c r="A12" s="55"/>
      <c r="B12" s="55"/>
      <c r="C12" s="55"/>
      <c r="D12" s="55"/>
    </row>
    <row r="13" spans="1:4" x14ac:dyDescent="0.25">
      <c r="A13" s="55"/>
      <c r="B13" s="55"/>
      <c r="C13" s="55"/>
      <c r="D13" s="55"/>
    </row>
    <row r="14" spans="1:4" x14ac:dyDescent="0.25">
      <c r="A14" s="55"/>
      <c r="B14" s="55"/>
      <c r="C14" s="55"/>
      <c r="D14" s="55"/>
    </row>
    <row r="15" spans="1:4" x14ac:dyDescent="0.25">
      <c r="A15" s="55"/>
      <c r="B15" s="55"/>
      <c r="C15" s="55"/>
      <c r="D15" s="55"/>
    </row>
    <row r="16" spans="1:4" x14ac:dyDescent="0.25">
      <c r="A16" s="55"/>
      <c r="B16" s="55"/>
      <c r="C16" s="55"/>
      <c r="D16" s="55"/>
    </row>
    <row r="17" spans="1:4" x14ac:dyDescent="0.25">
      <c r="A17" s="55"/>
      <c r="B17" s="55"/>
      <c r="C17" s="55"/>
      <c r="D17" s="55"/>
    </row>
    <row r="18" spans="1:4" x14ac:dyDescent="0.25">
      <c r="A18" s="55"/>
      <c r="B18" s="55"/>
      <c r="C18" s="55"/>
      <c r="D18" s="55"/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D22" sqref="D22"/>
    </sheetView>
  </sheetViews>
  <sheetFormatPr defaultColWidth="14.42578125" defaultRowHeight="15" customHeight="1" x14ac:dyDescent="0.25"/>
  <cols>
    <col min="1" max="1" width="18.7109375" style="1" customWidth="1"/>
    <col min="2" max="3" width="26.7109375" style="1" customWidth="1"/>
    <col min="4" max="7" width="26.85546875" style="1" customWidth="1"/>
    <col min="8" max="26" width="8.7109375" style="1" customWidth="1"/>
    <col min="27" max="16384" width="14.42578125" style="1"/>
  </cols>
  <sheetData>
    <row r="1" spans="1:8" ht="30" customHeight="1" x14ac:dyDescent="0.25">
      <c r="A1" s="68" t="s">
        <v>101</v>
      </c>
      <c r="B1" s="67" t="s">
        <v>83</v>
      </c>
      <c r="C1" s="67" t="s">
        <v>100</v>
      </c>
      <c r="D1" s="66" t="s">
        <v>13</v>
      </c>
      <c r="E1" s="66" t="s">
        <v>51</v>
      </c>
      <c r="F1" s="66" t="s">
        <v>37</v>
      </c>
      <c r="G1" s="66" t="s">
        <v>99</v>
      </c>
      <c r="H1" s="30"/>
    </row>
    <row r="2" spans="1:8" x14ac:dyDescent="0.25">
      <c r="A2" s="64">
        <v>1</v>
      </c>
      <c r="B2" s="63" t="s">
        <v>98</v>
      </c>
      <c r="C2" s="60">
        <v>5</v>
      </c>
      <c r="D2" s="62">
        <v>4</v>
      </c>
      <c r="E2" s="60">
        <v>5</v>
      </c>
      <c r="F2" s="60">
        <v>5</v>
      </c>
      <c r="G2" s="62">
        <v>4</v>
      </c>
      <c r="H2" s="30"/>
    </row>
    <row r="3" spans="1:8" x14ac:dyDescent="0.25">
      <c r="A3" s="64">
        <v>2</v>
      </c>
      <c r="B3" s="63" t="s">
        <v>97</v>
      </c>
      <c r="C3" s="62">
        <v>4</v>
      </c>
      <c r="D3" s="60">
        <v>5</v>
      </c>
      <c r="E3" s="60">
        <v>5</v>
      </c>
      <c r="F3" s="61">
        <v>3</v>
      </c>
      <c r="G3" s="60">
        <v>5</v>
      </c>
      <c r="H3" s="30"/>
    </row>
    <row r="4" spans="1:8" x14ac:dyDescent="0.25">
      <c r="A4" s="64">
        <v>3</v>
      </c>
      <c r="B4" s="63" t="s">
        <v>96</v>
      </c>
      <c r="C4" s="60">
        <v>5</v>
      </c>
      <c r="D4" s="60">
        <v>5</v>
      </c>
      <c r="E4" s="65">
        <v>5</v>
      </c>
      <c r="F4" s="60">
        <v>5</v>
      </c>
      <c r="G4" s="62">
        <v>4</v>
      </c>
      <c r="H4" s="30"/>
    </row>
    <row r="5" spans="1:8" x14ac:dyDescent="0.25">
      <c r="A5" s="64">
        <v>4</v>
      </c>
      <c r="B5" s="63" t="s">
        <v>95</v>
      </c>
      <c r="C5" s="62">
        <v>4</v>
      </c>
      <c r="D5" s="60">
        <v>5</v>
      </c>
      <c r="E5" s="62">
        <v>4</v>
      </c>
      <c r="F5" s="62">
        <v>4</v>
      </c>
      <c r="G5" s="61">
        <v>3</v>
      </c>
      <c r="H5" s="30"/>
    </row>
    <row r="6" spans="1:8" x14ac:dyDescent="0.25">
      <c r="A6" s="64">
        <v>5</v>
      </c>
      <c r="B6" s="63" t="s">
        <v>94</v>
      </c>
      <c r="C6" s="61">
        <v>3</v>
      </c>
      <c r="D6" s="61">
        <v>3</v>
      </c>
      <c r="E6" s="60">
        <v>5</v>
      </c>
      <c r="F6" s="60">
        <v>5</v>
      </c>
      <c r="G6" s="61">
        <v>3</v>
      </c>
      <c r="H6" s="30"/>
    </row>
    <row r="7" spans="1:8" x14ac:dyDescent="0.25">
      <c r="A7" s="64">
        <v>6</v>
      </c>
      <c r="B7" s="63" t="s">
        <v>93</v>
      </c>
      <c r="C7" s="62">
        <v>4</v>
      </c>
      <c r="D7" s="62">
        <v>4</v>
      </c>
      <c r="E7" s="60">
        <v>5</v>
      </c>
      <c r="F7" s="61">
        <v>3</v>
      </c>
      <c r="G7" s="60">
        <v>5</v>
      </c>
      <c r="H7" s="30"/>
    </row>
    <row r="8" spans="1:8" x14ac:dyDescent="0.25">
      <c r="A8" s="34"/>
      <c r="B8" s="34"/>
      <c r="C8" s="34"/>
      <c r="D8" s="34"/>
      <c r="E8" s="34"/>
      <c r="F8" s="34"/>
      <c r="G8" s="34"/>
      <c r="H8" s="30"/>
    </row>
    <row r="9" spans="1:8" x14ac:dyDescent="0.25">
      <c r="A9" s="34"/>
      <c r="B9" s="34"/>
      <c r="C9" s="34"/>
      <c r="D9" s="34"/>
      <c r="E9" s="34"/>
      <c r="F9" s="34"/>
      <c r="G9" s="34"/>
      <c r="H9" s="30"/>
    </row>
    <row r="10" spans="1:8" x14ac:dyDescent="0.25">
      <c r="A10" s="34"/>
      <c r="B10" s="34"/>
      <c r="C10" s="34"/>
      <c r="D10" s="34"/>
      <c r="E10" s="34"/>
      <c r="F10" s="34"/>
      <c r="G10" s="34"/>
      <c r="H10" s="30"/>
    </row>
    <row r="11" spans="1:8" x14ac:dyDescent="0.25">
      <c r="A11" s="34"/>
      <c r="B11" s="34"/>
      <c r="C11" s="34"/>
      <c r="D11" s="34"/>
      <c r="E11" s="34"/>
      <c r="F11" s="34"/>
      <c r="G11" s="34"/>
      <c r="H11" s="30"/>
    </row>
    <row r="12" spans="1:8" x14ac:dyDescent="0.25">
      <c r="A12" s="34"/>
      <c r="B12" s="34"/>
      <c r="C12" s="34"/>
      <c r="D12" s="34"/>
      <c r="E12" s="34"/>
      <c r="F12" s="34"/>
      <c r="G12" s="34"/>
      <c r="H12" s="30"/>
    </row>
    <row r="13" spans="1:8" x14ac:dyDescent="0.25">
      <c r="A13" s="34"/>
      <c r="B13" s="34"/>
      <c r="C13" s="34"/>
      <c r="D13" s="34"/>
      <c r="E13" s="34"/>
      <c r="F13" s="34"/>
      <c r="G13" s="34"/>
      <c r="H13" s="30"/>
    </row>
    <row r="14" spans="1:8" x14ac:dyDescent="0.25">
      <c r="A14" s="34"/>
      <c r="B14" s="34"/>
      <c r="C14" s="34"/>
      <c r="D14" s="34"/>
      <c r="E14" s="34"/>
      <c r="F14" s="34"/>
      <c r="G14" s="34"/>
      <c r="H14" s="30"/>
    </row>
    <row r="15" spans="1:8" x14ac:dyDescent="0.25">
      <c r="A15" s="14"/>
      <c r="B15" s="14"/>
      <c r="C15" s="14"/>
      <c r="D15" s="14"/>
      <c r="E15" s="14"/>
      <c r="F15" s="14"/>
      <c r="G15" s="14"/>
    </row>
    <row r="16" spans="1:8" x14ac:dyDescent="0.25">
      <c r="A16" s="14"/>
      <c r="B16" s="14"/>
      <c r="C16" s="14"/>
      <c r="D16" s="14"/>
      <c r="E16" s="14"/>
      <c r="F16" s="14"/>
      <c r="G16" s="14"/>
    </row>
    <row r="17" spans="1:7" x14ac:dyDescent="0.25">
      <c r="A17" s="14"/>
      <c r="B17" s="14"/>
      <c r="C17" s="14"/>
      <c r="D17" s="14"/>
      <c r="E17" s="14"/>
      <c r="F17" s="14"/>
      <c r="G17" s="14"/>
    </row>
    <row r="18" spans="1:7" x14ac:dyDescent="0.25">
      <c r="A18" s="14"/>
      <c r="B18" s="14"/>
      <c r="C18" s="14"/>
      <c r="D18" s="14"/>
      <c r="E18" s="14"/>
      <c r="F18" s="14"/>
      <c r="G18" s="14"/>
    </row>
    <row r="19" spans="1:7" x14ac:dyDescent="0.25">
      <c r="A19" s="14"/>
      <c r="B19" s="14"/>
      <c r="C19" s="14"/>
      <c r="D19" s="14"/>
      <c r="E19" s="14"/>
      <c r="F19" s="14"/>
      <c r="G19" s="14"/>
    </row>
    <row r="20" spans="1:7" x14ac:dyDescent="0.25">
      <c r="A20" s="14"/>
      <c r="B20" s="14"/>
      <c r="C20" s="14"/>
      <c r="D20" s="14"/>
      <c r="E20" s="14"/>
      <c r="F20" s="14"/>
      <c r="G20" s="14"/>
    </row>
    <row r="21" spans="1:7" ht="15.75" customHeight="1" x14ac:dyDescent="0.25">
      <c r="A21" s="14"/>
      <c r="B21" s="14"/>
      <c r="C21" s="14"/>
      <c r="D21" s="14"/>
      <c r="E21" s="14"/>
      <c r="F21" s="14"/>
      <c r="G21" s="14"/>
    </row>
    <row r="22" spans="1:7" ht="15.75" customHeight="1" x14ac:dyDescent="0.25">
      <c r="A22" s="14"/>
      <c r="B22" s="14"/>
      <c r="C22" s="14"/>
      <c r="D22" s="14"/>
      <c r="E22" s="14"/>
      <c r="F22" s="14"/>
      <c r="G22" s="14"/>
    </row>
    <row r="23" spans="1:7" ht="15.75" customHeight="1" x14ac:dyDescent="0.25">
      <c r="A23" s="14"/>
      <c r="B23" s="14"/>
      <c r="C23" s="14"/>
      <c r="D23" s="14"/>
      <c r="E23" s="14"/>
      <c r="F23" s="14"/>
      <c r="G23" s="14"/>
    </row>
    <row r="24" spans="1:7" ht="15.75" customHeight="1" x14ac:dyDescent="0.25">
      <c r="A24" s="14"/>
      <c r="B24" s="14"/>
      <c r="C24" s="14"/>
      <c r="D24" s="14"/>
      <c r="E24" s="14"/>
      <c r="F24" s="14"/>
      <c r="G24" s="14"/>
    </row>
    <row r="25" spans="1:7" ht="15.75" customHeight="1" x14ac:dyDescent="0.25">
      <c r="A25" s="14"/>
      <c r="B25" s="14"/>
      <c r="C25" s="14"/>
      <c r="D25" s="14"/>
      <c r="E25" s="14"/>
      <c r="F25" s="14"/>
      <c r="G25" s="14"/>
    </row>
    <row r="26" spans="1:7" ht="15.75" customHeight="1" x14ac:dyDescent="0.25">
      <c r="A26" s="14"/>
      <c r="B26" s="14"/>
      <c r="C26" s="14"/>
      <c r="D26" s="14"/>
      <c r="E26" s="14"/>
      <c r="F26" s="14"/>
      <c r="G26" s="14"/>
    </row>
    <row r="27" spans="1:7" ht="15.75" customHeight="1" x14ac:dyDescent="0.25">
      <c r="A27" s="14"/>
      <c r="B27" s="14"/>
      <c r="C27" s="14"/>
      <c r="D27" s="14"/>
      <c r="E27" s="14"/>
      <c r="F27" s="14"/>
      <c r="G27" s="14"/>
    </row>
    <row r="28" spans="1:7" ht="15.75" customHeight="1" x14ac:dyDescent="0.25">
      <c r="A28" s="14"/>
      <c r="B28" s="14"/>
      <c r="C28" s="14"/>
      <c r="D28" s="14"/>
      <c r="E28" s="14"/>
      <c r="F28" s="14"/>
      <c r="G28" s="14"/>
    </row>
    <row r="29" spans="1:7" ht="15.75" customHeight="1" x14ac:dyDescent="0.25">
      <c r="A29" s="14"/>
      <c r="B29" s="14"/>
      <c r="C29" s="14"/>
      <c r="D29" s="14"/>
      <c r="E29" s="14"/>
      <c r="F29" s="14"/>
      <c r="G29" s="14"/>
    </row>
    <row r="30" spans="1:7" ht="15.75" customHeight="1" x14ac:dyDescent="0.25">
      <c r="A30" s="14"/>
      <c r="B30" s="14"/>
      <c r="C30" s="14"/>
      <c r="D30" s="14"/>
      <c r="E30" s="14"/>
      <c r="F30" s="14"/>
      <c r="G30" s="14"/>
    </row>
    <row r="31" spans="1:7" ht="15.75" customHeight="1" x14ac:dyDescent="0.25">
      <c r="A31" s="14"/>
      <c r="B31" s="14"/>
      <c r="C31" s="14"/>
      <c r="D31" s="14"/>
      <c r="E31" s="14"/>
      <c r="F31" s="14"/>
      <c r="G31" s="14"/>
    </row>
    <row r="32" spans="1:7" ht="15.75" customHeight="1" x14ac:dyDescent="0.25">
      <c r="A32" s="14"/>
      <c r="B32" s="14"/>
      <c r="C32" s="14"/>
      <c r="D32" s="14"/>
      <c r="E32" s="14"/>
      <c r="F32" s="14"/>
      <c r="G32" s="14"/>
    </row>
    <row r="33" spans="1:7" ht="15.75" customHeight="1" x14ac:dyDescent="0.25">
      <c r="A33" s="14"/>
      <c r="B33" s="14"/>
      <c r="C33" s="14"/>
      <c r="D33" s="14"/>
      <c r="E33" s="14"/>
      <c r="F33" s="14"/>
      <c r="G33" s="14"/>
    </row>
    <row r="34" spans="1:7" ht="15.75" customHeight="1" x14ac:dyDescent="0.25">
      <c r="A34" s="14"/>
      <c r="B34" s="14"/>
      <c r="C34" s="14"/>
      <c r="D34" s="14"/>
      <c r="E34" s="14"/>
      <c r="F34" s="14"/>
      <c r="G34" s="14"/>
    </row>
    <row r="35" spans="1:7" ht="15.75" customHeight="1" x14ac:dyDescent="0.25">
      <c r="A35" s="14"/>
      <c r="B35" s="14"/>
      <c r="C35" s="14"/>
      <c r="D35" s="14"/>
      <c r="E35" s="14"/>
      <c r="F35" s="14"/>
      <c r="G35" s="14"/>
    </row>
    <row r="36" spans="1:7" ht="15.75" customHeight="1" x14ac:dyDescent="0.25">
      <c r="A36" s="14"/>
      <c r="B36" s="14"/>
      <c r="C36" s="14"/>
      <c r="D36" s="14"/>
      <c r="E36" s="14"/>
      <c r="F36" s="14"/>
      <c r="G36" s="14"/>
    </row>
    <row r="37" spans="1:7" ht="15.75" customHeight="1" x14ac:dyDescent="0.25">
      <c r="A37" s="14"/>
      <c r="B37" s="14"/>
      <c r="C37" s="14"/>
      <c r="D37" s="14"/>
      <c r="E37" s="14"/>
      <c r="F37" s="14"/>
      <c r="G37" s="14"/>
    </row>
    <row r="38" spans="1:7" ht="15.75" customHeight="1" x14ac:dyDescent="0.25">
      <c r="A38" s="14"/>
      <c r="B38" s="14"/>
      <c r="C38" s="14"/>
      <c r="D38" s="14"/>
      <c r="E38" s="14"/>
      <c r="F38" s="14"/>
      <c r="G38" s="14"/>
    </row>
    <row r="39" spans="1:7" ht="15.75" customHeight="1" x14ac:dyDescent="0.25">
      <c r="A39" s="14"/>
      <c r="B39" s="14"/>
      <c r="C39" s="14"/>
      <c r="D39" s="14"/>
      <c r="E39" s="14"/>
      <c r="F39" s="14"/>
      <c r="G39" s="14"/>
    </row>
    <row r="40" spans="1:7" ht="15.75" customHeight="1" x14ac:dyDescent="0.25">
      <c r="A40" s="14"/>
      <c r="B40" s="14"/>
      <c r="C40" s="14"/>
      <c r="D40" s="14"/>
      <c r="E40" s="14"/>
      <c r="F40" s="14"/>
      <c r="G40" s="14"/>
    </row>
    <row r="41" spans="1:7" ht="15.75" customHeight="1" x14ac:dyDescent="0.25">
      <c r="A41" s="14"/>
      <c r="B41" s="14"/>
      <c r="C41" s="14"/>
      <c r="D41" s="14"/>
      <c r="E41" s="14"/>
      <c r="F41" s="14"/>
      <c r="G41" s="14"/>
    </row>
    <row r="42" spans="1:7" ht="15.75" customHeight="1" x14ac:dyDescent="0.25">
      <c r="A42" s="14"/>
      <c r="B42" s="14"/>
      <c r="C42" s="14"/>
      <c r="D42" s="14"/>
      <c r="E42" s="14"/>
      <c r="F42" s="14"/>
      <c r="G42" s="14"/>
    </row>
    <row r="43" spans="1:7" ht="15.75" customHeight="1" x14ac:dyDescent="0.25">
      <c r="A43" s="14"/>
      <c r="B43" s="14"/>
      <c r="C43" s="14"/>
      <c r="D43" s="14"/>
      <c r="E43" s="14"/>
      <c r="F43" s="14"/>
      <c r="G43" s="14"/>
    </row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H5" sqref="H5"/>
    </sheetView>
  </sheetViews>
  <sheetFormatPr defaultColWidth="14.42578125" defaultRowHeight="15" customHeight="1" x14ac:dyDescent="0.25"/>
  <cols>
    <col min="1" max="1" width="13.7109375" style="1" customWidth="1"/>
    <col min="2" max="4" width="8.7109375" style="1" customWidth="1"/>
    <col min="5" max="5" width="13.7109375" style="1" customWidth="1"/>
    <col min="6" max="6" width="14" style="1" customWidth="1"/>
    <col min="7" max="26" width="8.7109375" style="1" customWidth="1"/>
    <col min="27" max="16384" width="14.42578125" style="1"/>
  </cols>
  <sheetData>
    <row r="1" spans="1:7" x14ac:dyDescent="0.25">
      <c r="A1" s="115" t="s">
        <v>16</v>
      </c>
      <c r="B1" s="116"/>
      <c r="C1" s="116"/>
      <c r="D1" s="116"/>
      <c r="E1" s="116"/>
      <c r="F1" s="117"/>
      <c r="G1" s="2"/>
    </row>
    <row r="2" spans="1:7" ht="61.5" customHeight="1" x14ac:dyDescent="0.25">
      <c r="A2" s="6" t="s">
        <v>15</v>
      </c>
      <c r="B2" s="8" t="s">
        <v>14</v>
      </c>
      <c r="C2" s="7" t="s">
        <v>13</v>
      </c>
      <c r="D2" s="7" t="s">
        <v>12</v>
      </c>
      <c r="E2" s="6" t="s">
        <v>11</v>
      </c>
      <c r="F2" s="6" t="s">
        <v>10</v>
      </c>
      <c r="G2" s="2"/>
    </row>
    <row r="3" spans="1:7" x14ac:dyDescent="0.25">
      <c r="A3" s="3" t="s">
        <v>9</v>
      </c>
      <c r="B3" s="4">
        <v>5</v>
      </c>
      <c r="C3" s="4">
        <v>4</v>
      </c>
      <c r="D3" s="4">
        <v>3</v>
      </c>
      <c r="E3" s="3">
        <f>SUM(B3,C3,D3)</f>
        <v>12</v>
      </c>
      <c r="F3" s="3">
        <f t="shared" ref="F3:F12" si="0">AVERAGE(B3:D3)</f>
        <v>4</v>
      </c>
      <c r="G3" s="2"/>
    </row>
    <row r="4" spans="1:7" ht="30" x14ac:dyDescent="0.25">
      <c r="A4" s="5" t="s">
        <v>8</v>
      </c>
      <c r="B4" s="4">
        <v>4</v>
      </c>
      <c r="C4" s="4">
        <v>5</v>
      </c>
      <c r="D4" s="4">
        <v>4</v>
      </c>
      <c r="E4" s="3">
        <f>SUM(B4,C4,D4)</f>
        <v>13</v>
      </c>
      <c r="F4" s="3">
        <f t="shared" si="0"/>
        <v>4.333333333333333</v>
      </c>
      <c r="G4" s="2"/>
    </row>
    <row r="5" spans="1:7" x14ac:dyDescent="0.25">
      <c r="A5" s="5" t="s">
        <v>7</v>
      </c>
      <c r="B5" s="4">
        <v>4</v>
      </c>
      <c r="C5" s="4">
        <v>5</v>
      </c>
      <c r="D5" s="4">
        <v>4</v>
      </c>
      <c r="E5" s="3">
        <f>SUM(D5,C5,B5)</f>
        <v>13</v>
      </c>
      <c r="F5" s="3">
        <f t="shared" si="0"/>
        <v>4.333333333333333</v>
      </c>
      <c r="G5" s="2"/>
    </row>
    <row r="6" spans="1:7" ht="30" x14ac:dyDescent="0.25">
      <c r="A6" s="5" t="s">
        <v>6</v>
      </c>
      <c r="B6" s="4">
        <v>3</v>
      </c>
      <c r="C6" s="4">
        <v>5</v>
      </c>
      <c r="D6" s="4">
        <v>5</v>
      </c>
      <c r="E6" s="3">
        <f>SUM(D6,C6,B6)</f>
        <v>13</v>
      </c>
      <c r="F6" s="3">
        <f t="shared" si="0"/>
        <v>4.333333333333333</v>
      </c>
      <c r="G6" s="2"/>
    </row>
    <row r="7" spans="1:7" x14ac:dyDescent="0.25">
      <c r="A7" s="5" t="s">
        <v>5</v>
      </c>
      <c r="B7" s="4">
        <v>3</v>
      </c>
      <c r="C7" s="4">
        <v>2</v>
      </c>
      <c r="D7" s="4">
        <v>0</v>
      </c>
      <c r="E7" s="3">
        <f>SUM(D7,C7,B7)</f>
        <v>5</v>
      </c>
      <c r="F7" s="3">
        <f t="shared" si="0"/>
        <v>1.6666666666666667</v>
      </c>
      <c r="G7" s="2"/>
    </row>
    <row r="8" spans="1:7" x14ac:dyDescent="0.25">
      <c r="A8" s="5" t="s">
        <v>4</v>
      </c>
      <c r="B8" s="4">
        <v>4</v>
      </c>
      <c r="C8" s="4">
        <v>3</v>
      </c>
      <c r="D8" s="4">
        <v>2</v>
      </c>
      <c r="E8" s="3">
        <f>SUM(D8,C8,B8)</f>
        <v>9</v>
      </c>
      <c r="F8" s="3">
        <f t="shared" si="0"/>
        <v>3</v>
      </c>
      <c r="G8" s="2"/>
    </row>
    <row r="9" spans="1:7" ht="30" x14ac:dyDescent="0.25">
      <c r="A9" s="5" t="s">
        <v>3</v>
      </c>
      <c r="B9" s="4">
        <v>5</v>
      </c>
      <c r="C9" s="4">
        <v>5</v>
      </c>
      <c r="D9" s="4">
        <v>5</v>
      </c>
      <c r="E9" s="3">
        <f>SUM(B9,C9,D9)</f>
        <v>15</v>
      </c>
      <c r="F9" s="3">
        <f t="shared" si="0"/>
        <v>5</v>
      </c>
      <c r="G9" s="2"/>
    </row>
    <row r="10" spans="1:7" ht="30" x14ac:dyDescent="0.25">
      <c r="A10" s="5" t="s">
        <v>2</v>
      </c>
      <c r="B10" s="4">
        <v>4</v>
      </c>
      <c r="C10" s="4">
        <v>3</v>
      </c>
      <c r="D10" s="4">
        <v>4</v>
      </c>
      <c r="E10" s="3">
        <f>SUM(B10,C10,D10)</f>
        <v>11</v>
      </c>
      <c r="F10" s="3">
        <f t="shared" si="0"/>
        <v>3.6666666666666665</v>
      </c>
      <c r="G10" s="2"/>
    </row>
    <row r="11" spans="1:7" x14ac:dyDescent="0.25">
      <c r="A11" s="3" t="s">
        <v>1</v>
      </c>
      <c r="B11" s="4">
        <v>4</v>
      </c>
      <c r="C11" s="4">
        <v>4</v>
      </c>
      <c r="D11" s="4">
        <v>4</v>
      </c>
      <c r="E11" s="3">
        <f>SUM(B11,C11,D11)</f>
        <v>12</v>
      </c>
      <c r="F11" s="3">
        <f t="shared" si="0"/>
        <v>4</v>
      </c>
      <c r="G11" s="2"/>
    </row>
    <row r="12" spans="1:7" x14ac:dyDescent="0.25">
      <c r="A12" s="5" t="s">
        <v>0</v>
      </c>
      <c r="B12" s="4">
        <v>3</v>
      </c>
      <c r="C12" s="4">
        <v>4</v>
      </c>
      <c r="D12" s="4">
        <v>4</v>
      </c>
      <c r="E12" s="3">
        <f>SUM(B12,C12,D12)</f>
        <v>11</v>
      </c>
      <c r="F12" s="3">
        <f t="shared" si="0"/>
        <v>3.6666666666666665</v>
      </c>
      <c r="G12" s="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F1"/>
  </mergeCells>
  <pageMargins left="0.7" right="0.7" top="0.75" bottom="0.75" header="0" footer="0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sqref="A1:F2"/>
    </sheetView>
  </sheetViews>
  <sheetFormatPr defaultColWidth="14.42578125" defaultRowHeight="15" customHeight="1" x14ac:dyDescent="0.25"/>
  <cols>
    <col min="1" max="1" width="14" style="1" customWidth="1"/>
    <col min="2" max="4" width="8.7109375" style="1" customWidth="1"/>
    <col min="5" max="5" width="13.42578125" style="1" customWidth="1"/>
    <col min="6" max="6" width="13.85546875" style="1" customWidth="1"/>
    <col min="7" max="26" width="8.7109375" style="1" customWidth="1"/>
    <col min="27" max="16384" width="14.42578125" style="1"/>
  </cols>
  <sheetData>
    <row r="1" spans="1:6" x14ac:dyDescent="0.25">
      <c r="A1" s="115" t="s">
        <v>16</v>
      </c>
      <c r="B1" s="116"/>
      <c r="C1" s="116"/>
      <c r="D1" s="116"/>
      <c r="E1" s="116"/>
      <c r="F1" s="117"/>
    </row>
    <row r="2" spans="1:6" ht="63.75" x14ac:dyDescent="0.25">
      <c r="A2" s="6" t="s">
        <v>15</v>
      </c>
      <c r="B2" s="8" t="s">
        <v>14</v>
      </c>
      <c r="C2" s="7" t="s">
        <v>13</v>
      </c>
      <c r="D2" s="7" t="s">
        <v>12</v>
      </c>
      <c r="E2" s="6" t="s">
        <v>11</v>
      </c>
      <c r="F2" s="6" t="s">
        <v>10</v>
      </c>
    </row>
    <row r="3" spans="1:6" x14ac:dyDescent="0.25">
      <c r="A3" s="3" t="s">
        <v>9</v>
      </c>
      <c r="B3" s="4">
        <v>5</v>
      </c>
      <c r="C3" s="4">
        <v>4</v>
      </c>
      <c r="D3" s="4">
        <v>3</v>
      </c>
      <c r="E3" s="3">
        <f>SUM(B3,C3,D3)</f>
        <v>12</v>
      </c>
      <c r="F3" s="3">
        <f t="shared" ref="F3:F12" si="0">AVERAGE(B3:D3)</f>
        <v>4</v>
      </c>
    </row>
    <row r="4" spans="1:6" ht="28.5" customHeight="1" x14ac:dyDescent="0.25">
      <c r="A4" s="5" t="s">
        <v>8</v>
      </c>
      <c r="B4" s="4">
        <v>4</v>
      </c>
      <c r="C4" s="4">
        <v>5</v>
      </c>
      <c r="D4" s="4">
        <v>4</v>
      </c>
      <c r="E4" s="3">
        <f>SUM(B4,C4,D4)</f>
        <v>13</v>
      </c>
      <c r="F4" s="9">
        <f t="shared" si="0"/>
        <v>4.333333333333333</v>
      </c>
    </row>
    <row r="5" spans="1:6" ht="15" customHeight="1" x14ac:dyDescent="0.25">
      <c r="A5" s="5" t="s">
        <v>7</v>
      </c>
      <c r="B5" s="4">
        <v>4</v>
      </c>
      <c r="C5" s="4">
        <v>5</v>
      </c>
      <c r="D5" s="4">
        <v>4</v>
      </c>
      <c r="E5" s="3">
        <f>SUM(D5,C5,B5)</f>
        <v>13</v>
      </c>
      <c r="F5" s="9">
        <f t="shared" si="0"/>
        <v>4.333333333333333</v>
      </c>
    </row>
    <row r="6" spans="1:6" ht="30" x14ac:dyDescent="0.25">
      <c r="A6" s="5" t="s">
        <v>6</v>
      </c>
      <c r="B6" s="4">
        <v>3</v>
      </c>
      <c r="C6" s="4">
        <v>5</v>
      </c>
      <c r="D6" s="4">
        <v>5</v>
      </c>
      <c r="E6" s="3">
        <f>SUM(D6,C6,B6)</f>
        <v>13</v>
      </c>
      <c r="F6" s="9">
        <f t="shared" si="0"/>
        <v>4.333333333333333</v>
      </c>
    </row>
    <row r="7" spans="1:6" ht="13.5" customHeight="1" x14ac:dyDescent="0.25">
      <c r="A7" s="5" t="s">
        <v>5</v>
      </c>
      <c r="B7" s="4">
        <v>3</v>
      </c>
      <c r="C7" s="4">
        <v>2</v>
      </c>
      <c r="D7" s="4">
        <v>0</v>
      </c>
      <c r="E7" s="3">
        <f>SUM(D7,C7,B7)</f>
        <v>5</v>
      </c>
      <c r="F7" s="9">
        <f t="shared" si="0"/>
        <v>1.6666666666666667</v>
      </c>
    </row>
    <row r="8" spans="1:6" ht="13.5" customHeight="1" x14ac:dyDescent="0.25">
      <c r="A8" s="5" t="s">
        <v>4</v>
      </c>
      <c r="B8" s="4">
        <v>4</v>
      </c>
      <c r="C8" s="4">
        <v>3</v>
      </c>
      <c r="D8" s="4">
        <v>2</v>
      </c>
      <c r="E8" s="3">
        <f>SUM(D8,C8,B8)</f>
        <v>9</v>
      </c>
      <c r="F8" s="3">
        <f t="shared" si="0"/>
        <v>3</v>
      </c>
    </row>
    <row r="9" spans="1:6" ht="30" x14ac:dyDescent="0.25">
      <c r="A9" s="5" t="s">
        <v>3</v>
      </c>
      <c r="B9" s="4">
        <v>5</v>
      </c>
      <c r="C9" s="4">
        <v>5</v>
      </c>
      <c r="D9" s="4">
        <v>5</v>
      </c>
      <c r="E9" s="3">
        <f>SUM(B9,C9,D9)</f>
        <v>15</v>
      </c>
      <c r="F9" s="3">
        <f t="shared" si="0"/>
        <v>5</v>
      </c>
    </row>
    <row r="10" spans="1:6" ht="30" x14ac:dyDescent="0.25">
      <c r="A10" s="5" t="s">
        <v>2</v>
      </c>
      <c r="B10" s="4">
        <v>4</v>
      </c>
      <c r="C10" s="4">
        <v>3</v>
      </c>
      <c r="D10" s="4">
        <v>4</v>
      </c>
      <c r="E10" s="3">
        <f>SUM(B10,C10,D10)</f>
        <v>11</v>
      </c>
      <c r="F10" s="9">
        <f t="shared" si="0"/>
        <v>3.6666666666666665</v>
      </c>
    </row>
    <row r="11" spans="1:6" x14ac:dyDescent="0.25">
      <c r="A11" s="3" t="s">
        <v>1</v>
      </c>
      <c r="B11" s="4">
        <v>4</v>
      </c>
      <c r="C11" s="4">
        <v>4</v>
      </c>
      <c r="D11" s="4">
        <v>4</v>
      </c>
      <c r="E11" s="3">
        <f>SUM(B11,C11,D11)</f>
        <v>12</v>
      </c>
      <c r="F11" s="3">
        <f t="shared" si="0"/>
        <v>4</v>
      </c>
    </row>
    <row r="12" spans="1:6" ht="14.25" customHeight="1" x14ac:dyDescent="0.25">
      <c r="A12" s="5" t="s">
        <v>0</v>
      </c>
      <c r="B12" s="4">
        <v>3</v>
      </c>
      <c r="C12" s="4">
        <v>4</v>
      </c>
      <c r="D12" s="4">
        <v>4</v>
      </c>
      <c r="E12" s="3">
        <f>SUM(B12,C12,D12)</f>
        <v>11</v>
      </c>
      <c r="F12" s="9">
        <f t="shared" si="0"/>
        <v>3.6666666666666665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F1"/>
  </mergeCells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E5" sqref="E5"/>
    </sheetView>
  </sheetViews>
  <sheetFormatPr defaultColWidth="14.42578125" defaultRowHeight="15" customHeight="1" x14ac:dyDescent="0.25"/>
  <cols>
    <col min="1" max="1" width="16.140625" style="1" customWidth="1"/>
    <col min="2" max="3" width="13.7109375" style="1" customWidth="1"/>
    <col min="4" max="4" width="14" style="1" customWidth="1"/>
    <col min="5" max="5" width="10.42578125" style="1" customWidth="1"/>
    <col min="6" max="26" width="8.7109375" style="1" customWidth="1"/>
    <col min="27" max="16384" width="14.42578125" style="1"/>
  </cols>
  <sheetData>
    <row r="1" spans="1:5" ht="49.5" customHeight="1" x14ac:dyDescent="0.25">
      <c r="A1" s="16" t="s">
        <v>26</v>
      </c>
      <c r="B1" s="15" t="s">
        <v>25</v>
      </c>
      <c r="C1" s="16" t="s">
        <v>24</v>
      </c>
      <c r="D1" s="15" t="s">
        <v>23</v>
      </c>
      <c r="E1" s="14"/>
    </row>
    <row r="2" spans="1:5" x14ac:dyDescent="0.25">
      <c r="A2" s="13" t="s">
        <v>22</v>
      </c>
      <c r="B2" s="13">
        <v>31.5</v>
      </c>
      <c r="C2" s="13">
        <v>1520</v>
      </c>
      <c r="D2" s="13">
        <v>456</v>
      </c>
      <c r="E2" s="12"/>
    </row>
    <row r="3" spans="1:5" x14ac:dyDescent="0.25">
      <c r="A3" s="13" t="s">
        <v>21</v>
      </c>
      <c r="B3" s="13">
        <v>34</v>
      </c>
      <c r="C3" s="13">
        <v>14701</v>
      </c>
      <c r="D3" s="13">
        <v>773</v>
      </c>
      <c r="E3" s="12"/>
    </row>
    <row r="4" spans="1:5" x14ac:dyDescent="0.25">
      <c r="A4" s="13" t="s">
        <v>20</v>
      </c>
      <c r="B4" s="13">
        <v>68</v>
      </c>
      <c r="C4" s="13">
        <v>80</v>
      </c>
      <c r="D4" s="13">
        <v>1134</v>
      </c>
      <c r="E4" s="12"/>
    </row>
    <row r="5" spans="1:5" x14ac:dyDescent="0.25">
      <c r="A5" s="13" t="s">
        <v>19</v>
      </c>
      <c r="B5" s="13">
        <v>59.6</v>
      </c>
      <c r="C5" s="13">
        <v>288</v>
      </c>
      <c r="D5" s="13">
        <v>177</v>
      </c>
      <c r="E5" s="12"/>
    </row>
    <row r="6" spans="1:5" x14ac:dyDescent="0.25">
      <c r="A6" s="13" t="s">
        <v>18</v>
      </c>
      <c r="B6" s="13">
        <v>51.1</v>
      </c>
      <c r="C6" s="13">
        <v>61</v>
      </c>
      <c r="D6" s="13">
        <v>53</v>
      </c>
      <c r="E6" s="12"/>
    </row>
    <row r="7" spans="1:5" x14ac:dyDescent="0.25">
      <c r="A7" s="13" t="s">
        <v>17</v>
      </c>
      <c r="B7" s="13">
        <v>58</v>
      </c>
      <c r="C7" s="13">
        <v>281</v>
      </c>
      <c r="D7" s="13">
        <v>177</v>
      </c>
      <c r="E7" s="12"/>
    </row>
    <row r="8" spans="1:5" x14ac:dyDescent="0.25">
      <c r="B8" s="11">
        <f>MAX(B2:B7)</f>
        <v>68</v>
      </c>
      <c r="C8" s="11">
        <f>MIN(C2:C6)</f>
        <v>61</v>
      </c>
      <c r="D8" s="10">
        <f>AVERAGE(D2:D7)</f>
        <v>461.66666666666669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F2"/>
    </sheetView>
  </sheetViews>
  <sheetFormatPr defaultColWidth="14.42578125" defaultRowHeight="15" customHeight="1" x14ac:dyDescent="0.25"/>
  <cols>
    <col min="1" max="1" width="4.85546875" style="1" customWidth="1"/>
    <col min="2" max="2" width="18" style="1" customWidth="1"/>
    <col min="3" max="4" width="6.5703125" style="1" customWidth="1"/>
    <col min="5" max="5" width="6.140625" style="1" customWidth="1"/>
    <col min="6" max="6" width="6.7109375" style="1" customWidth="1"/>
    <col min="7" max="7" width="6.42578125" style="1" customWidth="1"/>
    <col min="8" max="9" width="6.140625" style="1" customWidth="1"/>
    <col min="10" max="26" width="8.7109375" style="1" customWidth="1"/>
    <col min="27" max="16384" width="14.42578125" style="1"/>
  </cols>
  <sheetData>
    <row r="1" spans="1:10" ht="18.75" customHeight="1" x14ac:dyDescent="0.25">
      <c r="A1" s="122" t="s">
        <v>41</v>
      </c>
      <c r="B1" s="123" t="s">
        <v>40</v>
      </c>
      <c r="C1" s="118" t="s">
        <v>39</v>
      </c>
      <c r="D1" s="118" t="s">
        <v>38</v>
      </c>
      <c r="E1" s="118" t="s">
        <v>37</v>
      </c>
      <c r="F1" s="118" t="s">
        <v>36</v>
      </c>
      <c r="G1" s="118" t="s">
        <v>13</v>
      </c>
      <c r="H1" s="118" t="s">
        <v>35</v>
      </c>
      <c r="I1" s="118" t="s">
        <v>34</v>
      </c>
      <c r="J1" s="121" t="s">
        <v>33</v>
      </c>
    </row>
    <row r="2" spans="1:10" ht="30" customHeight="1" x14ac:dyDescent="0.25">
      <c r="A2" s="119"/>
      <c r="B2" s="119"/>
      <c r="C2" s="119"/>
      <c r="D2" s="119"/>
      <c r="E2" s="119"/>
      <c r="F2" s="119"/>
      <c r="G2" s="119"/>
      <c r="H2" s="119"/>
      <c r="I2" s="119"/>
      <c r="J2" s="119"/>
    </row>
    <row r="3" spans="1:10" x14ac:dyDescent="0.25">
      <c r="A3" s="21">
        <v>1</v>
      </c>
      <c r="B3" s="20" t="s">
        <v>32</v>
      </c>
      <c r="C3" s="18">
        <v>4</v>
      </c>
      <c r="D3" s="18">
        <v>5</v>
      </c>
      <c r="E3" s="18">
        <v>5</v>
      </c>
      <c r="F3" s="18">
        <v>5</v>
      </c>
      <c r="G3" s="18">
        <v>5</v>
      </c>
      <c r="H3" s="18">
        <v>5</v>
      </c>
      <c r="I3" s="18">
        <v>5</v>
      </c>
      <c r="J3" s="17">
        <f t="shared" ref="J3:J8" si="0">AVERAGE(C3:I3)</f>
        <v>4.8571428571428568</v>
      </c>
    </row>
    <row r="4" spans="1:10" x14ac:dyDescent="0.25">
      <c r="A4" s="21">
        <v>2</v>
      </c>
      <c r="B4" s="20" t="s">
        <v>31</v>
      </c>
      <c r="C4" s="19">
        <v>3</v>
      </c>
      <c r="D4" s="19">
        <v>3</v>
      </c>
      <c r="E4" s="19">
        <v>3</v>
      </c>
      <c r="F4" s="19">
        <v>3</v>
      </c>
      <c r="G4" s="19">
        <v>3</v>
      </c>
      <c r="H4" s="19">
        <v>3</v>
      </c>
      <c r="I4" s="19">
        <v>3</v>
      </c>
      <c r="J4" s="22">
        <f t="shared" si="0"/>
        <v>3</v>
      </c>
    </row>
    <row r="5" spans="1:10" x14ac:dyDescent="0.25">
      <c r="A5" s="21">
        <v>3</v>
      </c>
      <c r="B5" s="20" t="s">
        <v>30</v>
      </c>
      <c r="C5" s="19">
        <v>2</v>
      </c>
      <c r="D5" s="18">
        <v>4</v>
      </c>
      <c r="E5" s="18">
        <v>4</v>
      </c>
      <c r="F5" s="18">
        <v>4</v>
      </c>
      <c r="G5" s="18">
        <v>4</v>
      </c>
      <c r="H5" s="18">
        <v>4</v>
      </c>
      <c r="I5" s="18">
        <v>4</v>
      </c>
      <c r="J5" s="22">
        <f t="shared" si="0"/>
        <v>3.7142857142857144</v>
      </c>
    </row>
    <row r="6" spans="1:10" x14ac:dyDescent="0.25">
      <c r="A6" s="21">
        <v>4</v>
      </c>
      <c r="B6" s="20" t="s">
        <v>29</v>
      </c>
      <c r="C6" s="18">
        <v>4</v>
      </c>
      <c r="D6" s="18">
        <v>4</v>
      </c>
      <c r="E6" s="18">
        <v>5</v>
      </c>
      <c r="F6" s="18">
        <v>5</v>
      </c>
      <c r="G6" s="18">
        <v>5</v>
      </c>
      <c r="H6" s="18">
        <v>5</v>
      </c>
      <c r="I6" s="18">
        <v>5</v>
      </c>
      <c r="J6" s="17">
        <f t="shared" si="0"/>
        <v>4.7142857142857144</v>
      </c>
    </row>
    <row r="7" spans="1:10" x14ac:dyDescent="0.25">
      <c r="A7" s="21">
        <v>5</v>
      </c>
      <c r="B7" s="20" t="s">
        <v>28</v>
      </c>
      <c r="C7" s="19">
        <v>3</v>
      </c>
      <c r="D7" s="18">
        <v>5</v>
      </c>
      <c r="E7" s="18">
        <v>4</v>
      </c>
      <c r="F7" s="18">
        <v>4</v>
      </c>
      <c r="G7" s="18">
        <v>4</v>
      </c>
      <c r="H7" s="18">
        <v>4</v>
      </c>
      <c r="I7" s="18">
        <v>4</v>
      </c>
      <c r="J7" s="17">
        <f t="shared" si="0"/>
        <v>4</v>
      </c>
    </row>
    <row r="8" spans="1:10" x14ac:dyDescent="0.25">
      <c r="A8" s="120" t="s">
        <v>27</v>
      </c>
      <c r="B8" s="93"/>
      <c r="C8" s="19">
        <f t="shared" ref="C8:I8" si="1">AVERAGE(C3:C7)</f>
        <v>3.2</v>
      </c>
      <c r="D8" s="18">
        <f t="shared" si="1"/>
        <v>4.2</v>
      </c>
      <c r="E8" s="18">
        <f t="shared" si="1"/>
        <v>4.2</v>
      </c>
      <c r="F8" s="18">
        <f t="shared" si="1"/>
        <v>4.2</v>
      </c>
      <c r="G8" s="18">
        <f t="shared" si="1"/>
        <v>4.2</v>
      </c>
      <c r="H8" s="18">
        <f t="shared" si="1"/>
        <v>4.2</v>
      </c>
      <c r="I8" s="18">
        <f t="shared" si="1"/>
        <v>4.2</v>
      </c>
      <c r="J8" s="17">
        <f t="shared" si="0"/>
        <v>4.0571428571428569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1">
    <mergeCell ref="G1:G2"/>
    <mergeCell ref="A8:B8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3" sqref="B13"/>
    </sheetView>
  </sheetViews>
  <sheetFormatPr defaultRowHeight="15" x14ac:dyDescent="0.25"/>
  <cols>
    <col min="1" max="16384" width="9.140625" style="88"/>
  </cols>
  <sheetData>
    <row r="1" spans="1:2" x14ac:dyDescent="0.25">
      <c r="B1" s="88">
        <v>0.2</v>
      </c>
    </row>
    <row r="2" spans="1:2" x14ac:dyDescent="0.25">
      <c r="A2" s="88" t="s">
        <v>148</v>
      </c>
      <c r="B2" s="88" t="s">
        <v>147</v>
      </c>
    </row>
    <row r="3" spans="1:2" x14ac:dyDescent="0.25">
      <c r="A3" s="88">
        <v>-2</v>
      </c>
      <c r="B3" s="88">
        <f t="shared" ref="B3:B23" si="0">POWER(A3,3)</f>
        <v>-8</v>
      </c>
    </row>
    <row r="4" spans="1:2" x14ac:dyDescent="0.25">
      <c r="A4" s="88">
        <f t="shared" ref="A4:A23" si="1">A3+$B$1</f>
        <v>-1.8</v>
      </c>
      <c r="B4" s="88">
        <f t="shared" si="0"/>
        <v>-5.8320000000000007</v>
      </c>
    </row>
    <row r="5" spans="1:2" x14ac:dyDescent="0.25">
      <c r="A5" s="88">
        <f t="shared" si="1"/>
        <v>-1.6</v>
      </c>
      <c r="B5" s="88">
        <f t="shared" si="0"/>
        <v>-4.096000000000001</v>
      </c>
    </row>
    <row r="6" spans="1:2" x14ac:dyDescent="0.25">
      <c r="A6" s="88">
        <f t="shared" si="1"/>
        <v>-1.4000000000000001</v>
      </c>
      <c r="B6" s="88">
        <f t="shared" si="0"/>
        <v>-2.7440000000000007</v>
      </c>
    </row>
    <row r="7" spans="1:2" x14ac:dyDescent="0.25">
      <c r="A7" s="88">
        <f t="shared" si="1"/>
        <v>-1.2000000000000002</v>
      </c>
      <c r="B7" s="88">
        <f t="shared" si="0"/>
        <v>-1.7280000000000006</v>
      </c>
    </row>
    <row r="8" spans="1:2" x14ac:dyDescent="0.25">
      <c r="A8" s="88">
        <f t="shared" si="1"/>
        <v>-1.0000000000000002</v>
      </c>
      <c r="B8" s="88">
        <f t="shared" si="0"/>
        <v>-1.0000000000000007</v>
      </c>
    </row>
    <row r="9" spans="1:2" x14ac:dyDescent="0.25">
      <c r="A9" s="88">
        <f t="shared" si="1"/>
        <v>-0.80000000000000027</v>
      </c>
      <c r="B9" s="88">
        <f t="shared" si="0"/>
        <v>-0.51200000000000057</v>
      </c>
    </row>
    <row r="10" spans="1:2" x14ac:dyDescent="0.25">
      <c r="A10" s="88">
        <f t="shared" si="1"/>
        <v>-0.60000000000000031</v>
      </c>
      <c r="B10" s="88">
        <f t="shared" si="0"/>
        <v>-0.21600000000000033</v>
      </c>
    </row>
    <row r="11" spans="1:2" x14ac:dyDescent="0.25">
      <c r="A11" s="88">
        <f t="shared" si="1"/>
        <v>-0.4000000000000003</v>
      </c>
      <c r="B11" s="88">
        <f t="shared" si="0"/>
        <v>-6.4000000000000154E-2</v>
      </c>
    </row>
    <row r="12" spans="1:2" x14ac:dyDescent="0.25">
      <c r="A12" s="88">
        <f t="shared" si="1"/>
        <v>-0.20000000000000029</v>
      </c>
      <c r="B12" s="88">
        <f t="shared" si="0"/>
        <v>-8.0000000000000349E-3</v>
      </c>
    </row>
    <row r="13" spans="1:2" x14ac:dyDescent="0.25">
      <c r="A13" s="88">
        <f t="shared" si="1"/>
        <v>-2.7755575615628914E-16</v>
      </c>
      <c r="B13" s="88">
        <f t="shared" si="0"/>
        <v>-2.1382117680737565E-47</v>
      </c>
    </row>
    <row r="14" spans="1:2" x14ac:dyDescent="0.25">
      <c r="A14" s="88">
        <f t="shared" si="1"/>
        <v>0.19999999999999973</v>
      </c>
      <c r="B14" s="88">
        <f t="shared" si="0"/>
        <v>7.9999999999999689E-3</v>
      </c>
    </row>
    <row r="15" spans="1:2" x14ac:dyDescent="0.25">
      <c r="A15" s="88">
        <f t="shared" si="1"/>
        <v>0.39999999999999974</v>
      </c>
      <c r="B15" s="88">
        <f t="shared" si="0"/>
        <v>6.3999999999999876E-2</v>
      </c>
    </row>
    <row r="16" spans="1:2" x14ac:dyDescent="0.25">
      <c r="A16" s="88">
        <f t="shared" si="1"/>
        <v>0.59999999999999976</v>
      </c>
      <c r="B16" s="88">
        <f t="shared" si="0"/>
        <v>0.21599999999999975</v>
      </c>
    </row>
    <row r="17" spans="1:2" x14ac:dyDescent="0.25">
      <c r="A17" s="88">
        <f t="shared" si="1"/>
        <v>0.79999999999999982</v>
      </c>
      <c r="B17" s="88">
        <f t="shared" si="0"/>
        <v>0.51199999999999968</v>
      </c>
    </row>
    <row r="18" spans="1:2" x14ac:dyDescent="0.25">
      <c r="A18" s="88">
        <f t="shared" si="1"/>
        <v>0.99999999999999978</v>
      </c>
      <c r="B18" s="88">
        <f t="shared" si="0"/>
        <v>0.99999999999999933</v>
      </c>
    </row>
    <row r="19" spans="1:2" x14ac:dyDescent="0.25">
      <c r="A19" s="88">
        <f t="shared" si="1"/>
        <v>1.1999999999999997</v>
      </c>
      <c r="B19" s="88">
        <f t="shared" si="0"/>
        <v>1.7279999999999986</v>
      </c>
    </row>
    <row r="20" spans="1:2" x14ac:dyDescent="0.25">
      <c r="A20" s="88">
        <f t="shared" si="1"/>
        <v>1.3999999999999997</v>
      </c>
      <c r="B20" s="88">
        <f t="shared" si="0"/>
        <v>2.743999999999998</v>
      </c>
    </row>
    <row r="21" spans="1:2" x14ac:dyDescent="0.25">
      <c r="A21" s="88">
        <f t="shared" si="1"/>
        <v>1.5999999999999996</v>
      </c>
      <c r="B21" s="88">
        <f t="shared" si="0"/>
        <v>4.0959999999999974</v>
      </c>
    </row>
    <row r="22" spans="1:2" x14ac:dyDescent="0.25">
      <c r="A22" s="88">
        <f t="shared" si="1"/>
        <v>1.7999999999999996</v>
      </c>
      <c r="B22" s="88">
        <f t="shared" si="0"/>
        <v>5.8319999999999963</v>
      </c>
    </row>
    <row r="23" spans="1:2" x14ac:dyDescent="0.25">
      <c r="A23" s="88">
        <f t="shared" si="1"/>
        <v>1.9999999999999996</v>
      </c>
      <c r="B23" s="88">
        <f t="shared" si="0"/>
        <v>7.9999999999999947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13" sqref="B13"/>
    </sheetView>
  </sheetViews>
  <sheetFormatPr defaultRowHeight="15" x14ac:dyDescent="0.25"/>
  <cols>
    <col min="1" max="16384" width="9.140625" style="88"/>
  </cols>
  <sheetData>
    <row r="1" spans="1:2" x14ac:dyDescent="0.25">
      <c r="B1" s="88">
        <v>0.2</v>
      </c>
    </row>
    <row r="2" spans="1:2" x14ac:dyDescent="0.25">
      <c r="A2" s="88" t="s">
        <v>148</v>
      </c>
      <c r="B2" s="88" t="s">
        <v>147</v>
      </c>
    </row>
    <row r="3" spans="1:2" x14ac:dyDescent="0.25">
      <c r="A3" s="88">
        <v>0</v>
      </c>
      <c r="B3" s="88">
        <f t="shared" ref="B3:B28" si="0">SQRT(A3)</f>
        <v>0</v>
      </c>
    </row>
    <row r="4" spans="1:2" x14ac:dyDescent="0.25">
      <c r="A4" s="88">
        <f t="shared" ref="A4:A28" si="1">A3+$B$1</f>
        <v>0.2</v>
      </c>
      <c r="B4" s="88">
        <f t="shared" si="0"/>
        <v>0.44721359549995793</v>
      </c>
    </row>
    <row r="5" spans="1:2" x14ac:dyDescent="0.25">
      <c r="A5" s="88">
        <f t="shared" si="1"/>
        <v>0.4</v>
      </c>
      <c r="B5" s="88">
        <f t="shared" si="0"/>
        <v>0.63245553203367588</v>
      </c>
    </row>
    <row r="6" spans="1:2" x14ac:dyDescent="0.25">
      <c r="A6" s="88">
        <f t="shared" si="1"/>
        <v>0.60000000000000009</v>
      </c>
      <c r="B6" s="88">
        <f t="shared" si="0"/>
        <v>0.7745966692414834</v>
      </c>
    </row>
    <row r="7" spans="1:2" x14ac:dyDescent="0.25">
      <c r="A7" s="88">
        <f t="shared" si="1"/>
        <v>0.8</v>
      </c>
      <c r="B7" s="88">
        <f t="shared" si="0"/>
        <v>0.89442719099991586</v>
      </c>
    </row>
    <row r="8" spans="1:2" x14ac:dyDescent="0.25">
      <c r="A8" s="88">
        <f t="shared" si="1"/>
        <v>1</v>
      </c>
      <c r="B8" s="88">
        <f t="shared" si="0"/>
        <v>1</v>
      </c>
    </row>
    <row r="9" spans="1:2" x14ac:dyDescent="0.25">
      <c r="A9" s="88">
        <f t="shared" si="1"/>
        <v>1.2</v>
      </c>
      <c r="B9" s="88">
        <f t="shared" si="0"/>
        <v>1.0954451150103321</v>
      </c>
    </row>
    <row r="10" spans="1:2" x14ac:dyDescent="0.25">
      <c r="A10" s="88">
        <f t="shared" si="1"/>
        <v>1.4</v>
      </c>
      <c r="B10" s="88">
        <f t="shared" si="0"/>
        <v>1.1832159566199232</v>
      </c>
    </row>
    <row r="11" spans="1:2" x14ac:dyDescent="0.25">
      <c r="A11" s="88">
        <f t="shared" si="1"/>
        <v>1.5999999999999999</v>
      </c>
      <c r="B11" s="88">
        <f t="shared" si="0"/>
        <v>1.2649110640673518</v>
      </c>
    </row>
    <row r="12" spans="1:2" x14ac:dyDescent="0.25">
      <c r="A12" s="88">
        <f t="shared" si="1"/>
        <v>1.7999999999999998</v>
      </c>
      <c r="B12" s="88">
        <f t="shared" si="0"/>
        <v>1.3416407864998738</v>
      </c>
    </row>
    <row r="13" spans="1:2" x14ac:dyDescent="0.25">
      <c r="A13" s="88">
        <f t="shared" si="1"/>
        <v>1.9999999999999998</v>
      </c>
      <c r="B13" s="88">
        <f t="shared" si="0"/>
        <v>1.4142135623730949</v>
      </c>
    </row>
    <row r="14" spans="1:2" x14ac:dyDescent="0.25">
      <c r="A14" s="88">
        <f t="shared" si="1"/>
        <v>2.1999999999999997</v>
      </c>
      <c r="B14" s="88">
        <f t="shared" si="0"/>
        <v>1.4832396974191324</v>
      </c>
    </row>
    <row r="15" spans="1:2" x14ac:dyDescent="0.25">
      <c r="A15" s="88">
        <f t="shared" si="1"/>
        <v>2.4</v>
      </c>
      <c r="B15" s="88">
        <f t="shared" si="0"/>
        <v>1.5491933384829668</v>
      </c>
    </row>
    <row r="16" spans="1:2" x14ac:dyDescent="0.25">
      <c r="A16" s="88">
        <f t="shared" si="1"/>
        <v>2.6</v>
      </c>
      <c r="B16" s="88">
        <f t="shared" si="0"/>
        <v>1.61245154965971</v>
      </c>
    </row>
    <row r="17" spans="1:2" x14ac:dyDescent="0.25">
      <c r="A17" s="88">
        <f t="shared" si="1"/>
        <v>2.8000000000000003</v>
      </c>
      <c r="B17" s="88">
        <f t="shared" si="0"/>
        <v>1.6733200530681511</v>
      </c>
    </row>
    <row r="18" spans="1:2" x14ac:dyDescent="0.25">
      <c r="A18" s="88">
        <f t="shared" si="1"/>
        <v>3.0000000000000004</v>
      </c>
      <c r="B18" s="88">
        <f t="shared" si="0"/>
        <v>1.7320508075688774</v>
      </c>
    </row>
    <row r="19" spans="1:2" x14ac:dyDescent="0.25">
      <c r="A19" s="88">
        <f t="shared" si="1"/>
        <v>3.2000000000000006</v>
      </c>
      <c r="B19" s="88">
        <f t="shared" si="0"/>
        <v>1.7888543819998319</v>
      </c>
    </row>
    <row r="20" spans="1:2" x14ac:dyDescent="0.25">
      <c r="A20" s="88">
        <f t="shared" si="1"/>
        <v>3.4000000000000008</v>
      </c>
      <c r="B20" s="88">
        <f t="shared" si="0"/>
        <v>1.8439088914585777</v>
      </c>
    </row>
    <row r="21" spans="1:2" x14ac:dyDescent="0.25">
      <c r="A21" s="88">
        <f t="shared" si="1"/>
        <v>3.600000000000001</v>
      </c>
      <c r="B21" s="88">
        <f t="shared" si="0"/>
        <v>1.8973665961010278</v>
      </c>
    </row>
    <row r="22" spans="1:2" x14ac:dyDescent="0.25">
      <c r="A22" s="88">
        <f t="shared" si="1"/>
        <v>3.8000000000000012</v>
      </c>
      <c r="B22" s="88">
        <f t="shared" si="0"/>
        <v>1.9493588689617931</v>
      </c>
    </row>
    <row r="23" spans="1:2" x14ac:dyDescent="0.25">
      <c r="A23" s="88">
        <f t="shared" si="1"/>
        <v>4.0000000000000009</v>
      </c>
      <c r="B23" s="88">
        <f t="shared" si="0"/>
        <v>2</v>
      </c>
    </row>
    <row r="24" spans="1:2" x14ac:dyDescent="0.25">
      <c r="A24" s="88">
        <f t="shared" si="1"/>
        <v>4.2000000000000011</v>
      </c>
      <c r="B24" s="88">
        <f t="shared" si="0"/>
        <v>2.0493901531919199</v>
      </c>
    </row>
    <row r="25" spans="1:2" x14ac:dyDescent="0.25">
      <c r="A25" s="88">
        <f t="shared" si="1"/>
        <v>4.4000000000000012</v>
      </c>
      <c r="B25" s="88">
        <f t="shared" si="0"/>
        <v>2.0976176963403033</v>
      </c>
    </row>
    <row r="26" spans="1:2" x14ac:dyDescent="0.25">
      <c r="A26" s="88">
        <f t="shared" si="1"/>
        <v>4.6000000000000014</v>
      </c>
      <c r="B26" s="88">
        <f t="shared" si="0"/>
        <v>2.1447610589527222</v>
      </c>
    </row>
    <row r="27" spans="1:2" x14ac:dyDescent="0.25">
      <c r="A27" s="88">
        <f t="shared" si="1"/>
        <v>4.8000000000000016</v>
      </c>
      <c r="B27" s="88">
        <f t="shared" si="0"/>
        <v>2.1908902300206647</v>
      </c>
    </row>
    <row r="28" spans="1:2" x14ac:dyDescent="0.25">
      <c r="A28" s="88">
        <f t="shared" si="1"/>
        <v>5.0000000000000018</v>
      </c>
      <c r="B28" s="88">
        <f t="shared" si="0"/>
        <v>2.2360679774997902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3" sqref="B13"/>
    </sheetView>
  </sheetViews>
  <sheetFormatPr defaultRowHeight="15" x14ac:dyDescent="0.25"/>
  <cols>
    <col min="1" max="16384" width="9.140625" style="88"/>
  </cols>
  <sheetData>
    <row r="1" spans="1:2" x14ac:dyDescent="0.25">
      <c r="B1" s="88">
        <v>0.2</v>
      </c>
    </row>
    <row r="2" spans="1:2" x14ac:dyDescent="0.25">
      <c r="A2" s="88" t="s">
        <v>148</v>
      </c>
      <c r="B2" s="88" t="s">
        <v>147</v>
      </c>
    </row>
    <row r="3" spans="1:2" x14ac:dyDescent="0.25">
      <c r="A3" s="88">
        <v>-3.14</v>
      </c>
      <c r="B3" s="88">
        <f t="shared" ref="B3:B35" si="0">COS(A3)</f>
        <v>-0.9999987317275395</v>
      </c>
    </row>
    <row r="4" spans="1:2" x14ac:dyDescent="0.25">
      <c r="A4" s="88">
        <f t="shared" ref="A4:A35" si="1">A3+$B$1</f>
        <v>-2.94</v>
      </c>
      <c r="B4" s="88">
        <f t="shared" si="0"/>
        <v>-0.97974892356068422</v>
      </c>
    </row>
    <row r="5" spans="1:2" x14ac:dyDescent="0.25">
      <c r="A5" s="88">
        <f t="shared" si="1"/>
        <v>-2.7399999999999998</v>
      </c>
      <c r="B5" s="88">
        <f t="shared" si="0"/>
        <v>-0.92043961758798054</v>
      </c>
    </row>
    <row r="6" spans="1:2" x14ac:dyDescent="0.25">
      <c r="A6" s="88">
        <f t="shared" si="1"/>
        <v>-2.5399999999999996</v>
      </c>
      <c r="B6" s="88">
        <f t="shared" si="0"/>
        <v>-0.82443528867722204</v>
      </c>
    </row>
    <row r="7" spans="1:2" x14ac:dyDescent="0.25">
      <c r="A7" s="88">
        <f t="shared" si="1"/>
        <v>-2.3399999999999994</v>
      </c>
      <c r="B7" s="88">
        <f t="shared" si="0"/>
        <v>-0.69556332646290175</v>
      </c>
    </row>
    <row r="8" spans="1:2" x14ac:dyDescent="0.25">
      <c r="A8" s="88">
        <f t="shared" si="1"/>
        <v>-2.1399999999999992</v>
      </c>
      <c r="B8" s="88">
        <f t="shared" si="0"/>
        <v>-0.53896144939951074</v>
      </c>
    </row>
    <row r="9" spans="1:2" x14ac:dyDescent="0.25">
      <c r="A9" s="88">
        <f t="shared" si="1"/>
        <v>-1.9399999999999993</v>
      </c>
      <c r="B9" s="88">
        <f t="shared" si="0"/>
        <v>-0.36087288013976654</v>
      </c>
    </row>
    <row r="10" spans="1:2" x14ac:dyDescent="0.25">
      <c r="A10" s="88">
        <f t="shared" si="1"/>
        <v>-1.7399999999999993</v>
      </c>
      <c r="B10" s="88">
        <f t="shared" si="0"/>
        <v>-0.16839744794907635</v>
      </c>
    </row>
    <row r="11" spans="1:2" x14ac:dyDescent="0.25">
      <c r="A11" s="88">
        <f t="shared" si="1"/>
        <v>-1.5399999999999994</v>
      </c>
      <c r="B11" s="88">
        <f t="shared" si="0"/>
        <v>3.0791459082466787E-2</v>
      </c>
    </row>
    <row r="12" spans="1:2" x14ac:dyDescent="0.25">
      <c r="A12" s="88">
        <f t="shared" si="1"/>
        <v>-1.3399999999999994</v>
      </c>
      <c r="B12" s="88">
        <f t="shared" si="0"/>
        <v>0.22875280780846002</v>
      </c>
    </row>
    <row r="13" spans="1:2" x14ac:dyDescent="0.25">
      <c r="A13" s="88">
        <f t="shared" si="1"/>
        <v>-1.1399999999999995</v>
      </c>
      <c r="B13" s="88">
        <f t="shared" si="0"/>
        <v>0.41759450395835856</v>
      </c>
    </row>
    <row r="14" spans="1:2" x14ac:dyDescent="0.25">
      <c r="A14" s="88">
        <f t="shared" si="1"/>
        <v>-0.9399999999999995</v>
      </c>
      <c r="B14" s="88">
        <f t="shared" si="0"/>
        <v>0.58978802503109862</v>
      </c>
    </row>
    <row r="15" spans="1:2" x14ac:dyDescent="0.25">
      <c r="A15" s="88">
        <f t="shared" si="1"/>
        <v>-0.73999999999999955</v>
      </c>
      <c r="B15" s="88">
        <f t="shared" si="0"/>
        <v>0.73846855872958816</v>
      </c>
    </row>
    <row r="16" spans="1:2" x14ac:dyDescent="0.25">
      <c r="A16" s="88">
        <f t="shared" si="1"/>
        <v>-0.53999999999999959</v>
      </c>
      <c r="B16" s="88">
        <f t="shared" si="0"/>
        <v>0.85770868136382439</v>
      </c>
    </row>
    <row r="17" spans="1:2" x14ac:dyDescent="0.25">
      <c r="A17" s="88">
        <f t="shared" si="1"/>
        <v>-0.33999999999999958</v>
      </c>
      <c r="B17" s="88">
        <f t="shared" si="0"/>
        <v>0.94275466552834641</v>
      </c>
    </row>
    <row r="18" spans="1:2" x14ac:dyDescent="0.25">
      <c r="A18" s="88">
        <f t="shared" si="1"/>
        <v>-0.13999999999999957</v>
      </c>
      <c r="B18" s="88">
        <f t="shared" si="0"/>
        <v>0.99021599621263723</v>
      </c>
    </row>
    <row r="19" spans="1:2" x14ac:dyDescent="0.25">
      <c r="A19" s="88">
        <f t="shared" si="1"/>
        <v>6.0000000000000442E-2</v>
      </c>
      <c r="B19" s="88">
        <f t="shared" si="0"/>
        <v>0.99820053993520419</v>
      </c>
    </row>
    <row r="20" spans="1:2" x14ac:dyDescent="0.25">
      <c r="A20" s="88">
        <f t="shared" si="1"/>
        <v>0.26000000000000045</v>
      </c>
      <c r="B20" s="88">
        <f t="shared" si="0"/>
        <v>0.96638997813451311</v>
      </c>
    </row>
    <row r="21" spans="1:2" x14ac:dyDescent="0.25">
      <c r="A21" s="88">
        <f t="shared" si="1"/>
        <v>0.46000000000000046</v>
      </c>
      <c r="B21" s="88">
        <f t="shared" si="0"/>
        <v>0.89605249752552507</v>
      </c>
    </row>
    <row r="22" spans="1:2" x14ac:dyDescent="0.25">
      <c r="A22" s="88">
        <f t="shared" si="1"/>
        <v>0.66000000000000048</v>
      </c>
      <c r="B22" s="88">
        <f t="shared" si="0"/>
        <v>0.78999223149736475</v>
      </c>
    </row>
    <row r="23" spans="1:2" x14ac:dyDescent="0.25">
      <c r="A23" s="88">
        <f t="shared" si="1"/>
        <v>0.86000000000000054</v>
      </c>
      <c r="B23" s="88">
        <f t="shared" si="0"/>
        <v>0.65243746816405146</v>
      </c>
    </row>
    <row r="24" spans="1:2" x14ac:dyDescent="0.25">
      <c r="A24" s="88">
        <f t="shared" si="1"/>
        <v>1.0600000000000005</v>
      </c>
      <c r="B24" s="88">
        <f t="shared" si="0"/>
        <v>0.48887208186052711</v>
      </c>
    </row>
    <row r="25" spans="1:2" x14ac:dyDescent="0.25">
      <c r="A25" s="88">
        <f t="shared" si="1"/>
        <v>1.2600000000000005</v>
      </c>
      <c r="B25" s="88">
        <f t="shared" si="0"/>
        <v>0.3058169083782889</v>
      </c>
    </row>
    <row r="26" spans="1:2" x14ac:dyDescent="0.25">
      <c r="A26" s="88">
        <f t="shared" si="1"/>
        <v>1.4600000000000004</v>
      </c>
      <c r="B26" s="88">
        <f t="shared" si="0"/>
        <v>0.11056977982006914</v>
      </c>
    </row>
    <row r="27" spans="1:2" x14ac:dyDescent="0.25">
      <c r="A27" s="88">
        <f t="shared" si="1"/>
        <v>1.6600000000000004</v>
      </c>
      <c r="B27" s="88">
        <f t="shared" si="0"/>
        <v>-8.9085416936459411E-2</v>
      </c>
    </row>
    <row r="28" spans="1:2" x14ac:dyDescent="0.25">
      <c r="A28" s="88">
        <f t="shared" si="1"/>
        <v>1.8600000000000003</v>
      </c>
      <c r="B28" s="88">
        <f t="shared" si="0"/>
        <v>-0.28518905924502108</v>
      </c>
    </row>
    <row r="29" spans="1:2" x14ac:dyDescent="0.25">
      <c r="A29" s="88">
        <f t="shared" si="1"/>
        <v>2.0600000000000005</v>
      </c>
      <c r="B29" s="88">
        <f t="shared" si="0"/>
        <v>-0.46992311372760259</v>
      </c>
    </row>
    <row r="30" spans="1:2" x14ac:dyDescent="0.25">
      <c r="A30" s="88">
        <f t="shared" si="1"/>
        <v>2.2600000000000007</v>
      </c>
      <c r="B30" s="88">
        <f t="shared" si="0"/>
        <v>-0.63592281659400307</v>
      </c>
    </row>
    <row r="31" spans="1:2" x14ac:dyDescent="0.25">
      <c r="A31" s="88">
        <f t="shared" si="1"/>
        <v>2.4600000000000009</v>
      </c>
      <c r="B31" s="88">
        <f t="shared" si="0"/>
        <v>-0.7765702835332936</v>
      </c>
    </row>
    <row r="32" spans="1:2" x14ac:dyDescent="0.25">
      <c r="A32" s="88">
        <f t="shared" si="1"/>
        <v>2.660000000000001</v>
      </c>
      <c r="B32" s="88">
        <f t="shared" si="0"/>
        <v>-0.88625834387735247</v>
      </c>
    </row>
    <row r="33" spans="1:2" x14ac:dyDescent="0.25">
      <c r="A33" s="88">
        <f t="shared" si="1"/>
        <v>2.8600000000000012</v>
      </c>
      <c r="B33" s="88">
        <f t="shared" si="0"/>
        <v>-0.96061408080095267</v>
      </c>
    </row>
    <row r="34" spans="1:2" x14ac:dyDescent="0.25">
      <c r="A34" s="88">
        <f t="shared" si="1"/>
        <v>3.0600000000000014</v>
      </c>
      <c r="B34" s="88">
        <f t="shared" si="0"/>
        <v>-0.99667316571604669</v>
      </c>
    </row>
    <row r="35" spans="1:2" x14ac:dyDescent="0.25">
      <c r="A35" s="88">
        <f t="shared" si="1"/>
        <v>3.2600000000000016</v>
      </c>
      <c r="B35" s="88">
        <f t="shared" si="0"/>
        <v>-0.9929980366980925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3" sqref="B13"/>
    </sheetView>
  </sheetViews>
  <sheetFormatPr defaultRowHeight="15" x14ac:dyDescent="0.25"/>
  <cols>
    <col min="1" max="16384" width="9.140625" style="88"/>
  </cols>
  <sheetData>
    <row r="1" spans="1:2" x14ac:dyDescent="0.25">
      <c r="B1" s="88">
        <v>0.5</v>
      </c>
    </row>
    <row r="2" spans="1:2" x14ac:dyDescent="0.25">
      <c r="A2" s="88">
        <v>1</v>
      </c>
      <c r="B2" s="88">
        <f t="shared" ref="B2:B24" si="0">12/A2</f>
        <v>12</v>
      </c>
    </row>
    <row r="3" spans="1:2" x14ac:dyDescent="0.25">
      <c r="A3" s="88">
        <f t="shared" ref="A3:A24" si="1">A2+$B$1</f>
        <v>1.5</v>
      </c>
      <c r="B3" s="88">
        <f t="shared" si="0"/>
        <v>8</v>
      </c>
    </row>
    <row r="4" spans="1:2" x14ac:dyDescent="0.25">
      <c r="A4" s="88">
        <f t="shared" si="1"/>
        <v>2</v>
      </c>
      <c r="B4" s="88">
        <f t="shared" si="0"/>
        <v>6</v>
      </c>
    </row>
    <row r="5" spans="1:2" x14ac:dyDescent="0.25">
      <c r="A5" s="88">
        <f t="shared" si="1"/>
        <v>2.5</v>
      </c>
      <c r="B5" s="88">
        <f t="shared" si="0"/>
        <v>4.8</v>
      </c>
    </row>
    <row r="6" spans="1:2" x14ac:dyDescent="0.25">
      <c r="A6" s="88">
        <f t="shared" si="1"/>
        <v>3</v>
      </c>
      <c r="B6" s="88">
        <f t="shared" si="0"/>
        <v>4</v>
      </c>
    </row>
    <row r="7" spans="1:2" x14ac:dyDescent="0.25">
      <c r="A7" s="88">
        <f t="shared" si="1"/>
        <v>3.5</v>
      </c>
      <c r="B7" s="88">
        <f t="shared" si="0"/>
        <v>3.4285714285714284</v>
      </c>
    </row>
    <row r="8" spans="1:2" x14ac:dyDescent="0.25">
      <c r="A8" s="88">
        <f t="shared" si="1"/>
        <v>4</v>
      </c>
      <c r="B8" s="88">
        <f t="shared" si="0"/>
        <v>3</v>
      </c>
    </row>
    <row r="9" spans="1:2" x14ac:dyDescent="0.25">
      <c r="A9" s="88">
        <f t="shared" si="1"/>
        <v>4.5</v>
      </c>
      <c r="B9" s="88">
        <f t="shared" si="0"/>
        <v>2.6666666666666665</v>
      </c>
    </row>
    <row r="10" spans="1:2" x14ac:dyDescent="0.25">
      <c r="A10" s="88">
        <f t="shared" si="1"/>
        <v>5</v>
      </c>
      <c r="B10" s="88">
        <f t="shared" si="0"/>
        <v>2.4</v>
      </c>
    </row>
    <row r="11" spans="1:2" x14ac:dyDescent="0.25">
      <c r="A11" s="88">
        <f t="shared" si="1"/>
        <v>5.5</v>
      </c>
      <c r="B11" s="88">
        <f t="shared" si="0"/>
        <v>2.1818181818181817</v>
      </c>
    </row>
    <row r="12" spans="1:2" x14ac:dyDescent="0.25">
      <c r="A12" s="88">
        <f t="shared" si="1"/>
        <v>6</v>
      </c>
      <c r="B12" s="88">
        <f t="shared" si="0"/>
        <v>2</v>
      </c>
    </row>
    <row r="13" spans="1:2" x14ac:dyDescent="0.25">
      <c r="A13" s="88">
        <f t="shared" si="1"/>
        <v>6.5</v>
      </c>
      <c r="B13" s="88">
        <f t="shared" si="0"/>
        <v>1.8461538461538463</v>
      </c>
    </row>
    <row r="14" spans="1:2" x14ac:dyDescent="0.25">
      <c r="A14" s="88">
        <f t="shared" si="1"/>
        <v>7</v>
      </c>
      <c r="B14" s="88">
        <f t="shared" si="0"/>
        <v>1.7142857142857142</v>
      </c>
    </row>
    <row r="15" spans="1:2" x14ac:dyDescent="0.25">
      <c r="A15" s="88">
        <f t="shared" si="1"/>
        <v>7.5</v>
      </c>
      <c r="B15" s="88">
        <f t="shared" si="0"/>
        <v>1.6</v>
      </c>
    </row>
    <row r="16" spans="1:2" x14ac:dyDescent="0.25">
      <c r="A16" s="88">
        <f t="shared" si="1"/>
        <v>8</v>
      </c>
      <c r="B16" s="88">
        <f t="shared" si="0"/>
        <v>1.5</v>
      </c>
    </row>
    <row r="17" spans="1:2" x14ac:dyDescent="0.25">
      <c r="A17" s="88">
        <f t="shared" si="1"/>
        <v>8.5</v>
      </c>
      <c r="B17" s="88">
        <f t="shared" si="0"/>
        <v>1.411764705882353</v>
      </c>
    </row>
    <row r="18" spans="1:2" x14ac:dyDescent="0.25">
      <c r="A18" s="88">
        <f t="shared" si="1"/>
        <v>9</v>
      </c>
      <c r="B18" s="88">
        <f t="shared" si="0"/>
        <v>1.3333333333333333</v>
      </c>
    </row>
    <row r="19" spans="1:2" x14ac:dyDescent="0.25">
      <c r="A19" s="88">
        <f t="shared" si="1"/>
        <v>9.5</v>
      </c>
      <c r="B19" s="88">
        <f t="shared" si="0"/>
        <v>1.263157894736842</v>
      </c>
    </row>
    <row r="20" spans="1:2" x14ac:dyDescent="0.25">
      <c r="A20" s="88">
        <f t="shared" si="1"/>
        <v>10</v>
      </c>
      <c r="B20" s="88">
        <f t="shared" si="0"/>
        <v>1.2</v>
      </c>
    </row>
    <row r="21" spans="1:2" x14ac:dyDescent="0.25">
      <c r="A21" s="88">
        <f t="shared" si="1"/>
        <v>10.5</v>
      </c>
      <c r="B21" s="88">
        <f t="shared" si="0"/>
        <v>1.1428571428571428</v>
      </c>
    </row>
    <row r="22" spans="1:2" x14ac:dyDescent="0.25">
      <c r="A22" s="88">
        <f t="shared" si="1"/>
        <v>11</v>
      </c>
      <c r="B22" s="88">
        <f t="shared" si="0"/>
        <v>1.0909090909090908</v>
      </c>
    </row>
    <row r="23" spans="1:2" x14ac:dyDescent="0.25">
      <c r="A23" s="88">
        <f t="shared" si="1"/>
        <v>11.5</v>
      </c>
      <c r="B23" s="88">
        <f t="shared" si="0"/>
        <v>1.0434782608695652</v>
      </c>
    </row>
    <row r="24" spans="1:2" x14ac:dyDescent="0.25">
      <c r="A24" s="88">
        <f t="shared" si="1"/>
        <v>12</v>
      </c>
      <c r="B24" s="88">
        <f t="shared" si="0"/>
        <v>1</v>
      </c>
    </row>
    <row r="25" spans="1:2" x14ac:dyDescent="0.25">
      <c r="A25" s="88" t="s">
        <v>148</v>
      </c>
      <c r="B25" s="88" t="s">
        <v>147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3" sqref="B13"/>
    </sheetView>
  </sheetViews>
  <sheetFormatPr defaultRowHeight="15" x14ac:dyDescent="0.25"/>
  <cols>
    <col min="1" max="16384" width="9.140625" style="88"/>
  </cols>
  <sheetData>
    <row r="1" spans="1:2" x14ac:dyDescent="0.25">
      <c r="B1" s="88">
        <v>0.2</v>
      </c>
    </row>
    <row r="2" spans="1:2" x14ac:dyDescent="0.25">
      <c r="A2" s="88" t="s">
        <v>148</v>
      </c>
      <c r="B2" s="88" t="s">
        <v>147</v>
      </c>
    </row>
    <row r="3" spans="1:2" x14ac:dyDescent="0.25">
      <c r="A3" s="88">
        <v>-1.57</v>
      </c>
      <c r="B3" s="88">
        <f t="shared" ref="B3:B19" si="0">TANH(A3)</f>
        <v>-0.9170257613966083</v>
      </c>
    </row>
    <row r="4" spans="1:2" x14ac:dyDescent="0.25">
      <c r="A4" s="88">
        <f t="shared" ref="A4:A19" si="1">A3+$B$1</f>
        <v>-1.37</v>
      </c>
      <c r="B4" s="88">
        <f t="shared" si="0"/>
        <v>-0.87869219336869564</v>
      </c>
    </row>
    <row r="5" spans="1:2" x14ac:dyDescent="0.25">
      <c r="A5" s="88">
        <f t="shared" si="1"/>
        <v>-1.1700000000000002</v>
      </c>
      <c r="B5" s="88">
        <f t="shared" si="0"/>
        <v>-0.82427217034139766</v>
      </c>
    </row>
    <row r="6" spans="1:2" x14ac:dyDescent="0.25">
      <c r="A6" s="88">
        <f t="shared" si="1"/>
        <v>-0.9700000000000002</v>
      </c>
      <c r="B6" s="88">
        <f t="shared" si="0"/>
        <v>-0.7487042869693088</v>
      </c>
    </row>
    <row r="7" spans="1:2" x14ac:dyDescent="0.25">
      <c r="A7" s="88">
        <f t="shared" si="1"/>
        <v>-0.77000000000000024</v>
      </c>
      <c r="B7" s="88">
        <f t="shared" si="0"/>
        <v>-0.64692945044176675</v>
      </c>
    </row>
    <row r="8" spans="1:2" x14ac:dyDescent="0.25">
      <c r="A8" s="88">
        <f t="shared" si="1"/>
        <v>-0.57000000000000028</v>
      </c>
      <c r="B8" s="88">
        <f t="shared" si="0"/>
        <v>-0.51535927800740999</v>
      </c>
    </row>
    <row r="9" spans="1:2" x14ac:dyDescent="0.25">
      <c r="A9" s="88">
        <f t="shared" si="1"/>
        <v>-0.37000000000000027</v>
      </c>
      <c r="B9" s="88">
        <f t="shared" si="0"/>
        <v>-0.35399171247704631</v>
      </c>
    </row>
    <row r="10" spans="1:2" x14ac:dyDescent="0.25">
      <c r="A10" s="88">
        <f t="shared" si="1"/>
        <v>-0.17000000000000026</v>
      </c>
      <c r="B10" s="88">
        <f t="shared" si="0"/>
        <v>-0.16838104587081498</v>
      </c>
    </row>
    <row r="11" spans="1:2" x14ac:dyDescent="0.25">
      <c r="A11" s="88">
        <f t="shared" si="1"/>
        <v>2.9999999999999749E-2</v>
      </c>
      <c r="B11" s="88">
        <f t="shared" si="0"/>
        <v>2.9991003238819893E-2</v>
      </c>
    </row>
    <row r="12" spans="1:2" x14ac:dyDescent="0.25">
      <c r="A12" s="88">
        <f t="shared" si="1"/>
        <v>0.22999999999999976</v>
      </c>
      <c r="B12" s="88">
        <f t="shared" si="0"/>
        <v>0.22602835227867069</v>
      </c>
    </row>
    <row r="13" spans="1:2" x14ac:dyDescent="0.25">
      <c r="A13" s="88">
        <f t="shared" si="1"/>
        <v>0.42999999999999977</v>
      </c>
      <c r="B13" s="88">
        <f t="shared" si="0"/>
        <v>0.40532130868946276</v>
      </c>
    </row>
    <row r="14" spans="1:2" x14ac:dyDescent="0.25">
      <c r="A14" s="88">
        <f t="shared" si="1"/>
        <v>0.62999999999999978</v>
      </c>
      <c r="B14" s="88">
        <f t="shared" si="0"/>
        <v>0.55805221555962414</v>
      </c>
    </row>
    <row r="15" spans="1:2" x14ac:dyDescent="0.25">
      <c r="A15" s="88">
        <f t="shared" si="1"/>
        <v>0.82999999999999985</v>
      </c>
      <c r="B15" s="88">
        <f t="shared" si="0"/>
        <v>0.68047600611266168</v>
      </c>
    </row>
    <row r="16" spans="1:2" x14ac:dyDescent="0.25">
      <c r="A16" s="88">
        <f t="shared" si="1"/>
        <v>1.0299999999999998</v>
      </c>
      <c r="B16" s="88">
        <f t="shared" si="0"/>
        <v>0.77390833985584195</v>
      </c>
    </row>
    <row r="17" spans="1:2" x14ac:dyDescent="0.25">
      <c r="A17" s="88">
        <f t="shared" si="1"/>
        <v>1.2299999999999998</v>
      </c>
      <c r="B17" s="88">
        <f t="shared" si="0"/>
        <v>0.84257932565892957</v>
      </c>
    </row>
    <row r="18" spans="1:2" x14ac:dyDescent="0.25">
      <c r="A18" s="88">
        <f t="shared" si="1"/>
        <v>1.4299999999999997</v>
      </c>
      <c r="B18" s="88">
        <f t="shared" si="0"/>
        <v>0.89166659903752787</v>
      </c>
    </row>
    <row r="19" spans="1:2" x14ac:dyDescent="0.25">
      <c r="A19" s="88">
        <f t="shared" si="1"/>
        <v>1.6299999999999997</v>
      </c>
      <c r="B19" s="88">
        <f t="shared" si="0"/>
        <v>0.92606158140664596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RowHeight="15" x14ac:dyDescent="0.25"/>
  <cols>
    <col min="1" max="16384" width="9.140625" style="88"/>
  </cols>
  <sheetData>
    <row r="1" spans="1:2" x14ac:dyDescent="0.25">
      <c r="B1" s="88">
        <v>0.2</v>
      </c>
    </row>
    <row r="2" spans="1:2" x14ac:dyDescent="0.25">
      <c r="A2" s="88" t="s">
        <v>148</v>
      </c>
      <c r="B2" s="88" t="s">
        <v>147</v>
      </c>
    </row>
    <row r="3" spans="1:2" x14ac:dyDescent="0.25">
      <c r="A3" s="88">
        <v>0</v>
      </c>
      <c r="B3" s="88" t="e">
        <f t="shared" ref="B3:B13" si="0">SQRT(A3)/A3+1</f>
        <v>#DIV/0!</v>
      </c>
    </row>
    <row r="4" spans="1:2" x14ac:dyDescent="0.25">
      <c r="A4" s="88">
        <f t="shared" ref="A4:A13" si="1">A3+$B$1</f>
        <v>0.2</v>
      </c>
      <c r="B4" s="88">
        <f t="shared" si="0"/>
        <v>3.2360679774997894</v>
      </c>
    </row>
    <row r="5" spans="1:2" x14ac:dyDescent="0.25">
      <c r="A5" s="88">
        <f t="shared" si="1"/>
        <v>0.4</v>
      </c>
      <c r="B5" s="88">
        <f t="shared" si="0"/>
        <v>2.5811388300841895</v>
      </c>
    </row>
    <row r="6" spans="1:2" x14ac:dyDescent="0.25">
      <c r="A6" s="88">
        <f t="shared" si="1"/>
        <v>0.60000000000000009</v>
      </c>
      <c r="B6" s="88">
        <f t="shared" si="0"/>
        <v>2.2909944487358054</v>
      </c>
    </row>
    <row r="7" spans="1:2" x14ac:dyDescent="0.25">
      <c r="A7" s="88">
        <f t="shared" si="1"/>
        <v>0.8</v>
      </c>
      <c r="B7" s="88">
        <f t="shared" si="0"/>
        <v>2.1180339887498949</v>
      </c>
    </row>
    <row r="8" spans="1:2" x14ac:dyDescent="0.25">
      <c r="A8" s="88">
        <f t="shared" si="1"/>
        <v>1</v>
      </c>
      <c r="B8" s="88">
        <f t="shared" si="0"/>
        <v>2</v>
      </c>
    </row>
    <row r="9" spans="1:2" x14ac:dyDescent="0.25">
      <c r="A9" s="88">
        <f t="shared" si="1"/>
        <v>1.2</v>
      </c>
      <c r="B9" s="88">
        <f t="shared" si="0"/>
        <v>1.9128709291752768</v>
      </c>
    </row>
    <row r="10" spans="1:2" x14ac:dyDescent="0.25">
      <c r="A10" s="88">
        <f t="shared" si="1"/>
        <v>1.4</v>
      </c>
      <c r="B10" s="88">
        <f t="shared" si="0"/>
        <v>1.8451542547285165</v>
      </c>
    </row>
    <row r="11" spans="1:2" x14ac:dyDescent="0.25">
      <c r="A11" s="88">
        <f t="shared" si="1"/>
        <v>1.5999999999999999</v>
      </c>
      <c r="B11" s="88">
        <f t="shared" si="0"/>
        <v>1.790569415042095</v>
      </c>
    </row>
    <row r="12" spans="1:2" x14ac:dyDescent="0.25">
      <c r="A12" s="88">
        <f t="shared" si="1"/>
        <v>1.7999999999999998</v>
      </c>
      <c r="B12" s="88">
        <f t="shared" si="0"/>
        <v>1.74535599249993</v>
      </c>
    </row>
    <row r="13" spans="1:2" x14ac:dyDescent="0.25">
      <c r="A13" s="88">
        <f t="shared" si="1"/>
        <v>1.9999999999999998</v>
      </c>
      <c r="B13" s="88">
        <f t="shared" si="0"/>
        <v>1.7071067811865475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35</vt:i4>
      </vt:variant>
    </vt:vector>
  </HeadingPairs>
  <TitlesOfParts>
    <vt:vector size="35" baseType="lpstr">
      <vt:lpstr>Лист1 (3)</vt:lpstr>
      <vt:lpstr>Лист2 (4)</vt:lpstr>
      <vt:lpstr>Лист2 (3)</vt:lpstr>
      <vt:lpstr>Лист3 (3)</vt:lpstr>
      <vt:lpstr>Лист4 (2)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 (2)</vt:lpstr>
      <vt:lpstr>Лист2 (2)</vt:lpstr>
      <vt:lpstr>Лист3 (2)</vt:lpstr>
      <vt:lpstr>Ноябрь</vt:lpstr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Декабрь</vt:lpstr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2023-02-14T09:40:06Z</dcterms:modified>
</cp:coreProperties>
</file>