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2DC3FFB-0F1B-417A-A0D3-97A1C7B47608}" xr6:coauthVersionLast="40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23" i="1"/>
  <c r="D19" i="1" l="1"/>
  <c r="D18" i="1"/>
  <c r="D33" i="1"/>
  <c r="D32" i="1"/>
  <c r="E31" i="1" l="1"/>
  <c r="F31" i="1"/>
  <c r="G31" i="1"/>
  <c r="H31" i="1"/>
  <c r="I31" i="1"/>
  <c r="J31" i="1"/>
  <c r="K31" i="1"/>
  <c r="D31" i="1"/>
  <c r="D20" i="1"/>
  <c r="D34" i="1"/>
  <c r="D35" i="1" s="1"/>
  <c r="E18" i="1"/>
  <c r="F12" i="1"/>
  <c r="E12" i="1"/>
  <c r="D12" i="1"/>
  <c r="H12" i="1" s="1"/>
  <c r="I12" i="1" s="1"/>
  <c r="D9" i="1"/>
  <c r="D11" i="1" a="1"/>
  <c r="D11" i="1" s="1"/>
  <c r="E9" i="1"/>
  <c r="F9" i="1"/>
  <c r="F8" i="1"/>
  <c r="E8" i="1"/>
  <c r="D8" i="1"/>
  <c r="N4" i="1"/>
  <c r="O4" i="1"/>
  <c r="P4" i="1"/>
  <c r="N5" i="1"/>
  <c r="O5" i="1"/>
  <c r="P5" i="1"/>
  <c r="O3" i="1"/>
  <c r="P3" i="1"/>
  <c r="N3" i="1"/>
  <c r="J3" i="1"/>
  <c r="K3" i="1" s="1"/>
  <c r="D21" i="1" l="1"/>
  <c r="K8" i="1"/>
  <c r="K9" i="1" s="1"/>
  <c r="K10" i="1" s="1"/>
  <c r="K11" i="1"/>
  <c r="K12" i="1" s="1"/>
  <c r="K13" i="1" s="1"/>
  <c r="H9" i="1"/>
  <c r="I9" i="1" s="1"/>
  <c r="J4" i="1"/>
  <c r="J5" i="1" l="1"/>
  <c r="J6" i="1" s="1"/>
  <c r="F11" i="1"/>
  <c r="E1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<sst xmlns="http://schemas.openxmlformats.org/spreadsheetml/2006/main" count="40" uniqueCount="28">
  <si>
    <t>Сумма вероятностей =</t>
  </si>
  <si>
    <t>M(XY)=</t>
  </si>
  <si>
    <t>X\Y</t>
  </si>
  <si>
    <t>Задагие №8</t>
  </si>
  <si>
    <t>Ячейки для вычисления ковариации</t>
  </si>
  <si>
    <t>X</t>
  </si>
  <si>
    <t>p</t>
  </si>
  <si>
    <t>r(X,Y)=</t>
  </si>
  <si>
    <t>Y</t>
  </si>
  <si>
    <t>M(X)=</t>
  </si>
  <si>
    <t>M(Y)=</t>
  </si>
  <si>
    <t>D(X)=</t>
  </si>
  <si>
    <t>D(Y)=</t>
  </si>
  <si>
    <t>o(X)=</t>
  </si>
  <si>
    <t>K(X,Y)=</t>
  </si>
  <si>
    <t>Задание №6</t>
  </si>
  <si>
    <t>∑p =</t>
  </si>
  <si>
    <t>o(Y)=</t>
  </si>
  <si>
    <t>P(X)=</t>
  </si>
  <si>
    <t>Конец</t>
  </si>
  <si>
    <t>Задание №10</t>
  </si>
  <si>
    <t>n</t>
  </si>
  <si>
    <t>N=</t>
  </si>
  <si>
    <t>Всегда несмещённая</t>
  </si>
  <si>
    <t>Смещённая</t>
  </si>
  <si>
    <t>S^2=</t>
  </si>
  <si>
    <t>Несмещенная</t>
  </si>
  <si>
    <t>Для нестрогих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</si>
</sst>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DashDot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0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selection activeCell="F25" sqref="F25"/>
    </sheetView>
  </sheetViews>
  <sheetFormatPr defaultRowHeight="15" x14ac:dyDescent="0.25"/>
  <cols>
    <col min="1" max="1" width="16" customWidth="1"/>
    <col min="4" max="4" width="11" bestFit="1" customWidth="1"/>
    <col min="7" max="7" width="9.85546875" customWidth="1"/>
    <col min="9" max="9" width="12.85546875" customWidth="1"/>
    <col min="10" max="10" width="9.140625" style="1"/>
    <col min="11" max="11" width="12.28515625" customWidth="1"/>
    <col min="12" max="12" width="9.140625" customWidth="1"/>
  </cols>
  <sheetData>
    <row r="1" spans="1:23" ht="15.75" thickBot="1" x14ac:dyDescent="0.3">
      <c r="C1" s="7"/>
      <c r="D1" s="7"/>
      <c r="E1" s="7"/>
      <c r="F1" s="7"/>
    </row>
    <row r="2" spans="1:23" x14ac:dyDescent="0.25">
      <c r="A2" t="s">
        <v>3</v>
      </c>
      <c r="B2" s="8"/>
      <c r="C2" s="5" t="s">
        <v>2</v>
      </c>
      <c r="D2" s="12">
        <v>-1</v>
      </c>
      <c r="E2" s="13">
        <v>0</v>
      </c>
      <c r="F2" s="14">
        <v>2</v>
      </c>
      <c r="N2" t="s">
        <v>4</v>
      </c>
    </row>
    <row r="3" spans="1:23" x14ac:dyDescent="0.25">
      <c r="B3" s="8"/>
      <c r="C3" s="3">
        <v>-1</v>
      </c>
      <c r="D3" s="15">
        <v>0.05</v>
      </c>
      <c r="E3" s="16">
        <v>0.1</v>
      </c>
      <c r="F3" s="17">
        <v>0</v>
      </c>
      <c r="I3" s="2" t="s">
        <v>0</v>
      </c>
      <c r="J3" s="1">
        <f>SUM(D3:F5)</f>
        <v>1</v>
      </c>
      <c r="K3" s="1" t="str">
        <f>IF(J3 = 1,"Всё хорошо","ОШИБКА")</f>
        <v>Всё хорошо</v>
      </c>
      <c r="N3">
        <f t="shared" ref="N3:P5" si="0">D$2*$C3*D3</f>
        <v>0.05</v>
      </c>
      <c r="O3">
        <f t="shared" si="0"/>
        <v>0</v>
      </c>
      <c r="P3">
        <f t="shared" si="0"/>
        <v>0</v>
      </c>
    </row>
    <row r="4" spans="1:23" x14ac:dyDescent="0.25">
      <c r="B4" s="8"/>
      <c r="C4" s="11">
        <v>1</v>
      </c>
      <c r="D4" s="18">
        <v>0.15</v>
      </c>
      <c r="E4" s="4">
        <v>0.25</v>
      </c>
      <c r="F4" s="19">
        <v>0.2</v>
      </c>
      <c r="I4" s="2" t="s">
        <v>1</v>
      </c>
      <c r="J4" s="1">
        <f>SUM(N3:P5)</f>
        <v>0.70000000000000007</v>
      </c>
      <c r="N4">
        <f t="shared" si="0"/>
        <v>-0.15</v>
      </c>
      <c r="O4">
        <f t="shared" si="0"/>
        <v>0</v>
      </c>
      <c r="P4">
        <f t="shared" si="0"/>
        <v>0.4</v>
      </c>
    </row>
    <row r="5" spans="1:23" ht="15.75" thickBot="1" x14ac:dyDescent="0.3">
      <c r="B5" s="8"/>
      <c r="C5" s="6">
        <v>2</v>
      </c>
      <c r="D5" s="20">
        <v>0</v>
      </c>
      <c r="E5" s="21">
        <v>0.15</v>
      </c>
      <c r="F5" s="22">
        <v>0.1</v>
      </c>
      <c r="I5" s="2" t="s">
        <v>14</v>
      </c>
      <c r="J5" s="1">
        <f>J4-K8*K11</f>
        <v>0.31999999999999995</v>
      </c>
      <c r="N5">
        <f t="shared" si="0"/>
        <v>0</v>
      </c>
      <c r="O5">
        <f t="shared" si="0"/>
        <v>0</v>
      </c>
      <c r="P5">
        <f t="shared" si="0"/>
        <v>0.4</v>
      </c>
    </row>
    <row r="6" spans="1:23" x14ac:dyDescent="0.25">
      <c r="I6" s="2" t="s">
        <v>7</v>
      </c>
      <c r="J6" s="1">
        <f>J5/(K10*K13)</f>
        <v>0.31215427159636749</v>
      </c>
    </row>
    <row r="7" spans="1:23" ht="15.75" thickBot="1" x14ac:dyDescent="0.3">
      <c r="C7" s="7"/>
      <c r="D7" s="7"/>
      <c r="E7" s="7"/>
      <c r="F7" s="7"/>
    </row>
    <row r="8" spans="1:23" x14ac:dyDescent="0.25">
      <c r="B8" s="8"/>
      <c r="C8" s="5" t="s">
        <v>5</v>
      </c>
      <c r="D8" s="12">
        <f>C3</f>
        <v>-1</v>
      </c>
      <c r="E8" s="13">
        <f>C4</f>
        <v>1</v>
      </c>
      <c r="F8" s="14">
        <f>C5</f>
        <v>2</v>
      </c>
      <c r="J8" s="2" t="s">
        <v>9</v>
      </c>
      <c r="K8" s="1">
        <f>SUMPRODUCT(D8:F8,D9:F9)</f>
        <v>0.95000000000000007</v>
      </c>
    </row>
    <row r="9" spans="1:23" ht="15.75" thickBot="1" x14ac:dyDescent="0.3">
      <c r="B9" s="8"/>
      <c r="C9" s="9" t="s">
        <v>6</v>
      </c>
      <c r="D9" s="23">
        <f>SUM(D3:F3)</f>
        <v>0.15000000000000002</v>
      </c>
      <c r="E9" s="24">
        <f>SUM(D4:F4)</f>
        <v>0.60000000000000009</v>
      </c>
      <c r="F9" s="25">
        <f>SUM(D5:F5)</f>
        <v>0.25</v>
      </c>
      <c r="G9" s="2" t="s">
        <v>16</v>
      </c>
      <c r="H9" s="1">
        <f>SUM(D9:F9)</f>
        <v>1</v>
      </c>
      <c r="I9" t="str">
        <f>IF(H9 = 1,"Всё хорошо","ОШИБКА")</f>
        <v>Всё хорошо</v>
      </c>
      <c r="J9" s="2" t="s">
        <v>11</v>
      </c>
      <c r="K9" s="1">
        <f>SUMPRODUCT(D8:F8,D8:F8,D9:F9)-K8*K8</f>
        <v>0.84749999999999992</v>
      </c>
    </row>
    <row r="10" spans="1:23" ht="15.75" thickBot="1" x14ac:dyDescent="0.3">
      <c r="C10" s="10"/>
      <c r="D10" s="10"/>
      <c r="E10" s="10"/>
      <c r="F10" s="10"/>
      <c r="J10" s="2" t="s">
        <v>13</v>
      </c>
      <c r="K10">
        <f>SQRT(K9)</f>
        <v>0.92059763197609845</v>
      </c>
    </row>
    <row r="11" spans="1:23" x14ac:dyDescent="0.25">
      <c r="B11" s="8"/>
      <c r="C11" s="5" t="s">
        <v>8</v>
      </c>
      <c r="D11" s="12" cm="1">
        <f t="array" ref="D11:F11">D2:F2</f>
        <v>-1</v>
      </c>
      <c r="E11" s="13">
        <v>0</v>
      </c>
      <c r="F11" s="14">
        <v>2</v>
      </c>
      <c r="J11" s="2" t="s">
        <v>10</v>
      </c>
      <c r="K11" s="1">
        <f>SUMPRODUCT(_xlfn.ANCHORARRAY(D11),D12:F12)</f>
        <v>0.40000000000000008</v>
      </c>
    </row>
    <row r="12" spans="1:23" ht="15.75" thickBot="1" x14ac:dyDescent="0.3">
      <c r="B12" s="8"/>
      <c r="C12" s="9" t="s">
        <v>6</v>
      </c>
      <c r="D12" s="23">
        <f>SUM(D3:D5)</f>
        <v>0.2</v>
      </c>
      <c r="E12" s="24">
        <f>SUM(E3:E5)</f>
        <v>0.5</v>
      </c>
      <c r="F12" s="25">
        <f>SUM(F3:F5)</f>
        <v>0.30000000000000004</v>
      </c>
      <c r="G12" s="2" t="s">
        <v>16</v>
      </c>
      <c r="H12" s="1">
        <f>SUM(D12:F12)</f>
        <v>1</v>
      </c>
      <c r="I12" t="str">
        <f>IF(H12 = 1,"Всё хорошо","ОШИБКА")</f>
        <v>Всё хорошо</v>
      </c>
      <c r="J12" s="2" t="s">
        <v>12</v>
      </c>
      <c r="K12" s="1">
        <f>SUMPRODUCT(_xlfn.ANCHORARRAY(D11),_xlfn.ANCHORARRAY(D11),D12:F12)-K11*K11</f>
        <v>1.24</v>
      </c>
    </row>
    <row r="13" spans="1:23" ht="15.75" thickBot="1" x14ac:dyDescent="0.3">
      <c r="A13" s="29"/>
      <c r="B13" s="29"/>
      <c r="C13" s="29"/>
      <c r="D13" s="29"/>
      <c r="E13" s="29"/>
      <c r="F13" s="29"/>
      <c r="G13" s="29"/>
      <c r="H13" s="29"/>
      <c r="I13" s="29"/>
      <c r="J13" s="30" t="s">
        <v>17</v>
      </c>
      <c r="K13" s="29">
        <f>SQRT(K12)</f>
        <v>1.1135528725660044</v>
      </c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</row>
    <row r="14" spans="1:23" ht="15.75" thickBot="1" x14ac:dyDescent="0.3"/>
    <row r="15" spans="1:23" x14ac:dyDescent="0.25">
      <c r="A15" t="s">
        <v>15</v>
      </c>
      <c r="C15" s="27" t="s">
        <v>5</v>
      </c>
      <c r="D15" s="28">
        <v>-3</v>
      </c>
      <c r="E15" s="28">
        <v>-2</v>
      </c>
      <c r="F15" s="28">
        <v>0</v>
      </c>
      <c r="G15" s="28">
        <v>1</v>
      </c>
      <c r="H15" s="14">
        <v>2</v>
      </c>
    </row>
    <row r="16" spans="1:23" ht="15.75" thickBot="1" x14ac:dyDescent="0.3">
      <c r="C16" s="26" t="s">
        <v>6</v>
      </c>
      <c r="D16" s="21">
        <v>0.1</v>
      </c>
      <c r="E16" s="21">
        <v>0.2</v>
      </c>
      <c r="F16" s="21">
        <v>0.4</v>
      </c>
      <c r="G16" s="21">
        <v>0.2</v>
      </c>
      <c r="H16" s="22">
        <v>0.1</v>
      </c>
    </row>
    <row r="18" spans="1:23" x14ac:dyDescent="0.25">
      <c r="C18" s="2" t="s">
        <v>16</v>
      </c>
      <c r="D18" s="1">
        <f>SUM(D16:K16)</f>
        <v>1.0000000000000002</v>
      </c>
      <c r="E18" t="str">
        <f>IF(D18 = 1,"Всё хорошо","ОШИБКА")</f>
        <v>Всё хорошо</v>
      </c>
    </row>
    <row r="19" spans="1:23" x14ac:dyDescent="0.25">
      <c r="C19" s="2" t="s">
        <v>9</v>
      </c>
      <c r="D19" s="1">
        <f>SUMPRODUCT(D15:K15,D16:K16)</f>
        <v>-0.3</v>
      </c>
    </row>
    <row r="20" spans="1:23" x14ac:dyDescent="0.25">
      <c r="C20" s="2" t="s">
        <v>11</v>
      </c>
      <c r="D20" s="1">
        <f>SUMPRODUCT(D15:K15,D15:K15,D16:K16)-D19*D19</f>
        <v>2.2100000000000004</v>
      </c>
    </row>
    <row r="21" spans="1:23" x14ac:dyDescent="0.25">
      <c r="C21" s="2" t="s">
        <v>13</v>
      </c>
      <c r="D21">
        <f>SQRT(D20)</f>
        <v>1.4866068747318506</v>
      </c>
    </row>
    <row r="23" spans="1:23" x14ac:dyDescent="0.25">
      <c r="C23" s="2" t="s">
        <v>18</v>
      </c>
      <c r="D23" s="2">
        <f>SUMIFS(D16:K16,D15:K15,"&gt;"&amp;D25,D15:K15,"&lt;"&amp;E25)</f>
        <v>0</v>
      </c>
    </row>
    <row r="24" spans="1:23" x14ac:dyDescent="0.25">
      <c r="E24" t="s">
        <v>19</v>
      </c>
    </row>
    <row r="25" spans="1:23" x14ac:dyDescent="0.25">
      <c r="D25">
        <v>-3</v>
      </c>
      <c r="E25">
        <v>-2</v>
      </c>
    </row>
    <row r="26" spans="1:23" x14ac:dyDescent="0.25">
      <c r="B26" t="s">
        <v>27</v>
      </c>
      <c r="D26">
        <f>SUMIFS(D16:K16,D15:K15,"&gt;="&amp;D25,D15:K15,"&lt;="&amp;E25)</f>
        <v>0.30000000000000004</v>
      </c>
    </row>
    <row r="27" spans="1:23" ht="15.75" thickBot="1" x14ac:dyDescent="0.3">
      <c r="A27" s="29"/>
      <c r="B27" s="29"/>
      <c r="C27" s="29"/>
      <c r="D27" s="29"/>
      <c r="E27" s="29"/>
      <c r="F27" s="29"/>
      <c r="G27" s="29"/>
      <c r="H27" s="29"/>
      <c r="I27" s="29"/>
      <c r="J27" s="31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</row>
    <row r="28" spans="1:23" ht="15.75" thickBot="1" x14ac:dyDescent="0.3"/>
    <row r="29" spans="1:23" x14ac:dyDescent="0.25">
      <c r="A29" t="s">
        <v>20</v>
      </c>
      <c r="C29" s="27" t="s">
        <v>5</v>
      </c>
      <c r="D29" s="28">
        <v>-1</v>
      </c>
      <c r="E29" s="28">
        <v>1</v>
      </c>
      <c r="F29" s="28">
        <v>3</v>
      </c>
      <c r="G29" s="14">
        <v>5</v>
      </c>
      <c r="I29" s="1"/>
      <c r="J29"/>
    </row>
    <row r="30" spans="1:23" ht="15.75" thickBot="1" x14ac:dyDescent="0.3">
      <c r="C30" s="26" t="s">
        <v>21</v>
      </c>
      <c r="D30" s="21">
        <v>20</v>
      </c>
      <c r="E30" s="21">
        <v>10</v>
      </c>
      <c r="F30" s="21">
        <v>15</v>
      </c>
      <c r="G30" s="22">
        <v>5</v>
      </c>
      <c r="I30" s="1"/>
      <c r="J30"/>
    </row>
    <row r="31" spans="1:23" s="1" customFormat="1" x14ac:dyDescent="0.25">
      <c r="C31" s="1" t="s">
        <v>6</v>
      </c>
      <c r="D31" s="1">
        <f>D$30/$D$32</f>
        <v>0.4</v>
      </c>
      <c r="E31" s="1">
        <f t="shared" ref="E31:K31" si="1">E$30/$D$32</f>
        <v>0.2</v>
      </c>
      <c r="F31" s="1">
        <f t="shared" si="1"/>
        <v>0.3</v>
      </c>
      <c r="G31" s="1">
        <f t="shared" si="1"/>
        <v>0.1</v>
      </c>
      <c r="H31" s="1">
        <f t="shared" si="1"/>
        <v>0</v>
      </c>
      <c r="I31" s="1">
        <f t="shared" si="1"/>
        <v>0</v>
      </c>
      <c r="J31" s="1">
        <f t="shared" si="1"/>
        <v>0</v>
      </c>
      <c r="K31" s="1">
        <f t="shared" si="1"/>
        <v>0</v>
      </c>
    </row>
    <row r="32" spans="1:23" x14ac:dyDescent="0.25">
      <c r="C32" s="2" t="s">
        <v>22</v>
      </c>
      <c r="D32" s="1">
        <f>SUM(D30:K30)</f>
        <v>50</v>
      </c>
    </row>
    <row r="33" spans="3:5" x14ac:dyDescent="0.25">
      <c r="C33" s="2" t="s">
        <v>9</v>
      </c>
      <c r="D33" s="1">
        <f>SUMPRODUCT(D29:K29,D30:K30)/D32</f>
        <v>1.2</v>
      </c>
      <c r="E33" t="s">
        <v>23</v>
      </c>
    </row>
    <row r="34" spans="3:5" x14ac:dyDescent="0.25">
      <c r="C34" s="2" t="s">
        <v>11</v>
      </c>
      <c r="D34" s="1">
        <f>SUMPRODUCT(D29:K29,D29:K29,D31:K31)-D33*D33</f>
        <v>4.3599999999999994</v>
      </c>
      <c r="E34" t="s">
        <v>24</v>
      </c>
    </row>
    <row r="35" spans="3:5" x14ac:dyDescent="0.25">
      <c r="C35" s="32" t="s">
        <v>25</v>
      </c>
      <c r="D35" s="1">
        <f>D32*D34/(D32-1)</f>
        <v>4.4489795918367339</v>
      </c>
      <c r="E35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2B9E85E30ED724B894E1C707241753F" ma:contentTypeVersion="3" ma:contentTypeDescription="Создание документа." ma:contentTypeScope="" ma:versionID="6a0303cd6f8bd58d5de7f243abb54815">
  <xsd:schema xmlns:xsd="http://www.w3.org/2001/XMLSchema" xmlns:xs="http://www.w3.org/2001/XMLSchema" xmlns:p="http://schemas.microsoft.com/office/2006/metadata/properties" xmlns:ns2="c75cf612-0d98-4057-90d8-a7261daff183" targetNamespace="http://schemas.microsoft.com/office/2006/metadata/properties" ma:root="true" ma:fieldsID="99d5572054b591e35a75e2a5380dc2a7" ns2:_="">
    <xsd:import namespace="c75cf612-0d98-4057-90d8-a7261daff1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cf612-0d98-4057-90d8-a7261daff1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447491-98D3-445B-80B7-5985EE8B5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5cf612-0d98-4057-90d8-a7261daff1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F360A7-752A-43B1-B24B-342CC9AA77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4EF393-3638-4042-82E8-93208D7F0F8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rod_rom</dc:creator>
  <cp:lastModifiedBy>user</cp:lastModifiedBy>
  <dcterms:created xsi:type="dcterms:W3CDTF">2015-06-05T18:19:34Z</dcterms:created>
  <dcterms:modified xsi:type="dcterms:W3CDTF">2020-12-29T06:03:17Z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0x010100D2B9E85E30ED724B894E1C707241753F</vt:lpwstr>
  </property>
</Properties>
</file>