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Nikita/Desktop/Git/Python help code/"/>
    </mc:Choice>
  </mc:AlternateContent>
  <bookViews>
    <workbookView xWindow="44000" yWindow="3580" windowWidth="28800" windowHeight="17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5" i="1" l="1"/>
  <c r="D56" i="1"/>
  <c r="D55" i="1"/>
  <c r="C43" i="1"/>
  <c r="C44" i="1"/>
  <c r="D43" i="1"/>
  <c r="I22" i="1"/>
  <c r="N22" i="1"/>
  <c r="I23" i="1"/>
  <c r="N23" i="1"/>
  <c r="I24" i="1"/>
  <c r="N24" i="1"/>
  <c r="I25" i="1"/>
  <c r="N25" i="1"/>
  <c r="I26" i="1"/>
  <c r="N26" i="1"/>
  <c r="I27" i="1"/>
  <c r="N27" i="1"/>
  <c r="I28" i="1"/>
  <c r="N28" i="1"/>
  <c r="I29" i="1"/>
  <c r="N29" i="1"/>
  <c r="I30" i="1"/>
  <c r="N30" i="1"/>
  <c r="I31" i="1"/>
  <c r="N31" i="1"/>
  <c r="N34" i="1"/>
  <c r="A22" i="1"/>
  <c r="F22" i="1"/>
  <c r="A23" i="1"/>
  <c r="F23" i="1"/>
  <c r="A24" i="1"/>
  <c r="F24" i="1"/>
  <c r="A25" i="1"/>
  <c r="F25" i="1"/>
  <c r="A26" i="1"/>
  <c r="F26" i="1"/>
  <c r="F29" i="1"/>
  <c r="C20" i="1"/>
  <c r="G22" i="1"/>
  <c r="G23" i="1"/>
  <c r="G24" i="1"/>
  <c r="G25" i="1"/>
  <c r="G26" i="1"/>
  <c r="G29" i="1"/>
  <c r="F30" i="1"/>
  <c r="J35" i="1"/>
  <c r="J34" i="1"/>
  <c r="R43" i="1"/>
  <c r="S43" i="1"/>
  <c r="S44" i="1"/>
  <c r="T44" i="1"/>
  <c r="F38" i="1"/>
  <c r="G33" i="1"/>
  <c r="M45" i="1"/>
  <c r="M44" i="1"/>
  <c r="L45" i="1"/>
  <c r="M43" i="1"/>
  <c r="J44" i="1"/>
  <c r="H38" i="1"/>
  <c r="K20" i="1"/>
  <c r="O22" i="1"/>
  <c r="O23" i="1"/>
  <c r="O24" i="1"/>
  <c r="O25" i="1"/>
  <c r="O26" i="1"/>
  <c r="O27" i="1"/>
  <c r="O28" i="1"/>
  <c r="O29" i="1"/>
  <c r="O30" i="1"/>
  <c r="O31" i="1"/>
  <c r="O34" i="1"/>
  <c r="N35" i="1"/>
  <c r="H4" i="1"/>
  <c r="I7" i="1"/>
  <c r="G4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6" i="1"/>
  <c r="J6" i="1"/>
  <c r="K6" i="1"/>
  <c r="B4" i="1"/>
  <c r="E7" i="1"/>
  <c r="E8" i="1"/>
  <c r="E6" i="1"/>
  <c r="C4" i="1"/>
  <c r="D7" i="1"/>
  <c r="D8" i="1"/>
  <c r="D6" i="1"/>
</calcChain>
</file>

<file path=xl/sharedStrings.xml><?xml version="1.0" encoding="utf-8"?>
<sst xmlns="http://schemas.openxmlformats.org/spreadsheetml/2006/main" count="35" uniqueCount="18">
  <si>
    <t>y</t>
  </si>
  <si>
    <t>x</t>
  </si>
  <si>
    <t>xbar</t>
  </si>
  <si>
    <t>ybar</t>
  </si>
  <si>
    <t>yhat</t>
  </si>
  <si>
    <t>sum</t>
  </si>
  <si>
    <t>y diff</t>
  </si>
  <si>
    <t>x diff</t>
  </si>
  <si>
    <t>2n</t>
  </si>
  <si>
    <t>n</t>
  </si>
  <si>
    <t>mag</t>
  </si>
  <si>
    <t>R2</t>
  </si>
  <si>
    <t>TSTAT</t>
  </si>
  <si>
    <t>2N</t>
  </si>
  <si>
    <t>N</t>
  </si>
  <si>
    <t>a</t>
  </si>
  <si>
    <t>b</t>
  </si>
  <si>
    <t>tstat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</si>
</sst>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6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56"/>
  <sheetViews>
    <sheetView tabSelected="1" showRuler="0" topLeftCell="A17" workbookViewId="0">
      <selection activeCell="D31" sqref="D31"/>
    </sheetView>
  </sheetViews>
  <sheetFormatPr baseColWidth="10" defaultRowHeight="16" x14ac:dyDescent="0.2"/>
  <sheetData>
    <row r="3" spans="2:11" x14ac:dyDescent="0.2">
      <c r="B3" t="s">
        <v>3</v>
      </c>
      <c r="C3" t="s">
        <v>2</v>
      </c>
      <c r="G3" t="s">
        <v>3</v>
      </c>
      <c r="H3" t="s">
        <v>2</v>
      </c>
    </row>
    <row r="4" spans="2:11" x14ac:dyDescent="0.2">
      <c r="B4">
        <f>AVERAGE(B6:B8)</f>
        <v>4.5</v>
      </c>
      <c r="C4">
        <f>AVERAGE(C6:C8)</f>
        <v>11.333333333333334</v>
      </c>
      <c r="G4">
        <f>AVERAGE(G6:G11)</f>
        <v>4.5</v>
      </c>
      <c r="H4">
        <f>AVERAGE(H6:H11)</f>
        <v>11.333333333333334</v>
      </c>
    </row>
    <row r="5" spans="2:11" x14ac:dyDescent="0.2">
      <c r="B5" t="s">
        <v>0</v>
      </c>
      <c r="C5" t="s">
        <v>1</v>
      </c>
      <c r="G5" t="s">
        <v>0</v>
      </c>
      <c r="H5" t="s">
        <v>1</v>
      </c>
    </row>
    <row r="6" spans="2:11" x14ac:dyDescent="0.2">
      <c r="B6">
        <v>6</v>
      </c>
      <c r="C6">
        <v>10</v>
      </c>
      <c r="D6">
        <f>(C6-$C$4)</f>
        <v>-1.3333333333333339</v>
      </c>
      <c r="E6">
        <f>(B6-$B$4)</f>
        <v>1.5</v>
      </c>
      <c r="G6">
        <v>6</v>
      </c>
      <c r="H6">
        <v>10</v>
      </c>
      <c r="I6">
        <f>(H6-$H$4)</f>
        <v>-1.3333333333333339</v>
      </c>
      <c r="J6">
        <f>(G6-$G$4)</f>
        <v>1.5</v>
      </c>
      <c r="K6">
        <f>I6*J6</f>
        <v>-2.0000000000000009</v>
      </c>
    </row>
    <row r="7" spans="2:11" x14ac:dyDescent="0.2">
      <c r="B7">
        <v>3.5</v>
      </c>
      <c r="C7">
        <v>11</v>
      </c>
      <c r="D7">
        <f t="shared" ref="D7:D8" si="0">(C7-$C$4)</f>
        <v>-0.33333333333333393</v>
      </c>
      <c r="E7">
        <f t="shared" ref="E7:E8" si="1">(B7-$B$4)</f>
        <v>-1</v>
      </c>
      <c r="G7">
        <v>3.5</v>
      </c>
      <c r="H7">
        <v>11</v>
      </c>
      <c r="I7">
        <f t="shared" ref="I7:I11" si="2">(H7-$H$4)</f>
        <v>-0.33333333333333393</v>
      </c>
      <c r="J7">
        <f t="shared" ref="J7:J11" si="3">(G7-$G$4)</f>
        <v>-1</v>
      </c>
      <c r="K7">
        <f t="shared" ref="K7:K11" si="4">I7*J7</f>
        <v>0.33333333333333393</v>
      </c>
    </row>
    <row r="8" spans="2:11" x14ac:dyDescent="0.2">
      <c r="B8">
        <v>4</v>
      </c>
      <c r="C8">
        <v>13</v>
      </c>
      <c r="D8">
        <f t="shared" si="0"/>
        <v>1.6666666666666661</v>
      </c>
      <c r="E8">
        <f t="shared" si="1"/>
        <v>-0.5</v>
      </c>
      <c r="G8">
        <v>4</v>
      </c>
      <c r="H8">
        <v>13</v>
      </c>
      <c r="I8">
        <f t="shared" si="2"/>
        <v>1.6666666666666661</v>
      </c>
      <c r="J8">
        <f t="shared" si="3"/>
        <v>-0.5</v>
      </c>
      <c r="K8">
        <f t="shared" si="4"/>
        <v>-0.83333333333333304</v>
      </c>
    </row>
    <row r="9" spans="2:11" x14ac:dyDescent="0.2">
      <c r="G9">
        <v>6</v>
      </c>
      <c r="H9">
        <v>10</v>
      </c>
      <c r="I9">
        <f t="shared" si="2"/>
        <v>-1.3333333333333339</v>
      </c>
      <c r="J9">
        <f t="shared" si="3"/>
        <v>1.5</v>
      </c>
      <c r="K9">
        <f t="shared" si="4"/>
        <v>-2.0000000000000009</v>
      </c>
    </row>
    <row r="10" spans="2:11" x14ac:dyDescent="0.2">
      <c r="G10">
        <v>3.5</v>
      </c>
      <c r="H10">
        <v>11</v>
      </c>
      <c r="I10">
        <f t="shared" si="2"/>
        <v>-0.33333333333333393</v>
      </c>
      <c r="J10">
        <f t="shared" si="3"/>
        <v>-1</v>
      </c>
      <c r="K10">
        <f t="shared" si="4"/>
        <v>0.33333333333333393</v>
      </c>
    </row>
    <row r="11" spans="2:11" x14ac:dyDescent="0.2">
      <c r="G11">
        <v>4</v>
      </c>
      <c r="H11">
        <v>13</v>
      </c>
      <c r="I11">
        <f t="shared" si="2"/>
        <v>1.6666666666666661</v>
      </c>
      <c r="J11">
        <f t="shared" si="3"/>
        <v>-0.5</v>
      </c>
      <c r="K11">
        <f t="shared" si="4"/>
        <v>-0.83333333333333304</v>
      </c>
    </row>
    <row r="19" spans="1:22" x14ac:dyDescent="0.2">
      <c r="C19" t="s">
        <v>2</v>
      </c>
      <c r="K19" t="s">
        <v>2</v>
      </c>
    </row>
    <row r="20" spans="1:22" x14ac:dyDescent="0.2">
      <c r="C20">
        <f>AVERAGE(C22:C26)</f>
        <v>30</v>
      </c>
      <c r="K20">
        <f>AVERAGE(K22:K31)</f>
        <v>30</v>
      </c>
    </row>
    <row r="21" spans="1:22" x14ac:dyDescent="0.2">
      <c r="A21" t="s">
        <v>4</v>
      </c>
      <c r="B21" t="s">
        <v>0</v>
      </c>
      <c r="C21" t="s">
        <v>1</v>
      </c>
      <c r="F21" t="s">
        <v>6</v>
      </c>
      <c r="G21" t="s">
        <v>7</v>
      </c>
      <c r="I21" t="s">
        <v>4</v>
      </c>
      <c r="J21" t="s">
        <v>0</v>
      </c>
      <c r="K21" t="s">
        <v>1</v>
      </c>
      <c r="N21" t="s">
        <v>6</v>
      </c>
      <c r="O21" t="s">
        <v>7</v>
      </c>
      <c r="R21">
        <v>4</v>
      </c>
      <c r="S21">
        <v>68</v>
      </c>
      <c r="U21">
        <v>9</v>
      </c>
      <c r="V21">
        <v>-109</v>
      </c>
    </row>
    <row r="22" spans="1:22" x14ac:dyDescent="0.2">
      <c r="A22">
        <f>C22*0.7+9</f>
        <v>23</v>
      </c>
      <c r="B22">
        <v>10</v>
      </c>
      <c r="C22">
        <v>20</v>
      </c>
      <c r="F22">
        <f>(B22-A22)^2</f>
        <v>169</v>
      </c>
      <c r="G22">
        <f>(C22-$C$20)^2</f>
        <v>100</v>
      </c>
      <c r="I22">
        <f>K22*0.7+9</f>
        <v>23</v>
      </c>
      <c r="J22">
        <v>10</v>
      </c>
      <c r="K22">
        <v>20</v>
      </c>
      <c r="N22">
        <f>(J22-I22)^2</f>
        <v>169</v>
      </c>
      <c r="O22">
        <f>(K22-$K$20)^2</f>
        <v>100</v>
      </c>
      <c r="R22">
        <v>72</v>
      </c>
      <c r="S22">
        <v>19</v>
      </c>
      <c r="U22">
        <v>32</v>
      </c>
      <c r="V22">
        <v>-67</v>
      </c>
    </row>
    <row r="23" spans="1:22" x14ac:dyDescent="0.2">
      <c r="A23">
        <f t="shared" ref="A23:A26" si="5">C23*0.7+9</f>
        <v>30</v>
      </c>
      <c r="B23">
        <v>20</v>
      </c>
      <c r="C23">
        <v>30</v>
      </c>
      <c r="F23">
        <f t="shared" ref="F23:F26" si="6">(B23-A23)^2</f>
        <v>100</v>
      </c>
      <c r="G23">
        <f t="shared" ref="G23:G26" si="7">(C23-$C$20)^2</f>
        <v>0</v>
      </c>
      <c r="I23">
        <f t="shared" ref="I23:I31" si="8">K23*0.7+9</f>
        <v>30</v>
      </c>
      <c r="J23">
        <v>20</v>
      </c>
      <c r="K23">
        <v>30</v>
      </c>
      <c r="N23">
        <f t="shared" ref="N23:N31" si="9">(J23-I23)^2</f>
        <v>100</v>
      </c>
      <c r="O23">
        <f t="shared" ref="O23:O31" si="10">(K23-$K$20)^2</f>
        <v>0</v>
      </c>
      <c r="R23">
        <v>10</v>
      </c>
      <c r="S23">
        <v>36</v>
      </c>
      <c r="U23">
        <v>-155</v>
      </c>
      <c r="V23">
        <v>-177</v>
      </c>
    </row>
    <row r="24" spans="1:22" x14ac:dyDescent="0.2">
      <c r="A24">
        <f t="shared" si="5"/>
        <v>16</v>
      </c>
      <c r="B24">
        <v>30</v>
      </c>
      <c r="C24">
        <v>10</v>
      </c>
      <c r="F24">
        <f t="shared" si="6"/>
        <v>196</v>
      </c>
      <c r="G24">
        <f t="shared" si="7"/>
        <v>400</v>
      </c>
      <c r="I24">
        <f t="shared" si="8"/>
        <v>16</v>
      </c>
      <c r="J24">
        <v>30</v>
      </c>
      <c r="K24">
        <v>10</v>
      </c>
      <c r="N24">
        <f t="shared" si="9"/>
        <v>196</v>
      </c>
      <c r="O24">
        <f t="shared" si="10"/>
        <v>400</v>
      </c>
      <c r="R24">
        <v>78</v>
      </c>
      <c r="S24">
        <v>48</v>
      </c>
      <c r="U24">
        <v>-308</v>
      </c>
      <c r="V24">
        <v>-381</v>
      </c>
    </row>
    <row r="25" spans="1:22" x14ac:dyDescent="0.2">
      <c r="A25">
        <f t="shared" si="5"/>
        <v>37</v>
      </c>
      <c r="B25">
        <v>40</v>
      </c>
      <c r="C25">
        <v>40</v>
      </c>
      <c r="F25">
        <f t="shared" si="6"/>
        <v>9</v>
      </c>
      <c r="G25">
        <f t="shared" si="7"/>
        <v>100</v>
      </c>
      <c r="I25">
        <f t="shared" si="8"/>
        <v>37</v>
      </c>
      <c r="J25">
        <v>40</v>
      </c>
      <c r="K25">
        <v>40</v>
      </c>
      <c r="N25">
        <f t="shared" si="9"/>
        <v>9</v>
      </c>
      <c r="O25">
        <f t="shared" si="10"/>
        <v>100</v>
      </c>
      <c r="R25">
        <v>80</v>
      </c>
      <c r="S25">
        <v>84</v>
      </c>
      <c r="U25">
        <v>-19</v>
      </c>
      <c r="V25">
        <v>-168</v>
      </c>
    </row>
    <row r="26" spans="1:22" x14ac:dyDescent="0.2">
      <c r="A26">
        <f t="shared" si="5"/>
        <v>44</v>
      </c>
      <c r="B26">
        <v>50</v>
      </c>
      <c r="C26">
        <v>50</v>
      </c>
      <c r="F26">
        <f t="shared" si="6"/>
        <v>36</v>
      </c>
      <c r="G26">
        <f t="shared" si="7"/>
        <v>400</v>
      </c>
      <c r="I26">
        <f t="shared" si="8"/>
        <v>44</v>
      </c>
      <c r="J26">
        <v>50</v>
      </c>
      <c r="K26">
        <v>50</v>
      </c>
      <c r="N26">
        <f t="shared" si="9"/>
        <v>36</v>
      </c>
      <c r="O26">
        <f t="shared" si="10"/>
        <v>400</v>
      </c>
      <c r="R26">
        <v>32</v>
      </c>
      <c r="S26">
        <v>34</v>
      </c>
      <c r="U26">
        <v>-45</v>
      </c>
      <c r="V26">
        <v>-106</v>
      </c>
    </row>
    <row r="27" spans="1:22" x14ac:dyDescent="0.2">
      <c r="I27">
        <f t="shared" si="8"/>
        <v>23</v>
      </c>
      <c r="J27">
        <v>10</v>
      </c>
      <c r="K27">
        <v>20</v>
      </c>
      <c r="N27">
        <f t="shared" si="9"/>
        <v>169</v>
      </c>
      <c r="O27">
        <f t="shared" si="10"/>
        <v>100</v>
      </c>
      <c r="R27">
        <v>40</v>
      </c>
      <c r="S27">
        <v>20</v>
      </c>
      <c r="U27">
        <v>209</v>
      </c>
      <c r="V27">
        <v>290</v>
      </c>
    </row>
    <row r="28" spans="1:22" x14ac:dyDescent="0.2">
      <c r="F28" t="s">
        <v>5</v>
      </c>
      <c r="G28" t="s">
        <v>5</v>
      </c>
      <c r="I28">
        <f t="shared" si="8"/>
        <v>30</v>
      </c>
      <c r="J28">
        <v>20</v>
      </c>
      <c r="K28">
        <v>30</v>
      </c>
      <c r="N28">
        <f t="shared" si="9"/>
        <v>100</v>
      </c>
      <c r="O28">
        <f t="shared" si="10"/>
        <v>0</v>
      </c>
      <c r="R28">
        <v>53</v>
      </c>
      <c r="S28">
        <v>72</v>
      </c>
      <c r="U28">
        <v>23</v>
      </c>
      <c r="V28">
        <v>233</v>
      </c>
    </row>
    <row r="29" spans="1:22" x14ac:dyDescent="0.2">
      <c r="C29" s="1"/>
      <c r="F29">
        <f>SQRT(SUM(F22:F26)/3)</f>
        <v>13.038404810405298</v>
      </c>
      <c r="G29">
        <f>SQRT(SUM(G22:G26))</f>
        <v>31.622776601683793</v>
      </c>
      <c r="I29">
        <f t="shared" si="8"/>
        <v>16</v>
      </c>
      <c r="J29">
        <v>30</v>
      </c>
      <c r="K29">
        <v>10</v>
      </c>
      <c r="N29">
        <f t="shared" si="9"/>
        <v>196</v>
      </c>
      <c r="O29">
        <f t="shared" si="10"/>
        <v>400</v>
      </c>
      <c r="R29">
        <v>44</v>
      </c>
      <c r="S29">
        <v>26</v>
      </c>
      <c r="U29">
        <v>-480</v>
      </c>
      <c r="V29">
        <v>131</v>
      </c>
    </row>
    <row r="30" spans="1:22" x14ac:dyDescent="0.2">
      <c r="F30">
        <f>F29/G29</f>
        <v>0.41231056256176607</v>
      </c>
      <c r="I30">
        <f t="shared" si="8"/>
        <v>37</v>
      </c>
      <c r="J30">
        <v>40</v>
      </c>
      <c r="K30">
        <v>40</v>
      </c>
      <c r="N30">
        <f t="shared" si="9"/>
        <v>9</v>
      </c>
      <c r="O30">
        <f t="shared" si="10"/>
        <v>100</v>
      </c>
      <c r="R30">
        <v>79</v>
      </c>
      <c r="S30">
        <v>3</v>
      </c>
      <c r="U30">
        <v>-393</v>
      </c>
      <c r="V30">
        <v>-216</v>
      </c>
    </row>
    <row r="31" spans="1:22" x14ac:dyDescent="0.2">
      <c r="I31">
        <f t="shared" si="8"/>
        <v>44</v>
      </c>
      <c r="J31">
        <v>50</v>
      </c>
      <c r="K31">
        <v>50</v>
      </c>
      <c r="N31">
        <f t="shared" si="9"/>
        <v>36</v>
      </c>
      <c r="O31">
        <f t="shared" si="10"/>
        <v>400</v>
      </c>
      <c r="R31">
        <v>4</v>
      </c>
      <c r="S31">
        <v>68</v>
      </c>
    </row>
    <row r="32" spans="1:22" x14ac:dyDescent="0.2">
      <c r="R32">
        <v>72</v>
      </c>
      <c r="S32">
        <v>19</v>
      </c>
    </row>
    <row r="33" spans="1:20" x14ac:dyDescent="0.2">
      <c r="G33">
        <f>F30*F38</f>
        <v>0.25248762345905196</v>
      </c>
      <c r="N33" t="s">
        <v>5</v>
      </c>
      <c r="O33" t="s">
        <v>5</v>
      </c>
      <c r="R33">
        <v>10</v>
      </c>
      <c r="S33">
        <v>36</v>
      </c>
    </row>
    <row r="34" spans="1:20" x14ac:dyDescent="0.2">
      <c r="I34" s="2"/>
      <c r="J34">
        <f>F30*J35</f>
        <v>0.25248762345905196</v>
      </c>
      <c r="N34">
        <f>SQRT(SUM(N22:N31)/8)</f>
        <v>11.291589790636214</v>
      </c>
      <c r="O34">
        <f>SQRT(SUM(O22:O31))</f>
        <v>44.721359549995796</v>
      </c>
      <c r="R34">
        <v>78</v>
      </c>
      <c r="S34">
        <v>48</v>
      </c>
    </row>
    <row r="35" spans="1:20" x14ac:dyDescent="0.2">
      <c r="I35" s="2"/>
      <c r="J35">
        <f>SQRT((5-2)/(10-2))</f>
        <v>0.61237243569579447</v>
      </c>
      <c r="N35">
        <f>N34/O34</f>
        <v>0.2524876234590519</v>
      </c>
      <c r="R35">
        <v>80</v>
      </c>
      <c r="S35">
        <v>84</v>
      </c>
    </row>
    <row r="36" spans="1:20" x14ac:dyDescent="0.2">
      <c r="R36">
        <v>32</v>
      </c>
      <c r="S36">
        <v>34</v>
      </c>
    </row>
    <row r="37" spans="1:20" x14ac:dyDescent="0.2">
      <c r="R37">
        <v>40</v>
      </c>
      <c r="S37">
        <v>20</v>
      </c>
    </row>
    <row r="38" spans="1:20" x14ac:dyDescent="0.2">
      <c r="F38">
        <f>SQRT((5-2)/(10-2))</f>
        <v>0.61237243569579447</v>
      </c>
      <c r="G38">
        <v>1.454</v>
      </c>
      <c r="H38">
        <f>G38/F38</f>
        <v>2.3743720573378275</v>
      </c>
      <c r="R38">
        <v>53</v>
      </c>
      <c r="S38">
        <v>72</v>
      </c>
    </row>
    <row r="39" spans="1:20" x14ac:dyDescent="0.2">
      <c r="G39">
        <v>2.2989999999999999</v>
      </c>
      <c r="R39">
        <v>44</v>
      </c>
      <c r="S39">
        <v>26</v>
      </c>
    </row>
    <row r="40" spans="1:20" x14ac:dyDescent="0.2">
      <c r="R40">
        <v>79</v>
      </c>
      <c r="S40">
        <v>3</v>
      </c>
    </row>
    <row r="41" spans="1:20" x14ac:dyDescent="0.2">
      <c r="P41" t="s">
        <v>14</v>
      </c>
      <c r="Q41" t="s">
        <v>13</v>
      </c>
    </row>
    <row r="42" spans="1:20" x14ac:dyDescent="0.2">
      <c r="K42" t="s">
        <v>8</v>
      </c>
      <c r="L42">
        <v>-0.39600000000000002</v>
      </c>
    </row>
    <row r="43" spans="1:20" x14ac:dyDescent="0.2">
      <c r="A43">
        <v>0.41199999999999998</v>
      </c>
      <c r="B43">
        <v>1.698</v>
      </c>
      <c r="C43">
        <f>SQRT((5-2)/(10-2))</f>
        <v>0.61237243569579447</v>
      </c>
      <c r="D43">
        <f>1/C43</f>
        <v>1.6329931618554523</v>
      </c>
      <c r="K43" t="s">
        <v>9</v>
      </c>
      <c r="L43">
        <v>-0.26400000000000001</v>
      </c>
      <c r="M43">
        <f>L43/L45</f>
        <v>-0.39600000000000002</v>
      </c>
      <c r="O43" t="s">
        <v>12</v>
      </c>
      <c r="P43">
        <v>0.29499999999999998</v>
      </c>
      <c r="Q43">
        <v>0.443</v>
      </c>
      <c r="R43">
        <f>SQRT((10-2)/(20-2))</f>
        <v>0.66666666666666663</v>
      </c>
      <c r="S43">
        <f>P43/R43</f>
        <v>0.4425</v>
      </c>
    </row>
    <row r="44" spans="1:20" x14ac:dyDescent="0.2">
      <c r="A44">
        <v>0.252</v>
      </c>
      <c r="B44">
        <v>2.7719999999999998</v>
      </c>
      <c r="C44">
        <f>B43*D43</f>
        <v>2.7728223888305581</v>
      </c>
      <c r="I44">
        <v>1.456</v>
      </c>
      <c r="J44">
        <f>I44/F38</f>
        <v>2.3776380436615385</v>
      </c>
      <c r="M44">
        <f>L43*M45</f>
        <v>-0.39600000000000002</v>
      </c>
      <c r="R44">
        <v>-0.26400000000000001</v>
      </c>
      <c r="S44">
        <f>SQRT((10-2)/(20-2))</f>
        <v>0.66666666666666663</v>
      </c>
      <c r="T44">
        <f>R44/S44</f>
        <v>-0.39600000000000002</v>
      </c>
    </row>
    <row r="45" spans="1:20" x14ac:dyDescent="0.2">
      <c r="I45">
        <v>2.5230000000000001</v>
      </c>
      <c r="K45" t="s">
        <v>10</v>
      </c>
      <c r="L45">
        <f>SQRT((10-2)/(20-2))</f>
        <v>0.66666666666666663</v>
      </c>
      <c r="M45">
        <f>SQRT((20-2)/(10-2))</f>
        <v>1.5</v>
      </c>
      <c r="O45" t="s">
        <v>11</v>
      </c>
      <c r="P45">
        <v>1.0999999999999999E-2</v>
      </c>
      <c r="Q45">
        <v>1.0999999999999999E-2</v>
      </c>
      <c r="R45">
        <v>-0.39600000000000002</v>
      </c>
    </row>
    <row r="46" spans="1:20" x14ac:dyDescent="0.2">
      <c r="E46">
        <v>0.443</v>
      </c>
      <c r="O46" t="s">
        <v>15</v>
      </c>
      <c r="P46">
        <v>-27.240200000000002</v>
      </c>
      <c r="Q46">
        <v>-27.240200000000002</v>
      </c>
    </row>
    <row r="47" spans="1:20" x14ac:dyDescent="0.2">
      <c r="O47" t="s">
        <v>16</v>
      </c>
      <c r="P47">
        <v>0.1203</v>
      </c>
      <c r="Q47">
        <v>0.1203</v>
      </c>
    </row>
    <row r="50" spans="1:9" x14ac:dyDescent="0.2">
      <c r="E50">
        <v>0.29499999999999998</v>
      </c>
      <c r="F50">
        <v>0.40699999999999997</v>
      </c>
    </row>
    <row r="51" spans="1:9" x14ac:dyDescent="0.2">
      <c r="E51">
        <v>0.443</v>
      </c>
      <c r="F51">
        <v>0.27200000000000002</v>
      </c>
    </row>
    <row r="54" spans="1:9" x14ac:dyDescent="0.2">
      <c r="A54" t="s">
        <v>9</v>
      </c>
      <c r="B54" t="s">
        <v>17</v>
      </c>
      <c r="H54">
        <v>1.698</v>
      </c>
      <c r="I54">
        <v>2.7719999999999998</v>
      </c>
    </row>
    <row r="55" spans="1:9" x14ac:dyDescent="0.2">
      <c r="A55">
        <v>20</v>
      </c>
      <c r="B55">
        <v>0.443</v>
      </c>
      <c r="D55">
        <f>SQRT((20-2)/(10-2))</f>
        <v>1.5</v>
      </c>
      <c r="H55">
        <f>H54*(SQRT((10-2)/(5-2)))</f>
        <v>2.7728223888305576</v>
      </c>
    </row>
    <row r="56" spans="1:9" x14ac:dyDescent="0.2">
      <c r="A56">
        <v>10</v>
      </c>
      <c r="B56">
        <v>0.29499999999999998</v>
      </c>
      <c r="D56">
        <f>B56*D55</f>
        <v>0.4425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2017-01-02T20:00:12Z</dcterms:created>
  <dcterms:modified xsi:type="dcterms:W3CDTF">2017-01-02T23:39:35Z</dcterms:modified>
</cp:coreProperties>
</file>