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AFD2FB1-2136-4C6C-987F-6D15164D473B}" xr6:coauthVersionLast="47" xr6:coauthVersionMax="47" xr10:uidLastSave="{00000000-0000-0000-0000-000000000000}"/>
  <bookViews>
    <workbookView xWindow="-108" yWindow="-108" windowWidth="23256" windowHeight="12576" xr2:uid="{22459CD2-E0F7-415C-BFB3-8511C8BBB552}"/>
  </bookViews>
  <sheets>
    <sheet name="Домашнее задани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L24" i="1"/>
  <c r="L23" i="1"/>
  <c r="I8" i="1"/>
  <c r="L22" i="1"/>
  <c r="I18" i="1"/>
  <c r="I17" i="1"/>
  <c r="L21" i="1"/>
  <c r="L6" i="1"/>
  <c r="L5" i="1"/>
  <c r="L20" i="1"/>
  <c r="I7" i="1"/>
  <c r="I6" i="1"/>
  <c r="I19" i="1"/>
  <c r="L4" i="1"/>
  <c r="I5" i="1"/>
  <c r="L19" i="1"/>
  <c r="L3" i="1"/>
  <c r="I20" i="1"/>
  <c r="I22" i="1"/>
  <c r="I21" i="1"/>
  <c r="I16" i="1"/>
  <c r="L18" i="1"/>
  <c r="L17" i="1"/>
  <c r="L16" i="1"/>
  <c r="I4" i="1"/>
  <c r="I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I28" i="1" l="1"/>
  <c r="L13" i="1"/>
  <c r="I13" i="1"/>
  <c r="L28" i="1"/>
  <c r="I29" i="1" l="1"/>
  <c r="L29" i="1"/>
</calcChain>
</file>

<file path=xl/sharedStrings.xml><?xml version="1.0" encoding="utf-8"?>
<sst xmlns="http://schemas.openxmlformats.org/spreadsheetml/2006/main" count="78" uniqueCount="56">
  <si>
    <t>№</t>
  </si>
  <si>
    <t>Количество</t>
  </si>
  <si>
    <t>Наименование имущества и источника его финансирования</t>
  </si>
  <si>
    <t>Винторезные станки в цехах основного производства, шт.</t>
  </si>
  <si>
    <t>Заготовки металлические для токарного станка, кг.</t>
  </si>
  <si>
    <t>Облигации сроком на 8 месяцев, шт.</t>
  </si>
  <si>
    <t>Кредит банка сроком на 6 месяцев</t>
  </si>
  <si>
    <t>Задолженность перед ЗАО «Горэлектросеть» за электроэнергию</t>
  </si>
  <si>
    <t>Задолженность по расчетам с поставщиком за поставленную продукцию, сроком более года</t>
  </si>
  <si>
    <t>Тележки для стружки, шт.</t>
  </si>
  <si>
    <t>Денежные средства на расчетных счетах</t>
  </si>
  <si>
    <t>Задолженность магазинов за отгруженную им продукцию</t>
  </si>
  <si>
    <t>Добавочный капитал</t>
  </si>
  <si>
    <t>Задолженность разным кредиторам</t>
  </si>
  <si>
    <t>Право пользования зданием и оборудованием складов отдела маркетинга</t>
  </si>
  <si>
    <t>Нераспределенная прибыль</t>
  </si>
  <si>
    <t>Задолженность бригадира за выданную ему под отчет денежную сумму</t>
  </si>
  <si>
    <t>Зубчатый механизм в цехе</t>
  </si>
  <si>
    <t>Товарный знак</t>
  </si>
  <si>
    <t>Задолженность работникам по оплате труда</t>
  </si>
  <si>
    <t>Резервный капитал</t>
  </si>
  <si>
    <t>Уставный капитал</t>
  </si>
  <si>
    <t>Кредит банка, выданный на внедрение новой техники сроком на 3 года</t>
  </si>
  <si>
    <t>Готовая продукция на складе</t>
  </si>
  <si>
    <t>Измерительные приборы на складе, шт.</t>
  </si>
  <si>
    <t>Задолженность Фонду социального страхования</t>
  </si>
  <si>
    <t>Исключительное право на программы для станков с ЧПУ</t>
  </si>
  <si>
    <t>Задолженность перед МП «Водоканал» за потребленную воду</t>
  </si>
  <si>
    <t>Задолженность перед арендодателем склада отдела маркетинга</t>
  </si>
  <si>
    <t>Стоимость единицы, тыс.руб</t>
  </si>
  <si>
    <t>Сумма, тыс. руб</t>
  </si>
  <si>
    <t>Сумма, 
тыс. руб</t>
  </si>
  <si>
    <t>№
п/п</t>
  </si>
  <si>
    <t>Виды имущества</t>
  </si>
  <si>
    <t>Виды источников образования имущества</t>
  </si>
  <si>
    <t>I.</t>
  </si>
  <si>
    <t>Внеоборотные активы</t>
  </si>
  <si>
    <t>III.</t>
  </si>
  <si>
    <t>Собственный капитал</t>
  </si>
  <si>
    <t>Итого ВА</t>
  </si>
  <si>
    <t>Итого СК</t>
  </si>
  <si>
    <t>II.</t>
  </si>
  <si>
    <t>Оборотные активы</t>
  </si>
  <si>
    <t>IV.</t>
  </si>
  <si>
    <t>Заемный капитал</t>
  </si>
  <si>
    <t>Итого ОА</t>
  </si>
  <si>
    <t>Итого ЗК</t>
  </si>
  <si>
    <t>Активы всего</t>
  </si>
  <si>
    <t>Пассивы всего</t>
  </si>
  <si>
    <t>Винторезные станки в цехах основного производства</t>
  </si>
  <si>
    <t>Заготовки металлические для токарного станка</t>
  </si>
  <si>
    <t>Облигации сроком на 8 месяцев</t>
  </si>
  <si>
    <t>Тележки для стружки</t>
  </si>
  <si>
    <t>Задолженность магазинов за отгруженную им продукцию (дебиторка)</t>
  </si>
  <si>
    <t>Измерительные приборы на складе</t>
  </si>
  <si>
    <t>Величина хозяйстенных средств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</si>
</sst>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Montserrat"/>
      <charset val="204"/>
    </font>
    <font>
      <sz val="10"/>
      <color rgb="FF1A1A1A"/>
      <name val="Montserrat"/>
      <charset val="204"/>
    </font>
    <font>
      <sz val="10"/>
      <color theme="1"/>
      <name val="Montserrat"/>
      <charset val="204"/>
    </font>
    <font>
      <sz val="10"/>
      <color rgb="FF1A1A1A"/>
      <name val="Montserrat Medium"/>
      <charset val="204"/>
    </font>
    <font>
      <sz val="10"/>
      <color theme="1"/>
      <name val="Montserrat Medium"/>
      <charset val="204"/>
    </font>
    <font>
      <sz val="12"/>
      <color theme="1"/>
      <name val="Montserrat SemiBold"/>
      <charset val="204"/>
    </font>
    <font>
      <b/>
      <sz val="12"/>
      <color theme="1"/>
      <name val="Montserrat SemiBold"/>
      <charset val="204"/>
    </font>
    <font>
      <i/>
      <sz val="10"/>
      <color theme="1"/>
      <name val="Montserrat SemiBold"/>
      <charset val="204"/>
    </font>
    <font>
      <sz val="10"/>
      <color theme="1"/>
      <name val="Montserrat SemiBold"/>
      <charset val="204"/>
    </font>
    <font>
      <b/>
      <sz val="11"/>
      <color theme="1"/>
      <name val="Montserrat"/>
      <charset val="204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4" fillId="0" borderId="1" xfId="0" applyFont="1" applyBorder="1"/>
    <xf numFmtId="0" fontId="4" fillId="0" borderId="8" xfId="0" applyFont="1" applyBorder="1" applyAlignment="1">
      <alignment horizontal="left" vertical="center" wrapText="1"/>
    </xf>
    <xf numFmtId="0" fontId="4" fillId="0" borderId="8" xfId="0" applyFont="1" applyBorder="1"/>
    <xf numFmtId="0" fontId="5" fillId="0" borderId="9" xfId="0" applyFont="1" applyBorder="1" applyAlignment="1">
      <alignment wrapText="1"/>
    </xf>
    <xf numFmtId="0" fontId="4" fillId="0" borderId="10" xfId="0" applyFont="1" applyBorder="1" applyAlignment="1">
      <alignment horizontal="left" vertical="center" wrapText="1"/>
    </xf>
    <xf numFmtId="0" fontId="2" fillId="0" borderId="11" xfId="0" applyFont="1" applyBorder="1"/>
    <xf numFmtId="0" fontId="2" fillId="0" borderId="12" xfId="0" applyFont="1" applyBorder="1"/>
    <xf numFmtId="0" fontId="2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wrapText="1"/>
    </xf>
    <xf numFmtId="0" fontId="2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3" fontId="2" fillId="0" borderId="6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3" fontId="2" fillId="0" borderId="2" xfId="0" applyNumberFormat="1" applyFont="1" applyBorder="1" applyAlignment="1">
      <alignment horizontal="right" vertical="center" wrapText="1"/>
    </xf>
    <xf numFmtId="3" fontId="2" fillId="0" borderId="4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right" vertical="top" wrapText="1"/>
    </xf>
    <xf numFmtId="0" fontId="7" fillId="2" borderId="1" xfId="0" applyFont="1" applyFill="1" applyBorder="1" applyAlignment="1">
      <alignment horizontal="right" vertical="top" wrapText="1"/>
    </xf>
    <xf numFmtId="0" fontId="7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right" vertical="top" wrapText="1"/>
    </xf>
    <xf numFmtId="0" fontId="7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right" vertical="top" wrapText="1"/>
    </xf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right" vertical="top" wrapText="1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right" vertical="top" wrapText="1"/>
    </xf>
    <xf numFmtId="0" fontId="9" fillId="3" borderId="1" xfId="0" applyFont="1" applyFill="1" applyBorder="1" applyAlignment="1">
      <alignment vertical="top" wrapText="1"/>
    </xf>
    <xf numFmtId="0" fontId="8" fillId="3" borderId="1" xfId="0" applyFont="1" applyFill="1" applyBorder="1"/>
    <xf numFmtId="0" fontId="8" fillId="3" borderId="1" xfId="0" applyFont="1" applyFill="1" applyBorder="1" applyAlignment="1">
      <alignment horizontal="right" vertical="top" wrapText="1"/>
    </xf>
    <xf numFmtId="0" fontId="6" fillId="4" borderId="1" xfId="0" applyFont="1" applyFill="1" applyBorder="1" applyAlignment="1">
      <alignment horizontal="right" vertical="top" wrapText="1"/>
    </xf>
    <xf numFmtId="0" fontId="6" fillId="4" borderId="1" xfId="0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right" vertical="top" wrapText="1"/>
    </xf>
    <xf numFmtId="0" fontId="6" fillId="5" borderId="1" xfId="0" applyFont="1" applyFill="1" applyBorder="1" applyAlignment="1">
      <alignment vertical="top" wrapText="1"/>
    </xf>
    <xf numFmtId="0" fontId="9" fillId="5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right" vertical="top" wrapText="1"/>
    </xf>
    <xf numFmtId="0" fontId="3" fillId="5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right" vertical="top" wrapText="1"/>
    </xf>
    <xf numFmtId="0" fontId="8" fillId="4" borderId="1" xfId="0" applyFont="1" applyFill="1" applyBorder="1"/>
    <xf numFmtId="0" fontId="8" fillId="4" borderId="1" xfId="0" applyFont="1" applyFill="1" applyBorder="1" applyAlignment="1">
      <alignment horizontal="right" vertical="top" wrapText="1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right" vertical="top" wrapText="1"/>
    </xf>
    <xf numFmtId="0" fontId="3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right" vertical="top" wrapText="1"/>
    </xf>
    <xf numFmtId="0" fontId="3" fillId="5" borderId="1" xfId="0" applyFont="1" applyFill="1" applyBorder="1"/>
    <xf numFmtId="0" fontId="9" fillId="6" borderId="1" xfId="0" applyFont="1" applyFill="1" applyBorder="1" applyAlignment="1">
      <alignment horizontal="right" vertical="top" wrapText="1"/>
    </xf>
    <xf numFmtId="0" fontId="10" fillId="6" borderId="0" xfId="0" applyFont="1" applyFill="1"/>
    <xf numFmtId="0" fontId="3" fillId="0" borderId="7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5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28</xdr:row>
      <xdr:rowOff>41191</xdr:rowOff>
    </xdr:from>
    <xdr:to>
      <xdr:col>5</xdr:col>
      <xdr:colOff>396241</xdr:colOff>
      <xdr:row>34</xdr:row>
      <xdr:rowOff>68581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73B2EA9-905A-4C51-A534-B2AF72115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7958371"/>
          <a:ext cx="7269480" cy="115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38ECD-544F-447B-9E45-AC8C563F98F3}">
  <dimension ref="A1:L37"/>
  <sheetViews>
    <sheetView tabSelected="1" topLeftCell="D21" workbookViewId="0">
      <selection activeCell="I23" sqref="I23"/>
    </sheetView>
  </sheetViews>
  <sheetFormatPr defaultRowHeight="14.4" x14ac:dyDescent="0.3"/>
  <cols>
    <col min="1" max="1" width="5.6640625" customWidth="1"/>
    <col min="2" max="2" width="67.88671875" customWidth="1"/>
    <col min="8" max="8" width="39.77734375" customWidth="1"/>
    <col min="9" max="9" width="29.6640625" customWidth="1"/>
    <col min="10" max="10" width="12.6640625" customWidth="1"/>
    <col min="11" max="11" width="38.109375" customWidth="1"/>
    <col min="12" max="12" width="21" customWidth="1"/>
  </cols>
  <sheetData>
    <row r="1" spans="1:12" ht="60" customHeight="1" thickBot="1" x14ac:dyDescent="0.45">
      <c r="A1" s="2" t="s">
        <v>0</v>
      </c>
      <c r="B1" s="6" t="s">
        <v>2</v>
      </c>
      <c r="C1" s="3" t="s">
        <v>29</v>
      </c>
      <c r="D1" s="4" t="s">
        <v>1</v>
      </c>
      <c r="E1" s="5" t="s">
        <v>31</v>
      </c>
      <c r="G1" s="21" t="s">
        <v>32</v>
      </c>
      <c r="H1" s="21" t="s">
        <v>33</v>
      </c>
      <c r="I1" s="22" t="s">
        <v>30</v>
      </c>
      <c r="J1" s="21" t="s">
        <v>32</v>
      </c>
      <c r="K1" s="21" t="s">
        <v>34</v>
      </c>
      <c r="L1" s="22" t="s">
        <v>30</v>
      </c>
    </row>
    <row r="2" spans="1:12" ht="18.600000000000001" thickBot="1" x14ac:dyDescent="0.45">
      <c r="A2" s="12">
        <v>1</v>
      </c>
      <c r="B2" s="7" t="s">
        <v>3</v>
      </c>
      <c r="C2" s="15">
        <v>2630</v>
      </c>
      <c r="D2" s="19">
        <v>30</v>
      </c>
      <c r="E2" s="58">
        <f>D2*C2</f>
        <v>78900</v>
      </c>
      <c r="G2" s="23" t="s">
        <v>35</v>
      </c>
      <c r="H2" s="24" t="s">
        <v>36</v>
      </c>
      <c r="I2" s="25"/>
      <c r="J2" s="26" t="s">
        <v>37</v>
      </c>
      <c r="K2" s="27" t="s">
        <v>38</v>
      </c>
      <c r="L2" s="28"/>
    </row>
    <row r="3" spans="1:12" ht="33" thickBot="1" x14ac:dyDescent="0.45">
      <c r="A3" s="13">
        <v>2</v>
      </c>
      <c r="B3" s="8" t="s">
        <v>4</v>
      </c>
      <c r="C3" s="16">
        <v>380</v>
      </c>
      <c r="D3" s="16">
        <v>120</v>
      </c>
      <c r="E3" s="59">
        <f t="shared" ref="E3:E27" si="0">D3*C3</f>
        <v>45600</v>
      </c>
      <c r="G3" s="30"/>
      <c r="H3" s="29" t="s">
        <v>49</v>
      </c>
      <c r="I3" s="29">
        <f>E2</f>
        <v>78900</v>
      </c>
      <c r="J3" s="32"/>
      <c r="K3" s="31" t="s">
        <v>12</v>
      </c>
      <c r="L3" s="31">
        <f>E11</f>
        <v>47500</v>
      </c>
    </row>
    <row r="4" spans="1:12" ht="33" thickBot="1" x14ac:dyDescent="0.45">
      <c r="A4" s="13">
        <v>3</v>
      </c>
      <c r="B4" s="8" t="s">
        <v>5</v>
      </c>
      <c r="C4" s="16">
        <v>823</v>
      </c>
      <c r="D4" s="16">
        <v>10</v>
      </c>
      <c r="E4" s="59">
        <f t="shared" si="0"/>
        <v>8230</v>
      </c>
      <c r="G4" s="30"/>
      <c r="H4" s="29" t="s">
        <v>50</v>
      </c>
      <c r="I4" s="29">
        <f>E3</f>
        <v>45600</v>
      </c>
      <c r="J4" s="32"/>
      <c r="K4" s="31" t="s">
        <v>15</v>
      </c>
      <c r="L4" s="31">
        <f>E14</f>
        <v>5274</v>
      </c>
    </row>
    <row r="5" spans="1:12" ht="49.2" thickBot="1" x14ac:dyDescent="0.45">
      <c r="A5" s="13">
        <v>4</v>
      </c>
      <c r="B5" s="8" t="s">
        <v>6</v>
      </c>
      <c r="C5" s="17">
        <v>15170</v>
      </c>
      <c r="D5" s="16">
        <v>1</v>
      </c>
      <c r="E5" s="59">
        <f t="shared" si="0"/>
        <v>15170</v>
      </c>
      <c r="G5" s="30"/>
      <c r="H5" s="29" t="s">
        <v>14</v>
      </c>
      <c r="I5" s="29">
        <f>E13</f>
        <v>18560</v>
      </c>
      <c r="J5" s="32"/>
      <c r="K5" s="31" t="s">
        <v>20</v>
      </c>
      <c r="L5" s="31">
        <f>E19</f>
        <v>4100</v>
      </c>
    </row>
    <row r="6" spans="1:12" ht="16.8" thickBot="1" x14ac:dyDescent="0.45">
      <c r="A6" s="13">
        <v>5</v>
      </c>
      <c r="B6" s="8" t="s">
        <v>7</v>
      </c>
      <c r="C6" s="17">
        <v>13210</v>
      </c>
      <c r="D6" s="16">
        <v>1</v>
      </c>
      <c r="E6" s="59">
        <f t="shared" si="0"/>
        <v>13210</v>
      </c>
      <c r="G6" s="30"/>
      <c r="H6" s="29" t="s">
        <v>17</v>
      </c>
      <c r="I6" s="29">
        <f>E16</f>
        <v>17980</v>
      </c>
      <c r="J6" s="32"/>
      <c r="K6" s="31" t="s">
        <v>21</v>
      </c>
      <c r="L6" s="31">
        <f>E20</f>
        <v>30000</v>
      </c>
    </row>
    <row r="7" spans="1:12" ht="33" thickBot="1" x14ac:dyDescent="0.45">
      <c r="A7" s="13">
        <v>6</v>
      </c>
      <c r="B7" s="9" t="s">
        <v>8</v>
      </c>
      <c r="C7" s="17">
        <v>8700</v>
      </c>
      <c r="D7" s="16">
        <v>1</v>
      </c>
      <c r="E7" s="59">
        <f t="shared" si="0"/>
        <v>8700</v>
      </c>
      <c r="G7" s="30"/>
      <c r="H7" s="29" t="s">
        <v>18</v>
      </c>
      <c r="I7" s="29">
        <f>E17</f>
        <v>4650</v>
      </c>
      <c r="J7" s="32"/>
      <c r="K7" s="31"/>
      <c r="L7" s="31"/>
    </row>
    <row r="8" spans="1:12" ht="33" thickBot="1" x14ac:dyDescent="0.45">
      <c r="A8" s="13">
        <v>7</v>
      </c>
      <c r="B8" s="8" t="s">
        <v>9</v>
      </c>
      <c r="C8" s="16">
        <v>665</v>
      </c>
      <c r="D8" s="16">
        <v>4</v>
      </c>
      <c r="E8" s="59">
        <f t="shared" si="0"/>
        <v>2660</v>
      </c>
      <c r="G8" s="30"/>
      <c r="H8" s="29" t="s">
        <v>26</v>
      </c>
      <c r="I8" s="29">
        <f>E25</f>
        <v>6592</v>
      </c>
      <c r="J8" s="32"/>
      <c r="K8" s="31"/>
      <c r="L8" s="31"/>
    </row>
    <row r="9" spans="1:12" ht="16.8" thickBot="1" x14ac:dyDescent="0.45">
      <c r="A9" s="13">
        <v>8</v>
      </c>
      <c r="B9" s="8" t="s">
        <v>10</v>
      </c>
      <c r="C9" s="17">
        <v>4670</v>
      </c>
      <c r="D9" s="16">
        <v>1</v>
      </c>
      <c r="E9" s="59">
        <f t="shared" si="0"/>
        <v>4670</v>
      </c>
      <c r="G9" s="30"/>
      <c r="H9" s="29"/>
      <c r="I9" s="29"/>
      <c r="J9" s="32"/>
      <c r="K9" s="31"/>
      <c r="L9" s="31"/>
    </row>
    <row r="10" spans="1:12" ht="16.8" thickBot="1" x14ac:dyDescent="0.45">
      <c r="A10" s="13">
        <v>9</v>
      </c>
      <c r="B10" s="8" t="s">
        <v>11</v>
      </c>
      <c r="C10" s="17">
        <v>7560</v>
      </c>
      <c r="D10" s="16">
        <v>1</v>
      </c>
      <c r="E10" s="59">
        <f t="shared" si="0"/>
        <v>7560</v>
      </c>
      <c r="G10" s="29"/>
      <c r="H10" s="29"/>
      <c r="I10" s="30"/>
      <c r="J10" s="31"/>
      <c r="K10" s="31"/>
      <c r="L10" s="32"/>
    </row>
    <row r="11" spans="1:12" ht="16.8" thickBot="1" x14ac:dyDescent="0.45">
      <c r="A11" s="13">
        <v>10</v>
      </c>
      <c r="B11" s="8" t="s">
        <v>12</v>
      </c>
      <c r="C11" s="17">
        <v>47500</v>
      </c>
      <c r="D11" s="16">
        <v>1</v>
      </c>
      <c r="E11" s="59">
        <f t="shared" si="0"/>
        <v>47500</v>
      </c>
      <c r="G11" s="29"/>
      <c r="H11" s="29"/>
      <c r="I11" s="29"/>
      <c r="J11" s="31"/>
      <c r="K11" s="31"/>
      <c r="L11" s="31"/>
    </row>
    <row r="12" spans="1:12" ht="16.8" thickBot="1" x14ac:dyDescent="0.45">
      <c r="A12" s="13">
        <v>11</v>
      </c>
      <c r="B12" s="8" t="s">
        <v>13</v>
      </c>
      <c r="C12" s="17">
        <v>23470</v>
      </c>
      <c r="D12" s="16">
        <v>1</v>
      </c>
      <c r="E12" s="59">
        <f t="shared" si="0"/>
        <v>23470</v>
      </c>
      <c r="G12" s="29"/>
      <c r="H12" s="29"/>
      <c r="I12" s="29"/>
      <c r="J12" s="31"/>
      <c r="K12" s="31"/>
      <c r="L12" s="31"/>
    </row>
    <row r="13" spans="1:12" ht="33" thickBot="1" x14ac:dyDescent="0.45">
      <c r="A13" s="13">
        <v>12</v>
      </c>
      <c r="B13" s="9" t="s">
        <v>14</v>
      </c>
      <c r="C13" s="17">
        <v>18560</v>
      </c>
      <c r="D13" s="16">
        <v>1</v>
      </c>
      <c r="E13" s="59">
        <f t="shared" si="0"/>
        <v>18560</v>
      </c>
      <c r="G13" s="29"/>
      <c r="H13" s="33" t="s">
        <v>39</v>
      </c>
      <c r="I13" s="34">
        <f>SUM(I3:I12)</f>
        <v>172282</v>
      </c>
      <c r="J13" s="35"/>
      <c r="K13" s="36" t="s">
        <v>40</v>
      </c>
      <c r="L13" s="37">
        <f>SUM(L3:L12)</f>
        <v>86874</v>
      </c>
    </row>
    <row r="14" spans="1:12" ht="16.8" thickBot="1" x14ac:dyDescent="0.45">
      <c r="A14" s="13">
        <v>13</v>
      </c>
      <c r="B14" s="8" t="s">
        <v>15</v>
      </c>
      <c r="C14" s="17">
        <v>5274</v>
      </c>
      <c r="D14" s="16">
        <v>1</v>
      </c>
      <c r="E14" s="59">
        <f t="shared" si="0"/>
        <v>5274</v>
      </c>
      <c r="G14" s="29"/>
      <c r="H14" s="29"/>
      <c r="I14" s="29"/>
      <c r="J14" s="31"/>
      <c r="K14" s="31"/>
      <c r="L14" s="31"/>
    </row>
    <row r="15" spans="1:12" ht="33" thickBot="1" x14ac:dyDescent="0.45">
      <c r="A15" s="13">
        <v>14</v>
      </c>
      <c r="B15" s="10" t="s">
        <v>16</v>
      </c>
      <c r="C15" s="17">
        <v>2300</v>
      </c>
      <c r="D15" s="16">
        <v>1</v>
      </c>
      <c r="E15" s="59">
        <f t="shared" si="0"/>
        <v>2300</v>
      </c>
      <c r="G15" s="38" t="s">
        <v>41</v>
      </c>
      <c r="H15" s="39" t="s">
        <v>42</v>
      </c>
      <c r="I15" s="40"/>
      <c r="J15" s="41" t="s">
        <v>43</v>
      </c>
      <c r="K15" s="42" t="s">
        <v>44</v>
      </c>
      <c r="L15" s="43"/>
    </row>
    <row r="16" spans="1:12" ht="16.8" thickBot="1" x14ac:dyDescent="0.45">
      <c r="A16" s="13">
        <v>15</v>
      </c>
      <c r="B16" s="8" t="s">
        <v>17</v>
      </c>
      <c r="C16" s="17">
        <v>17980</v>
      </c>
      <c r="D16" s="16">
        <v>1</v>
      </c>
      <c r="E16" s="59">
        <f t="shared" si="0"/>
        <v>17980</v>
      </c>
      <c r="G16" s="45"/>
      <c r="H16" s="44" t="s">
        <v>52</v>
      </c>
      <c r="I16" s="44">
        <f>E8</f>
        <v>2660</v>
      </c>
      <c r="J16" s="47"/>
      <c r="K16" s="46" t="s">
        <v>6</v>
      </c>
      <c r="L16" s="46">
        <f>E5</f>
        <v>15170</v>
      </c>
    </row>
    <row r="17" spans="1:12" ht="49.2" thickBot="1" x14ac:dyDescent="0.45">
      <c r="A17" s="13">
        <v>16</v>
      </c>
      <c r="B17" s="8" t="s">
        <v>18</v>
      </c>
      <c r="C17" s="17">
        <v>4650</v>
      </c>
      <c r="D17" s="16">
        <v>1</v>
      </c>
      <c r="E17" s="59">
        <f t="shared" si="0"/>
        <v>4650</v>
      </c>
      <c r="G17" s="45"/>
      <c r="H17" s="44" t="s">
        <v>54</v>
      </c>
      <c r="I17" s="44">
        <f>E23</f>
        <v>806</v>
      </c>
      <c r="J17" s="47"/>
      <c r="K17" s="46" t="s">
        <v>7</v>
      </c>
      <c r="L17" s="46">
        <f>E6</f>
        <v>13210</v>
      </c>
    </row>
    <row r="18" spans="1:12" ht="49.2" thickBot="1" x14ac:dyDescent="0.45">
      <c r="A18" s="13">
        <v>17</v>
      </c>
      <c r="B18" s="8" t="s">
        <v>19</v>
      </c>
      <c r="C18" s="17">
        <v>24187</v>
      </c>
      <c r="D18" s="16">
        <v>1</v>
      </c>
      <c r="E18" s="59">
        <f t="shared" si="0"/>
        <v>24187</v>
      </c>
      <c r="G18" s="45"/>
      <c r="H18" s="44" t="s">
        <v>23</v>
      </c>
      <c r="I18" s="44">
        <f>E22</f>
        <v>21632</v>
      </c>
      <c r="J18" s="47"/>
      <c r="K18" s="46" t="s">
        <v>8</v>
      </c>
      <c r="L18" s="46">
        <f>E7</f>
        <v>8700</v>
      </c>
    </row>
    <row r="19" spans="1:12" ht="49.2" thickBot="1" x14ac:dyDescent="0.45">
      <c r="A19" s="13">
        <v>18</v>
      </c>
      <c r="B19" s="8" t="s">
        <v>20</v>
      </c>
      <c r="C19" s="17">
        <v>4100</v>
      </c>
      <c r="D19" s="16">
        <v>1</v>
      </c>
      <c r="E19" s="59">
        <f t="shared" si="0"/>
        <v>4100</v>
      </c>
      <c r="G19" s="45"/>
      <c r="H19" s="44" t="s">
        <v>16</v>
      </c>
      <c r="I19" s="45">
        <f>E15</f>
        <v>2300</v>
      </c>
      <c r="J19" s="47"/>
      <c r="K19" s="46" t="s">
        <v>13</v>
      </c>
      <c r="L19" s="46">
        <f>E12</f>
        <v>23470</v>
      </c>
    </row>
    <row r="20" spans="1:12" ht="49.2" thickBot="1" x14ac:dyDescent="0.45">
      <c r="A20" s="13">
        <v>19</v>
      </c>
      <c r="B20" s="8" t="s">
        <v>21</v>
      </c>
      <c r="C20" s="17">
        <v>30000</v>
      </c>
      <c r="D20" s="16">
        <v>1</v>
      </c>
      <c r="E20" s="59">
        <f t="shared" si="0"/>
        <v>30000</v>
      </c>
      <c r="G20" s="45"/>
      <c r="H20" s="44" t="s">
        <v>53</v>
      </c>
      <c r="I20" s="45">
        <f>E10</f>
        <v>7560</v>
      </c>
      <c r="J20" s="47"/>
      <c r="K20" s="46" t="s">
        <v>19</v>
      </c>
      <c r="L20" s="46">
        <f>E18</f>
        <v>24187</v>
      </c>
    </row>
    <row r="21" spans="1:12" ht="49.2" thickBot="1" x14ac:dyDescent="0.45">
      <c r="A21" s="13">
        <v>20</v>
      </c>
      <c r="B21" s="9" t="s">
        <v>22</v>
      </c>
      <c r="C21" s="17">
        <v>12500</v>
      </c>
      <c r="D21" s="16">
        <v>1</v>
      </c>
      <c r="E21" s="59">
        <f t="shared" si="0"/>
        <v>12500</v>
      </c>
      <c r="G21" s="45"/>
      <c r="H21" s="44" t="s">
        <v>51</v>
      </c>
      <c r="I21" s="45">
        <f>E4</f>
        <v>8230</v>
      </c>
      <c r="J21" s="47"/>
      <c r="K21" s="46" t="s">
        <v>22</v>
      </c>
      <c r="L21" s="46">
        <f>E21</f>
        <v>12500</v>
      </c>
    </row>
    <row r="22" spans="1:12" ht="33" thickBot="1" x14ac:dyDescent="0.45">
      <c r="A22" s="13">
        <v>21</v>
      </c>
      <c r="B22" s="8" t="s">
        <v>23</v>
      </c>
      <c r="C22" s="17">
        <v>21632</v>
      </c>
      <c r="D22" s="16">
        <v>1</v>
      </c>
      <c r="E22" s="59">
        <f t="shared" si="0"/>
        <v>21632</v>
      </c>
      <c r="G22" s="45"/>
      <c r="H22" s="44" t="s">
        <v>10</v>
      </c>
      <c r="I22" s="44">
        <f>E9</f>
        <v>4670</v>
      </c>
      <c r="J22" s="47"/>
      <c r="K22" s="46" t="s">
        <v>25</v>
      </c>
      <c r="L22" s="46">
        <f>E24</f>
        <v>11000</v>
      </c>
    </row>
    <row r="23" spans="1:12" ht="33" thickBot="1" x14ac:dyDescent="0.45">
      <c r="A23" s="13">
        <v>22</v>
      </c>
      <c r="B23" s="8" t="s">
        <v>24</v>
      </c>
      <c r="C23" s="16">
        <v>31</v>
      </c>
      <c r="D23" s="16">
        <v>26</v>
      </c>
      <c r="E23" s="59">
        <f t="shared" si="0"/>
        <v>806</v>
      </c>
      <c r="G23" s="44"/>
      <c r="H23" s="44"/>
      <c r="I23" s="45"/>
      <c r="J23" s="46"/>
      <c r="K23" s="46" t="s">
        <v>27</v>
      </c>
      <c r="L23" s="47">
        <f>E26</f>
        <v>6469</v>
      </c>
    </row>
    <row r="24" spans="1:12" ht="49.2" thickBot="1" x14ac:dyDescent="0.45">
      <c r="A24" s="13">
        <v>23</v>
      </c>
      <c r="B24" s="8" t="s">
        <v>25</v>
      </c>
      <c r="C24" s="17">
        <v>11000</v>
      </c>
      <c r="D24" s="16">
        <v>1</v>
      </c>
      <c r="E24" s="59">
        <f t="shared" si="0"/>
        <v>11000</v>
      </c>
      <c r="G24" s="44"/>
      <c r="H24" s="44"/>
      <c r="I24" s="45"/>
      <c r="J24" s="46"/>
      <c r="K24" s="46" t="s">
        <v>28</v>
      </c>
      <c r="L24" s="55">
        <f>E27</f>
        <v>18560</v>
      </c>
    </row>
    <row r="25" spans="1:12" ht="16.8" thickBot="1" x14ac:dyDescent="0.45">
      <c r="A25" s="13">
        <v>24</v>
      </c>
      <c r="B25" s="8" t="s">
        <v>26</v>
      </c>
      <c r="C25" s="17">
        <v>6592</v>
      </c>
      <c r="D25" s="16">
        <v>1</v>
      </c>
      <c r="E25" s="59">
        <f t="shared" si="0"/>
        <v>6592</v>
      </c>
      <c r="G25" s="44"/>
      <c r="H25" s="44"/>
      <c r="I25" s="45"/>
      <c r="J25" s="46"/>
      <c r="K25" s="46"/>
      <c r="L25" s="46"/>
    </row>
    <row r="26" spans="1:12" ht="16.8" thickBot="1" x14ac:dyDescent="0.45">
      <c r="A26" s="13">
        <v>25</v>
      </c>
      <c r="B26" s="8" t="s">
        <v>27</v>
      </c>
      <c r="C26" s="17">
        <v>6469</v>
      </c>
      <c r="D26" s="16">
        <v>1</v>
      </c>
      <c r="E26" s="59">
        <f t="shared" si="0"/>
        <v>6469</v>
      </c>
      <c r="G26" s="44"/>
      <c r="H26" s="44"/>
      <c r="I26" s="45"/>
      <c r="J26" s="46"/>
      <c r="K26" s="46"/>
      <c r="L26" s="46"/>
    </row>
    <row r="27" spans="1:12" ht="16.8" thickBot="1" x14ac:dyDescent="0.45">
      <c r="A27" s="14">
        <v>26</v>
      </c>
      <c r="B27" s="11" t="s">
        <v>28</v>
      </c>
      <c r="C27" s="18">
        <v>18560</v>
      </c>
      <c r="D27" s="20">
        <v>1</v>
      </c>
      <c r="E27" s="60">
        <f t="shared" si="0"/>
        <v>18560</v>
      </c>
      <c r="G27" s="44"/>
      <c r="H27" s="44"/>
      <c r="I27" s="45"/>
      <c r="J27" s="46"/>
      <c r="K27" s="46"/>
      <c r="L27" s="46"/>
    </row>
    <row r="28" spans="1:12" ht="16.8" thickBot="1" x14ac:dyDescent="0.45">
      <c r="G28" s="44"/>
      <c r="H28" s="48" t="s">
        <v>45</v>
      </c>
      <c r="I28" s="49">
        <f>SUM(I16:I23)</f>
        <v>47858</v>
      </c>
      <c r="J28" s="43"/>
      <c r="K28" s="50" t="s">
        <v>46</v>
      </c>
      <c r="L28" s="51">
        <f>SUM(L16:L27)</f>
        <v>133266</v>
      </c>
    </row>
    <row r="29" spans="1:12" ht="16.8" thickBot="1" x14ac:dyDescent="0.35">
      <c r="G29" s="52"/>
      <c r="H29" s="53" t="s">
        <v>47</v>
      </c>
      <c r="I29" s="56">
        <f>I28+I13</f>
        <v>220140</v>
      </c>
      <c r="J29" s="53"/>
      <c r="K29" s="53" t="s">
        <v>48</v>
      </c>
      <c r="L29" s="54">
        <f>L28+L13</f>
        <v>220140</v>
      </c>
    </row>
    <row r="37" spans="2:3" ht="16.8" x14ac:dyDescent="0.4">
      <c r="B37" s="1" t="s">
        <v>55</v>
      </c>
      <c r="C37" s="57">
        <f>I29</f>
        <v>220140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Домашнее задание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Потылицин</dc:creator>
  <cp:lastModifiedBy>Никита Потылицин</cp:lastModifiedBy>
  <dcterms:created xsi:type="dcterms:W3CDTF">2024-02-06T17:55:00Z</dcterms:created>
  <dcterms:modified xsi:type="dcterms:W3CDTF">2024-02-06T18:23:41Z</dcterms:modified>
</cp:coreProperties>
</file>