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837349-BFDA-45CE-A9B2-E3E7CE074AB9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K2" i="1"/>
  <c r="E12" i="1"/>
  <c r="H2" i="1"/>
  <c r="J2" i="1" s="1"/>
  <c r="L2" i="1" s="1"/>
  <c r="M2" i="1" s="1"/>
  <c r="N9" i="1" s="1"/>
  <c r="B22" i="1" s="1"/>
  <c r="G9" i="1"/>
  <c r="G2" i="1"/>
  <c r="E2" i="1"/>
  <c r="D22" i="1"/>
  <c r="B19" i="1"/>
  <c r="E16" i="1"/>
  <c r="N3" i="1"/>
  <c r="N4" i="1"/>
  <c r="N5" i="1"/>
  <c r="N6" i="1"/>
  <c r="N7" i="1"/>
  <c r="N8" i="1"/>
  <c r="M3" i="1"/>
  <c r="M4" i="1"/>
  <c r="M5" i="1"/>
  <c r="M6" i="1"/>
  <c r="M7" i="1"/>
  <c r="M8" i="1"/>
  <c r="L3" i="1"/>
  <c r="L4" i="1"/>
  <c r="L5" i="1"/>
  <c r="L6" i="1"/>
  <c r="L7" i="1"/>
  <c r="L8" i="1"/>
  <c r="K3" i="1"/>
  <c r="K4" i="1"/>
  <c r="K5" i="1"/>
  <c r="K6" i="1"/>
  <c r="K7" i="1"/>
  <c r="K8" i="1"/>
  <c r="J3" i="1"/>
  <c r="J4" i="1"/>
  <c r="J5" i="1"/>
  <c r="J6" i="1"/>
  <c r="J7" i="1"/>
  <c r="J8" i="1"/>
  <c r="I3" i="1"/>
  <c r="I4" i="1"/>
  <c r="I5" i="1"/>
  <c r="I6" i="1"/>
  <c r="I7" i="1"/>
  <c r="I8" i="1"/>
  <c r="I2" i="1"/>
  <c r="H3" i="1"/>
  <c r="H4" i="1"/>
  <c r="H5" i="1"/>
  <c r="H6" i="1"/>
  <c r="H7" i="1"/>
  <c r="H8" i="1"/>
  <c r="E15" i="1"/>
  <c r="E14" i="1"/>
  <c r="E13" i="1"/>
  <c r="D9" i="1"/>
  <c r="E9" i="1"/>
  <c r="G3" i="1"/>
  <c r="G4" i="1"/>
  <c r="G5" i="1"/>
  <c r="G6" i="1"/>
  <c r="G7" i="1"/>
  <c r="G8" i="1"/>
  <c r="F3" i="1"/>
  <c r="F4" i="1"/>
  <c r="F5" i="1"/>
  <c r="F6" i="1"/>
  <c r="F7" i="1"/>
  <c r="F8" i="1"/>
  <c r="F2" i="1"/>
  <c r="E3" i="1"/>
  <c r="E4" i="1"/>
  <c r="E5" i="1"/>
  <c r="E6" i="1"/>
  <c r="E7" i="1"/>
  <c r="E8" i="1"/>
  <c r="C3" i="1"/>
  <c r="C4" i="1"/>
  <c r="C5" i="1"/>
  <c r="C6" i="1"/>
  <c r="C7" i="1"/>
  <c r="C8" i="1"/>
  <c r="C2" i="1"/>
  <c r="B4" i="1"/>
  <c r="B5" i="1"/>
  <c r="B6" i="1" s="1"/>
  <c r="B7" i="1" s="1"/>
  <c r="B8" i="1" s="1"/>
  <c r="B3" i="1"/>
  <c r="A4" i="1"/>
  <c r="A5" i="1" s="1"/>
  <c r="A6" i="1" s="1"/>
  <c r="A7" i="1" s="1"/>
  <c r="A8" i="1" s="1"/>
  <c r="A3" i="1"/>
</calcChain>
</file>

<file path=xl/sharedStrings.xml><?xml version="1.0" encoding="utf-8"?>
<sst xmlns="http://schemas.openxmlformats.org/spreadsheetml/2006/main" count="24" uniqueCount="23">
  <si>
    <t>лев</t>
  </si>
  <si>
    <t>прав</t>
  </si>
  <si>
    <t>миддл</t>
  </si>
  <si>
    <t>среднее</t>
  </si>
  <si>
    <t>сер_кв</t>
  </si>
  <si>
    <t>фр пр</t>
  </si>
  <si>
    <t>фр_лев</t>
  </si>
  <si>
    <t>pi</t>
  </si>
  <si>
    <t>дисперсия</t>
  </si>
  <si>
    <t>ст откл</t>
  </si>
  <si>
    <t>npi</t>
  </si>
  <si>
    <t>ni-npi</t>
  </si>
  <si>
    <t>част - ni</t>
  </si>
  <si>
    <t>(ni-npi)^2</t>
  </si>
  <si>
    <t>n-сумма</t>
  </si>
  <si>
    <t>число ст свободы</t>
  </si>
  <si>
    <t>хи2.обр</t>
  </si>
  <si>
    <t xml:space="preserve">Так как </t>
  </si>
  <si>
    <t>&gt; хи2обр(</t>
  </si>
  <si>
    <t>H0: распределение нормальное</t>
  </si>
  <si>
    <t>Так как у нас 7 промежутков, по дефолту вычитаем 1, а так же оцениваем 2 критерия, поэтому остается 4</t>
  </si>
  <si>
    <t>), значит данное распределение- не нормальное, гипотезу Н0 опровергаем, принимаем гипотезу Н1 на уровне доверия 0,95</t>
  </si>
  <si>
    <t>Н1: распределение не равномерное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</si>
</sst>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10" workbookViewId="0">
      <selection activeCell="A22" sqref="A2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13</v>
      </c>
    </row>
    <row r="2" spans="1:14" x14ac:dyDescent="0.3">
      <c r="A2">
        <v>24.5</v>
      </c>
      <c r="B2">
        <v>25.5</v>
      </c>
      <c r="C2">
        <f>(A2+B2)/2</f>
        <v>25</v>
      </c>
      <c r="D2">
        <v>16</v>
      </c>
      <c r="E2">
        <f>C2*D2</f>
        <v>400</v>
      </c>
      <c r="F2">
        <f>C2^2</f>
        <v>625</v>
      </c>
      <c r="G2">
        <f>D2*F2</f>
        <v>10000</v>
      </c>
      <c r="H2">
        <f>_xlfn.NORM.DIST(B2,E$12,E$15,TRUE)</f>
        <v>6.3725978885379814E-2</v>
      </c>
      <c r="I2">
        <f>_xlfn.NORM.DIST(A2,E$12,E$15,TRUE)</f>
        <v>1.5943631948316273E-2</v>
      </c>
      <c r="J2">
        <f>H2-I2</f>
        <v>4.7782346937063541E-2</v>
      </c>
      <c r="K2">
        <f>J2*D$9</f>
        <v>8.983081224167945</v>
      </c>
      <c r="L2">
        <f>D2-K2</f>
        <v>7.016918775832055</v>
      </c>
      <c r="M2">
        <f>L2^2</f>
        <v>49.237149106624429</v>
      </c>
      <c r="N2">
        <f>M2/K2</f>
        <v>5.4810980640092124</v>
      </c>
    </row>
    <row r="3" spans="1:14" x14ac:dyDescent="0.3">
      <c r="A3">
        <f>A2+1</f>
        <v>25.5</v>
      </c>
      <c r="B3">
        <f>B2+1</f>
        <v>26.5</v>
      </c>
      <c r="C3">
        <f t="shared" ref="C3:C8" si="0">(A3+B3)/2</f>
        <v>26</v>
      </c>
      <c r="D3">
        <v>22</v>
      </c>
      <c r="E3">
        <f t="shared" ref="E3:E8" si="1">C3*D3</f>
        <v>572</v>
      </c>
      <c r="F3">
        <f t="shared" ref="F3:F8" si="2">C3^2</f>
        <v>676</v>
      </c>
      <c r="G3">
        <f t="shared" ref="G3:G8" si="3">D3*F3</f>
        <v>14872</v>
      </c>
      <c r="H3">
        <f t="shared" ref="H3:H8" si="4">_xlfn.NORM.DIST(B3,E$12,E$15,TRUE)</f>
        <v>0.18336022580495873</v>
      </c>
      <c r="I3">
        <f t="shared" ref="I3:I8" si="5">_xlfn.NORM.DIST(A3,E$12,E$15,TRUE)</f>
        <v>6.3725978885379814E-2</v>
      </c>
      <c r="J3">
        <f t="shared" ref="J3:J8" si="6">H3-I3</f>
        <v>0.11963424691957891</v>
      </c>
      <c r="K3">
        <f t="shared" ref="K3:K8" si="7">J3*D$9</f>
        <v>22.491238420880837</v>
      </c>
      <c r="L3">
        <f t="shared" ref="L3:L8" si="8">D3-K3</f>
        <v>-0.49123842088083691</v>
      </c>
      <c r="M3">
        <f t="shared" ref="M3:M8" si="9">L3^2</f>
        <v>0.24131518614949826</v>
      </c>
      <c r="N3">
        <f t="shared" ref="N3:N8" si="10">M3/K3</f>
        <v>1.0729297410562397E-2</v>
      </c>
    </row>
    <row r="4" spans="1:14" x14ac:dyDescent="0.3">
      <c r="A4">
        <f t="shared" ref="A4:A8" si="11">A3+1</f>
        <v>26.5</v>
      </c>
      <c r="B4">
        <f t="shared" ref="B4:B8" si="12">B3+1</f>
        <v>27.5</v>
      </c>
      <c r="C4">
        <f t="shared" si="0"/>
        <v>27</v>
      </c>
      <c r="D4">
        <v>27</v>
      </c>
      <c r="E4">
        <f t="shared" si="1"/>
        <v>729</v>
      </c>
      <c r="F4">
        <f t="shared" si="2"/>
        <v>729</v>
      </c>
      <c r="G4">
        <f t="shared" si="3"/>
        <v>19683</v>
      </c>
      <c r="H4">
        <f t="shared" si="4"/>
        <v>0.38933996432061069</v>
      </c>
      <c r="I4">
        <f t="shared" si="5"/>
        <v>0.18336022580495873</v>
      </c>
      <c r="J4">
        <f t="shared" si="6"/>
        <v>0.20597973851565196</v>
      </c>
      <c r="K4">
        <f t="shared" si="7"/>
        <v>38.724190840942569</v>
      </c>
      <c r="L4">
        <f t="shared" si="8"/>
        <v>-11.724190840942569</v>
      </c>
      <c r="M4">
        <f t="shared" si="9"/>
        <v>137.45665087484161</v>
      </c>
      <c r="N4">
        <f t="shared" si="10"/>
        <v>3.5496326169715737</v>
      </c>
    </row>
    <row r="5" spans="1:14" x14ac:dyDescent="0.3">
      <c r="A5">
        <f t="shared" si="11"/>
        <v>27.5</v>
      </c>
      <c r="B5">
        <f t="shared" si="12"/>
        <v>28.5</v>
      </c>
      <c r="C5">
        <f t="shared" si="0"/>
        <v>28</v>
      </c>
      <c r="D5">
        <v>59</v>
      </c>
      <c r="E5">
        <f t="shared" si="1"/>
        <v>1652</v>
      </c>
      <c r="F5">
        <f t="shared" si="2"/>
        <v>784</v>
      </c>
      <c r="G5">
        <f t="shared" si="3"/>
        <v>46256</v>
      </c>
      <c r="H5">
        <f t="shared" si="4"/>
        <v>0.63328032680729152</v>
      </c>
      <c r="I5">
        <f t="shared" si="5"/>
        <v>0.38933996432061069</v>
      </c>
      <c r="J5">
        <f t="shared" si="6"/>
        <v>0.24394036248668083</v>
      </c>
      <c r="K5">
        <f t="shared" si="7"/>
        <v>45.860788147495995</v>
      </c>
      <c r="L5">
        <f t="shared" si="8"/>
        <v>13.139211852504005</v>
      </c>
      <c r="M5">
        <f t="shared" si="9"/>
        <v>172.63888810498173</v>
      </c>
      <c r="N5">
        <f t="shared" si="10"/>
        <v>3.7644117137661497</v>
      </c>
    </row>
    <row r="6" spans="1:14" x14ac:dyDescent="0.3">
      <c r="A6">
        <f t="shared" si="11"/>
        <v>28.5</v>
      </c>
      <c r="B6">
        <f t="shared" si="12"/>
        <v>29.5</v>
      </c>
      <c r="C6">
        <f t="shared" si="0"/>
        <v>29</v>
      </c>
      <c r="D6">
        <v>31</v>
      </c>
      <c r="E6">
        <f t="shared" si="1"/>
        <v>899</v>
      </c>
      <c r="F6">
        <f t="shared" si="2"/>
        <v>841</v>
      </c>
      <c r="G6">
        <f t="shared" si="3"/>
        <v>26071</v>
      </c>
      <c r="H6">
        <f t="shared" si="4"/>
        <v>0.83201231075050863</v>
      </c>
      <c r="I6">
        <f t="shared" si="5"/>
        <v>0.63328032680729152</v>
      </c>
      <c r="J6">
        <f t="shared" si="6"/>
        <v>0.19873198394321712</v>
      </c>
      <c r="K6">
        <f t="shared" si="7"/>
        <v>37.361612981324818</v>
      </c>
      <c r="L6">
        <f t="shared" si="8"/>
        <v>-6.3616129813248179</v>
      </c>
      <c r="M6">
        <f t="shared" si="9"/>
        <v>40.47011972416044</v>
      </c>
      <c r="N6">
        <f t="shared" si="10"/>
        <v>1.0832005498367911</v>
      </c>
    </row>
    <row r="7" spans="1:14" x14ac:dyDescent="0.3">
      <c r="A7">
        <f t="shared" si="11"/>
        <v>29.5</v>
      </c>
      <c r="B7">
        <f t="shared" si="12"/>
        <v>30.5</v>
      </c>
      <c r="C7">
        <f t="shared" si="0"/>
        <v>30</v>
      </c>
      <c r="D7">
        <v>20</v>
      </c>
      <c r="E7">
        <f t="shared" si="1"/>
        <v>600</v>
      </c>
      <c r="F7">
        <f t="shared" si="2"/>
        <v>900</v>
      </c>
      <c r="G7">
        <f t="shared" si="3"/>
        <v>18000</v>
      </c>
      <c r="H7">
        <f t="shared" si="4"/>
        <v>0.943373724687669</v>
      </c>
      <c r="I7">
        <f t="shared" si="5"/>
        <v>0.83201231075050863</v>
      </c>
      <c r="J7">
        <f t="shared" si="6"/>
        <v>0.11136141393716037</v>
      </c>
      <c r="K7">
        <f t="shared" si="7"/>
        <v>20.935945820186149</v>
      </c>
      <c r="L7">
        <f t="shared" si="8"/>
        <v>-0.93594582018614858</v>
      </c>
      <c r="M7">
        <f t="shared" si="9"/>
        <v>0.87599457832392236</v>
      </c>
      <c r="N7">
        <f t="shared" si="10"/>
        <v>4.1841652908716477E-2</v>
      </c>
    </row>
    <row r="8" spans="1:14" x14ac:dyDescent="0.3">
      <c r="A8">
        <f t="shared" si="11"/>
        <v>30.5</v>
      </c>
      <c r="B8">
        <f t="shared" si="12"/>
        <v>31.5</v>
      </c>
      <c r="C8">
        <f t="shared" si="0"/>
        <v>31</v>
      </c>
      <c r="D8">
        <v>13</v>
      </c>
      <c r="E8">
        <f t="shared" si="1"/>
        <v>403</v>
      </c>
      <c r="F8">
        <f t="shared" si="2"/>
        <v>961</v>
      </c>
      <c r="G8">
        <f t="shared" si="3"/>
        <v>12493</v>
      </c>
      <c r="H8">
        <f t="shared" si="4"/>
        <v>0.98628471198332457</v>
      </c>
      <c r="I8">
        <f t="shared" si="5"/>
        <v>0.943373724687669</v>
      </c>
      <c r="J8">
        <f t="shared" si="6"/>
        <v>4.2910987295655567E-2</v>
      </c>
      <c r="K8">
        <f t="shared" si="7"/>
        <v>8.0672656115832471</v>
      </c>
      <c r="L8">
        <f t="shared" si="8"/>
        <v>4.9327343884167529</v>
      </c>
      <c r="M8">
        <f t="shared" si="9"/>
        <v>24.331868546669199</v>
      </c>
      <c r="N8">
        <f t="shared" si="10"/>
        <v>3.0161233952347741</v>
      </c>
    </row>
    <row r="9" spans="1:14" x14ac:dyDescent="0.3">
      <c r="D9">
        <f>SUM(D2:D8)</f>
        <v>188</v>
      </c>
      <c r="E9">
        <f>SUM(E2:E8)</f>
        <v>5255</v>
      </c>
      <c r="G9">
        <f>SUM(G2:G8)</f>
        <v>147375</v>
      </c>
      <c r="N9">
        <f>SUM(N2:N8)</f>
        <v>16.947037290137779</v>
      </c>
    </row>
    <row r="10" spans="1:14" x14ac:dyDescent="0.3">
      <c r="D10" t="s">
        <v>14</v>
      </c>
    </row>
    <row r="12" spans="1:14" x14ac:dyDescent="0.3">
      <c r="D12" t="s">
        <v>3</v>
      </c>
      <c r="E12">
        <f>E9/D9</f>
        <v>27.952127659574469</v>
      </c>
    </row>
    <row r="13" spans="1:14" x14ac:dyDescent="0.3">
      <c r="E13">
        <f>SUMPRODUCT(F2:F8,D2:D8)/D9</f>
        <v>783.90957446808511</v>
      </c>
    </row>
    <row r="14" spans="1:14" x14ac:dyDescent="0.3">
      <c r="D14" t="s">
        <v>8</v>
      </c>
      <c r="E14">
        <f>E13-E12*E12</f>
        <v>2.58813377093702</v>
      </c>
    </row>
    <row r="15" spans="1:14" x14ac:dyDescent="0.3">
      <c r="D15" t="s">
        <v>9</v>
      </c>
      <c r="E15">
        <f>SQRT(E14)</f>
        <v>1.6087677803017502</v>
      </c>
    </row>
    <row r="16" spans="1:14" x14ac:dyDescent="0.3">
      <c r="D16" t="s">
        <v>15</v>
      </c>
      <c r="E16">
        <f>7-2-1</f>
        <v>4</v>
      </c>
      <c r="F16" t="s">
        <v>20</v>
      </c>
    </row>
    <row r="18" spans="1:5" x14ac:dyDescent="0.3">
      <c r="B18" t="s">
        <v>16</v>
      </c>
    </row>
    <row r="19" spans="1:5" x14ac:dyDescent="0.3">
      <c r="A19">
        <v>0.05</v>
      </c>
      <c r="B19">
        <f>_xlfn.CHISQ.INV(1-A19,E$16)</f>
        <v>9.4877290367811575</v>
      </c>
    </row>
    <row r="20" spans="1:5" x14ac:dyDescent="0.3">
      <c r="A20" t="s">
        <v>19</v>
      </c>
    </row>
    <row r="21" spans="1:5" x14ac:dyDescent="0.3">
      <c r="A21" t="s">
        <v>22</v>
      </c>
    </row>
    <row r="22" spans="1:5" x14ac:dyDescent="0.3">
      <c r="A22" t="s">
        <v>17</v>
      </c>
      <c r="B22">
        <f>N9</f>
        <v>16.947037290137779</v>
      </c>
      <c r="C22" t="s">
        <v>18</v>
      </c>
      <c r="D22">
        <f>B19</f>
        <v>9.4877290367811575</v>
      </c>
      <c r="E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2020-04-15T19:22:42Z</dcterms:modified>
</cp:coreProperties>
</file>