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8C05EF1-7568-45A7-B27B-EC74161B6644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D19" i="1" s="1"/>
  <c r="D18" i="1" s="1"/>
  <c r="D8" i="1"/>
  <c r="B2" i="1"/>
  <c r="C2" i="1" s="1"/>
  <c r="E2" i="1" s="1"/>
  <c r="A4" i="1"/>
  <c r="A5" i="1" l="1"/>
  <c r="F2" i="1"/>
  <c r="G2" i="1" s="1"/>
  <c r="B3" i="1"/>
  <c r="C3" i="1" l="1"/>
  <c r="B4" i="1"/>
  <c r="A6" i="1"/>
  <c r="A7" i="1" l="1"/>
  <c r="F3" i="1"/>
  <c r="G3" i="1" s="1"/>
  <c r="E3" i="1"/>
  <c r="B5" i="1"/>
  <c r="C4" i="1"/>
  <c r="E4" i="1" l="1"/>
  <c r="F4" i="1"/>
  <c r="G4" i="1" s="1"/>
  <c r="B6" i="1"/>
  <c r="C5" i="1"/>
  <c r="E5" i="1" l="1"/>
  <c r="F5" i="1"/>
  <c r="G5" i="1" s="1"/>
  <c r="B7" i="1"/>
  <c r="C6" i="1"/>
  <c r="E6" i="1" l="1"/>
  <c r="F6" i="1"/>
  <c r="G6" i="1" s="1"/>
  <c r="C7" i="1"/>
  <c r="E7" i="1" l="1"/>
  <c r="E8" i="1" s="1"/>
  <c r="E11" i="1" s="1"/>
  <c r="E12" i="1" s="1"/>
  <c r="F7" i="1"/>
  <c r="G7" i="1" s="1"/>
  <c r="G8" i="1" s="1"/>
  <c r="I3" i="1" l="1"/>
  <c r="I2" i="1"/>
  <c r="E13" i="1"/>
  <c r="E14" i="1" s="1"/>
  <c r="I4" i="1"/>
  <c r="H2" i="1"/>
  <c r="J2" i="1" s="1"/>
  <c r="K2" i="1" s="1"/>
  <c r="L2" i="1" s="1"/>
  <c r="M2" i="1" s="1"/>
  <c r="N2" i="1" s="1"/>
  <c r="H3" i="1"/>
  <c r="I5" i="1"/>
  <c r="I6" i="1"/>
  <c r="H4" i="1"/>
  <c r="H5" i="1"/>
  <c r="I7" i="1"/>
  <c r="H6" i="1"/>
  <c r="H7" i="1"/>
  <c r="J7" i="1" l="1"/>
  <c r="K7" i="1" s="1"/>
  <c r="L7" i="1" s="1"/>
  <c r="M7" i="1" s="1"/>
  <c r="N7" i="1" s="1"/>
  <c r="J6" i="1"/>
  <c r="K6" i="1" s="1"/>
  <c r="L6" i="1" s="1"/>
  <c r="M6" i="1" s="1"/>
  <c r="N6" i="1" s="1"/>
  <c r="J5" i="1"/>
  <c r="K5" i="1" s="1"/>
  <c r="L5" i="1" s="1"/>
  <c r="M5" i="1" s="1"/>
  <c r="N5" i="1" s="1"/>
  <c r="J4" i="1"/>
  <c r="K4" i="1" s="1"/>
  <c r="L4" i="1" s="1"/>
  <c r="M4" i="1" s="1"/>
  <c r="N4" i="1" s="1"/>
  <c r="J3" i="1"/>
  <c r="K3" i="1" s="1"/>
  <c r="L3" i="1" s="1"/>
  <c r="M3" i="1" s="1"/>
  <c r="N3" i="1" s="1"/>
  <c r="N8" i="1" l="1"/>
  <c r="B18" i="1" s="1"/>
</calcChain>
</file>

<file path=xl/sharedStrings.xml><?xml version="1.0" encoding="utf-8"?>
<sst xmlns="http://schemas.openxmlformats.org/spreadsheetml/2006/main" count="25" uniqueCount="24">
  <si>
    <t>лев</t>
  </si>
  <si>
    <t>прав</t>
  </si>
  <si>
    <t>част - ni</t>
  </si>
  <si>
    <t>среднее</t>
  </si>
  <si>
    <t>сер_кв</t>
  </si>
  <si>
    <t>фр_пр</t>
  </si>
  <si>
    <t>фр_лев</t>
  </si>
  <si>
    <t>pi</t>
  </si>
  <si>
    <t>npi</t>
  </si>
  <si>
    <t>ni-npi</t>
  </si>
  <si>
    <t>(ni-npi)^2</t>
  </si>
  <si>
    <t>миддл</t>
  </si>
  <si>
    <t>n-сумма</t>
  </si>
  <si>
    <t>дисперсия</t>
  </si>
  <si>
    <t>ст откл</t>
  </si>
  <si>
    <t>число ст свободы</t>
  </si>
  <si>
    <t>(1/Л)</t>
  </si>
  <si>
    <t>лямбда</t>
  </si>
  <si>
    <t>Так как</t>
  </si>
  <si>
    <t>&gt;хи2.обр(</t>
  </si>
  <si>
    <t>Так как у нас 6 промежутков, по дефолту вычитаем 1, а так же оцениваем 1 критерий, так что остается 4</t>
  </si>
  <si>
    <t>Гипотеза Н0: распределение экспоненциальное</t>
  </si>
  <si>
    <t>Гипотеза Н1: распределение не экспоненциальное</t>
  </si>
  <si>
    <t>), значит данное распределение- не экспоненциальное, гипотезу Н0 опровергаем, принимаем гипотезу Н1 на уровне доверия 0,95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</si>
</sst>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="75" workbookViewId="0">
      <selection activeCell="E19" sqref="E19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4" x14ac:dyDescent="0.3">
      <c r="A2">
        <v>0</v>
      </c>
      <c r="B2">
        <f>0.6</f>
        <v>0.6</v>
      </c>
      <c r="C2">
        <f>(A2+B2)/2</f>
        <v>0.3</v>
      </c>
      <c r="D2">
        <v>73</v>
      </c>
      <c r="E2">
        <f>C2*D2</f>
        <v>21.9</v>
      </c>
      <c r="F2">
        <f>C2*C2</f>
        <v>0.09</v>
      </c>
      <c r="G2">
        <f>F2*D2</f>
        <v>6.5699999999999994</v>
      </c>
      <c r="H2">
        <f>_xlfn.EXPON.DIST(B2,E$12,TRUE)</f>
        <v>0.40736045150543054</v>
      </c>
      <c r="I2">
        <f>_xlfn.EXPON.DIST(A2,E$12,TRUE)</f>
        <v>0</v>
      </c>
      <c r="J2">
        <f>H2-I2</f>
        <v>0.40736045150543054</v>
      </c>
      <c r="K2">
        <f>J2*D$8</f>
        <v>71.288079013450343</v>
      </c>
      <c r="L2">
        <f>D2-K2</f>
        <v>1.7119209865496572</v>
      </c>
      <c r="M2">
        <f>L2^2</f>
        <v>2.9306734641891516</v>
      </c>
      <c r="N2">
        <f>M2/K2</f>
        <v>4.1110288069849718E-2</v>
      </c>
    </row>
    <row r="3" spans="1:14" x14ac:dyDescent="0.3">
      <c r="A3">
        <v>0.6</v>
      </c>
      <c r="B3">
        <f>B2+0.6</f>
        <v>1.2</v>
      </c>
      <c r="C3">
        <f t="shared" ref="C3:C7" si="0">(A3+B3)/2</f>
        <v>0.89999999999999991</v>
      </c>
      <c r="D3">
        <v>32</v>
      </c>
      <c r="E3">
        <f t="shared" ref="E3:E7" si="1">C3*D3</f>
        <v>28.799999999999997</v>
      </c>
      <c r="F3">
        <f t="shared" ref="F3:F7" si="2">C3*C3</f>
        <v>0.80999999999999983</v>
      </c>
      <c r="G3">
        <f t="shared" ref="G3:G7" si="3">F3*D3</f>
        <v>25.919999999999995</v>
      </c>
      <c r="H3">
        <f t="shared" ref="H3:H7" si="4">_xlfn.EXPON.DIST(B3,E$12,TRUE)</f>
        <v>0.64877836556015289</v>
      </c>
      <c r="I3">
        <f t="shared" ref="I3:I7" si="5">_xlfn.EXPON.DIST(A3,E$12,TRUE)</f>
        <v>0.40736045150543054</v>
      </c>
      <c r="J3">
        <f t="shared" ref="J3:J7" si="6">H3-I3</f>
        <v>0.24141791405472235</v>
      </c>
      <c r="K3">
        <f t="shared" ref="K3:K7" si="7">J3*D$8</f>
        <v>42.248134959576412</v>
      </c>
      <c r="L3">
        <f t="shared" ref="L3:L7" si="8">D3-K3</f>
        <v>-10.248134959576412</v>
      </c>
      <c r="M3">
        <f t="shared" ref="M3:M7" si="9">L3^2</f>
        <v>105.02427014969221</v>
      </c>
      <c r="N3">
        <f t="shared" ref="N3:N7" si="10">M3/K3</f>
        <v>2.4858912766251304</v>
      </c>
    </row>
    <row r="4" spans="1:14" x14ac:dyDescent="0.3">
      <c r="A4">
        <f>A3+0.6</f>
        <v>1.2</v>
      </c>
      <c r="B4">
        <f t="shared" ref="B4:B7" si="11">B3+0.6</f>
        <v>1.7999999999999998</v>
      </c>
      <c r="C4">
        <f t="shared" si="0"/>
        <v>1.5</v>
      </c>
      <c r="D4">
        <v>27</v>
      </c>
      <c r="E4">
        <f t="shared" si="1"/>
        <v>40.5</v>
      </c>
      <c r="F4">
        <f t="shared" si="2"/>
        <v>2.25</v>
      </c>
      <c r="G4">
        <f t="shared" si="3"/>
        <v>60.75</v>
      </c>
      <c r="H4">
        <f t="shared" si="4"/>
        <v>0.79185216914404422</v>
      </c>
      <c r="I4">
        <f t="shared" si="5"/>
        <v>0.64877836556015289</v>
      </c>
      <c r="J4">
        <f t="shared" si="6"/>
        <v>0.14307380358389132</v>
      </c>
      <c r="K4">
        <f t="shared" si="7"/>
        <v>25.037915627180983</v>
      </c>
      <c r="L4">
        <f t="shared" si="8"/>
        <v>1.9620843728190174</v>
      </c>
      <c r="M4">
        <f t="shared" si="9"/>
        <v>3.8497750860605966</v>
      </c>
      <c r="N4">
        <f t="shared" si="10"/>
        <v>0.15375781048967624</v>
      </c>
    </row>
    <row r="5" spans="1:14" x14ac:dyDescent="0.3">
      <c r="A5">
        <f t="shared" ref="A5:A7" si="12">A4+0.6</f>
        <v>1.7999999999999998</v>
      </c>
      <c r="B5">
        <f t="shared" si="11"/>
        <v>2.4</v>
      </c>
      <c r="C5">
        <f t="shared" si="0"/>
        <v>2.0999999999999996</v>
      </c>
      <c r="D5">
        <v>20</v>
      </c>
      <c r="E5">
        <f t="shared" si="1"/>
        <v>41.999999999999993</v>
      </c>
      <c r="F5">
        <f t="shared" si="2"/>
        <v>4.4099999999999984</v>
      </c>
      <c r="G5">
        <f t="shared" si="3"/>
        <v>88.19999999999996</v>
      </c>
      <c r="H5">
        <f t="shared" si="4"/>
        <v>0.87664336350140237</v>
      </c>
      <c r="I5">
        <f t="shared" si="5"/>
        <v>0.79185216914404422</v>
      </c>
      <c r="J5">
        <f t="shared" si="6"/>
        <v>8.4791194357358157E-2</v>
      </c>
      <c r="K5">
        <f t="shared" si="7"/>
        <v>14.838459012537678</v>
      </c>
      <c r="L5">
        <f t="shared" si="8"/>
        <v>5.1615409874623221</v>
      </c>
      <c r="M5">
        <f t="shared" si="9"/>
        <v>26.641505365253522</v>
      </c>
      <c r="N5">
        <f t="shared" si="10"/>
        <v>1.7954361259981864</v>
      </c>
    </row>
    <row r="6" spans="1:14" x14ac:dyDescent="0.3">
      <c r="A6">
        <f t="shared" si="12"/>
        <v>2.4</v>
      </c>
      <c r="B6">
        <f t="shared" si="11"/>
        <v>3</v>
      </c>
      <c r="C6">
        <f t="shared" si="0"/>
        <v>2.7</v>
      </c>
      <c r="D6">
        <v>14</v>
      </c>
      <c r="E6">
        <f t="shared" si="1"/>
        <v>37.800000000000004</v>
      </c>
      <c r="F6">
        <f t="shared" si="2"/>
        <v>7.2900000000000009</v>
      </c>
      <c r="G6">
        <f t="shared" si="3"/>
        <v>102.06000000000002</v>
      </c>
      <c r="H6">
        <f t="shared" si="4"/>
        <v>0.92689397864166234</v>
      </c>
      <c r="I6">
        <f t="shared" si="5"/>
        <v>0.87664336350140237</v>
      </c>
      <c r="J6">
        <f t="shared" si="6"/>
        <v>5.0250615140259969E-2</v>
      </c>
      <c r="K6">
        <f t="shared" si="7"/>
        <v>8.7938576495454939</v>
      </c>
      <c r="L6">
        <f t="shared" si="8"/>
        <v>5.2061423504545061</v>
      </c>
      <c r="M6">
        <f t="shared" si="9"/>
        <v>27.103918173195968</v>
      </c>
      <c r="N6">
        <f t="shared" si="10"/>
        <v>3.0821420192760138</v>
      </c>
    </row>
    <row r="7" spans="1:14" x14ac:dyDescent="0.3">
      <c r="A7">
        <f t="shared" si="12"/>
        <v>3</v>
      </c>
      <c r="B7">
        <f t="shared" si="11"/>
        <v>3.6</v>
      </c>
      <c r="C7">
        <f t="shared" si="0"/>
        <v>3.3</v>
      </c>
      <c r="D7">
        <v>9</v>
      </c>
      <c r="E7">
        <f t="shared" si="1"/>
        <v>29.7</v>
      </c>
      <c r="F7">
        <f t="shared" si="2"/>
        <v>10.889999999999999</v>
      </c>
      <c r="G7">
        <f t="shared" si="3"/>
        <v>98.009999999999991</v>
      </c>
      <c r="H7">
        <f t="shared" si="4"/>
        <v>0.9566744805099604</v>
      </c>
      <c r="I7">
        <f t="shared" si="5"/>
        <v>0.92689397864166234</v>
      </c>
      <c r="J7">
        <f t="shared" si="6"/>
        <v>2.9780501868298059E-2</v>
      </c>
      <c r="K7">
        <f t="shared" si="7"/>
        <v>5.2115878269521607</v>
      </c>
      <c r="L7">
        <f t="shared" si="8"/>
        <v>3.7884121730478393</v>
      </c>
      <c r="M7">
        <f t="shared" si="9"/>
        <v>14.352066792897052</v>
      </c>
      <c r="N7">
        <f t="shared" si="10"/>
        <v>2.75387602961887</v>
      </c>
    </row>
    <row r="8" spans="1:14" x14ac:dyDescent="0.3">
      <c r="D8">
        <f>SUM(D2:D7)</f>
        <v>175</v>
      </c>
      <c r="E8">
        <f>SUM(E2:E7)</f>
        <v>200.7</v>
      </c>
      <c r="G8">
        <f>SUM(G2:G7)</f>
        <v>381.50999999999993</v>
      </c>
      <c r="N8">
        <f>SUM(N2:N7)</f>
        <v>10.312213550077725</v>
      </c>
    </row>
    <row r="9" spans="1:14" x14ac:dyDescent="0.3">
      <c r="D9" t="s">
        <v>12</v>
      </c>
    </row>
    <row r="11" spans="1:14" x14ac:dyDescent="0.3">
      <c r="D11" t="s">
        <v>3</v>
      </c>
      <c r="E11">
        <f>E8/D8</f>
        <v>1.1468571428571428</v>
      </c>
      <c r="F11" t="s">
        <v>16</v>
      </c>
    </row>
    <row r="12" spans="1:14" x14ac:dyDescent="0.3">
      <c r="D12" t="s">
        <v>17</v>
      </c>
      <c r="E12">
        <f>1/E11</f>
        <v>0.87194818136522179</v>
      </c>
    </row>
    <row r="13" spans="1:14" x14ac:dyDescent="0.3">
      <c r="D13" t="s">
        <v>13</v>
      </c>
      <c r="E13">
        <f>1/(E12^2)</f>
        <v>1.3152813061224489</v>
      </c>
    </row>
    <row r="14" spans="1:14" x14ac:dyDescent="0.3">
      <c r="D14" t="s">
        <v>14</v>
      </c>
      <c r="E14">
        <f>SQRT(E13)</f>
        <v>1.1468571428571428</v>
      </c>
    </row>
    <row r="15" spans="1:14" x14ac:dyDescent="0.3">
      <c r="D15" t="s">
        <v>15</v>
      </c>
      <c r="E15">
        <f>6-1-1</f>
        <v>4</v>
      </c>
      <c r="F15" t="s">
        <v>20</v>
      </c>
    </row>
    <row r="16" spans="1:14" x14ac:dyDescent="0.3">
      <c r="A16" t="s">
        <v>21</v>
      </c>
    </row>
    <row r="17" spans="1:5" x14ac:dyDescent="0.3">
      <c r="A17" t="s">
        <v>22</v>
      </c>
    </row>
    <row r="18" spans="1:5" x14ac:dyDescent="0.3">
      <c r="A18" t="s">
        <v>18</v>
      </c>
      <c r="B18">
        <f>N8</f>
        <v>10.312213550077725</v>
      </c>
      <c r="C18" t="s">
        <v>19</v>
      </c>
      <c r="D18">
        <f>D19</f>
        <v>9.4877290367811575</v>
      </c>
      <c r="E18" t="s">
        <v>23</v>
      </c>
    </row>
    <row r="19" spans="1:5" x14ac:dyDescent="0.3">
      <c r="C19">
        <v>0.05</v>
      </c>
      <c r="D19">
        <f>_xlfn.CHISQ.INV(1-C19,E15)</f>
        <v>9.4877290367811575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Никитин</dc:creator>
  <cp:lastModifiedBy>Роман Никитин</cp:lastModifiedBy>
  <dcterms:created xsi:type="dcterms:W3CDTF">2015-06-05T18:19:34Z</dcterms:created>
  <dcterms:modified xsi:type="dcterms:W3CDTF">2020-04-15T19:22:01Z</dcterms:modified>
</cp:coreProperties>
</file>