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078BF7-463B-40E5-88CB-513C4CAE49C6}" xr6:coauthVersionLast="44" xr6:coauthVersionMax="45" xr10:uidLastSave="{00000000-0000-0000-0000-000000000000}"/>
  <bookViews>
    <workbookView xWindow="-108" yWindow="-108" windowWidth="23256" windowHeight="13176" xr2:uid="{459F6E4E-D1F0-4CB4-9E37-5317C30D12C3}"/>
  </bookViews>
  <sheets>
    <sheet name="Проводк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8" i="1" l="1"/>
  <c r="AB17" i="1"/>
  <c r="AA17" i="1"/>
  <c r="AB18" i="1" s="1"/>
  <c r="X17" i="1"/>
  <c r="W18" i="1" s="1"/>
  <c r="W17" i="1"/>
  <c r="X18" i="1" s="1"/>
  <c r="T17" i="1"/>
  <c r="T18" i="1" s="1"/>
  <c r="S17" i="1"/>
  <c r="S18" i="1" s="1"/>
  <c r="P17" i="1"/>
  <c r="O17" i="1"/>
  <c r="O18" i="1" s="1"/>
  <c r="L17" i="1"/>
  <c r="K17" i="1"/>
  <c r="L18" i="1" s="1"/>
  <c r="X8" i="1"/>
  <c r="AB7" i="1"/>
  <c r="AB8" i="1" s="1"/>
  <c r="AA7" i="1"/>
  <c r="X7" i="1"/>
  <c r="W7" i="1"/>
  <c r="W8" i="1" s="1"/>
  <c r="T7" i="1"/>
  <c r="S7" i="1"/>
  <c r="T8" i="1" s="1"/>
  <c r="P7" i="1"/>
  <c r="P8" i="1" s="1"/>
  <c r="O7" i="1"/>
  <c r="L7" i="1"/>
  <c r="K8" i="1" s="1"/>
  <c r="K7" i="1"/>
  <c r="F41" i="1"/>
  <c r="E41" i="1"/>
  <c r="D41" i="1"/>
  <c r="F27" i="1"/>
  <c r="E27" i="1"/>
  <c r="F28" i="1" s="1"/>
  <c r="D27" i="1"/>
  <c r="C27" i="1"/>
  <c r="D28" i="1" s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H27" i="1" s="1"/>
  <c r="G17" i="1"/>
  <c r="G27" i="1" s="1"/>
  <c r="H28" i="1" s="1"/>
  <c r="L8" i="1" l="1"/>
  <c r="O8" i="1"/>
  <c r="S8" i="1"/>
  <c r="K18" i="1"/>
  <c r="AA18" i="1"/>
  <c r="AA8" i="1"/>
</calcChain>
</file>

<file path=xl/sharedStrings.xml><?xml version="1.0" encoding="utf-8"?>
<sst xmlns="http://schemas.openxmlformats.org/spreadsheetml/2006/main" count="80" uniqueCount="37">
  <si>
    <t>Получены материалы от поставщиков</t>
  </si>
  <si>
    <t>Материалы</t>
  </si>
  <si>
    <t>Расчеты с поставщиками и подрядчиками</t>
  </si>
  <si>
    <t>Частично погашена задолженность поставщикам за полученные материалы</t>
  </si>
  <si>
    <t>Расчетные счета</t>
  </si>
  <si>
    <t>Отпущены материалы в основное производство</t>
  </si>
  <si>
    <t>Основное производство</t>
  </si>
  <si>
    <t>Начислена заработная плата работникам основного производства</t>
  </si>
  <si>
    <t>Расчеты с персоналом по оплате труда</t>
  </si>
  <si>
    <t>Удержан НДФЛ из зарплаты</t>
  </si>
  <si>
    <t>Расчеты по налогам и сборам</t>
  </si>
  <si>
    <t>Погашена задолженность перед бюджетом по НДФЛ</t>
  </si>
  <si>
    <t>Получены денежные средства в кассу с расчетного счета</t>
  </si>
  <si>
    <t>Касса</t>
  </si>
  <si>
    <t>Выдана из кассы заработная плата работникам</t>
  </si>
  <si>
    <t>Перечислен с расчетного счета аванс поставщику за потребляемую электроэнергию</t>
  </si>
  <si>
    <t>Выдача наличных под отчет</t>
  </si>
  <si>
    <t>Расчеты с подотчетными лицами</t>
  </si>
  <si>
    <t>Приобретение подотчетным лицом материалов</t>
  </si>
  <si>
    <t>Выданы из кассы денежные средства в погашение перерасхода по авансовому отчету</t>
  </si>
  <si>
    <t>№ Счета</t>
  </si>
  <si>
    <t>Название счета</t>
  </si>
  <si>
    <t>Дебет</t>
  </si>
  <si>
    <t>Кредит</t>
  </si>
  <si>
    <t>Уставный капитал</t>
  </si>
  <si>
    <t>Добавочный капитал</t>
  </si>
  <si>
    <t>Итого</t>
  </si>
  <si>
    <t>Баланс</t>
  </si>
  <si>
    <t>Активы</t>
  </si>
  <si>
    <t>Пассивы</t>
  </si>
  <si>
    <t>Сумма</t>
  </si>
  <si>
    <t>Содержание</t>
  </si>
  <si>
    <t>Сальдо начальное</t>
  </si>
  <si>
    <t>Обороты</t>
  </si>
  <si>
    <t>Сальдо конечное</t>
  </si>
  <si>
    <t>Начальное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</si>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</sst>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1A23-1BBD-4FF8-A3D0-4D8CE922D699}">
  <dimension ref="A1:AB41"/>
  <sheetViews>
    <sheetView tabSelected="1" zoomScale="64" workbookViewId="0">
      <selection activeCell="G13" sqref="G13"/>
    </sheetView>
  </sheetViews>
  <sheetFormatPr defaultRowHeight="14.4" x14ac:dyDescent="0.3"/>
  <cols>
    <col min="2" max="2" width="75.5546875" customWidth="1"/>
    <col min="3" max="3" width="9.109375" customWidth="1"/>
    <col min="4" max="4" width="9" customWidth="1"/>
    <col min="5" max="5" width="9.33203125" customWidth="1"/>
  </cols>
  <sheetData>
    <row r="1" spans="1:28" x14ac:dyDescent="0.3">
      <c r="B1" s="1" t="s">
        <v>31</v>
      </c>
      <c r="C1" s="1" t="s">
        <v>22</v>
      </c>
      <c r="D1" s="1" t="s">
        <v>23</v>
      </c>
      <c r="E1" s="1" t="s">
        <v>30</v>
      </c>
      <c r="J1" s="1">
        <v>10</v>
      </c>
      <c r="K1" s="1" t="s">
        <v>22</v>
      </c>
      <c r="L1" s="1" t="s">
        <v>23</v>
      </c>
      <c r="M1" s="1"/>
      <c r="N1" s="1">
        <v>51</v>
      </c>
      <c r="O1" s="1" t="s">
        <v>22</v>
      </c>
      <c r="P1" s="1" t="s">
        <v>23</v>
      </c>
      <c r="Q1" s="1"/>
      <c r="R1" s="1">
        <v>80</v>
      </c>
      <c r="S1" s="1" t="s">
        <v>22</v>
      </c>
      <c r="T1" s="1" t="s">
        <v>23</v>
      </c>
      <c r="U1" s="1"/>
      <c r="V1" s="1">
        <v>83</v>
      </c>
      <c r="W1" s="1" t="s">
        <v>22</v>
      </c>
      <c r="X1" s="1" t="s">
        <v>23</v>
      </c>
      <c r="Y1" s="1"/>
      <c r="Z1" s="1">
        <v>20</v>
      </c>
      <c r="AA1" s="1" t="s">
        <v>22</v>
      </c>
      <c r="AB1" s="1" t="s">
        <v>23</v>
      </c>
    </row>
    <row r="2" spans="1:28" x14ac:dyDescent="0.3">
      <c r="B2" t="s">
        <v>0</v>
      </c>
      <c r="C2">
        <v>10</v>
      </c>
      <c r="D2">
        <v>60</v>
      </c>
      <c r="E2">
        <v>118000</v>
      </c>
      <c r="J2" s="2" t="s">
        <v>35</v>
      </c>
      <c r="K2" s="3">
        <v>900000</v>
      </c>
      <c r="L2" s="3"/>
      <c r="M2" s="3"/>
      <c r="N2" s="3"/>
      <c r="O2" s="3">
        <v>1100000</v>
      </c>
      <c r="P2" s="3"/>
      <c r="Q2" s="3"/>
      <c r="R2" s="3"/>
      <c r="S2" s="3"/>
      <c r="T2" s="3">
        <v>1000000</v>
      </c>
      <c r="U2" s="3"/>
      <c r="V2" s="3"/>
      <c r="W2" s="3"/>
      <c r="X2" s="3">
        <v>1000000</v>
      </c>
      <c r="Y2" s="3"/>
      <c r="Z2" s="3"/>
      <c r="AA2" s="3"/>
      <c r="AB2" s="3"/>
    </row>
    <row r="3" spans="1:28" x14ac:dyDescent="0.3">
      <c r="B3" t="s">
        <v>3</v>
      </c>
      <c r="C3">
        <v>60</v>
      </c>
      <c r="D3">
        <v>51</v>
      </c>
      <c r="E3">
        <v>50000</v>
      </c>
      <c r="J3" s="1"/>
      <c r="K3">
        <v>118000</v>
      </c>
      <c r="L3">
        <v>500000</v>
      </c>
      <c r="P3">
        <v>50000</v>
      </c>
      <c r="AA3">
        <v>500000</v>
      </c>
    </row>
    <row r="4" spans="1:28" x14ac:dyDescent="0.3">
      <c r="B4" t="s">
        <v>5</v>
      </c>
      <c r="C4">
        <v>20</v>
      </c>
      <c r="D4">
        <v>10</v>
      </c>
      <c r="E4">
        <v>500000</v>
      </c>
      <c r="J4" s="1"/>
      <c r="K4">
        <v>2600</v>
      </c>
      <c r="P4">
        <v>10000</v>
      </c>
      <c r="AA4">
        <v>100000</v>
      </c>
    </row>
    <row r="5" spans="1:28" x14ac:dyDescent="0.3">
      <c r="B5" t="s">
        <v>7</v>
      </c>
      <c r="C5">
        <v>20</v>
      </c>
      <c r="D5">
        <v>70</v>
      </c>
      <c r="E5">
        <v>100000</v>
      </c>
      <c r="J5" s="1"/>
      <c r="P5">
        <v>90000</v>
      </c>
    </row>
    <row r="6" spans="1:28" x14ac:dyDescent="0.3">
      <c r="B6" t="s">
        <v>9</v>
      </c>
      <c r="C6">
        <v>70</v>
      </c>
      <c r="D6">
        <v>68</v>
      </c>
      <c r="E6">
        <v>13000</v>
      </c>
      <c r="J6" s="1"/>
      <c r="P6">
        <v>200000</v>
      </c>
    </row>
    <row r="7" spans="1:28" x14ac:dyDescent="0.3">
      <c r="B7" t="s">
        <v>11</v>
      </c>
      <c r="C7">
        <v>68</v>
      </c>
      <c r="D7">
        <v>51</v>
      </c>
      <c r="E7">
        <v>10000</v>
      </c>
      <c r="J7" s="2" t="s">
        <v>30</v>
      </c>
      <c r="K7" s="3">
        <f>SUM(K2:K6)</f>
        <v>1020600</v>
      </c>
      <c r="L7" s="3">
        <f>SUM(L2:L6)</f>
        <v>500000</v>
      </c>
      <c r="M7" s="3"/>
      <c r="N7" s="3"/>
      <c r="O7" s="3">
        <f>SUM(O2:O6)</f>
        <v>1100000</v>
      </c>
      <c r="P7" s="3">
        <f>SUM(P2:P6)</f>
        <v>350000</v>
      </c>
      <c r="Q7" s="3"/>
      <c r="R7" s="3"/>
      <c r="S7" s="3">
        <f>SUM(S2:S6)</f>
        <v>0</v>
      </c>
      <c r="T7" s="3">
        <f>SUM(T2:T6)</f>
        <v>1000000</v>
      </c>
      <c r="U7" s="3"/>
      <c r="V7" s="3"/>
      <c r="W7" s="3">
        <f>SUM(W2:W6)</f>
        <v>0</v>
      </c>
      <c r="X7" s="3">
        <f>SUM(X2:X6)</f>
        <v>1000000</v>
      </c>
      <c r="Y7" s="3"/>
      <c r="Z7" s="3"/>
      <c r="AA7" s="3">
        <f>SUM(AA2:AA6)</f>
        <v>600000</v>
      </c>
      <c r="AB7" s="3">
        <f>SUM(AB2:AB6)</f>
        <v>0</v>
      </c>
    </row>
    <row r="8" spans="1:28" x14ac:dyDescent="0.3">
      <c r="B8" t="s">
        <v>12</v>
      </c>
      <c r="C8">
        <v>50</v>
      </c>
      <c r="D8">
        <v>51</v>
      </c>
      <c r="E8">
        <v>90000</v>
      </c>
      <c r="J8" s="1" t="s">
        <v>36</v>
      </c>
      <c r="K8">
        <f>IF(K7-L7&gt;=0,K7-L7,"")</f>
        <v>520600</v>
      </c>
      <c r="L8" t="str">
        <f>IF(K7-L7&lt;0,-(K7-L7),"")</f>
        <v/>
      </c>
      <c r="O8">
        <f>IF(O7-P7&gt;=0,O7-P7,"")</f>
        <v>750000</v>
      </c>
      <c r="P8" t="str">
        <f>IF(O7-P7&lt;0,-(O7-P7),"")</f>
        <v/>
      </c>
      <c r="S8" t="str">
        <f>IF(S7-T7&gt;=0,S7-T7,"")</f>
        <v/>
      </c>
      <c r="T8">
        <f>IF(S7-T7&lt;0,-(S7-T7),"")</f>
        <v>1000000</v>
      </c>
      <c r="W8" t="str">
        <f>IF(W7-X7&gt;=0,W7-X7,"")</f>
        <v/>
      </c>
      <c r="X8">
        <f>IF(W7-X7&lt;0,-(W7-X7),"")</f>
        <v>1000000</v>
      </c>
      <c r="AA8">
        <f>IF(AA7-AB7&gt;=0,AA7-AB7,"")</f>
        <v>600000</v>
      </c>
      <c r="AB8" t="str">
        <f>IF(AA7-AB7&lt;0,-(AA7-AB7),"")</f>
        <v/>
      </c>
    </row>
    <row r="9" spans="1:28" x14ac:dyDescent="0.3">
      <c r="B9" t="s">
        <v>14</v>
      </c>
      <c r="C9">
        <v>70</v>
      </c>
      <c r="D9">
        <v>50</v>
      </c>
      <c r="E9">
        <v>87000</v>
      </c>
      <c r="J9" s="1"/>
    </row>
    <row r="10" spans="1:28" x14ac:dyDescent="0.3">
      <c r="B10" t="s">
        <v>15</v>
      </c>
      <c r="C10">
        <v>60</v>
      </c>
      <c r="D10">
        <v>51</v>
      </c>
      <c r="E10">
        <v>200000</v>
      </c>
      <c r="J10" s="1"/>
    </row>
    <row r="11" spans="1:28" x14ac:dyDescent="0.3">
      <c r="B11" t="s">
        <v>16</v>
      </c>
      <c r="C11">
        <v>71</v>
      </c>
      <c r="D11">
        <v>50</v>
      </c>
      <c r="E11">
        <v>2500</v>
      </c>
      <c r="J11" s="1">
        <v>60</v>
      </c>
      <c r="K11" s="1" t="s">
        <v>22</v>
      </c>
      <c r="L11" s="1" t="s">
        <v>23</v>
      </c>
      <c r="M11" s="1"/>
      <c r="N11" s="1">
        <v>68</v>
      </c>
      <c r="O11" s="1" t="s">
        <v>22</v>
      </c>
      <c r="P11" s="1" t="s">
        <v>23</v>
      </c>
      <c r="Q11" s="1"/>
      <c r="R11" s="1">
        <v>70</v>
      </c>
      <c r="S11" s="1" t="s">
        <v>22</v>
      </c>
      <c r="T11" s="1" t="s">
        <v>23</v>
      </c>
      <c r="U11" s="1"/>
      <c r="V11" s="1">
        <v>71</v>
      </c>
      <c r="W11" s="1" t="s">
        <v>22</v>
      </c>
      <c r="X11" s="1" t="s">
        <v>23</v>
      </c>
      <c r="Y11" s="1"/>
      <c r="Z11" s="1">
        <v>50</v>
      </c>
      <c r="AA11" s="1" t="s">
        <v>22</v>
      </c>
      <c r="AB11" s="1" t="s">
        <v>23</v>
      </c>
    </row>
    <row r="12" spans="1:28" x14ac:dyDescent="0.3">
      <c r="B12" t="s">
        <v>18</v>
      </c>
      <c r="C12">
        <v>10</v>
      </c>
      <c r="D12">
        <v>71</v>
      </c>
      <c r="E12">
        <v>2600</v>
      </c>
      <c r="J12" s="2" t="s">
        <v>35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3">
      <c r="B13" t="s">
        <v>19</v>
      </c>
      <c r="C13">
        <v>71</v>
      </c>
      <c r="D13">
        <v>50</v>
      </c>
      <c r="E13">
        <v>100</v>
      </c>
      <c r="J13" s="1"/>
      <c r="K13">
        <v>50000</v>
      </c>
      <c r="L13">
        <v>118000</v>
      </c>
      <c r="O13">
        <v>10000</v>
      </c>
      <c r="P13">
        <v>13000</v>
      </c>
      <c r="S13">
        <v>13000</v>
      </c>
      <c r="T13">
        <v>100000</v>
      </c>
      <c r="W13">
        <v>2500</v>
      </c>
      <c r="X13">
        <v>2600</v>
      </c>
      <c r="AA13">
        <v>90000</v>
      </c>
      <c r="AB13">
        <v>87000</v>
      </c>
    </row>
    <row r="14" spans="1:28" x14ac:dyDescent="0.3">
      <c r="J14" s="1"/>
      <c r="K14">
        <v>200000</v>
      </c>
      <c r="S14">
        <v>87000</v>
      </c>
      <c r="W14">
        <v>100</v>
      </c>
      <c r="AB14">
        <v>2500</v>
      </c>
    </row>
    <row r="15" spans="1:28" x14ac:dyDescent="0.3">
      <c r="A15" s="4" t="s">
        <v>20</v>
      </c>
      <c r="B15" s="4" t="s">
        <v>21</v>
      </c>
      <c r="C15" s="4" t="s">
        <v>32</v>
      </c>
      <c r="D15" s="4"/>
      <c r="E15" s="4" t="s">
        <v>33</v>
      </c>
      <c r="F15" s="4"/>
      <c r="G15" s="4" t="s">
        <v>34</v>
      </c>
      <c r="H15" s="4"/>
      <c r="J15" s="1"/>
      <c r="AB15">
        <v>100</v>
      </c>
    </row>
    <row r="16" spans="1:28" x14ac:dyDescent="0.3">
      <c r="A16" s="4"/>
      <c r="B16" s="4"/>
      <c r="C16" s="1" t="s">
        <v>22</v>
      </c>
      <c r="D16" s="1" t="s">
        <v>23</v>
      </c>
      <c r="E16" s="1" t="s">
        <v>22</v>
      </c>
      <c r="F16" s="1" t="s">
        <v>23</v>
      </c>
      <c r="G16" s="1" t="s">
        <v>22</v>
      </c>
      <c r="H16" s="1" t="s">
        <v>23</v>
      </c>
      <c r="J16" s="1"/>
    </row>
    <row r="17" spans="1:28" x14ac:dyDescent="0.3">
      <c r="A17">
        <v>10</v>
      </c>
      <c r="B17" t="s">
        <v>1</v>
      </c>
      <c r="C17">
        <v>900000</v>
      </c>
      <c r="E17">
        <v>120600</v>
      </c>
      <c r="F17">
        <v>500000</v>
      </c>
      <c r="G17">
        <f>IF(C17-D17+(E17-F17) &gt;=0,C17-D17+(E17-F17),0)</f>
        <v>520600</v>
      </c>
      <c r="H17">
        <f t="shared" ref="H17:H18" si="0">IF(C17-D17+(E17-F17) &lt;0,-(C17-D17+(E17-F17)),0)</f>
        <v>0</v>
      </c>
      <c r="J17" s="2" t="s">
        <v>30</v>
      </c>
      <c r="K17" s="3">
        <f>SUM(K12:K16)</f>
        <v>250000</v>
      </c>
      <c r="L17" s="3">
        <f>SUM(L12:L16)</f>
        <v>118000</v>
      </c>
      <c r="M17" s="3"/>
      <c r="N17" s="3"/>
      <c r="O17" s="3">
        <f>SUM(O12:O16)</f>
        <v>10000</v>
      </c>
      <c r="P17" s="3">
        <f>SUM(P12:P16)</f>
        <v>13000</v>
      </c>
      <c r="Q17" s="3"/>
      <c r="R17" s="3"/>
      <c r="S17" s="3">
        <f>SUM(S12:S16)</f>
        <v>100000</v>
      </c>
      <c r="T17" s="3">
        <f>SUM(T12:T16)</f>
        <v>100000</v>
      </c>
      <c r="U17" s="3"/>
      <c r="V17" s="3"/>
      <c r="W17" s="3">
        <f>SUM(W12:W16)</f>
        <v>2600</v>
      </c>
      <c r="X17" s="3">
        <f>SUM(X12:X16)</f>
        <v>2600</v>
      </c>
      <c r="Y17" s="3"/>
      <c r="Z17" s="3"/>
      <c r="AA17" s="3">
        <f>SUM(AA12:AA16)</f>
        <v>90000</v>
      </c>
      <c r="AB17" s="3">
        <f>SUM(AB12:AB16)</f>
        <v>89600</v>
      </c>
    </row>
    <row r="18" spans="1:28" x14ac:dyDescent="0.3">
      <c r="A18">
        <v>51</v>
      </c>
      <c r="B18" t="s">
        <v>4</v>
      </c>
      <c r="C18">
        <v>1100000</v>
      </c>
      <c r="E18">
        <v>0</v>
      </c>
      <c r="F18">
        <v>350000</v>
      </c>
      <c r="G18">
        <f t="shared" ref="G18:G26" si="1">IF(C18-D18+(E18-F18) &gt;=0,C18-D18+(E18-F18),0)</f>
        <v>750000</v>
      </c>
      <c r="H18">
        <f t="shared" si="0"/>
        <v>0</v>
      </c>
      <c r="J18" s="1" t="s">
        <v>36</v>
      </c>
      <c r="K18">
        <f>IF(K17-L17&gt;=0,K17-L17,"")</f>
        <v>132000</v>
      </c>
      <c r="L18" t="str">
        <f>IF(K17-L17&lt;0,-(K17-L17),"")</f>
        <v/>
      </c>
      <c r="O18" t="str">
        <f>IF(O17-P17&gt;=0,O17-P17,"")</f>
        <v/>
      </c>
      <c r="P18">
        <f>IF(O17-P17&lt;0,-(O17-P17),"")</f>
        <v>3000</v>
      </c>
      <c r="S18">
        <f>IF(S17-T17&gt;=0,S17-T17,"")</f>
        <v>0</v>
      </c>
      <c r="T18" t="str">
        <f>IF(S17-T17&lt;0,-(S17-T17),"")</f>
        <v/>
      </c>
      <c r="W18">
        <f>IF(W17-X17&gt;=0,W17-X17,"")</f>
        <v>0</v>
      </c>
      <c r="X18" t="str">
        <f>IF(W17-X17&lt;0,-(W17-X17),"")</f>
        <v/>
      </c>
      <c r="AA18">
        <f>IF(AA17-AB17&gt;=0,AA17-AB17,"")</f>
        <v>400</v>
      </c>
      <c r="AB18" t="str">
        <f>IF(AA17-AB17&lt;0,-(AA17-AB17),"")</f>
        <v/>
      </c>
    </row>
    <row r="19" spans="1:28" x14ac:dyDescent="0.3">
      <c r="A19">
        <v>80</v>
      </c>
      <c r="B19" t="s">
        <v>24</v>
      </c>
      <c r="D19">
        <v>1000000</v>
      </c>
      <c r="E19">
        <v>0</v>
      </c>
      <c r="F19">
        <v>0</v>
      </c>
      <c r="G19">
        <f t="shared" si="1"/>
        <v>0</v>
      </c>
      <c r="H19">
        <f>IF(C19-D19+(E19-F19) &lt;0,-(C19-D19+(E19-F19)),0)</f>
        <v>1000000</v>
      </c>
    </row>
    <row r="20" spans="1:28" x14ac:dyDescent="0.3">
      <c r="A20">
        <v>83</v>
      </c>
      <c r="B20" t="s">
        <v>25</v>
      </c>
      <c r="D20">
        <v>1000000</v>
      </c>
      <c r="E20">
        <v>0</v>
      </c>
      <c r="F20">
        <v>0</v>
      </c>
      <c r="G20">
        <f t="shared" si="1"/>
        <v>0</v>
      </c>
      <c r="H20">
        <f t="shared" ref="H20:H26" si="2">IF(C20-D20+(E20-F20) &lt;0,-(C20-D20+(E20-F20)),0)</f>
        <v>1000000</v>
      </c>
    </row>
    <row r="21" spans="1:28" x14ac:dyDescent="0.3">
      <c r="A21">
        <v>20</v>
      </c>
      <c r="B21" t="s">
        <v>6</v>
      </c>
      <c r="E21">
        <v>600000</v>
      </c>
      <c r="F21">
        <v>0</v>
      </c>
      <c r="G21">
        <f t="shared" si="1"/>
        <v>600000</v>
      </c>
      <c r="H21">
        <f t="shared" si="2"/>
        <v>0</v>
      </c>
    </row>
    <row r="22" spans="1:28" x14ac:dyDescent="0.3">
      <c r="A22">
        <v>60</v>
      </c>
      <c r="B22" t="s">
        <v>2</v>
      </c>
      <c r="E22">
        <v>250000</v>
      </c>
      <c r="F22">
        <v>118000</v>
      </c>
      <c r="G22">
        <f t="shared" si="1"/>
        <v>132000</v>
      </c>
      <c r="H22">
        <f t="shared" si="2"/>
        <v>0</v>
      </c>
    </row>
    <row r="23" spans="1:28" x14ac:dyDescent="0.3">
      <c r="A23">
        <v>68</v>
      </c>
      <c r="B23" t="s">
        <v>10</v>
      </c>
      <c r="E23">
        <v>10000</v>
      </c>
      <c r="F23">
        <v>13000</v>
      </c>
      <c r="G23">
        <f t="shared" si="1"/>
        <v>0</v>
      </c>
      <c r="H23">
        <f t="shared" si="2"/>
        <v>3000</v>
      </c>
    </row>
    <row r="24" spans="1:28" x14ac:dyDescent="0.3">
      <c r="A24">
        <v>70</v>
      </c>
      <c r="B24" t="s">
        <v>8</v>
      </c>
      <c r="E24">
        <v>100000</v>
      </c>
      <c r="F24">
        <v>100000</v>
      </c>
      <c r="G24">
        <f t="shared" si="1"/>
        <v>0</v>
      </c>
      <c r="H24">
        <f t="shared" si="2"/>
        <v>0</v>
      </c>
    </row>
    <row r="25" spans="1:28" x14ac:dyDescent="0.3">
      <c r="A25">
        <v>71</v>
      </c>
      <c r="B25" t="s">
        <v>17</v>
      </c>
      <c r="E25">
        <v>2600</v>
      </c>
      <c r="F25">
        <v>2600</v>
      </c>
      <c r="G25">
        <f t="shared" si="1"/>
        <v>0</v>
      </c>
      <c r="H25">
        <f t="shared" si="2"/>
        <v>0</v>
      </c>
    </row>
    <row r="26" spans="1:28" x14ac:dyDescent="0.3">
      <c r="A26">
        <v>50</v>
      </c>
      <c r="B26" t="s">
        <v>13</v>
      </c>
      <c r="E26">
        <v>90000</v>
      </c>
      <c r="F26">
        <v>89600</v>
      </c>
      <c r="G26">
        <f t="shared" si="1"/>
        <v>400</v>
      </c>
      <c r="H26">
        <f t="shared" si="2"/>
        <v>0</v>
      </c>
    </row>
    <row r="27" spans="1:28" x14ac:dyDescent="0.3">
      <c r="B27" s="1" t="s">
        <v>26</v>
      </c>
      <c r="C27" s="1">
        <f>SUM(C17:C26)</f>
        <v>2000000</v>
      </c>
      <c r="D27" s="1">
        <f t="shared" ref="D27:H27" si="3">SUM(D17:D26)</f>
        <v>2000000</v>
      </c>
      <c r="E27" s="1">
        <f t="shared" si="3"/>
        <v>1173200</v>
      </c>
      <c r="F27" s="1">
        <f t="shared" si="3"/>
        <v>1173200</v>
      </c>
      <c r="G27" s="1">
        <f t="shared" si="3"/>
        <v>2003000</v>
      </c>
      <c r="H27" s="1">
        <f t="shared" si="3"/>
        <v>2003000</v>
      </c>
    </row>
    <row r="28" spans="1:28" x14ac:dyDescent="0.3">
      <c r="D28">
        <f>C27-D27</f>
        <v>0</v>
      </c>
      <c r="F28">
        <f t="shared" ref="F28:H28" si="4">E27-F27</f>
        <v>0</v>
      </c>
      <c r="H28">
        <f t="shared" si="4"/>
        <v>0</v>
      </c>
    </row>
    <row r="30" spans="1:28" x14ac:dyDescent="0.3">
      <c r="B30" s="1" t="s">
        <v>27</v>
      </c>
      <c r="C30" s="1" t="s">
        <v>32</v>
      </c>
      <c r="D30" s="1" t="s">
        <v>28</v>
      </c>
      <c r="E30" s="1" t="s">
        <v>29</v>
      </c>
      <c r="F30" s="1" t="s">
        <v>34</v>
      </c>
    </row>
    <row r="31" spans="1:28" x14ac:dyDescent="0.3">
      <c r="B31" t="s">
        <v>1</v>
      </c>
      <c r="C31">
        <v>900000</v>
      </c>
      <c r="D31">
        <v>520600</v>
      </c>
      <c r="E31">
        <v>0</v>
      </c>
      <c r="F31">
        <v>520600</v>
      </c>
    </row>
    <row r="32" spans="1:28" x14ac:dyDescent="0.3">
      <c r="B32" t="s">
        <v>4</v>
      </c>
      <c r="C32">
        <v>1100000</v>
      </c>
      <c r="D32">
        <v>750000</v>
      </c>
      <c r="E32">
        <v>0</v>
      </c>
      <c r="F32">
        <v>750000</v>
      </c>
    </row>
    <row r="33" spans="2:6" x14ac:dyDescent="0.3">
      <c r="B33" t="s">
        <v>24</v>
      </c>
      <c r="C33">
        <v>-1000000</v>
      </c>
      <c r="D33">
        <v>0</v>
      </c>
      <c r="E33">
        <v>1000000</v>
      </c>
      <c r="F33">
        <v>-1000000</v>
      </c>
    </row>
    <row r="34" spans="2:6" x14ac:dyDescent="0.3">
      <c r="B34" t="s">
        <v>25</v>
      </c>
      <c r="C34">
        <v>-1000000</v>
      </c>
      <c r="D34">
        <v>0</v>
      </c>
      <c r="E34">
        <v>1000000</v>
      </c>
      <c r="F34">
        <v>-1000000</v>
      </c>
    </row>
    <row r="35" spans="2:6" x14ac:dyDescent="0.3">
      <c r="B35" t="s">
        <v>6</v>
      </c>
      <c r="D35">
        <v>600000</v>
      </c>
      <c r="E35">
        <v>0</v>
      </c>
      <c r="F35">
        <v>600000</v>
      </c>
    </row>
    <row r="36" spans="2:6" x14ac:dyDescent="0.3">
      <c r="B36" t="s">
        <v>2</v>
      </c>
      <c r="D36">
        <v>132000</v>
      </c>
      <c r="E36">
        <v>0</v>
      </c>
      <c r="F36">
        <v>132000</v>
      </c>
    </row>
    <row r="37" spans="2:6" x14ac:dyDescent="0.3">
      <c r="B37" t="s">
        <v>10</v>
      </c>
      <c r="D37">
        <v>0</v>
      </c>
      <c r="E37">
        <v>3000</v>
      </c>
      <c r="F37">
        <v>-3000</v>
      </c>
    </row>
    <row r="38" spans="2:6" x14ac:dyDescent="0.3">
      <c r="B38" t="s">
        <v>8</v>
      </c>
      <c r="D38">
        <v>0</v>
      </c>
      <c r="E38">
        <v>0</v>
      </c>
      <c r="F38">
        <v>0</v>
      </c>
    </row>
    <row r="39" spans="2:6" x14ac:dyDescent="0.3">
      <c r="B39" t="s">
        <v>17</v>
      </c>
      <c r="D39">
        <v>0</v>
      </c>
      <c r="E39">
        <v>0</v>
      </c>
      <c r="F39">
        <v>0</v>
      </c>
    </row>
    <row r="40" spans="2:6" x14ac:dyDescent="0.3">
      <c r="B40" t="s">
        <v>13</v>
      </c>
      <c r="D40">
        <v>400</v>
      </c>
      <c r="E40">
        <v>0</v>
      </c>
      <c r="F40">
        <v>400</v>
      </c>
    </row>
    <row r="41" spans="2:6" x14ac:dyDescent="0.3">
      <c r="C41" s="1" t="s">
        <v>27</v>
      </c>
      <c r="D41" s="1">
        <f t="shared" ref="D41:E41" si="5">SUM(D31:D40)</f>
        <v>2003000</v>
      </c>
      <c r="E41" s="1">
        <f t="shared" si="5"/>
        <v>2003000</v>
      </c>
      <c r="F41" s="1">
        <f>SUM(F31:F40)</f>
        <v>0</v>
      </c>
    </row>
  </sheetData>
  <mergeCells count="5">
    <mergeCell ref="B15:B16"/>
    <mergeCell ref="A15:A16"/>
    <mergeCell ref="C15:D15"/>
    <mergeCell ref="E15:F15"/>
    <mergeCell ref="G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Никитин</dc:creator>
  <cp:lastModifiedBy>Роман Никитин</cp:lastModifiedBy>
  <dcterms:created xsi:type="dcterms:W3CDTF">2020-04-12T17:41:45Z</dcterms:created>
  <dcterms:modified xsi:type="dcterms:W3CDTF">2020-04-12T20:33:42Z</dcterms:modified>
</cp:coreProperties>
</file>