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D7E876D-31FF-44B6-B916-A42126300F97}" xr6:coauthVersionLast="44" xr6:coauthVersionMax="44" xr10:uidLastSave="{00000000-0000-0000-0000-000000000000}"/>
  <bookViews>
    <workbookView xWindow="-108" yWindow="-108" windowWidth="23256" windowHeight="13176" activeTab="1" xr2:uid="{438646FA-59BA-4EBC-905F-98DF83F1EF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6" i="2" l="1"/>
  <c r="V14" i="2"/>
  <c r="V13" i="2"/>
  <c r="V12" i="2"/>
  <c r="V11" i="2"/>
  <c r="V18" i="2" s="1"/>
  <c r="T11" i="2"/>
  <c r="C5" i="2"/>
  <c r="G15" i="2" s="1"/>
  <c r="Q24" i="2"/>
  <c r="Q25" i="2"/>
  <c r="Q26" i="2"/>
  <c r="Q27" i="2"/>
  <c r="Q28" i="2"/>
  <c r="Q29" i="2"/>
  <c r="Q30" i="2"/>
  <c r="Q23" i="2"/>
  <c r="N24" i="2"/>
  <c r="N25" i="2"/>
  <c r="N26" i="2"/>
  <c r="N27" i="2"/>
  <c r="N28" i="2"/>
  <c r="N29" i="2"/>
  <c r="N30" i="2"/>
  <c r="N23" i="2"/>
  <c r="K30" i="2"/>
  <c r="K24" i="2"/>
  <c r="K25" i="2"/>
  <c r="K26" i="2"/>
  <c r="K27" i="2"/>
  <c r="K28" i="2"/>
  <c r="K29" i="2"/>
  <c r="K23" i="2"/>
  <c r="H24" i="2"/>
  <c r="H25" i="2"/>
  <c r="H26" i="2"/>
  <c r="H27" i="2"/>
  <c r="H28" i="2"/>
  <c r="H29" i="2"/>
  <c r="H30" i="2"/>
  <c r="H23" i="2"/>
  <c r="K18" i="2"/>
  <c r="H18" i="2"/>
  <c r="A30" i="2"/>
  <c r="A24" i="2"/>
  <c r="B23" i="2"/>
  <c r="B30" i="2"/>
  <c r="E30" i="2"/>
  <c r="E24" i="2"/>
  <c r="E25" i="2"/>
  <c r="E26" i="2"/>
  <c r="E27" i="2"/>
  <c r="E28" i="2"/>
  <c r="E29" i="2"/>
  <c r="E23" i="2"/>
  <c r="B24" i="2"/>
  <c r="B25" i="2"/>
  <c r="B26" i="2"/>
  <c r="B27" i="2"/>
  <c r="B28" i="2"/>
  <c r="B29" i="2"/>
  <c r="P24" i="2"/>
  <c r="P25" i="2"/>
  <c r="P26" i="2"/>
  <c r="P27" i="2"/>
  <c r="P28" i="2"/>
  <c r="P29" i="2"/>
  <c r="P30" i="2"/>
  <c r="P23" i="2"/>
  <c r="M24" i="2"/>
  <c r="M25" i="2"/>
  <c r="M26" i="2"/>
  <c r="M27" i="2"/>
  <c r="M28" i="2"/>
  <c r="M29" i="2"/>
  <c r="M30" i="2"/>
  <c r="M23" i="2"/>
  <c r="J24" i="2"/>
  <c r="J25" i="2"/>
  <c r="J26" i="2"/>
  <c r="J27" i="2"/>
  <c r="J28" i="2"/>
  <c r="J29" i="2"/>
  <c r="J30" i="2"/>
  <c r="J23" i="2"/>
  <c r="G24" i="2"/>
  <c r="G25" i="2"/>
  <c r="G26" i="2"/>
  <c r="G27" i="2"/>
  <c r="G28" i="2"/>
  <c r="G29" i="2"/>
  <c r="G30" i="2"/>
  <c r="G23" i="2"/>
  <c r="D24" i="2"/>
  <c r="D25" i="2"/>
  <c r="D26" i="2"/>
  <c r="D27" i="2"/>
  <c r="D28" i="2"/>
  <c r="D31" i="2" s="1"/>
  <c r="T15" i="2" s="1"/>
  <c r="D29" i="2"/>
  <c r="D30" i="2"/>
  <c r="D23" i="2"/>
  <c r="A27" i="2"/>
  <c r="A25" i="2"/>
  <c r="A26" i="2"/>
  <c r="A28" i="2"/>
  <c r="A29" i="2"/>
  <c r="A23" i="2"/>
  <c r="A31" i="2" s="1"/>
  <c r="T14" i="2" s="1"/>
  <c r="K13" i="2"/>
  <c r="K14" i="2"/>
  <c r="K15" i="2"/>
  <c r="K16" i="2"/>
  <c r="K17" i="2"/>
  <c r="J20" i="2" s="1"/>
  <c r="T13" i="2" s="1"/>
  <c r="K12" i="2"/>
  <c r="J18" i="2"/>
  <c r="J13" i="2"/>
  <c r="J14" i="2"/>
  <c r="J15" i="2"/>
  <c r="J16" i="2"/>
  <c r="J17" i="2"/>
  <c r="J12" i="2"/>
  <c r="H12" i="2"/>
  <c r="H13" i="2"/>
  <c r="H14" i="2"/>
  <c r="H15" i="2"/>
  <c r="H16" i="2"/>
  <c r="H17" i="2"/>
  <c r="G18" i="2"/>
  <c r="G13" i="2"/>
  <c r="G14" i="2"/>
  <c r="G16" i="2"/>
  <c r="G17" i="2"/>
  <c r="G12" i="2"/>
  <c r="B43" i="1"/>
  <c r="D41" i="1"/>
  <c r="B41" i="1"/>
  <c r="V31" i="1"/>
  <c r="T30" i="1"/>
  <c r="Q30" i="1"/>
  <c r="J31" i="1"/>
  <c r="V30" i="1"/>
  <c r="S30" i="1"/>
  <c r="P30" i="1"/>
  <c r="M30" i="1"/>
  <c r="M31" i="1" s="1"/>
  <c r="J30" i="1"/>
  <c r="G30" i="1"/>
  <c r="D30" i="1"/>
  <c r="A30" i="1"/>
  <c r="A31" i="1" s="1"/>
  <c r="A29" i="1"/>
  <c r="A21" i="1"/>
  <c r="W18" i="1"/>
  <c r="W19" i="1"/>
  <c r="W20" i="1"/>
  <c r="W21" i="1"/>
  <c r="W22" i="1"/>
  <c r="W23" i="1"/>
  <c r="W24" i="1"/>
  <c r="W25" i="1"/>
  <c r="W26" i="1"/>
  <c r="W27" i="1"/>
  <c r="W28" i="1"/>
  <c r="W29" i="1"/>
  <c r="W17" i="1"/>
  <c r="V18" i="1"/>
  <c r="V19" i="1"/>
  <c r="V20" i="1"/>
  <c r="V21" i="1"/>
  <c r="V22" i="1"/>
  <c r="V23" i="1"/>
  <c r="V24" i="1"/>
  <c r="V25" i="1"/>
  <c r="V26" i="1"/>
  <c r="V27" i="1"/>
  <c r="V28" i="1"/>
  <c r="V29" i="1"/>
  <c r="V17" i="1"/>
  <c r="T18" i="1"/>
  <c r="T19" i="1"/>
  <c r="T20" i="1"/>
  <c r="T21" i="1"/>
  <c r="T22" i="1"/>
  <c r="T23" i="1"/>
  <c r="T24" i="1"/>
  <c r="T25" i="1"/>
  <c r="T26" i="1"/>
  <c r="T27" i="1"/>
  <c r="T28" i="1"/>
  <c r="T29" i="1"/>
  <c r="T17" i="1"/>
  <c r="S18" i="1"/>
  <c r="S19" i="1"/>
  <c r="S20" i="1"/>
  <c r="S21" i="1"/>
  <c r="S22" i="1"/>
  <c r="S23" i="1"/>
  <c r="S24" i="1"/>
  <c r="S25" i="1"/>
  <c r="S26" i="1"/>
  <c r="S27" i="1"/>
  <c r="S28" i="1"/>
  <c r="S29" i="1"/>
  <c r="S17" i="1"/>
  <c r="Q18" i="1"/>
  <c r="Q19" i="1"/>
  <c r="Q20" i="1"/>
  <c r="Q21" i="1"/>
  <c r="Q22" i="1"/>
  <c r="Q23" i="1"/>
  <c r="Q24" i="1"/>
  <c r="Q25" i="1"/>
  <c r="Q26" i="1"/>
  <c r="Q27" i="1"/>
  <c r="Q28" i="1"/>
  <c r="Q29" i="1"/>
  <c r="Q17" i="1"/>
  <c r="P18" i="1"/>
  <c r="P19" i="1"/>
  <c r="P20" i="1"/>
  <c r="P21" i="1"/>
  <c r="P22" i="1"/>
  <c r="P23" i="1"/>
  <c r="P24" i="1"/>
  <c r="P25" i="1"/>
  <c r="P26" i="1"/>
  <c r="P27" i="1"/>
  <c r="P28" i="1"/>
  <c r="P29" i="1"/>
  <c r="P17" i="1"/>
  <c r="N18" i="1"/>
  <c r="N19" i="1"/>
  <c r="N20" i="1"/>
  <c r="N21" i="1"/>
  <c r="N22" i="1"/>
  <c r="N23" i="1"/>
  <c r="N24" i="1"/>
  <c r="N25" i="1"/>
  <c r="N26" i="1"/>
  <c r="N27" i="1"/>
  <c r="N28" i="1"/>
  <c r="N29" i="1"/>
  <c r="N17" i="1"/>
  <c r="M18" i="1"/>
  <c r="M19" i="1"/>
  <c r="M20" i="1"/>
  <c r="M21" i="1"/>
  <c r="M22" i="1"/>
  <c r="M23" i="1"/>
  <c r="M24" i="1"/>
  <c r="M25" i="1"/>
  <c r="M26" i="1"/>
  <c r="M27" i="1"/>
  <c r="M28" i="1"/>
  <c r="M29" i="1"/>
  <c r="M17" i="1"/>
  <c r="K18" i="1"/>
  <c r="K19" i="1"/>
  <c r="K20" i="1"/>
  <c r="K21" i="1"/>
  <c r="K22" i="1"/>
  <c r="K23" i="1"/>
  <c r="K24" i="1"/>
  <c r="K25" i="1"/>
  <c r="K26" i="1"/>
  <c r="K27" i="1"/>
  <c r="K28" i="1"/>
  <c r="K29" i="1"/>
  <c r="K17" i="1"/>
  <c r="J18" i="1"/>
  <c r="J19" i="1"/>
  <c r="J20" i="1"/>
  <c r="J21" i="1"/>
  <c r="J22" i="1"/>
  <c r="J23" i="1"/>
  <c r="J24" i="1"/>
  <c r="J25" i="1"/>
  <c r="J26" i="1"/>
  <c r="J27" i="1"/>
  <c r="J28" i="1"/>
  <c r="J29" i="1"/>
  <c r="J17" i="1"/>
  <c r="H18" i="1"/>
  <c r="H19" i="1"/>
  <c r="H20" i="1"/>
  <c r="H21" i="1"/>
  <c r="H22" i="1"/>
  <c r="H23" i="1"/>
  <c r="H24" i="1"/>
  <c r="H25" i="1"/>
  <c r="H26" i="1"/>
  <c r="H27" i="1"/>
  <c r="H28" i="1"/>
  <c r="H29" i="1"/>
  <c r="H17" i="1"/>
  <c r="G29" i="1"/>
  <c r="G18" i="1"/>
  <c r="G19" i="1"/>
  <c r="G20" i="1"/>
  <c r="G21" i="1"/>
  <c r="G22" i="1"/>
  <c r="G23" i="1"/>
  <c r="G24" i="1"/>
  <c r="G25" i="1"/>
  <c r="G26" i="1"/>
  <c r="G27" i="1"/>
  <c r="G28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17" i="1"/>
  <c r="D18" i="1"/>
  <c r="D19" i="1"/>
  <c r="D20" i="1"/>
  <c r="D21" i="1"/>
  <c r="D22" i="1"/>
  <c r="D23" i="1"/>
  <c r="D24" i="1"/>
  <c r="D25" i="1"/>
  <c r="D26" i="1"/>
  <c r="D27" i="1"/>
  <c r="D28" i="1"/>
  <c r="D29" i="1"/>
  <c r="D17" i="1"/>
  <c r="B18" i="1"/>
  <c r="B19" i="1"/>
  <c r="B20" i="1"/>
  <c r="B21" i="1"/>
  <c r="B22" i="1"/>
  <c r="B23" i="1"/>
  <c r="B24" i="1"/>
  <c r="B25" i="1"/>
  <c r="B26" i="1"/>
  <c r="B27" i="1"/>
  <c r="B28" i="1"/>
  <c r="B29" i="1"/>
  <c r="B17" i="1"/>
  <c r="A18" i="1"/>
  <c r="A19" i="1"/>
  <c r="A20" i="1"/>
  <c r="A22" i="1"/>
  <c r="A23" i="1"/>
  <c r="A24" i="1"/>
  <c r="A25" i="1"/>
  <c r="A26" i="1"/>
  <c r="A27" i="1"/>
  <c r="A28" i="1"/>
  <c r="A17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P31" i="2" l="1"/>
  <c r="G20" i="2"/>
  <c r="T12" i="2" s="1"/>
  <c r="T18" i="2" s="1"/>
  <c r="U20" i="2" s="1"/>
  <c r="B30" i="1"/>
  <c r="W30" i="1"/>
  <c r="S31" i="1"/>
  <c r="N30" i="1"/>
  <c r="K30" i="1"/>
  <c r="H30" i="1"/>
  <c r="E30" i="1"/>
  <c r="D31" i="1" s="1"/>
  <c r="G31" i="1" l="1"/>
  <c r="G19" i="2" l="1"/>
</calcChain>
</file>

<file path=xl/sharedStrings.xml><?xml version="1.0" encoding="utf-8"?>
<sst xmlns="http://schemas.openxmlformats.org/spreadsheetml/2006/main" count="6" uniqueCount="4">
  <si>
    <t>Пассив</t>
  </si>
  <si>
    <t xml:space="preserve">Актив </t>
  </si>
  <si>
    <t>5.1% от зп</t>
  </si>
  <si>
    <t>Проводки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</si>
</sst>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Fill="1"/>
    <xf numFmtId="0" fontId="0" fillId="3" borderId="6" xfId="0" applyFill="1" applyBorder="1"/>
    <xf numFmtId="0" fontId="0" fillId="4" borderId="0" xfId="0" applyFill="1"/>
    <xf numFmtId="0" fontId="0" fillId="4" borderId="7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DC04-DFE2-43F4-94B2-6181816F777D}">
  <dimension ref="A1:AA44"/>
  <sheetViews>
    <sheetView zoomScale="85" zoomScaleNormal="85" workbookViewId="0">
      <selection activeCell="G31" sqref="G31"/>
    </sheetView>
  </sheetViews>
  <sheetFormatPr defaultRowHeight="14.4" x14ac:dyDescent="0.3"/>
  <sheetData>
    <row r="1" spans="1:27" x14ac:dyDescent="0.3">
      <c r="A1">
        <v>1</v>
      </c>
      <c r="B1">
        <v>10</v>
      </c>
      <c r="C1">
        <v>60</v>
      </c>
      <c r="D1">
        <v>13000</v>
      </c>
    </row>
    <row r="2" spans="1:27" x14ac:dyDescent="0.3">
      <c r="A2">
        <f>A1+1</f>
        <v>2</v>
      </c>
      <c r="B2">
        <v>60</v>
      </c>
      <c r="C2">
        <v>51</v>
      </c>
      <c r="D2">
        <v>20000</v>
      </c>
    </row>
    <row r="3" spans="1:27" x14ac:dyDescent="0.3">
      <c r="A3">
        <f t="shared" ref="A3:A13" si="0">A2+1</f>
        <v>3</v>
      </c>
      <c r="B3">
        <v>20</v>
      </c>
      <c r="C3">
        <v>10</v>
      </c>
      <c r="D3">
        <v>16500</v>
      </c>
    </row>
    <row r="4" spans="1:27" x14ac:dyDescent="0.3">
      <c r="A4">
        <f t="shared" si="0"/>
        <v>4</v>
      </c>
      <c r="B4">
        <v>20</v>
      </c>
      <c r="C4">
        <v>70</v>
      </c>
      <c r="D4">
        <v>30000</v>
      </c>
    </row>
    <row r="5" spans="1:27" x14ac:dyDescent="0.3">
      <c r="A5">
        <f t="shared" si="0"/>
        <v>5</v>
      </c>
      <c r="B5">
        <v>10</v>
      </c>
      <c r="C5">
        <v>20</v>
      </c>
      <c r="D5">
        <v>1200</v>
      </c>
    </row>
    <row r="6" spans="1:27" x14ac:dyDescent="0.3">
      <c r="A6">
        <f t="shared" si="0"/>
        <v>6</v>
      </c>
      <c r="B6">
        <v>10</v>
      </c>
      <c r="C6">
        <v>71</v>
      </c>
      <c r="D6">
        <v>1300</v>
      </c>
    </row>
    <row r="7" spans="1:27" x14ac:dyDescent="0.3">
      <c r="A7">
        <f t="shared" si="0"/>
        <v>7</v>
      </c>
      <c r="B7">
        <v>70</v>
      </c>
      <c r="C7">
        <v>71</v>
      </c>
      <c r="D7">
        <v>700</v>
      </c>
    </row>
    <row r="8" spans="1:27" x14ac:dyDescent="0.3">
      <c r="A8">
        <f t="shared" si="0"/>
        <v>8</v>
      </c>
      <c r="B8">
        <v>50</v>
      </c>
      <c r="C8">
        <v>51</v>
      </c>
      <c r="D8">
        <v>49300</v>
      </c>
    </row>
    <row r="9" spans="1:27" x14ac:dyDescent="0.3">
      <c r="A9">
        <f t="shared" si="0"/>
        <v>9</v>
      </c>
      <c r="B9">
        <v>50</v>
      </c>
      <c r="C9">
        <v>51</v>
      </c>
      <c r="D9">
        <v>2000</v>
      </c>
    </row>
    <row r="10" spans="1:27" x14ac:dyDescent="0.3">
      <c r="A10">
        <f t="shared" si="0"/>
        <v>10</v>
      </c>
      <c r="B10">
        <v>70</v>
      </c>
      <c r="C10">
        <v>50</v>
      </c>
      <c r="D10">
        <v>49300</v>
      </c>
    </row>
    <row r="11" spans="1:27" x14ac:dyDescent="0.3">
      <c r="A11">
        <f t="shared" si="0"/>
        <v>11</v>
      </c>
      <c r="B11">
        <v>71</v>
      </c>
      <c r="C11">
        <v>50</v>
      </c>
      <c r="D11">
        <v>1800</v>
      </c>
    </row>
    <row r="12" spans="1:27" x14ac:dyDescent="0.3">
      <c r="A12">
        <f t="shared" si="0"/>
        <v>12</v>
      </c>
      <c r="B12">
        <v>51</v>
      </c>
      <c r="C12">
        <v>50</v>
      </c>
      <c r="D12">
        <v>200</v>
      </c>
    </row>
    <row r="13" spans="1:27" x14ac:dyDescent="0.3">
      <c r="A13">
        <f t="shared" si="0"/>
        <v>13</v>
      </c>
      <c r="B13">
        <v>43</v>
      </c>
      <c r="C13">
        <v>20</v>
      </c>
      <c r="D13">
        <v>15000</v>
      </c>
    </row>
    <row r="15" spans="1:27" x14ac:dyDescent="0.3">
      <c r="A15" s="1">
        <v>10</v>
      </c>
      <c r="B15" s="1"/>
      <c r="D15" s="1">
        <v>20</v>
      </c>
      <c r="E15" s="1"/>
      <c r="G15" s="1">
        <v>43</v>
      </c>
      <c r="H15" s="1"/>
      <c r="J15" s="1">
        <v>50</v>
      </c>
      <c r="K15" s="1"/>
      <c r="M15" s="1">
        <v>51</v>
      </c>
      <c r="N15" s="1"/>
      <c r="P15" s="1">
        <v>60</v>
      </c>
      <c r="Q15" s="1"/>
      <c r="S15" s="1">
        <v>70</v>
      </c>
      <c r="T15" s="1"/>
      <c r="V15" s="1">
        <v>71</v>
      </c>
      <c r="W15" s="1"/>
      <c r="Z15">
        <v>80</v>
      </c>
      <c r="AA15" s="13">
        <v>700000</v>
      </c>
    </row>
    <row r="16" spans="1:27" x14ac:dyDescent="0.3">
      <c r="A16">
        <v>60000</v>
      </c>
      <c r="G16">
        <v>10000</v>
      </c>
      <c r="J16">
        <v>5000</v>
      </c>
      <c r="M16">
        <v>250000</v>
      </c>
      <c r="Q16">
        <v>10000</v>
      </c>
      <c r="T16">
        <v>20000</v>
      </c>
      <c r="Z16">
        <v>99</v>
      </c>
      <c r="AA16" s="13">
        <v>17000</v>
      </c>
    </row>
    <row r="17" spans="1:27" x14ac:dyDescent="0.3">
      <c r="A17" s="2">
        <f t="shared" ref="A17:A29" si="1">IF(B1=$A$15,D1,0)</f>
        <v>13000</v>
      </c>
      <c r="B17" s="2">
        <f t="shared" ref="B17:B29" si="2">IF(C1=10,D1,0)</f>
        <v>0</v>
      </c>
      <c r="D17" s="2">
        <f t="shared" ref="D17:D29" si="3">IF(B1=$D$15,D1,0)</f>
        <v>0</v>
      </c>
      <c r="E17" s="2">
        <f t="shared" ref="E17:E29" si="4">IF(C1=20,D1,0)</f>
        <v>0</v>
      </c>
      <c r="G17" s="2">
        <f t="shared" ref="G17:G29" si="5">IF(B1=43,D1,0)</f>
        <v>0</v>
      </c>
      <c r="H17" s="2">
        <f t="shared" ref="H17:H29" si="6">IF(C1=43,D1,0)</f>
        <v>0</v>
      </c>
      <c r="J17" s="2">
        <f t="shared" ref="J17:J29" si="7">IF(B1=50,D1,0)</f>
        <v>0</v>
      </c>
      <c r="K17" s="2">
        <f t="shared" ref="K17:K29" si="8">IF(C1=50,D1,0)</f>
        <v>0</v>
      </c>
      <c r="M17" s="2">
        <f t="shared" ref="M17:M29" si="9">IF(B1=51,D1,0)</f>
        <v>0</v>
      </c>
      <c r="N17" s="2">
        <f t="shared" ref="N17:N29" si="10">IF(C1=51,D1,0)</f>
        <v>0</v>
      </c>
      <c r="P17" s="2">
        <f t="shared" ref="P17:P29" si="11">IF(B1=60,D1,0)</f>
        <v>0</v>
      </c>
      <c r="Q17" s="2">
        <f t="shared" ref="Q17:Q29" si="12">IF(C1=60,D1,0)</f>
        <v>13000</v>
      </c>
      <c r="S17" s="2">
        <f t="shared" ref="S17:S29" si="13">IF(B1=70,D1,0)</f>
        <v>0</v>
      </c>
      <c r="T17" s="2">
        <f t="shared" ref="T17:T29" si="14">IF(C1=70,D1,0)</f>
        <v>0</v>
      </c>
      <c r="V17" s="2">
        <f t="shared" ref="V17:V29" si="15">IF(B1=71,D1,0)</f>
        <v>0</v>
      </c>
      <c r="W17" s="2">
        <f t="shared" ref="W17:W29" si="16">IF(C1=71,D1,0)</f>
        <v>0</v>
      </c>
      <c r="Z17">
        <v>1</v>
      </c>
      <c r="AA17">
        <v>420000</v>
      </c>
    </row>
    <row r="18" spans="1:27" x14ac:dyDescent="0.3">
      <c r="A18" s="2">
        <f t="shared" si="1"/>
        <v>0</v>
      </c>
      <c r="B18" s="2">
        <f t="shared" si="2"/>
        <v>0</v>
      </c>
      <c r="D18" s="2">
        <f t="shared" si="3"/>
        <v>0</v>
      </c>
      <c r="E18" s="2">
        <f t="shared" si="4"/>
        <v>0</v>
      </c>
      <c r="G18" s="2">
        <f t="shared" si="5"/>
        <v>0</v>
      </c>
      <c r="H18" s="2">
        <f t="shared" si="6"/>
        <v>0</v>
      </c>
      <c r="J18" s="2">
        <f t="shared" si="7"/>
        <v>0</v>
      </c>
      <c r="K18" s="2">
        <f t="shared" si="8"/>
        <v>0</v>
      </c>
      <c r="M18" s="2">
        <f t="shared" si="9"/>
        <v>0</v>
      </c>
      <c r="N18" s="2">
        <f t="shared" si="10"/>
        <v>20000</v>
      </c>
      <c r="P18" s="2">
        <f t="shared" si="11"/>
        <v>20000</v>
      </c>
      <c r="Q18" s="2">
        <f t="shared" si="12"/>
        <v>0</v>
      </c>
      <c r="S18" s="2">
        <f t="shared" si="13"/>
        <v>0</v>
      </c>
      <c r="T18" s="2">
        <f t="shared" si="14"/>
        <v>0</v>
      </c>
      <c r="V18" s="2">
        <f t="shared" si="15"/>
        <v>0</v>
      </c>
      <c r="W18" s="2">
        <f t="shared" si="16"/>
        <v>0</v>
      </c>
    </row>
    <row r="19" spans="1:27" x14ac:dyDescent="0.3">
      <c r="A19" s="2">
        <f t="shared" si="1"/>
        <v>0</v>
      </c>
      <c r="B19" s="2">
        <f t="shared" si="2"/>
        <v>16500</v>
      </c>
      <c r="D19" s="2">
        <f t="shared" si="3"/>
        <v>16500</v>
      </c>
      <c r="E19" s="2">
        <f t="shared" si="4"/>
        <v>0</v>
      </c>
      <c r="G19" s="2">
        <f t="shared" si="5"/>
        <v>0</v>
      </c>
      <c r="H19" s="2">
        <f t="shared" si="6"/>
        <v>0</v>
      </c>
      <c r="J19" s="2">
        <f t="shared" si="7"/>
        <v>0</v>
      </c>
      <c r="K19" s="2">
        <f t="shared" si="8"/>
        <v>0</v>
      </c>
      <c r="M19" s="2">
        <f t="shared" si="9"/>
        <v>0</v>
      </c>
      <c r="N19" s="2">
        <f t="shared" si="10"/>
        <v>0</v>
      </c>
      <c r="P19" s="2">
        <f t="shared" si="11"/>
        <v>0</v>
      </c>
      <c r="Q19" s="2">
        <f t="shared" si="12"/>
        <v>0</v>
      </c>
      <c r="S19" s="2">
        <f t="shared" si="13"/>
        <v>0</v>
      </c>
      <c r="T19" s="2">
        <f t="shared" si="14"/>
        <v>0</v>
      </c>
      <c r="V19" s="2">
        <f t="shared" si="15"/>
        <v>0</v>
      </c>
      <c r="W19" s="2">
        <f t="shared" si="16"/>
        <v>0</v>
      </c>
    </row>
    <row r="20" spans="1:27" x14ac:dyDescent="0.3">
      <c r="A20" s="2">
        <f t="shared" si="1"/>
        <v>0</v>
      </c>
      <c r="B20" s="2">
        <f t="shared" si="2"/>
        <v>0</v>
      </c>
      <c r="D20" s="2">
        <f t="shared" si="3"/>
        <v>30000</v>
      </c>
      <c r="E20" s="2">
        <f t="shared" si="4"/>
        <v>0</v>
      </c>
      <c r="G20" s="2">
        <f t="shared" si="5"/>
        <v>0</v>
      </c>
      <c r="H20" s="2">
        <f t="shared" si="6"/>
        <v>0</v>
      </c>
      <c r="J20" s="2">
        <f t="shared" si="7"/>
        <v>0</v>
      </c>
      <c r="K20" s="2">
        <f t="shared" si="8"/>
        <v>0</v>
      </c>
      <c r="M20" s="2">
        <f t="shared" si="9"/>
        <v>0</v>
      </c>
      <c r="N20" s="2">
        <f t="shared" si="10"/>
        <v>0</v>
      </c>
      <c r="P20" s="2">
        <f t="shared" si="11"/>
        <v>0</v>
      </c>
      <c r="Q20" s="2">
        <f t="shared" si="12"/>
        <v>0</v>
      </c>
      <c r="S20" s="2">
        <f t="shared" si="13"/>
        <v>0</v>
      </c>
      <c r="T20" s="2">
        <f t="shared" si="14"/>
        <v>30000</v>
      </c>
      <c r="V20" s="2">
        <f t="shared" si="15"/>
        <v>0</v>
      </c>
      <c r="W20" s="2">
        <f t="shared" si="16"/>
        <v>0</v>
      </c>
    </row>
    <row r="21" spans="1:27" x14ac:dyDescent="0.3">
      <c r="A21" s="2">
        <f t="shared" si="1"/>
        <v>1200</v>
      </c>
      <c r="B21" s="2">
        <f t="shared" si="2"/>
        <v>0</v>
      </c>
      <c r="D21" s="2">
        <f t="shared" si="3"/>
        <v>0</v>
      </c>
      <c r="E21" s="2">
        <f t="shared" si="4"/>
        <v>1200</v>
      </c>
      <c r="G21" s="2">
        <f t="shared" si="5"/>
        <v>0</v>
      </c>
      <c r="H21" s="2">
        <f t="shared" si="6"/>
        <v>0</v>
      </c>
      <c r="J21" s="2">
        <f t="shared" si="7"/>
        <v>0</v>
      </c>
      <c r="K21" s="2">
        <f t="shared" si="8"/>
        <v>0</v>
      </c>
      <c r="M21" s="2">
        <f t="shared" si="9"/>
        <v>0</v>
      </c>
      <c r="N21" s="2">
        <f t="shared" si="10"/>
        <v>0</v>
      </c>
      <c r="P21" s="2">
        <f t="shared" si="11"/>
        <v>0</v>
      </c>
      <c r="Q21" s="2">
        <f t="shared" si="12"/>
        <v>0</v>
      </c>
      <c r="S21" s="2">
        <f t="shared" si="13"/>
        <v>0</v>
      </c>
      <c r="T21" s="2">
        <f t="shared" si="14"/>
        <v>0</v>
      </c>
      <c r="V21" s="2">
        <f t="shared" si="15"/>
        <v>0</v>
      </c>
      <c r="W21" s="2">
        <f t="shared" si="16"/>
        <v>0</v>
      </c>
    </row>
    <row r="22" spans="1:27" x14ac:dyDescent="0.3">
      <c r="A22" s="2">
        <f t="shared" si="1"/>
        <v>1300</v>
      </c>
      <c r="B22" s="2">
        <f t="shared" si="2"/>
        <v>0</v>
      </c>
      <c r="D22" s="2">
        <f t="shared" si="3"/>
        <v>0</v>
      </c>
      <c r="E22" s="2">
        <f t="shared" si="4"/>
        <v>0</v>
      </c>
      <c r="G22" s="2">
        <f t="shared" si="5"/>
        <v>0</v>
      </c>
      <c r="H22" s="2">
        <f t="shared" si="6"/>
        <v>0</v>
      </c>
      <c r="J22" s="2">
        <f t="shared" si="7"/>
        <v>0</v>
      </c>
      <c r="K22" s="2">
        <f t="shared" si="8"/>
        <v>0</v>
      </c>
      <c r="M22" s="2">
        <f t="shared" si="9"/>
        <v>0</v>
      </c>
      <c r="N22" s="2">
        <f t="shared" si="10"/>
        <v>0</v>
      </c>
      <c r="P22" s="2">
        <f t="shared" si="11"/>
        <v>0</v>
      </c>
      <c r="Q22" s="2">
        <f t="shared" si="12"/>
        <v>0</v>
      </c>
      <c r="S22" s="2">
        <f t="shared" si="13"/>
        <v>0</v>
      </c>
      <c r="T22" s="2">
        <f t="shared" si="14"/>
        <v>0</v>
      </c>
      <c r="V22" s="2">
        <f t="shared" si="15"/>
        <v>0</v>
      </c>
      <c r="W22" s="2">
        <f t="shared" si="16"/>
        <v>1300</v>
      </c>
    </row>
    <row r="23" spans="1:27" x14ac:dyDescent="0.3">
      <c r="A23" s="2">
        <f t="shared" si="1"/>
        <v>0</v>
      </c>
      <c r="B23" s="2">
        <f t="shared" si="2"/>
        <v>0</v>
      </c>
      <c r="D23" s="2">
        <f t="shared" si="3"/>
        <v>0</v>
      </c>
      <c r="E23" s="2">
        <f t="shared" si="4"/>
        <v>0</v>
      </c>
      <c r="G23" s="2">
        <f t="shared" si="5"/>
        <v>0</v>
      </c>
      <c r="H23" s="2">
        <f t="shared" si="6"/>
        <v>0</v>
      </c>
      <c r="J23" s="2">
        <f t="shared" si="7"/>
        <v>0</v>
      </c>
      <c r="K23" s="2">
        <f t="shared" si="8"/>
        <v>0</v>
      </c>
      <c r="M23" s="2">
        <f t="shared" si="9"/>
        <v>0</v>
      </c>
      <c r="N23" s="2">
        <f t="shared" si="10"/>
        <v>0</v>
      </c>
      <c r="P23" s="2">
        <f t="shared" si="11"/>
        <v>0</v>
      </c>
      <c r="Q23" s="2">
        <f t="shared" si="12"/>
        <v>0</v>
      </c>
      <c r="S23" s="2">
        <f t="shared" si="13"/>
        <v>700</v>
      </c>
      <c r="T23" s="2">
        <f t="shared" si="14"/>
        <v>0</v>
      </c>
      <c r="V23" s="2">
        <f t="shared" si="15"/>
        <v>0</v>
      </c>
      <c r="W23" s="2">
        <f t="shared" si="16"/>
        <v>700</v>
      </c>
    </row>
    <row r="24" spans="1:27" x14ac:dyDescent="0.3">
      <c r="A24" s="2">
        <f t="shared" si="1"/>
        <v>0</v>
      </c>
      <c r="B24" s="2">
        <f t="shared" si="2"/>
        <v>0</v>
      </c>
      <c r="D24" s="2">
        <f t="shared" si="3"/>
        <v>0</v>
      </c>
      <c r="E24" s="2">
        <f t="shared" si="4"/>
        <v>0</v>
      </c>
      <c r="G24" s="2">
        <f t="shared" si="5"/>
        <v>0</v>
      </c>
      <c r="H24" s="2">
        <f t="shared" si="6"/>
        <v>0</v>
      </c>
      <c r="J24" s="2">
        <f t="shared" si="7"/>
        <v>49300</v>
      </c>
      <c r="K24" s="2">
        <f t="shared" si="8"/>
        <v>0</v>
      </c>
      <c r="M24" s="2">
        <f t="shared" si="9"/>
        <v>0</v>
      </c>
      <c r="N24" s="2">
        <f t="shared" si="10"/>
        <v>49300</v>
      </c>
      <c r="P24" s="2">
        <f t="shared" si="11"/>
        <v>0</v>
      </c>
      <c r="Q24" s="2">
        <f t="shared" si="12"/>
        <v>0</v>
      </c>
      <c r="S24" s="2">
        <f t="shared" si="13"/>
        <v>0</v>
      </c>
      <c r="T24" s="2">
        <f t="shared" si="14"/>
        <v>0</v>
      </c>
      <c r="V24" s="2">
        <f t="shared" si="15"/>
        <v>0</v>
      </c>
      <c r="W24" s="2">
        <f t="shared" si="16"/>
        <v>0</v>
      </c>
    </row>
    <row r="25" spans="1:27" x14ac:dyDescent="0.3">
      <c r="A25" s="2">
        <f t="shared" si="1"/>
        <v>0</v>
      </c>
      <c r="B25" s="2">
        <f t="shared" si="2"/>
        <v>0</v>
      </c>
      <c r="D25" s="2">
        <f t="shared" si="3"/>
        <v>0</v>
      </c>
      <c r="E25" s="2">
        <f t="shared" si="4"/>
        <v>0</v>
      </c>
      <c r="G25" s="2">
        <f t="shared" si="5"/>
        <v>0</v>
      </c>
      <c r="H25" s="2">
        <f t="shared" si="6"/>
        <v>0</v>
      </c>
      <c r="J25" s="2">
        <f t="shared" si="7"/>
        <v>2000</v>
      </c>
      <c r="K25" s="2">
        <f t="shared" si="8"/>
        <v>0</v>
      </c>
      <c r="M25" s="2">
        <f t="shared" si="9"/>
        <v>0</v>
      </c>
      <c r="N25" s="2">
        <f t="shared" si="10"/>
        <v>2000</v>
      </c>
      <c r="P25" s="2">
        <f t="shared" si="11"/>
        <v>0</v>
      </c>
      <c r="Q25" s="2">
        <f t="shared" si="12"/>
        <v>0</v>
      </c>
      <c r="S25" s="2">
        <f t="shared" si="13"/>
        <v>0</v>
      </c>
      <c r="T25" s="2">
        <f t="shared" si="14"/>
        <v>0</v>
      </c>
      <c r="V25" s="2">
        <f t="shared" si="15"/>
        <v>0</v>
      </c>
      <c r="W25" s="2">
        <f t="shared" si="16"/>
        <v>0</v>
      </c>
    </row>
    <row r="26" spans="1:27" x14ac:dyDescent="0.3">
      <c r="A26" s="2">
        <f t="shared" si="1"/>
        <v>0</v>
      </c>
      <c r="B26" s="2">
        <f t="shared" si="2"/>
        <v>0</v>
      </c>
      <c r="D26" s="2">
        <f t="shared" si="3"/>
        <v>0</v>
      </c>
      <c r="E26" s="2">
        <f t="shared" si="4"/>
        <v>0</v>
      </c>
      <c r="G26" s="2">
        <f t="shared" si="5"/>
        <v>0</v>
      </c>
      <c r="H26" s="2">
        <f t="shared" si="6"/>
        <v>0</v>
      </c>
      <c r="J26" s="2">
        <f t="shared" si="7"/>
        <v>0</v>
      </c>
      <c r="K26" s="2">
        <f t="shared" si="8"/>
        <v>49300</v>
      </c>
      <c r="M26" s="2">
        <f t="shared" si="9"/>
        <v>0</v>
      </c>
      <c r="N26" s="2">
        <f t="shared" si="10"/>
        <v>0</v>
      </c>
      <c r="P26" s="2">
        <f t="shared" si="11"/>
        <v>0</v>
      </c>
      <c r="Q26" s="2">
        <f t="shared" si="12"/>
        <v>0</v>
      </c>
      <c r="S26" s="2">
        <f t="shared" si="13"/>
        <v>49300</v>
      </c>
      <c r="T26" s="2">
        <f t="shared" si="14"/>
        <v>0</v>
      </c>
      <c r="V26" s="2">
        <f t="shared" si="15"/>
        <v>0</v>
      </c>
      <c r="W26" s="2">
        <f t="shared" si="16"/>
        <v>0</v>
      </c>
    </row>
    <row r="27" spans="1:27" x14ac:dyDescent="0.3">
      <c r="A27" s="2">
        <f t="shared" si="1"/>
        <v>0</v>
      </c>
      <c r="B27" s="2">
        <f t="shared" si="2"/>
        <v>0</v>
      </c>
      <c r="D27" s="2">
        <f t="shared" si="3"/>
        <v>0</v>
      </c>
      <c r="E27" s="2">
        <f t="shared" si="4"/>
        <v>0</v>
      </c>
      <c r="G27" s="2">
        <f t="shared" si="5"/>
        <v>0</v>
      </c>
      <c r="H27" s="2">
        <f t="shared" si="6"/>
        <v>0</v>
      </c>
      <c r="J27" s="2">
        <f t="shared" si="7"/>
        <v>0</v>
      </c>
      <c r="K27" s="2">
        <f t="shared" si="8"/>
        <v>1800</v>
      </c>
      <c r="M27" s="2">
        <f t="shared" si="9"/>
        <v>0</v>
      </c>
      <c r="N27" s="2">
        <f t="shared" si="10"/>
        <v>0</v>
      </c>
      <c r="P27" s="2">
        <f t="shared" si="11"/>
        <v>0</v>
      </c>
      <c r="Q27" s="2">
        <f t="shared" si="12"/>
        <v>0</v>
      </c>
      <c r="S27" s="2">
        <f t="shared" si="13"/>
        <v>0</v>
      </c>
      <c r="T27" s="2">
        <f t="shared" si="14"/>
        <v>0</v>
      </c>
      <c r="V27" s="2">
        <f t="shared" si="15"/>
        <v>1800</v>
      </c>
      <c r="W27" s="2">
        <f t="shared" si="16"/>
        <v>0</v>
      </c>
    </row>
    <row r="28" spans="1:27" x14ac:dyDescent="0.3">
      <c r="A28" s="2">
        <f t="shared" si="1"/>
        <v>0</v>
      </c>
      <c r="B28" s="2">
        <f t="shared" si="2"/>
        <v>0</v>
      </c>
      <c r="D28" s="2">
        <f t="shared" si="3"/>
        <v>0</v>
      </c>
      <c r="E28" s="2">
        <f t="shared" si="4"/>
        <v>0</v>
      </c>
      <c r="G28" s="2">
        <f t="shared" si="5"/>
        <v>0</v>
      </c>
      <c r="H28" s="2">
        <f t="shared" si="6"/>
        <v>0</v>
      </c>
      <c r="J28" s="2">
        <f t="shared" si="7"/>
        <v>0</v>
      </c>
      <c r="K28" s="2">
        <f t="shared" si="8"/>
        <v>200</v>
      </c>
      <c r="M28" s="2">
        <f t="shared" si="9"/>
        <v>200</v>
      </c>
      <c r="N28" s="2">
        <f t="shared" si="10"/>
        <v>0</v>
      </c>
      <c r="P28" s="2">
        <f t="shared" si="11"/>
        <v>0</v>
      </c>
      <c r="Q28" s="2">
        <f t="shared" si="12"/>
        <v>0</v>
      </c>
      <c r="S28" s="2">
        <f t="shared" si="13"/>
        <v>0</v>
      </c>
      <c r="T28" s="2">
        <f t="shared" si="14"/>
        <v>0</v>
      </c>
      <c r="V28" s="2">
        <f t="shared" si="15"/>
        <v>0</v>
      </c>
      <c r="W28" s="2">
        <f t="shared" si="16"/>
        <v>0</v>
      </c>
    </row>
    <row r="29" spans="1:27" x14ac:dyDescent="0.3">
      <c r="A29" s="2">
        <f t="shared" si="1"/>
        <v>0</v>
      </c>
      <c r="B29" s="2">
        <f t="shared" si="2"/>
        <v>0</v>
      </c>
      <c r="D29" s="2">
        <f t="shared" si="3"/>
        <v>0</v>
      </c>
      <c r="E29" s="2">
        <f t="shared" si="4"/>
        <v>15000</v>
      </c>
      <c r="G29" s="2">
        <f t="shared" si="5"/>
        <v>15000</v>
      </c>
      <c r="H29" s="2">
        <f t="shared" si="6"/>
        <v>0</v>
      </c>
      <c r="J29" s="2">
        <f t="shared" si="7"/>
        <v>0</v>
      </c>
      <c r="K29" s="2">
        <f t="shared" si="8"/>
        <v>0</v>
      </c>
      <c r="M29" s="2">
        <f t="shared" si="9"/>
        <v>0</v>
      </c>
      <c r="N29" s="2">
        <f t="shared" si="10"/>
        <v>0</v>
      </c>
      <c r="P29" s="2">
        <f t="shared" si="11"/>
        <v>0</v>
      </c>
      <c r="Q29" s="2">
        <f t="shared" si="12"/>
        <v>0</v>
      </c>
      <c r="S29" s="2">
        <f t="shared" si="13"/>
        <v>0</v>
      </c>
      <c r="T29" s="2">
        <f t="shared" si="14"/>
        <v>0</v>
      </c>
      <c r="V29" s="2">
        <f t="shared" si="15"/>
        <v>0</v>
      </c>
      <c r="W29" s="2">
        <f t="shared" si="16"/>
        <v>0</v>
      </c>
    </row>
    <row r="30" spans="1:27" x14ac:dyDescent="0.3">
      <c r="A30" s="5">
        <f>SUM(A16:A29)</f>
        <v>75500</v>
      </c>
      <c r="B30" s="2">
        <f>SUM(B17:B29)</f>
        <v>16500</v>
      </c>
      <c r="D30" s="2">
        <f>SUM(D16:D29)</f>
        <v>46500</v>
      </c>
      <c r="E30" s="2">
        <f>SUM(E17:E29)</f>
        <v>16200</v>
      </c>
      <c r="G30" s="2">
        <f>SUM(G16:G29)</f>
        <v>25000</v>
      </c>
      <c r="H30" s="2">
        <f>SUM(H17:H29)</f>
        <v>0</v>
      </c>
      <c r="J30" s="2">
        <f>SUM(J16:J29)</f>
        <v>56300</v>
      </c>
      <c r="K30" s="2">
        <f>SUM(K17:K29)</f>
        <v>51300</v>
      </c>
      <c r="M30" s="2">
        <f>SUM(M16:M29)</f>
        <v>250200</v>
      </c>
      <c r="N30" s="2">
        <f>SUM(N17:N29)</f>
        <v>71300</v>
      </c>
      <c r="P30" s="2">
        <f>SUM(P16:P29)</f>
        <v>20000</v>
      </c>
      <c r="Q30" s="2">
        <f>SUM(Q16:Q29)</f>
        <v>23000</v>
      </c>
      <c r="S30" s="2">
        <f>SUM(S16:S29)</f>
        <v>50000</v>
      </c>
      <c r="T30" s="2">
        <f>SUM(T16:T29)</f>
        <v>50000</v>
      </c>
      <c r="V30" s="2">
        <f>SUM(V16:V29)</f>
        <v>1800</v>
      </c>
      <c r="W30" s="2">
        <f>SUM(W17:W29)</f>
        <v>2000</v>
      </c>
    </row>
    <row r="31" spans="1:27" x14ac:dyDescent="0.3">
      <c r="A31" s="3">
        <f>A30-B30</f>
        <v>59000</v>
      </c>
      <c r="B31" s="4"/>
      <c r="D31" s="3">
        <f>D30-E30</f>
        <v>30300</v>
      </c>
      <c r="E31" s="4"/>
      <c r="G31" s="3">
        <f>G30-H30</f>
        <v>25000</v>
      </c>
      <c r="H31" s="4"/>
      <c r="J31" s="3">
        <f>J30-K30</f>
        <v>5000</v>
      </c>
      <c r="K31" s="4"/>
      <c r="M31" s="3">
        <f>M30-N30</f>
        <v>178900</v>
      </c>
      <c r="N31" s="4"/>
      <c r="P31" s="3"/>
      <c r="Q31" s="4">
        <v>3000</v>
      </c>
      <c r="S31" s="3">
        <f>S30-T30</f>
        <v>0</v>
      </c>
      <c r="T31" s="4"/>
      <c r="V31" s="3">
        <f>V30-W30</f>
        <v>-200</v>
      </c>
      <c r="W31" s="4"/>
    </row>
    <row r="34" spans="1:8" x14ac:dyDescent="0.3">
      <c r="A34" s="9" t="s">
        <v>1</v>
      </c>
      <c r="B34" s="9"/>
      <c r="C34" s="9" t="s">
        <v>0</v>
      </c>
      <c r="D34" s="9"/>
      <c r="E34" s="9"/>
    </row>
    <row r="35" spans="1:8" x14ac:dyDescent="0.3">
      <c r="A35" s="9">
        <v>10</v>
      </c>
      <c r="B35" s="9">
        <v>59000</v>
      </c>
      <c r="C35" s="9">
        <v>60</v>
      </c>
      <c r="D35" s="11">
        <v>3000</v>
      </c>
      <c r="E35" s="9"/>
      <c r="G35" s="11"/>
      <c r="H35" s="12"/>
    </row>
    <row r="36" spans="1:8" x14ac:dyDescent="0.3">
      <c r="A36" s="9">
        <v>20</v>
      </c>
      <c r="B36" s="14">
        <v>30300</v>
      </c>
      <c r="C36" s="9">
        <v>70</v>
      </c>
      <c r="D36" s="11">
        <v>0</v>
      </c>
      <c r="E36" s="9"/>
      <c r="G36" s="9"/>
      <c r="H36" s="12"/>
    </row>
    <row r="37" spans="1:8" x14ac:dyDescent="0.3">
      <c r="A37" s="9">
        <v>43</v>
      </c>
      <c r="B37" s="14">
        <v>25000</v>
      </c>
      <c r="C37" s="9">
        <v>71</v>
      </c>
      <c r="D37" s="11">
        <v>200</v>
      </c>
      <c r="E37" s="9"/>
      <c r="G37" s="9"/>
      <c r="H37" s="12"/>
    </row>
    <row r="38" spans="1:8" x14ac:dyDescent="0.3">
      <c r="A38" s="11">
        <v>50</v>
      </c>
      <c r="B38" s="14">
        <v>5000</v>
      </c>
      <c r="C38" s="11">
        <v>80</v>
      </c>
      <c r="D38" s="11">
        <v>700000</v>
      </c>
      <c r="E38" s="9"/>
    </row>
    <row r="39" spans="1:8" x14ac:dyDescent="0.3">
      <c r="A39" s="11">
        <v>51</v>
      </c>
      <c r="B39" s="15">
        <v>178900</v>
      </c>
      <c r="C39" s="11">
        <v>99</v>
      </c>
      <c r="D39" s="11">
        <v>17000</v>
      </c>
      <c r="E39" s="9"/>
    </row>
    <row r="40" spans="1:8" x14ac:dyDescent="0.3">
      <c r="A40" s="11">
        <v>1</v>
      </c>
      <c r="B40" s="15">
        <v>420000</v>
      </c>
      <c r="C40" s="11"/>
      <c r="D40" s="9"/>
      <c r="E40" s="9"/>
      <c r="G40" s="9"/>
      <c r="H40" s="12"/>
    </row>
    <row r="41" spans="1:8" x14ac:dyDescent="0.3">
      <c r="A41" s="11"/>
      <c r="B41" s="14">
        <f>SUM(B35:B40)</f>
        <v>718200</v>
      </c>
      <c r="C41" s="9"/>
      <c r="D41" s="9">
        <f>SUM(D35:D39)</f>
        <v>720200</v>
      </c>
      <c r="E41" s="9"/>
    </row>
    <row r="42" spans="1:8" x14ac:dyDescent="0.3">
      <c r="C42" s="9"/>
      <c r="D42" s="9"/>
      <c r="E42" s="9"/>
    </row>
    <row r="43" spans="1:8" x14ac:dyDescent="0.3">
      <c r="B43" s="9">
        <f>B41-D41</f>
        <v>-2000</v>
      </c>
    </row>
    <row r="44" spans="1:8" x14ac:dyDescent="0.3">
      <c r="B4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AD55-B572-46DA-800F-AE89F64BF6FE}">
  <dimension ref="A1:V31"/>
  <sheetViews>
    <sheetView tabSelected="1" zoomScale="85" zoomScaleNormal="85" workbookViewId="0">
      <selection activeCell="L36" sqref="L36"/>
    </sheetView>
  </sheetViews>
  <sheetFormatPr defaultRowHeight="14.4" x14ac:dyDescent="0.3"/>
  <cols>
    <col min="1" max="1" width="9.6640625" bestFit="1" customWidth="1"/>
  </cols>
  <sheetData>
    <row r="1" spans="1:22" x14ac:dyDescent="0.3">
      <c r="A1" t="s">
        <v>3</v>
      </c>
    </row>
    <row r="2" spans="1:22" x14ac:dyDescent="0.3">
      <c r="A2">
        <v>10</v>
      </c>
      <c r="B2">
        <v>60</v>
      </c>
      <c r="C2">
        <v>472000</v>
      </c>
    </row>
    <row r="3" spans="1:22" x14ac:dyDescent="0.3">
      <c r="A3">
        <v>20</v>
      </c>
      <c r="B3">
        <v>10</v>
      </c>
      <c r="C3">
        <v>300000</v>
      </c>
    </row>
    <row r="4" spans="1:22" x14ac:dyDescent="0.3">
      <c r="A4">
        <v>20</v>
      </c>
      <c r="B4">
        <v>70</v>
      </c>
      <c r="C4">
        <v>6000</v>
      </c>
    </row>
    <row r="5" spans="1:22" x14ac:dyDescent="0.3">
      <c r="A5">
        <v>20</v>
      </c>
      <c r="B5">
        <v>69</v>
      </c>
      <c r="C5">
        <f>0.051*6000</f>
        <v>306</v>
      </c>
      <c r="D5" t="s">
        <v>2</v>
      </c>
    </row>
    <row r="6" spans="1:22" x14ac:dyDescent="0.3">
      <c r="A6">
        <v>20</v>
      </c>
      <c r="B6">
        <v>68</v>
      </c>
      <c r="C6">
        <v>780</v>
      </c>
    </row>
    <row r="7" spans="1:22" x14ac:dyDescent="0.3">
      <c r="A7">
        <v>50</v>
      </c>
      <c r="B7">
        <v>51</v>
      </c>
      <c r="C7">
        <v>5500</v>
      </c>
      <c r="H7" s="18"/>
    </row>
    <row r="8" spans="1:22" x14ac:dyDescent="0.3">
      <c r="A8">
        <v>70</v>
      </c>
      <c r="B8">
        <v>50</v>
      </c>
      <c r="C8">
        <v>5200</v>
      </c>
    </row>
    <row r="10" spans="1:22" x14ac:dyDescent="0.3">
      <c r="A10" s="19">
        <v>1</v>
      </c>
      <c r="B10" s="19"/>
      <c r="D10" s="19">
        <v>2</v>
      </c>
      <c r="E10" s="19"/>
      <c r="G10" s="19">
        <v>20</v>
      </c>
      <c r="H10" s="19"/>
      <c r="J10" s="19">
        <v>51</v>
      </c>
      <c r="K10" s="19"/>
      <c r="M10" s="19">
        <v>80</v>
      </c>
      <c r="N10" s="19"/>
      <c r="P10" s="19">
        <v>84</v>
      </c>
      <c r="Q10" s="19"/>
      <c r="S10" s="20" t="s">
        <v>1</v>
      </c>
      <c r="T10" s="21"/>
      <c r="U10" s="22" t="s">
        <v>0</v>
      </c>
      <c r="V10" s="22"/>
    </row>
    <row r="11" spans="1:22" x14ac:dyDescent="0.3">
      <c r="A11" s="7">
        <v>1200000</v>
      </c>
      <c r="D11" s="7"/>
      <c r="E11">
        <v>200000</v>
      </c>
      <c r="G11" s="7">
        <v>500000</v>
      </c>
      <c r="J11" s="7">
        <v>1500000</v>
      </c>
      <c r="M11" s="7"/>
      <c r="N11">
        <v>2000000</v>
      </c>
      <c r="P11" s="7"/>
      <c r="Q11">
        <v>1000000</v>
      </c>
      <c r="S11">
        <v>1</v>
      </c>
      <c r="T11" s="7">
        <f>A11</f>
        <v>1200000</v>
      </c>
      <c r="U11">
        <v>2</v>
      </c>
      <c r="V11">
        <f>E11</f>
        <v>200000</v>
      </c>
    </row>
    <row r="12" spans="1:22" x14ac:dyDescent="0.3">
      <c r="A12" s="7"/>
      <c r="D12" s="7"/>
      <c r="G12" s="7">
        <f>IF(A2=20,C2,0)</f>
        <v>0</v>
      </c>
      <c r="H12">
        <f t="shared" ref="H12:H17" si="0">IF(B3=20,C3,0)</f>
        <v>0</v>
      </c>
      <c r="J12" s="7">
        <f>IF(A2=51,C2,0)</f>
        <v>0</v>
      </c>
      <c r="K12">
        <f>IF(B2=51,C2,0)</f>
        <v>0</v>
      </c>
      <c r="M12" s="7"/>
      <c r="P12" s="7"/>
      <c r="S12">
        <v>20</v>
      </c>
      <c r="T12" s="7">
        <f>G20</f>
        <v>807086</v>
      </c>
      <c r="U12">
        <v>80</v>
      </c>
      <c r="V12">
        <f>N11</f>
        <v>2000000</v>
      </c>
    </row>
    <row r="13" spans="1:22" x14ac:dyDescent="0.3">
      <c r="A13" s="7"/>
      <c r="D13" s="7"/>
      <c r="G13" s="7">
        <f t="shared" ref="G13:G17" si="1">IF(A3=20,C3,0)</f>
        <v>300000</v>
      </c>
      <c r="H13">
        <f t="shared" si="0"/>
        <v>0</v>
      </c>
      <c r="J13" s="7">
        <f t="shared" ref="J13:J17" si="2">IF(A3=51,C3,0)</f>
        <v>0</v>
      </c>
      <c r="K13">
        <f t="shared" ref="K13:K17" si="3">IF(B3=51,C3,0)</f>
        <v>0</v>
      </c>
      <c r="M13" s="7"/>
      <c r="P13" s="7"/>
      <c r="S13">
        <v>51</v>
      </c>
      <c r="T13" s="7">
        <f>J20</f>
        <v>1494500</v>
      </c>
      <c r="U13">
        <v>84</v>
      </c>
      <c r="V13">
        <f>Q11</f>
        <v>1000000</v>
      </c>
    </row>
    <row r="14" spans="1:22" x14ac:dyDescent="0.3">
      <c r="A14" s="7"/>
      <c r="D14" s="7"/>
      <c r="G14" s="7">
        <f t="shared" si="1"/>
        <v>6000</v>
      </c>
      <c r="H14">
        <f t="shared" si="0"/>
        <v>0</v>
      </c>
      <c r="J14" s="7">
        <f t="shared" si="2"/>
        <v>0</v>
      </c>
      <c r="K14">
        <f t="shared" si="3"/>
        <v>0</v>
      </c>
      <c r="M14" s="7"/>
      <c r="P14" s="7"/>
      <c r="S14">
        <v>10</v>
      </c>
      <c r="T14" s="7">
        <f>A31</f>
        <v>172000</v>
      </c>
      <c r="U14">
        <v>60</v>
      </c>
      <c r="V14">
        <f>H31</f>
        <v>472000</v>
      </c>
    </row>
    <row r="15" spans="1:22" x14ac:dyDescent="0.3">
      <c r="A15" s="7"/>
      <c r="D15" s="7"/>
      <c r="G15" s="7">
        <f t="shared" si="1"/>
        <v>306</v>
      </c>
      <c r="H15">
        <f t="shared" si="0"/>
        <v>0</v>
      </c>
      <c r="J15" s="7">
        <f t="shared" si="2"/>
        <v>0</v>
      </c>
      <c r="K15">
        <f t="shared" si="3"/>
        <v>0</v>
      </c>
      <c r="M15" s="7"/>
      <c r="P15" s="7"/>
      <c r="S15">
        <v>50</v>
      </c>
      <c r="T15" s="7">
        <f>D31</f>
        <v>300</v>
      </c>
      <c r="U15">
        <v>70</v>
      </c>
      <c r="V15">
        <v>800</v>
      </c>
    </row>
    <row r="16" spans="1:22" x14ac:dyDescent="0.3">
      <c r="A16" s="7"/>
      <c r="D16" s="7"/>
      <c r="G16" s="7">
        <f t="shared" si="1"/>
        <v>780</v>
      </c>
      <c r="H16">
        <f t="shared" si="0"/>
        <v>0</v>
      </c>
      <c r="J16" s="7">
        <f t="shared" si="2"/>
        <v>0</v>
      </c>
      <c r="K16">
        <f t="shared" si="3"/>
        <v>0</v>
      </c>
      <c r="M16" s="7"/>
      <c r="P16" s="7"/>
      <c r="S16" s="9"/>
      <c r="T16" s="7"/>
      <c r="U16" s="9">
        <v>68</v>
      </c>
      <c r="V16" s="9">
        <f>K31</f>
        <v>780</v>
      </c>
    </row>
    <row r="17" spans="1:22" x14ac:dyDescent="0.3">
      <c r="A17" s="7"/>
      <c r="D17" s="7"/>
      <c r="G17" s="7">
        <f t="shared" si="1"/>
        <v>0</v>
      </c>
      <c r="H17">
        <f t="shared" si="0"/>
        <v>0</v>
      </c>
      <c r="J17" s="7">
        <f t="shared" si="2"/>
        <v>0</v>
      </c>
      <c r="K17">
        <f t="shared" si="3"/>
        <v>5500</v>
      </c>
      <c r="M17" s="7"/>
      <c r="P17" s="7"/>
      <c r="S17" s="6"/>
      <c r="T17" s="8"/>
      <c r="U17" s="11">
        <v>69</v>
      </c>
      <c r="V17" s="9">
        <v>306</v>
      </c>
    </row>
    <row r="18" spans="1:22" x14ac:dyDescent="0.3">
      <c r="A18" s="7"/>
      <c r="D18" s="7"/>
      <c r="G18" s="7">
        <f>IF(A8=20,C8,0)</f>
        <v>0</v>
      </c>
      <c r="H18">
        <f>IF(B9=20,C9,0)</f>
        <v>0</v>
      </c>
      <c r="J18" s="7">
        <f>IF(A8=51,C8,0)</f>
        <v>0</v>
      </c>
      <c r="K18">
        <f>IF(B8=51,C8,0)</f>
        <v>0</v>
      </c>
      <c r="M18" s="7"/>
      <c r="P18" s="7"/>
      <c r="T18" s="3">
        <f>SUM(T11:T16)</f>
        <v>3673886</v>
      </c>
      <c r="U18" s="10"/>
      <c r="V18" s="10">
        <f>SUM(V11:V17)</f>
        <v>3673886</v>
      </c>
    </row>
    <row r="19" spans="1:22" x14ac:dyDescent="0.3">
      <c r="G19" s="17">
        <f ca="1">SUM(G11:G19)</f>
        <v>0</v>
      </c>
      <c r="H19" s="6"/>
      <c r="J19" s="6"/>
      <c r="K19" s="6"/>
    </row>
    <row r="20" spans="1:22" x14ac:dyDescent="0.3">
      <c r="G20" s="16">
        <f>SUM(G11:G18)</f>
        <v>807086</v>
      </c>
      <c r="J20" s="11">
        <f>J11-K17</f>
        <v>1494500</v>
      </c>
      <c r="U20">
        <f>T18-V18</f>
        <v>0</v>
      </c>
    </row>
    <row r="22" spans="1:22" x14ac:dyDescent="0.3">
      <c r="A22" s="19">
        <v>10</v>
      </c>
      <c r="B22" s="19"/>
      <c r="D22" s="19">
        <v>50</v>
      </c>
      <c r="E22" s="19"/>
      <c r="G22" s="19">
        <v>60</v>
      </c>
      <c r="H22" s="19"/>
      <c r="J22" s="19">
        <v>68</v>
      </c>
      <c r="K22" s="19"/>
      <c r="M22" s="19">
        <v>69</v>
      </c>
      <c r="N22" s="19"/>
      <c r="P22" s="19">
        <v>70</v>
      </c>
      <c r="Q22" s="19"/>
    </row>
    <row r="23" spans="1:22" x14ac:dyDescent="0.3">
      <c r="A23" s="7">
        <f>IF(A2=10,C2,0)</f>
        <v>472000</v>
      </c>
      <c r="B23">
        <f>IF(B2=10,C2,0)</f>
        <v>0</v>
      </c>
      <c r="D23" s="7">
        <f>IF(A2=50,C2,0)</f>
        <v>0</v>
      </c>
      <c r="E23">
        <f>IF(B2=50,C2,0)</f>
        <v>0</v>
      </c>
      <c r="G23" s="7">
        <f>IF(A2=60,C2,0)</f>
        <v>0</v>
      </c>
      <c r="H23">
        <f>IF(B2=60,C2,0)</f>
        <v>472000</v>
      </c>
      <c r="J23" s="7">
        <f>IF(A2=68,C2,0)</f>
        <v>0</v>
      </c>
      <c r="K23">
        <f>IF(B2=68,C2,0)</f>
        <v>0</v>
      </c>
      <c r="M23" s="7">
        <f>IF(A2=69,C2,0)</f>
        <v>0</v>
      </c>
      <c r="N23">
        <f>IF(B2=69,C2,0)</f>
        <v>0</v>
      </c>
      <c r="P23" s="7">
        <f>IF(A2=70,C2,0)</f>
        <v>0</v>
      </c>
      <c r="Q23">
        <f>IF(B2=70,C2,0)</f>
        <v>0</v>
      </c>
    </row>
    <row r="24" spans="1:22" x14ac:dyDescent="0.3">
      <c r="A24" s="7">
        <f>IF(A3=10,C3,0)</f>
        <v>0</v>
      </c>
      <c r="B24">
        <f t="shared" ref="B24:B29" si="4">IF(B3=10,C3,0)</f>
        <v>300000</v>
      </c>
      <c r="D24" s="7">
        <f t="shared" ref="D24:D30" si="5">IF(A3=50,C3,0)</f>
        <v>0</v>
      </c>
      <c r="E24">
        <f t="shared" ref="E24:E29" si="6">IF(B3=50,C3,0)</f>
        <v>0</v>
      </c>
      <c r="G24" s="7">
        <f t="shared" ref="G24:G30" si="7">IF(A3=60,C3,0)</f>
        <v>0</v>
      </c>
      <c r="H24">
        <f t="shared" ref="H24:H30" si="8">IF(B3=60,C3,0)</f>
        <v>0</v>
      </c>
      <c r="J24" s="7">
        <f t="shared" ref="J24:J30" si="9">IF(A3=68,C3,0)</f>
        <v>0</v>
      </c>
      <c r="K24">
        <f t="shared" ref="K24:K30" si="10">IF(B3=68,C3,0)</f>
        <v>0</v>
      </c>
      <c r="M24" s="7">
        <f t="shared" ref="M24:M30" si="11">IF(A3=69,C3,0)</f>
        <v>0</v>
      </c>
      <c r="N24">
        <f t="shared" ref="N24:N30" si="12">IF(B3=69,C3,0)</f>
        <v>0</v>
      </c>
      <c r="P24" s="7">
        <f t="shared" ref="P24:P30" si="13">IF(A3=70,C3,0)</f>
        <v>0</v>
      </c>
      <c r="Q24">
        <f t="shared" ref="Q24:Q30" si="14">IF(B3=70,C3,0)</f>
        <v>0</v>
      </c>
    </row>
    <row r="25" spans="1:22" x14ac:dyDescent="0.3">
      <c r="A25" s="7">
        <f t="shared" ref="A25:A29" si="15">IF(A4=10,C4,0)</f>
        <v>0</v>
      </c>
      <c r="B25">
        <f t="shared" si="4"/>
        <v>0</v>
      </c>
      <c r="D25" s="7">
        <f t="shared" si="5"/>
        <v>0</v>
      </c>
      <c r="E25">
        <f t="shared" si="6"/>
        <v>0</v>
      </c>
      <c r="G25" s="7">
        <f t="shared" si="7"/>
        <v>0</v>
      </c>
      <c r="H25">
        <f t="shared" si="8"/>
        <v>0</v>
      </c>
      <c r="J25" s="7">
        <f t="shared" si="9"/>
        <v>0</v>
      </c>
      <c r="K25">
        <f t="shared" si="10"/>
        <v>0</v>
      </c>
      <c r="M25" s="7">
        <f t="shared" si="11"/>
        <v>0</v>
      </c>
      <c r="N25">
        <f t="shared" si="12"/>
        <v>0</v>
      </c>
      <c r="P25" s="7">
        <f t="shared" si="13"/>
        <v>0</v>
      </c>
      <c r="Q25">
        <f t="shared" si="14"/>
        <v>6000</v>
      </c>
    </row>
    <row r="26" spans="1:22" x14ac:dyDescent="0.3">
      <c r="A26" s="7">
        <f t="shared" si="15"/>
        <v>0</v>
      </c>
      <c r="B26">
        <f t="shared" si="4"/>
        <v>0</v>
      </c>
      <c r="D26" s="7">
        <f t="shared" si="5"/>
        <v>0</v>
      </c>
      <c r="E26">
        <f t="shared" si="6"/>
        <v>0</v>
      </c>
      <c r="G26" s="7">
        <f t="shared" si="7"/>
        <v>0</v>
      </c>
      <c r="H26">
        <f t="shared" si="8"/>
        <v>0</v>
      </c>
      <c r="J26" s="7">
        <f t="shared" si="9"/>
        <v>0</v>
      </c>
      <c r="K26">
        <f t="shared" si="10"/>
        <v>0</v>
      </c>
      <c r="M26" s="7">
        <f t="shared" si="11"/>
        <v>0</v>
      </c>
      <c r="N26">
        <f t="shared" si="12"/>
        <v>306</v>
      </c>
      <c r="P26" s="7">
        <f t="shared" si="13"/>
        <v>0</v>
      </c>
      <c r="Q26">
        <f t="shared" si="14"/>
        <v>0</v>
      </c>
    </row>
    <row r="27" spans="1:22" x14ac:dyDescent="0.3">
      <c r="A27" s="7">
        <f>IF(A6=10,C6,0)</f>
        <v>0</v>
      </c>
      <c r="B27">
        <f t="shared" si="4"/>
        <v>0</v>
      </c>
      <c r="D27" s="7">
        <f t="shared" si="5"/>
        <v>0</v>
      </c>
      <c r="E27">
        <f t="shared" si="6"/>
        <v>0</v>
      </c>
      <c r="G27" s="7">
        <f t="shared" si="7"/>
        <v>0</v>
      </c>
      <c r="H27">
        <f t="shared" si="8"/>
        <v>0</v>
      </c>
      <c r="J27" s="7">
        <f t="shared" si="9"/>
        <v>0</v>
      </c>
      <c r="K27">
        <f t="shared" si="10"/>
        <v>780</v>
      </c>
      <c r="M27" s="7">
        <f t="shared" si="11"/>
        <v>0</v>
      </c>
      <c r="N27">
        <f t="shared" si="12"/>
        <v>0</v>
      </c>
      <c r="P27" s="7">
        <f t="shared" si="13"/>
        <v>0</v>
      </c>
      <c r="Q27">
        <f t="shared" si="14"/>
        <v>0</v>
      </c>
    </row>
    <row r="28" spans="1:22" x14ac:dyDescent="0.3">
      <c r="A28" s="7">
        <f t="shared" si="15"/>
        <v>0</v>
      </c>
      <c r="B28">
        <f t="shared" si="4"/>
        <v>0</v>
      </c>
      <c r="D28" s="7">
        <f t="shared" si="5"/>
        <v>5500</v>
      </c>
      <c r="E28">
        <f t="shared" si="6"/>
        <v>0</v>
      </c>
      <c r="G28" s="7">
        <f t="shared" si="7"/>
        <v>0</v>
      </c>
      <c r="H28">
        <f t="shared" si="8"/>
        <v>0</v>
      </c>
      <c r="J28" s="7">
        <f t="shared" si="9"/>
        <v>0</v>
      </c>
      <c r="K28">
        <f t="shared" si="10"/>
        <v>0</v>
      </c>
      <c r="M28" s="7">
        <f t="shared" si="11"/>
        <v>0</v>
      </c>
      <c r="N28">
        <f t="shared" si="12"/>
        <v>0</v>
      </c>
      <c r="P28" s="7">
        <f t="shared" si="13"/>
        <v>0</v>
      </c>
      <c r="Q28">
        <f t="shared" si="14"/>
        <v>0</v>
      </c>
    </row>
    <row r="29" spans="1:22" x14ac:dyDescent="0.3">
      <c r="A29" s="7">
        <f t="shared" si="15"/>
        <v>0</v>
      </c>
      <c r="B29">
        <f t="shared" si="4"/>
        <v>0</v>
      </c>
      <c r="D29" s="7">
        <f t="shared" si="5"/>
        <v>0</v>
      </c>
      <c r="E29">
        <f t="shared" si="6"/>
        <v>5200</v>
      </c>
      <c r="G29" s="7">
        <f t="shared" si="7"/>
        <v>0</v>
      </c>
      <c r="H29">
        <f t="shared" si="8"/>
        <v>0</v>
      </c>
      <c r="J29" s="7">
        <f t="shared" si="9"/>
        <v>0</v>
      </c>
      <c r="K29">
        <f t="shared" si="10"/>
        <v>0</v>
      </c>
      <c r="M29" s="7">
        <f t="shared" si="11"/>
        <v>0</v>
      </c>
      <c r="N29">
        <f t="shared" si="12"/>
        <v>0</v>
      </c>
      <c r="P29" s="7">
        <f t="shared" si="13"/>
        <v>5200</v>
      </c>
      <c r="Q29">
        <f t="shared" si="14"/>
        <v>0</v>
      </c>
    </row>
    <row r="30" spans="1:22" x14ac:dyDescent="0.3">
      <c r="A30" s="7">
        <f>IF(A9=10,C9,0)</f>
        <v>0</v>
      </c>
      <c r="B30">
        <f>IF(B9=10,C9,0)</f>
        <v>0</v>
      </c>
      <c r="D30" s="7">
        <f t="shared" si="5"/>
        <v>0</v>
      </c>
      <c r="E30">
        <f>IF(B9=50,C9,0)</f>
        <v>0</v>
      </c>
      <c r="G30" s="7">
        <f t="shared" si="7"/>
        <v>0</v>
      </c>
      <c r="H30">
        <f t="shared" si="8"/>
        <v>0</v>
      </c>
      <c r="J30" s="7">
        <f t="shared" si="9"/>
        <v>0</v>
      </c>
      <c r="K30">
        <f t="shared" si="10"/>
        <v>0</v>
      </c>
      <c r="M30" s="7">
        <f t="shared" si="11"/>
        <v>0</v>
      </c>
      <c r="N30">
        <f t="shared" si="12"/>
        <v>0</v>
      </c>
      <c r="P30" s="7">
        <f t="shared" si="13"/>
        <v>0</v>
      </c>
      <c r="Q30">
        <f t="shared" si="14"/>
        <v>0</v>
      </c>
    </row>
    <row r="31" spans="1:22" x14ac:dyDescent="0.3">
      <c r="A31" s="10">
        <f>A23-B24</f>
        <v>172000</v>
      </c>
      <c r="B31" s="10"/>
      <c r="D31" s="10">
        <f>D28-E29</f>
        <v>300</v>
      </c>
      <c r="E31" s="10"/>
      <c r="G31" s="10"/>
      <c r="H31" s="10">
        <v>472000</v>
      </c>
      <c r="J31" s="10"/>
      <c r="K31" s="10">
        <v>780</v>
      </c>
      <c r="M31" s="10">
        <v>306</v>
      </c>
      <c r="N31" s="10"/>
      <c r="P31" s="10">
        <f>P29-SUM(Q23:Q29)</f>
        <v>-800</v>
      </c>
      <c r="Q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2020-03-22T15:27:40Z</dcterms:created>
  <dcterms:modified xsi:type="dcterms:W3CDTF">2020-03-23T07:11:06Z</dcterms:modified>
</cp:coreProperties>
</file>