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1146421-543C-4347-A02C-C48BAD2446C8}" xr6:coauthVersionLast="44" xr6:coauthVersionMax="44" xr10:uidLastSave="{00000000-0000-0000-0000-000000000000}"/>
  <bookViews>
    <workbookView xWindow="9696" yWindow="12" windowWidth="13284" windowHeight="1293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2" l="1"/>
  <c r="AD18" i="2"/>
  <c r="H25" i="2"/>
  <c r="H33" i="2" s="1"/>
  <c r="U17" i="2"/>
  <c r="K33" i="2"/>
  <c r="E17" i="2"/>
  <c r="G6" i="2"/>
  <c r="S14" i="1" l="1"/>
  <c r="Q14" i="1"/>
  <c r="D42" i="1" l="1"/>
  <c r="B43" i="1" s="1"/>
  <c r="B42" i="1"/>
  <c r="N41" i="1"/>
  <c r="L41" i="1"/>
  <c r="I33" i="1"/>
  <c r="G33" i="1"/>
  <c r="G34" i="1" s="1"/>
  <c r="N31" i="1"/>
  <c r="D30" i="1"/>
  <c r="B30" i="1"/>
  <c r="B31" i="1" s="1"/>
  <c r="N20" i="1"/>
  <c r="I20" i="1"/>
  <c r="G20" i="1"/>
  <c r="D19" i="1"/>
  <c r="B19" i="1"/>
  <c r="B20" i="1" s="1"/>
  <c r="B9" i="1"/>
  <c r="N8" i="1"/>
  <c r="N9" i="1" s="1"/>
  <c r="L8" i="1"/>
  <c r="I8" i="1"/>
  <c r="G8" i="1"/>
  <c r="G9" i="1" s="1"/>
  <c r="B1" i="1"/>
  <c r="N42" i="1" l="1"/>
  <c r="G21" i="1"/>
</calcChain>
</file>

<file path=xl/sharedStrings.xml><?xml version="1.0" encoding="utf-8"?>
<sst xmlns="http://schemas.openxmlformats.org/spreadsheetml/2006/main" count="80" uniqueCount="21">
  <si>
    <t>Д</t>
  </si>
  <si>
    <t>К</t>
  </si>
  <si>
    <t>Сн=</t>
  </si>
  <si>
    <t>Ск=</t>
  </si>
  <si>
    <t>Ск</t>
  </si>
  <si>
    <t>Актив</t>
  </si>
  <si>
    <t>Пассив</t>
  </si>
  <si>
    <t>Кред</t>
  </si>
  <si>
    <t>Деб</t>
  </si>
  <si>
    <t>начальн</t>
  </si>
  <si>
    <t>а</t>
  </si>
  <si>
    <t>п</t>
  </si>
  <si>
    <t>д</t>
  </si>
  <si>
    <t>к</t>
  </si>
  <si>
    <t>страховые взносы оплаченные работодателем:</t>
  </si>
  <si>
    <t>пенсионное страхование 22%</t>
  </si>
  <si>
    <t>медицинское страхование 5,1%</t>
  </si>
  <si>
    <t>сн</t>
  </si>
  <si>
    <t>ск</t>
  </si>
  <si>
    <t>социальное страхование 2,9%</t>
  </si>
  <si>
    <t xml:space="preserve">сн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</si>
</sst>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" fontId="0" fillId="0" borderId="0" xfId="0" applyNumberFormat="1" applyBorder="1"/>
    <xf numFmtId="14" fontId="0" fillId="0" borderId="0" xfId="0" applyNumberFormat="1" applyBorder="1"/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/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" fontId="3" fillId="0" borderId="0" xfId="0" applyNumberFormat="1" applyFont="1" applyBorder="1"/>
    <xf numFmtId="14" fontId="3" fillId="0" borderId="0" xfId="0" applyNumberFormat="1" applyFont="1" applyBorder="1"/>
    <xf numFmtId="0" fontId="2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 applyBorder="1"/>
    <xf numFmtId="0" fontId="4" fillId="4" borderId="0" xfId="0" applyFont="1" applyFill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opLeftCell="A11" zoomScale="58" zoomScaleNormal="58" workbookViewId="0">
      <selection activeCell="S15" sqref="S15"/>
    </sheetView>
  </sheetViews>
  <sheetFormatPr defaultColWidth="11" defaultRowHeight="15.6" x14ac:dyDescent="0.3"/>
  <sheetData>
    <row r="1" spans="1:19" x14ac:dyDescent="0.3">
      <c r="A1" s="18" t="s">
        <v>0</v>
      </c>
      <c r="B1" s="26" t="str">
        <f>"01"</f>
        <v>01</v>
      </c>
      <c r="C1" s="26"/>
      <c r="D1" s="19" t="s">
        <v>1</v>
      </c>
      <c r="F1" s="18" t="s">
        <v>0</v>
      </c>
      <c r="G1" s="26">
        <v>50</v>
      </c>
      <c r="H1" s="26"/>
      <c r="I1" s="19" t="s">
        <v>1</v>
      </c>
      <c r="K1" s="18" t="s">
        <v>0</v>
      </c>
      <c r="L1" s="26">
        <v>60</v>
      </c>
      <c r="M1" s="26"/>
      <c r="N1" s="19" t="s">
        <v>1</v>
      </c>
    </row>
    <row r="2" spans="1:19" ht="18" x14ac:dyDescent="0.35">
      <c r="A2" s="2" t="s">
        <v>2</v>
      </c>
      <c r="B2" s="3">
        <v>420000</v>
      </c>
      <c r="C2" s="4"/>
      <c r="D2" s="4"/>
      <c r="F2" s="2" t="s">
        <v>2</v>
      </c>
      <c r="G2" s="3">
        <v>5000</v>
      </c>
      <c r="H2" s="4"/>
      <c r="I2" s="4"/>
      <c r="K2" s="2"/>
      <c r="L2" s="2"/>
      <c r="M2" s="4" t="s">
        <v>2</v>
      </c>
      <c r="N2" s="3">
        <v>10000</v>
      </c>
    </row>
    <row r="3" spans="1:19" ht="18" x14ac:dyDescent="0.3">
      <c r="A3" s="5"/>
      <c r="B3" s="4">
        <v>0</v>
      </c>
      <c r="C3" s="4"/>
      <c r="D3" s="4">
        <v>0</v>
      </c>
      <c r="F3" s="5"/>
      <c r="G3" s="8">
        <v>49300</v>
      </c>
      <c r="H3" s="5"/>
      <c r="I3" s="8"/>
      <c r="K3" s="5"/>
      <c r="L3" s="7">
        <v>20000</v>
      </c>
      <c r="M3" s="5"/>
      <c r="N3" s="7">
        <v>13000</v>
      </c>
    </row>
    <row r="4" spans="1:19" x14ac:dyDescent="0.3">
      <c r="A4" s="6"/>
      <c r="B4" s="4"/>
      <c r="C4" s="4"/>
      <c r="D4" s="4"/>
      <c r="F4" s="6"/>
      <c r="G4" s="4">
        <v>2000</v>
      </c>
      <c r="H4" s="4"/>
      <c r="I4" s="9">
        <v>49300</v>
      </c>
      <c r="K4" s="6"/>
      <c r="L4" s="4"/>
      <c r="M4" s="4"/>
      <c r="N4" s="4"/>
    </row>
    <row r="5" spans="1:19" x14ac:dyDescent="0.3">
      <c r="A5" s="5"/>
      <c r="B5" s="4"/>
      <c r="C5" s="4"/>
      <c r="D5" s="4"/>
      <c r="F5" s="4"/>
      <c r="G5" s="4"/>
      <c r="H5" s="4"/>
      <c r="I5" s="4">
        <v>1800</v>
      </c>
      <c r="K5" s="4"/>
      <c r="L5" s="4"/>
      <c r="M5" s="4"/>
      <c r="N5" s="4"/>
    </row>
    <row r="6" spans="1:19" x14ac:dyDescent="0.3">
      <c r="A6" s="4"/>
      <c r="B6" s="4"/>
      <c r="C6" s="4"/>
      <c r="D6" s="4"/>
      <c r="F6" s="4"/>
      <c r="G6" s="4"/>
      <c r="H6" s="4"/>
      <c r="I6" s="4">
        <v>200</v>
      </c>
      <c r="K6" s="4"/>
      <c r="L6" s="4"/>
      <c r="M6" s="4"/>
      <c r="N6" s="4"/>
    </row>
    <row r="7" spans="1:19" x14ac:dyDescent="0.3">
      <c r="A7" s="4"/>
      <c r="B7" s="4"/>
      <c r="C7" s="4"/>
      <c r="D7" s="4"/>
      <c r="F7" s="4"/>
      <c r="G7" s="4"/>
      <c r="H7" s="4"/>
      <c r="I7" s="4"/>
      <c r="K7" s="4"/>
      <c r="L7" s="4"/>
      <c r="M7" s="4"/>
      <c r="N7" s="4"/>
    </row>
    <row r="8" spans="1:19" x14ac:dyDescent="0.3">
      <c r="A8" s="4"/>
      <c r="B8" s="4"/>
      <c r="C8" s="4"/>
      <c r="D8" s="4"/>
      <c r="F8" s="4"/>
      <c r="G8" s="4">
        <f>SUM(G3:G7)</f>
        <v>51300</v>
      </c>
      <c r="H8" s="4"/>
      <c r="I8" s="4">
        <f>SUM(I3:I7)</f>
        <v>51300</v>
      </c>
      <c r="K8" s="4"/>
      <c r="L8" s="4">
        <f>SUM(L3:L7)</f>
        <v>20000</v>
      </c>
      <c r="M8" s="4"/>
      <c r="N8" s="4">
        <f>SUM(N3:N7)</f>
        <v>13000</v>
      </c>
    </row>
    <row r="9" spans="1:19" x14ac:dyDescent="0.3">
      <c r="A9" s="4" t="s">
        <v>3</v>
      </c>
      <c r="B9" s="22">
        <f>B2+B3-D3</f>
        <v>420000</v>
      </c>
      <c r="C9" s="4"/>
      <c r="D9" s="4"/>
      <c r="F9" s="4" t="s">
        <v>3</v>
      </c>
      <c r="G9" s="22">
        <f>G2+G8-I8</f>
        <v>5000</v>
      </c>
      <c r="H9" s="4"/>
      <c r="I9" s="4"/>
      <c r="K9" s="4"/>
      <c r="L9" s="4"/>
      <c r="M9" s="4" t="s">
        <v>2</v>
      </c>
      <c r="N9" s="22">
        <f>N2+N8-L8</f>
        <v>3000</v>
      </c>
    </row>
    <row r="12" spans="1:19" x14ac:dyDescent="0.3">
      <c r="A12" s="18" t="s">
        <v>0</v>
      </c>
      <c r="B12" s="26">
        <v>10</v>
      </c>
      <c r="C12" s="26"/>
      <c r="D12" s="19" t="s">
        <v>1</v>
      </c>
      <c r="K12" s="20"/>
      <c r="L12" s="25">
        <v>80</v>
      </c>
      <c r="M12" s="25"/>
      <c r="N12" s="21"/>
    </row>
    <row r="13" spans="1:19" ht="18" x14ac:dyDescent="0.35">
      <c r="A13" s="2" t="s">
        <v>2</v>
      </c>
      <c r="B13" s="3">
        <v>60000</v>
      </c>
      <c r="C13" s="4"/>
      <c r="D13" s="4"/>
      <c r="F13" s="18" t="s">
        <v>0</v>
      </c>
      <c r="G13" s="26">
        <v>51</v>
      </c>
      <c r="H13" s="26"/>
      <c r="I13" s="19" t="s">
        <v>1</v>
      </c>
      <c r="K13" s="11"/>
      <c r="L13" s="11"/>
      <c r="M13" s="12" t="s">
        <v>2</v>
      </c>
      <c r="N13" s="3">
        <v>700000</v>
      </c>
    </row>
    <row r="14" spans="1:19" ht="18" x14ac:dyDescent="0.35">
      <c r="A14" s="5"/>
      <c r="B14" s="4">
        <v>13000</v>
      </c>
      <c r="C14" s="4"/>
      <c r="D14" s="7">
        <v>16500</v>
      </c>
      <c r="F14" s="2" t="s">
        <v>2</v>
      </c>
      <c r="G14" s="3">
        <v>250000</v>
      </c>
      <c r="H14" s="4"/>
      <c r="I14" s="4"/>
      <c r="K14" s="13"/>
      <c r="L14" s="12"/>
      <c r="M14" s="12"/>
      <c r="N14" s="12"/>
      <c r="Q14">
        <f>SUM(B20,B31,B43,G34,G21)</f>
        <v>295000</v>
      </c>
      <c r="S14">
        <f>SUM(D19,I20,D42,I33,N24,N41)</f>
        <v>153000</v>
      </c>
    </row>
    <row r="15" spans="1:19" ht="18" x14ac:dyDescent="0.3">
      <c r="A15" s="6"/>
      <c r="B15" s="4">
        <v>1200</v>
      </c>
      <c r="C15" s="4"/>
      <c r="D15" s="4"/>
      <c r="F15" s="5"/>
      <c r="G15" s="4">
        <v>200</v>
      </c>
      <c r="H15" s="5"/>
      <c r="I15" s="10">
        <v>20000</v>
      </c>
      <c r="K15" s="14"/>
      <c r="L15" s="12"/>
      <c r="M15" s="12"/>
      <c r="N15" s="12"/>
    </row>
    <row r="16" spans="1:19" x14ac:dyDescent="0.3">
      <c r="A16" s="4"/>
      <c r="B16" s="4">
        <v>1300</v>
      </c>
      <c r="C16" s="4"/>
      <c r="D16" s="4"/>
      <c r="F16" s="6"/>
      <c r="G16" s="4"/>
      <c r="H16" s="4"/>
      <c r="I16" s="4">
        <v>49300</v>
      </c>
      <c r="K16" s="12"/>
      <c r="L16" s="12"/>
      <c r="M16" s="12"/>
      <c r="N16" s="12"/>
    </row>
    <row r="17" spans="1:14" x14ac:dyDescent="0.3">
      <c r="A17" s="4"/>
      <c r="B17" s="4"/>
      <c r="C17" s="4"/>
      <c r="D17" s="4"/>
      <c r="F17" s="5"/>
      <c r="G17" s="4"/>
      <c r="H17" s="4"/>
      <c r="I17" s="4">
        <v>2000</v>
      </c>
      <c r="K17" s="12"/>
      <c r="L17" s="12"/>
      <c r="M17" s="12"/>
      <c r="N17" s="12"/>
    </row>
    <row r="18" spans="1:14" x14ac:dyDescent="0.3">
      <c r="A18" s="4"/>
      <c r="B18" s="4"/>
      <c r="C18" s="4"/>
      <c r="D18" s="4"/>
      <c r="F18" s="5"/>
      <c r="G18" s="4"/>
      <c r="H18" s="4"/>
      <c r="I18" s="4"/>
      <c r="K18" s="12"/>
      <c r="L18" s="12"/>
      <c r="M18" s="12"/>
      <c r="N18" s="12"/>
    </row>
    <row r="19" spans="1:14" x14ac:dyDescent="0.3">
      <c r="A19" s="4"/>
      <c r="B19" s="4">
        <f>SUM(B14:B18)</f>
        <v>15500</v>
      </c>
      <c r="C19" s="4"/>
      <c r="D19" s="4">
        <f>SUM(D13:D18)</f>
        <v>16500</v>
      </c>
      <c r="F19" s="4"/>
      <c r="G19" s="4"/>
      <c r="H19" s="4"/>
      <c r="I19" s="4"/>
      <c r="K19" s="12"/>
      <c r="L19" s="12"/>
      <c r="M19" s="12"/>
      <c r="N19" s="12"/>
    </row>
    <row r="20" spans="1:14" x14ac:dyDescent="0.3">
      <c r="A20" s="4" t="s">
        <v>3</v>
      </c>
      <c r="B20" s="22">
        <f>B13+B19-D19</f>
        <v>59000</v>
      </c>
      <c r="C20" s="4"/>
      <c r="D20" s="4"/>
      <c r="F20" s="4"/>
      <c r="G20" s="4">
        <f>SUM(G15:G19)</f>
        <v>200</v>
      </c>
      <c r="H20" s="4"/>
      <c r="I20" s="4">
        <f>SUM(I15:I19)</f>
        <v>71300</v>
      </c>
      <c r="K20" s="12"/>
      <c r="L20" s="12"/>
      <c r="M20" s="12" t="s">
        <v>4</v>
      </c>
      <c r="N20" s="23">
        <f>N13</f>
        <v>700000</v>
      </c>
    </row>
    <row r="21" spans="1:14" x14ac:dyDescent="0.3">
      <c r="F21" s="4" t="s">
        <v>3</v>
      </c>
      <c r="G21" s="22">
        <f>G14+G20-I20</f>
        <v>178900</v>
      </c>
      <c r="H21" s="4"/>
      <c r="I21" s="4"/>
    </row>
    <row r="23" spans="1:14" x14ac:dyDescent="0.3">
      <c r="A23" s="20" t="s">
        <v>0</v>
      </c>
      <c r="B23" s="25">
        <v>43</v>
      </c>
      <c r="C23" s="25"/>
      <c r="D23" s="21" t="s">
        <v>1</v>
      </c>
      <c r="K23" s="20"/>
      <c r="L23" s="25">
        <v>99</v>
      </c>
      <c r="M23" s="25"/>
      <c r="N23" s="21"/>
    </row>
    <row r="24" spans="1:14" ht="18" x14ac:dyDescent="0.35">
      <c r="A24" s="11" t="s">
        <v>2</v>
      </c>
      <c r="B24" s="3">
        <v>10000</v>
      </c>
      <c r="C24" s="12"/>
      <c r="D24" s="12"/>
      <c r="K24" s="11"/>
      <c r="L24" s="11"/>
      <c r="M24" s="12" t="s">
        <v>2</v>
      </c>
      <c r="N24" s="3">
        <v>17000</v>
      </c>
    </row>
    <row r="25" spans="1:14" x14ac:dyDescent="0.3">
      <c r="A25" s="13"/>
      <c r="B25" s="16">
        <v>15000</v>
      </c>
      <c r="C25" s="13"/>
      <c r="D25" s="12"/>
      <c r="K25" s="13"/>
      <c r="L25" s="12"/>
      <c r="M25" s="13"/>
      <c r="N25" s="12"/>
    </row>
    <row r="26" spans="1:14" x14ac:dyDescent="0.3">
      <c r="A26" s="14"/>
      <c r="B26" s="12"/>
      <c r="C26" s="13"/>
      <c r="D26" s="12"/>
      <c r="F26" s="18" t="s">
        <v>0</v>
      </c>
      <c r="G26" s="26">
        <v>20</v>
      </c>
      <c r="H26" s="26"/>
      <c r="I26" s="19" t="s">
        <v>1</v>
      </c>
      <c r="K26" s="14"/>
      <c r="L26" s="12"/>
      <c r="M26" s="13"/>
      <c r="N26" s="12"/>
    </row>
    <row r="27" spans="1:14" x14ac:dyDescent="0.3">
      <c r="A27" s="12"/>
      <c r="B27" s="12"/>
      <c r="C27" s="13"/>
      <c r="D27" s="12"/>
      <c r="F27" s="4" t="s">
        <v>2</v>
      </c>
      <c r="G27" s="4">
        <v>0</v>
      </c>
      <c r="H27" s="4"/>
      <c r="I27" s="4"/>
      <c r="K27" s="13"/>
      <c r="L27" s="12"/>
      <c r="M27" s="13"/>
      <c r="N27" s="12"/>
    </row>
    <row r="28" spans="1:14" x14ac:dyDescent="0.3">
      <c r="A28" s="12"/>
      <c r="B28" s="12"/>
      <c r="C28" s="12"/>
      <c r="D28" s="12"/>
      <c r="F28" s="4"/>
      <c r="G28" s="4">
        <v>16500</v>
      </c>
      <c r="H28" s="4"/>
      <c r="I28" s="4">
        <v>1200</v>
      </c>
      <c r="K28" s="12"/>
      <c r="L28" s="12"/>
      <c r="M28" s="13"/>
      <c r="N28" s="12"/>
    </row>
    <row r="29" spans="1:14" x14ac:dyDescent="0.3">
      <c r="A29" s="12"/>
      <c r="B29" s="12"/>
      <c r="C29" s="12"/>
      <c r="D29" s="12"/>
      <c r="F29" s="4"/>
      <c r="G29" s="4">
        <v>30000</v>
      </c>
      <c r="H29" s="4"/>
      <c r="I29" s="4">
        <v>15000</v>
      </c>
      <c r="K29" s="13"/>
      <c r="L29" s="12"/>
      <c r="M29" s="13"/>
      <c r="N29" s="12"/>
    </row>
    <row r="30" spans="1:14" x14ac:dyDescent="0.3">
      <c r="A30" s="12"/>
      <c r="B30" s="12">
        <f>SUM(B25:B29)</f>
        <v>15000</v>
      </c>
      <c r="C30" s="12"/>
      <c r="D30" s="12">
        <f>SUM(D24:D29)</f>
        <v>0</v>
      </c>
      <c r="F30" s="4"/>
      <c r="G30" s="4"/>
      <c r="H30" s="4"/>
      <c r="I30" s="4"/>
      <c r="K30" s="12"/>
      <c r="L30" s="12"/>
      <c r="M30" s="12"/>
      <c r="N30" s="12"/>
    </row>
    <row r="31" spans="1:14" x14ac:dyDescent="0.3">
      <c r="A31" s="12" t="s">
        <v>3</v>
      </c>
      <c r="B31" s="23">
        <f>B24+B30-D30</f>
        <v>25000</v>
      </c>
      <c r="C31" s="12"/>
      <c r="D31" s="12"/>
      <c r="F31" s="4"/>
      <c r="G31" s="4"/>
      <c r="H31" s="4"/>
      <c r="I31" s="4"/>
      <c r="K31" s="12"/>
      <c r="L31" s="12"/>
      <c r="M31" s="12" t="s">
        <v>3</v>
      </c>
      <c r="N31" s="23">
        <f>N24</f>
        <v>17000</v>
      </c>
    </row>
    <row r="32" spans="1:14" x14ac:dyDescent="0.3">
      <c r="D32" s="1"/>
      <c r="F32" s="4"/>
      <c r="G32" s="4"/>
      <c r="H32" s="4"/>
      <c r="I32" s="4"/>
    </row>
    <row r="33" spans="1:14" x14ac:dyDescent="0.3">
      <c r="F33" s="4"/>
      <c r="G33" s="4">
        <f>SUM(G28:G32)</f>
        <v>46500</v>
      </c>
      <c r="H33" s="4"/>
      <c r="I33" s="4">
        <f>SUM(I28:I32)</f>
        <v>16200</v>
      </c>
    </row>
    <row r="34" spans="1:14" x14ac:dyDescent="0.3">
      <c r="A34" s="20" t="s">
        <v>0</v>
      </c>
      <c r="B34" s="25">
        <v>71</v>
      </c>
      <c r="C34" s="25"/>
      <c r="D34" s="21" t="s">
        <v>1</v>
      </c>
      <c r="F34" s="4" t="s">
        <v>3</v>
      </c>
      <c r="G34" s="22">
        <f>G27+G33-I33</f>
        <v>30300</v>
      </c>
      <c r="H34" s="4"/>
      <c r="I34" s="4"/>
      <c r="K34" s="20"/>
      <c r="L34" s="25">
        <v>70</v>
      </c>
      <c r="M34" s="25"/>
      <c r="N34" s="21"/>
    </row>
    <row r="35" spans="1:14" ht="18" x14ac:dyDescent="0.35">
      <c r="A35" s="11" t="s">
        <v>2</v>
      </c>
      <c r="B35" s="3">
        <v>2000</v>
      </c>
      <c r="C35" s="13"/>
      <c r="D35" s="12"/>
      <c r="K35" s="11"/>
      <c r="L35" s="11"/>
      <c r="M35" s="12" t="s">
        <v>2</v>
      </c>
      <c r="N35" s="3">
        <v>20000</v>
      </c>
    </row>
    <row r="36" spans="1:14" ht="18" x14ac:dyDescent="0.35">
      <c r="A36" s="5"/>
      <c r="B36" s="17"/>
      <c r="C36" s="13"/>
      <c r="D36" s="3">
        <v>700</v>
      </c>
      <c r="K36" s="13"/>
      <c r="L36" s="3">
        <v>700</v>
      </c>
      <c r="M36" s="12"/>
      <c r="N36" s="3">
        <v>30000</v>
      </c>
    </row>
    <row r="37" spans="1:14" ht="18" x14ac:dyDescent="0.3">
      <c r="A37" s="13"/>
      <c r="B37" s="17">
        <v>1800</v>
      </c>
      <c r="C37" s="13"/>
      <c r="D37" s="10">
        <v>1300</v>
      </c>
      <c r="K37" s="14"/>
      <c r="L37" s="15">
        <v>49300</v>
      </c>
      <c r="M37" s="12"/>
      <c r="N37" s="12"/>
    </row>
    <row r="38" spans="1:14" x14ac:dyDescent="0.3">
      <c r="A38" s="13"/>
      <c r="B38" s="12"/>
      <c r="C38" s="13"/>
      <c r="D38" s="9"/>
      <c r="K38" s="12"/>
      <c r="L38" s="12"/>
      <c r="M38" s="12"/>
      <c r="N38" s="12"/>
    </row>
    <row r="39" spans="1:14" x14ac:dyDescent="0.3">
      <c r="A39" s="12"/>
      <c r="B39" s="12"/>
      <c r="C39" s="13"/>
      <c r="D39" s="12"/>
      <c r="K39" s="12"/>
      <c r="L39" s="12"/>
      <c r="M39" s="12"/>
      <c r="N39" s="12"/>
    </row>
    <row r="40" spans="1:14" x14ac:dyDescent="0.3">
      <c r="A40" s="12"/>
      <c r="B40" s="12"/>
      <c r="C40" s="13"/>
      <c r="D40" s="12"/>
      <c r="K40" s="12"/>
      <c r="L40" s="12"/>
      <c r="M40" s="12"/>
      <c r="N40" s="12"/>
    </row>
    <row r="41" spans="1:14" x14ac:dyDescent="0.3">
      <c r="A41" s="12"/>
      <c r="B41" s="12"/>
      <c r="C41" s="13"/>
      <c r="D41" s="12"/>
      <c r="K41" s="12"/>
      <c r="L41" s="12">
        <f>SUM(L36:L40)</f>
        <v>50000</v>
      </c>
      <c r="M41" s="12"/>
      <c r="N41" s="12">
        <f>SUM(N36:N40)</f>
        <v>30000</v>
      </c>
    </row>
    <row r="42" spans="1:14" x14ac:dyDescent="0.3">
      <c r="A42" s="12"/>
      <c r="B42" s="12">
        <f>SUM(B36:B41)</f>
        <v>1800</v>
      </c>
      <c r="C42" s="13"/>
      <c r="D42" s="12">
        <f>SUM(D36:D41)</f>
        <v>2000</v>
      </c>
      <c r="K42" s="12"/>
      <c r="L42" s="12"/>
      <c r="M42" s="12" t="s">
        <v>3</v>
      </c>
      <c r="N42" s="23">
        <f>N35+N41-L41</f>
        <v>0</v>
      </c>
    </row>
    <row r="43" spans="1:14" x14ac:dyDescent="0.3">
      <c r="A43" s="12" t="s">
        <v>3</v>
      </c>
      <c r="B43" s="23">
        <f>B35+B42-D42</f>
        <v>1800</v>
      </c>
      <c r="C43" s="12"/>
      <c r="D43" s="12"/>
      <c r="F43" s="1"/>
    </row>
    <row r="44" spans="1:14" x14ac:dyDescent="0.3">
      <c r="A44" s="1"/>
      <c r="D44" s="1"/>
    </row>
    <row r="48" spans="1:14" x14ac:dyDescent="0.3">
      <c r="A48" s="24">
        <v>720000</v>
      </c>
      <c r="B48" s="24">
        <v>720000</v>
      </c>
    </row>
  </sheetData>
  <mergeCells count="11">
    <mergeCell ref="G13:H13"/>
    <mergeCell ref="B1:C1"/>
    <mergeCell ref="G1:H1"/>
    <mergeCell ref="L1:M1"/>
    <mergeCell ref="B12:C12"/>
    <mergeCell ref="L12:M12"/>
    <mergeCell ref="B23:C23"/>
    <mergeCell ref="L23:M23"/>
    <mergeCell ref="G26:H26"/>
    <mergeCell ref="B34:C34"/>
    <mergeCell ref="L34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3D7E-D8D5-4BC2-B99F-FCAB5DD5D887}">
  <dimension ref="A1:AF33"/>
  <sheetViews>
    <sheetView tabSelected="1" topLeftCell="D13" zoomScale="89" workbookViewId="0">
      <selection activeCell="H25" sqref="H25"/>
    </sheetView>
  </sheetViews>
  <sheetFormatPr defaultRowHeight="15.6" x14ac:dyDescent="0.3"/>
  <sheetData>
    <row r="1" spans="1:32" x14ac:dyDescent="0.3">
      <c r="A1" t="s">
        <v>5</v>
      </c>
      <c r="C1" t="s">
        <v>6</v>
      </c>
      <c r="G1" t="s">
        <v>9</v>
      </c>
    </row>
    <row r="2" spans="1:32" x14ac:dyDescent="0.3">
      <c r="A2" t="s">
        <v>8</v>
      </c>
      <c r="C2" t="s">
        <v>7</v>
      </c>
      <c r="G2" t="s">
        <v>10</v>
      </c>
      <c r="J2" t="s">
        <v>11</v>
      </c>
    </row>
    <row r="3" spans="1:32" x14ac:dyDescent="0.3">
      <c r="A3">
        <v>10</v>
      </c>
      <c r="C3">
        <v>60</v>
      </c>
      <c r="F3">
        <v>1</v>
      </c>
      <c r="G3">
        <v>1200000</v>
      </c>
      <c r="I3">
        <v>2</v>
      </c>
      <c r="J3">
        <v>200000</v>
      </c>
    </row>
    <row r="4" spans="1:32" x14ac:dyDescent="0.3">
      <c r="A4">
        <v>20</v>
      </c>
      <c r="C4">
        <v>10</v>
      </c>
      <c r="F4">
        <v>20</v>
      </c>
      <c r="G4">
        <v>500000</v>
      </c>
      <c r="I4">
        <v>80</v>
      </c>
      <c r="J4">
        <v>2000000</v>
      </c>
    </row>
    <row r="5" spans="1:32" x14ac:dyDescent="0.3">
      <c r="A5">
        <v>20</v>
      </c>
      <c r="C5">
        <v>70</v>
      </c>
      <c r="F5">
        <v>51</v>
      </c>
      <c r="G5">
        <v>1500000</v>
      </c>
      <c r="I5">
        <v>84</v>
      </c>
      <c r="J5">
        <v>1000000</v>
      </c>
    </row>
    <row r="6" spans="1:32" x14ac:dyDescent="0.3">
      <c r="A6">
        <v>20</v>
      </c>
      <c r="C6">
        <v>69</v>
      </c>
      <c r="G6">
        <f>SUM(G3:G5)</f>
        <v>3200000</v>
      </c>
    </row>
    <row r="7" spans="1:32" x14ac:dyDescent="0.3">
      <c r="A7">
        <v>70</v>
      </c>
      <c r="C7">
        <v>68</v>
      </c>
    </row>
    <row r="8" spans="1:32" x14ac:dyDescent="0.3">
      <c r="A8">
        <v>50</v>
      </c>
      <c r="C8">
        <v>51</v>
      </c>
    </row>
    <row r="9" spans="1:32" x14ac:dyDescent="0.3">
      <c r="A9">
        <v>70</v>
      </c>
      <c r="C9">
        <v>50</v>
      </c>
    </row>
    <row r="12" spans="1:32" x14ac:dyDescent="0.3">
      <c r="B12">
        <v>60</v>
      </c>
      <c r="F12">
        <v>10</v>
      </c>
      <c r="J12">
        <v>70</v>
      </c>
      <c r="N12">
        <v>69</v>
      </c>
      <c r="R12">
        <v>68</v>
      </c>
      <c r="V12">
        <v>51</v>
      </c>
      <c r="Z12">
        <v>50</v>
      </c>
      <c r="AE12">
        <v>20</v>
      </c>
    </row>
    <row r="13" spans="1:32" x14ac:dyDescent="0.3">
      <c r="A13" t="s">
        <v>12</v>
      </c>
      <c r="C13" t="s">
        <v>13</v>
      </c>
      <c r="E13" t="s">
        <v>12</v>
      </c>
      <c r="G13" t="s">
        <v>13</v>
      </c>
      <c r="I13" t="s">
        <v>12</v>
      </c>
      <c r="K13" t="s">
        <v>13</v>
      </c>
      <c r="M13" t="s">
        <v>12</v>
      </c>
      <c r="O13" t="s">
        <v>13</v>
      </c>
      <c r="Q13" t="s">
        <v>12</v>
      </c>
      <c r="S13" t="s">
        <v>13</v>
      </c>
      <c r="U13" t="s">
        <v>12</v>
      </c>
      <c r="W13" t="s">
        <v>13</v>
      </c>
      <c r="Y13" t="s">
        <v>12</v>
      </c>
      <c r="AA13" t="s">
        <v>13</v>
      </c>
      <c r="AD13" t="s">
        <v>12</v>
      </c>
      <c r="AF13" t="s">
        <v>13</v>
      </c>
    </row>
    <row r="14" spans="1:32" x14ac:dyDescent="0.3">
      <c r="B14" t="s">
        <v>17</v>
      </c>
      <c r="C14">
        <v>0</v>
      </c>
      <c r="D14" t="s">
        <v>17</v>
      </c>
      <c r="E14">
        <v>0</v>
      </c>
      <c r="I14">
        <v>780</v>
      </c>
      <c r="J14" t="s">
        <v>17</v>
      </c>
      <c r="K14">
        <v>0</v>
      </c>
      <c r="N14" t="s">
        <v>17</v>
      </c>
      <c r="O14">
        <v>0</v>
      </c>
      <c r="R14" t="s">
        <v>17</v>
      </c>
      <c r="S14">
        <v>0</v>
      </c>
      <c r="T14" t="s">
        <v>20</v>
      </c>
      <c r="U14">
        <v>1500000</v>
      </c>
      <c r="X14" t="s">
        <v>17</v>
      </c>
      <c r="Y14">
        <v>0</v>
      </c>
      <c r="AA14">
        <v>5200</v>
      </c>
      <c r="AC14" t="s">
        <v>17</v>
      </c>
      <c r="AD14">
        <v>500000</v>
      </c>
    </row>
    <row r="15" spans="1:32" x14ac:dyDescent="0.3">
      <c r="C15">
        <v>472000</v>
      </c>
      <c r="E15">
        <v>472000</v>
      </c>
      <c r="G15">
        <v>300000</v>
      </c>
      <c r="I15">
        <v>5200</v>
      </c>
      <c r="K15">
        <v>6000</v>
      </c>
      <c r="O15">
        <v>306</v>
      </c>
      <c r="S15">
        <v>780</v>
      </c>
      <c r="W15">
        <v>5500</v>
      </c>
      <c r="Y15">
        <v>5500</v>
      </c>
      <c r="AD15">
        <v>300000</v>
      </c>
    </row>
    <row r="16" spans="1:32" x14ac:dyDescent="0.3">
      <c r="AD16">
        <v>6000</v>
      </c>
    </row>
    <row r="17" spans="1:30" x14ac:dyDescent="0.3">
      <c r="C17">
        <v>472000</v>
      </c>
      <c r="D17" t="s">
        <v>18</v>
      </c>
      <c r="E17">
        <f>172000</f>
        <v>172000</v>
      </c>
      <c r="J17" t="s">
        <v>18</v>
      </c>
      <c r="K17">
        <v>20</v>
      </c>
      <c r="N17" t="s">
        <v>18</v>
      </c>
      <c r="O17">
        <v>306</v>
      </c>
      <c r="S17">
        <v>780</v>
      </c>
      <c r="T17" t="s">
        <v>18</v>
      </c>
      <c r="U17">
        <f>U14-W15</f>
        <v>1494500</v>
      </c>
      <c r="X17" t="s">
        <v>18</v>
      </c>
      <c r="Y17">
        <v>300</v>
      </c>
      <c r="AD17">
        <v>306</v>
      </c>
    </row>
    <row r="18" spans="1:30" x14ac:dyDescent="0.3">
      <c r="AD18">
        <f>SUM(AD14:AD17)</f>
        <v>806306</v>
      </c>
    </row>
    <row r="20" spans="1:30" x14ac:dyDescent="0.3">
      <c r="A20" t="s">
        <v>14</v>
      </c>
    </row>
    <row r="21" spans="1:30" x14ac:dyDescent="0.3">
      <c r="A21" t="s">
        <v>15</v>
      </c>
    </row>
    <row r="22" spans="1:30" x14ac:dyDescent="0.3">
      <c r="A22" t="s">
        <v>16</v>
      </c>
      <c r="H22" t="s">
        <v>10</v>
      </c>
      <c r="K22" t="s">
        <v>11</v>
      </c>
    </row>
    <row r="23" spans="1:30" x14ac:dyDescent="0.3">
      <c r="A23" t="s">
        <v>19</v>
      </c>
      <c r="G23">
        <v>1</v>
      </c>
      <c r="H23">
        <v>1200000</v>
      </c>
      <c r="J23">
        <v>2</v>
      </c>
      <c r="K23">
        <v>200000</v>
      </c>
    </row>
    <row r="24" spans="1:30" x14ac:dyDescent="0.3">
      <c r="G24">
        <v>20</v>
      </c>
      <c r="H24">
        <f>AD18</f>
        <v>806306</v>
      </c>
      <c r="J24">
        <v>80</v>
      </c>
      <c r="K24">
        <v>2000000</v>
      </c>
    </row>
    <row r="25" spans="1:30" x14ac:dyDescent="0.3">
      <c r="G25">
        <v>51</v>
      </c>
      <c r="H25">
        <f>U17</f>
        <v>1494500</v>
      </c>
      <c r="J25">
        <v>84</v>
      </c>
      <c r="K25">
        <v>1000000</v>
      </c>
    </row>
    <row r="27" spans="1:30" x14ac:dyDescent="0.3">
      <c r="H27">
        <v>172000</v>
      </c>
      <c r="K27">
        <v>472000</v>
      </c>
    </row>
    <row r="28" spans="1:30" x14ac:dyDescent="0.3">
      <c r="H28">
        <v>300</v>
      </c>
      <c r="K28">
        <v>20</v>
      </c>
    </row>
    <row r="29" spans="1:30" x14ac:dyDescent="0.3">
      <c r="K29">
        <v>306</v>
      </c>
    </row>
    <row r="30" spans="1:30" x14ac:dyDescent="0.3">
      <c r="K30">
        <v>780</v>
      </c>
    </row>
    <row r="33" spans="8:11" x14ac:dyDescent="0.3">
      <c r="H33">
        <f>SUM(H23:H28)</f>
        <v>3673106</v>
      </c>
      <c r="K33">
        <f>SUM(K23:K31)</f>
        <v>3673106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Роман Никитин</cp:lastModifiedBy>
  <dcterms:created xsi:type="dcterms:W3CDTF">2020-03-16T05:36:31Z</dcterms:created>
  <dcterms:modified xsi:type="dcterms:W3CDTF">2020-03-16T08:40:08Z</dcterms:modified>
</cp:coreProperties>
</file>