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ysh\Downloads\"/>
    </mc:Choice>
  </mc:AlternateContent>
  <xr:revisionPtr revIDLastSave="0" documentId="13_ncr:1_{718DB9E9-EC40-4E32-B72E-0F076658C8F2}" xr6:coauthVersionLast="44" xr6:coauthVersionMax="44" xr10:uidLastSave="{00000000-0000-0000-0000-000000000000}"/>
  <bookViews>
    <workbookView xWindow="-108" yWindow="-108" windowWidth="23256" windowHeight="12576" activeTab="1" xr2:uid="{EFEDF036-70B4-4110-87FA-9188C505D5AF}"/>
  </bookViews>
  <sheets>
    <sheet name="Лист1" sheetId="1" r:id="rId1"/>
    <sheet name="Лист4" sheetId="4" r:id="rId2"/>
    <sheet name="Лист2" sheetId="2" r:id="rId3"/>
    <sheet name="Лист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2" i="4" l="1"/>
  <c r="M21" i="4"/>
  <c r="M33" i="4"/>
  <c r="M29" i="4"/>
  <c r="N28" i="4"/>
  <c r="M27" i="4"/>
  <c r="M26" i="4"/>
  <c r="M25" i="4"/>
  <c r="N24" i="4"/>
  <c r="M23" i="4"/>
  <c r="K33" i="4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L33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E29" i="4"/>
  <c r="E22" i="4"/>
  <c r="E23" i="4"/>
  <c r="E24" i="4"/>
  <c r="E25" i="4"/>
  <c r="E26" i="4"/>
  <c r="E27" i="4"/>
  <c r="E28" i="4"/>
  <c r="E30" i="4"/>
  <c r="E31" i="4"/>
  <c r="E32" i="4"/>
  <c r="E33" i="4"/>
  <c r="E34" i="4"/>
  <c r="E35" i="4"/>
  <c r="F21" i="4"/>
  <c r="E21" i="4"/>
  <c r="D22" i="4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N33" i="4" l="1"/>
  <c r="F36" i="4"/>
  <c r="E36" i="4"/>
  <c r="H32" i="2"/>
  <c r="I32" i="2"/>
  <c r="J32" i="2" l="1"/>
  <c r="K32" i="2"/>
  <c r="C19" i="2" l="1"/>
  <c r="C20" i="2"/>
  <c r="C21" i="2"/>
  <c r="C22" i="2"/>
  <c r="C23" i="2"/>
  <c r="C24" i="2"/>
  <c r="C25" i="2"/>
  <c r="C26" i="2"/>
  <c r="C27" i="2"/>
  <c r="C28" i="2"/>
  <c r="C29" i="2"/>
  <c r="C30" i="2"/>
  <c r="B19" i="2"/>
  <c r="B20" i="2"/>
  <c r="B21" i="2"/>
  <c r="B22" i="2"/>
  <c r="B23" i="2"/>
  <c r="B24" i="2"/>
  <c r="B25" i="2"/>
  <c r="B26" i="2"/>
  <c r="B27" i="2"/>
  <c r="B28" i="2"/>
  <c r="B29" i="2"/>
  <c r="B30" i="2"/>
  <c r="C18" i="2"/>
  <c r="B18" i="2"/>
  <c r="B31" i="2" l="1"/>
  <c r="C31" i="2"/>
  <c r="B64" i="1"/>
  <c r="B63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42" i="1"/>
  <c r="F57" i="1" s="1"/>
  <c r="B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21" i="1"/>
  <c r="Z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21" i="1"/>
  <c r="R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21" i="1"/>
  <c r="J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F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B36" i="1" l="1"/>
  <c r="F36" i="1"/>
  <c r="G36" i="1"/>
  <c r="E64" i="1" s="1"/>
  <c r="Z36" i="1"/>
  <c r="S36" i="1"/>
  <c r="E67" i="1" s="1"/>
  <c r="C36" i="1"/>
  <c r="E63" i="1" s="1"/>
  <c r="B57" i="1"/>
  <c r="D70" i="1" s="1"/>
  <c r="B37" i="1"/>
  <c r="D63" i="1"/>
  <c r="D71" i="1"/>
  <c r="F37" i="1"/>
  <c r="D64" i="1"/>
  <c r="F64" i="1" s="1"/>
  <c r="D69" i="1"/>
  <c r="V36" i="1"/>
  <c r="G57" i="1"/>
  <c r="E71" i="1" s="1"/>
  <c r="G71" i="1" s="1"/>
  <c r="R36" i="1"/>
  <c r="C57" i="1"/>
  <c r="E70" i="1" s="1"/>
  <c r="AA36" i="1"/>
  <c r="E69" i="1" s="1"/>
  <c r="G69" i="1" s="1"/>
  <c r="W36" i="1"/>
  <c r="E68" i="1" s="1"/>
  <c r="O36" i="1"/>
  <c r="E66" i="1" s="1"/>
  <c r="N36" i="1"/>
  <c r="K36" i="1"/>
  <c r="E65" i="1" s="1"/>
  <c r="J36" i="1"/>
  <c r="G75" i="1" l="1"/>
  <c r="E75" i="1"/>
  <c r="R37" i="1"/>
  <c r="D67" i="1"/>
  <c r="F67" i="1" s="1"/>
  <c r="J37" i="1"/>
  <c r="D65" i="1"/>
  <c r="F65" i="1" s="1"/>
  <c r="D68" i="1"/>
  <c r="F68" i="1" s="1"/>
  <c r="V37" i="1"/>
  <c r="Z37" i="1"/>
  <c r="D66" i="1"/>
  <c r="F66" i="1" s="1"/>
  <c r="N37" i="1"/>
  <c r="F70" i="1"/>
  <c r="F58" i="1"/>
  <c r="B58" i="1"/>
  <c r="F63" i="1"/>
  <c r="D75" i="1" l="1"/>
  <c r="F75" i="1"/>
</calcChain>
</file>

<file path=xl/sharedStrings.xml><?xml version="1.0" encoding="utf-8"?>
<sst xmlns="http://schemas.openxmlformats.org/spreadsheetml/2006/main" count="74" uniqueCount="18">
  <si>
    <t>Д</t>
  </si>
  <si>
    <t>К</t>
  </si>
  <si>
    <t>авансовый отчет - 71</t>
  </si>
  <si>
    <t>Инфентаризация кассы - выявление излишков и недосдач</t>
  </si>
  <si>
    <t>недостача</t>
  </si>
  <si>
    <t>если виновник не найден</t>
  </si>
  <si>
    <t>виновник погасил</t>
  </si>
  <si>
    <t>Виновник найден</t>
  </si>
  <si>
    <t>сн</t>
  </si>
  <si>
    <t>Счет</t>
  </si>
  <si>
    <t>Сальдо начальное</t>
  </si>
  <si>
    <t>Обороты</t>
  </si>
  <si>
    <t>Сальдо конечное</t>
  </si>
  <si>
    <t>Код</t>
  </si>
  <si>
    <t>Дебет</t>
  </si>
  <si>
    <t>Кредит</t>
  </si>
  <si>
    <t>СН</t>
  </si>
  <si>
    <t>надо менять значение ячейки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</si>
</sst>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3" xfId="0" applyBorder="1"/>
    <xf numFmtId="0" fontId="2" fillId="0" borderId="0" xfId="0" applyFont="1" applyFill="1" applyAlignment="1">
      <alignment horizontal="center" vertical="center"/>
    </xf>
    <xf numFmtId="0" fontId="3" fillId="0" borderId="0" xfId="0" applyFont="1" applyFill="1"/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Alignment="1">
      <alignment horizontal="center" vertical="center"/>
    </xf>
    <xf numFmtId="0" fontId="0" fillId="0" borderId="0" xfId="0" applyFill="1" applyBorder="1"/>
    <xf numFmtId="0" fontId="2" fillId="0" borderId="0" xfId="0" applyFont="1" applyFill="1"/>
    <xf numFmtId="0" fontId="5" fillId="0" borderId="0" xfId="0" applyFont="1" applyFill="1"/>
    <xf numFmtId="0" fontId="1" fillId="0" borderId="4" xfId="0" applyFont="1" applyBorder="1"/>
    <xf numFmtId="0" fontId="1" fillId="0" borderId="3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10AB0-A4D4-45B9-9C7E-FC5DB0012E29}">
  <dimension ref="A1:AA75"/>
  <sheetViews>
    <sheetView topLeftCell="A40" zoomScale="70" zoomScaleNormal="70" workbookViewId="0">
      <selection activeCell="F64" sqref="F64"/>
    </sheetView>
  </sheetViews>
  <sheetFormatPr defaultRowHeight="14.4" x14ac:dyDescent="0.3"/>
  <sheetData>
    <row r="1" spans="1:14" x14ac:dyDescent="0.3">
      <c r="B1" t="s">
        <v>0</v>
      </c>
      <c r="C1" t="s">
        <v>1</v>
      </c>
    </row>
    <row r="2" spans="1:14" x14ac:dyDescent="0.3">
      <c r="A2" s="1">
        <v>1</v>
      </c>
      <c r="B2">
        <v>50</v>
      </c>
      <c r="C2">
        <v>51</v>
      </c>
      <c r="D2">
        <v>150000</v>
      </c>
    </row>
    <row r="3" spans="1:14" x14ac:dyDescent="0.3">
      <c r="A3" s="1">
        <f>A2+1</f>
        <v>2</v>
      </c>
      <c r="B3">
        <v>70</v>
      </c>
      <c r="C3">
        <v>50</v>
      </c>
      <c r="D3">
        <v>145000</v>
      </c>
    </row>
    <row r="4" spans="1:14" x14ac:dyDescent="0.3">
      <c r="A4" s="1">
        <f t="shared" ref="A4:A16" si="0">A3+1</f>
        <v>3</v>
      </c>
      <c r="B4">
        <v>51</v>
      </c>
      <c r="C4">
        <v>50</v>
      </c>
      <c r="D4">
        <v>5000</v>
      </c>
    </row>
    <row r="5" spans="1:14" x14ac:dyDescent="0.3">
      <c r="A5" s="1">
        <f t="shared" si="0"/>
        <v>4</v>
      </c>
      <c r="B5">
        <v>50</v>
      </c>
      <c r="C5">
        <v>51</v>
      </c>
      <c r="D5">
        <v>1500</v>
      </c>
      <c r="F5" t="s">
        <v>2</v>
      </c>
    </row>
    <row r="6" spans="1:14" x14ac:dyDescent="0.3">
      <c r="A6" s="1">
        <f t="shared" si="0"/>
        <v>5</v>
      </c>
      <c r="B6">
        <v>50</v>
      </c>
      <c r="C6">
        <v>51</v>
      </c>
      <c r="D6">
        <v>30000</v>
      </c>
    </row>
    <row r="7" spans="1:14" x14ac:dyDescent="0.3">
      <c r="A7" s="1">
        <f t="shared" si="0"/>
        <v>6</v>
      </c>
      <c r="B7">
        <v>73</v>
      </c>
      <c r="C7">
        <v>50</v>
      </c>
      <c r="D7">
        <v>30000</v>
      </c>
    </row>
    <row r="8" spans="1:14" x14ac:dyDescent="0.3">
      <c r="A8" s="1">
        <f t="shared" si="0"/>
        <v>7</v>
      </c>
      <c r="B8">
        <v>71</v>
      </c>
      <c r="C8">
        <v>50</v>
      </c>
      <c r="D8">
        <v>700</v>
      </c>
    </row>
    <row r="9" spans="1:14" x14ac:dyDescent="0.3">
      <c r="A9" s="1">
        <f t="shared" si="0"/>
        <v>8</v>
      </c>
      <c r="B9">
        <v>71</v>
      </c>
      <c r="C9">
        <v>50</v>
      </c>
      <c r="D9">
        <v>600</v>
      </c>
    </row>
    <row r="10" spans="1:14" x14ac:dyDescent="0.3">
      <c r="A10" s="1">
        <f t="shared" si="0"/>
        <v>9</v>
      </c>
      <c r="B10">
        <v>50</v>
      </c>
      <c r="C10">
        <v>73</v>
      </c>
      <c r="D10">
        <v>15000</v>
      </c>
    </row>
    <row r="11" spans="1:14" x14ac:dyDescent="0.3">
      <c r="A11" s="1">
        <f t="shared" si="0"/>
        <v>10</v>
      </c>
      <c r="B11">
        <v>71</v>
      </c>
      <c r="C11">
        <v>50</v>
      </c>
      <c r="D11">
        <v>7000</v>
      </c>
    </row>
    <row r="12" spans="1:14" x14ac:dyDescent="0.3">
      <c r="A12" s="1">
        <f t="shared" si="0"/>
        <v>11</v>
      </c>
      <c r="B12">
        <v>94</v>
      </c>
      <c r="C12">
        <v>50</v>
      </c>
      <c r="D12">
        <v>500</v>
      </c>
      <c r="F12" t="s">
        <v>3</v>
      </c>
      <c r="L12">
        <v>50</v>
      </c>
      <c r="M12">
        <v>91</v>
      </c>
    </row>
    <row r="13" spans="1:14" x14ac:dyDescent="0.3">
      <c r="A13" s="1">
        <f t="shared" si="0"/>
        <v>12</v>
      </c>
      <c r="B13">
        <v>51</v>
      </c>
      <c r="C13">
        <v>62</v>
      </c>
      <c r="D13">
        <v>600000</v>
      </c>
      <c r="L13">
        <v>94</v>
      </c>
      <c r="M13">
        <v>50</v>
      </c>
      <c r="N13" t="s">
        <v>4</v>
      </c>
    </row>
    <row r="14" spans="1:14" x14ac:dyDescent="0.3">
      <c r="A14" s="1">
        <f>A13+1</f>
        <v>13</v>
      </c>
      <c r="B14">
        <v>70</v>
      </c>
      <c r="C14">
        <v>51</v>
      </c>
      <c r="D14">
        <v>200000</v>
      </c>
      <c r="L14">
        <v>91</v>
      </c>
      <c r="M14">
        <v>94</v>
      </c>
      <c r="N14" t="s">
        <v>5</v>
      </c>
    </row>
    <row r="15" spans="1:14" x14ac:dyDescent="0.3">
      <c r="A15" s="1">
        <f t="shared" si="0"/>
        <v>14</v>
      </c>
      <c r="B15">
        <v>51</v>
      </c>
      <c r="C15">
        <v>75</v>
      </c>
      <c r="D15">
        <v>20000</v>
      </c>
      <c r="L15">
        <v>73</v>
      </c>
      <c r="M15">
        <v>94</v>
      </c>
      <c r="N15" t="s">
        <v>7</v>
      </c>
    </row>
    <row r="16" spans="1:14" x14ac:dyDescent="0.3">
      <c r="A16" s="1">
        <f t="shared" si="0"/>
        <v>15</v>
      </c>
      <c r="B16">
        <v>60</v>
      </c>
      <c r="C16">
        <v>51</v>
      </c>
      <c r="D16">
        <v>150000</v>
      </c>
      <c r="L16">
        <v>50</v>
      </c>
      <c r="M16">
        <v>73</v>
      </c>
      <c r="N16" t="s">
        <v>6</v>
      </c>
    </row>
    <row r="19" spans="1:27" x14ac:dyDescent="0.3">
      <c r="A19">
        <v>50</v>
      </c>
      <c r="B19" t="s">
        <v>0</v>
      </c>
      <c r="C19" t="s">
        <v>1</v>
      </c>
      <c r="E19">
        <v>51</v>
      </c>
      <c r="F19" t="s">
        <v>0</v>
      </c>
      <c r="G19" t="s">
        <v>1</v>
      </c>
      <c r="I19">
        <v>70</v>
      </c>
      <c r="J19" t="s">
        <v>0</v>
      </c>
      <c r="K19" t="s">
        <v>1</v>
      </c>
      <c r="M19">
        <v>73</v>
      </c>
      <c r="N19" t="s">
        <v>0</v>
      </c>
      <c r="O19" t="s">
        <v>1</v>
      </c>
      <c r="Q19">
        <v>71</v>
      </c>
      <c r="R19" t="s">
        <v>0</v>
      </c>
      <c r="S19" t="s">
        <v>1</v>
      </c>
      <c r="U19">
        <v>94</v>
      </c>
      <c r="V19" t="s">
        <v>0</v>
      </c>
      <c r="W19" t="s">
        <v>1</v>
      </c>
      <c r="Y19">
        <v>62</v>
      </c>
      <c r="Z19" t="s">
        <v>0</v>
      </c>
      <c r="AA19" t="s">
        <v>1</v>
      </c>
    </row>
    <row r="20" spans="1:27" x14ac:dyDescent="0.3">
      <c r="A20" t="s">
        <v>8</v>
      </c>
      <c r="B20">
        <v>3000</v>
      </c>
      <c r="E20" t="s">
        <v>8</v>
      </c>
      <c r="F20">
        <v>1000000</v>
      </c>
      <c r="I20" t="s">
        <v>8</v>
      </c>
      <c r="M20" t="s">
        <v>8</v>
      </c>
      <c r="Q20" t="s">
        <v>8</v>
      </c>
      <c r="U20" t="s">
        <v>8</v>
      </c>
      <c r="Y20" t="s">
        <v>8</v>
      </c>
    </row>
    <row r="21" spans="1:27" x14ac:dyDescent="0.3">
      <c r="B21">
        <f>IF(B2=50,D2,0)</f>
        <v>150000</v>
      </c>
      <c r="C21" s="2">
        <f>IF(C2=50,D2,0)</f>
        <v>0</v>
      </c>
      <c r="F21">
        <f>IF(B2=51,D2,0)</f>
        <v>0</v>
      </c>
      <c r="G21" s="2">
        <f>IF(C2=51,D2,0)</f>
        <v>150000</v>
      </c>
      <c r="J21">
        <f>IF(B2=70,D2,0)</f>
        <v>0</v>
      </c>
      <c r="K21" s="2">
        <f>IF(C2=70,D2,0)</f>
        <v>0</v>
      </c>
      <c r="N21">
        <f>IF(B2=73,D2,0)</f>
        <v>0</v>
      </c>
      <c r="O21" s="2">
        <f>IF(C2=73,D2,0)</f>
        <v>0</v>
      </c>
      <c r="R21">
        <f>IF(B2=71,D2,0)</f>
        <v>0</v>
      </c>
      <c r="S21" s="2">
        <f>IF(C2=71,D2,0)</f>
        <v>0</v>
      </c>
      <c r="V21">
        <f>IF(B2=94,D2,0)</f>
        <v>0</v>
      </c>
      <c r="W21" s="2">
        <f>IF(C2=94,D2,0)</f>
        <v>0</v>
      </c>
      <c r="Z21">
        <f>IF(B2=62,D2,0)</f>
        <v>0</v>
      </c>
      <c r="AA21" s="2">
        <f>IF(C2=62,D2,0)</f>
        <v>0</v>
      </c>
    </row>
    <row r="22" spans="1:27" x14ac:dyDescent="0.3">
      <c r="B22">
        <f t="shared" ref="B22:B35" si="1">IF(B3=50,D3,0)</f>
        <v>0</v>
      </c>
      <c r="C22" s="2">
        <f t="shared" ref="C22:C35" si="2">IF(C3=50,D3,0)</f>
        <v>145000</v>
      </c>
      <c r="F22">
        <f t="shared" ref="F22:F35" si="3">IF(B3=51,D3,0)</f>
        <v>0</v>
      </c>
      <c r="G22" s="2">
        <f t="shared" ref="G22:G35" si="4">IF(C3=51,D3,0)</f>
        <v>0</v>
      </c>
      <c r="J22">
        <f t="shared" ref="J22:J35" si="5">IF(B3=70,D3,0)</f>
        <v>145000</v>
      </c>
      <c r="K22" s="2">
        <f t="shared" ref="K22:K35" si="6">IF(C3=70,D3,0)</f>
        <v>0</v>
      </c>
      <c r="N22">
        <f t="shared" ref="N22:N35" si="7">IF(B3=73,D3,0)</f>
        <v>0</v>
      </c>
      <c r="O22" s="2">
        <f t="shared" ref="O22:O35" si="8">IF(C3=73,D3,0)</f>
        <v>0</v>
      </c>
      <c r="R22">
        <f t="shared" ref="R22:R35" si="9">IF(B3=71,D3,0)</f>
        <v>0</v>
      </c>
      <c r="S22" s="2">
        <f t="shared" ref="S22:S35" si="10">IF(C3=71,D3,0)</f>
        <v>0</v>
      </c>
      <c r="V22">
        <f t="shared" ref="V22:V35" si="11">IF(B3=94,D3,0)</f>
        <v>0</v>
      </c>
      <c r="W22" s="2">
        <f t="shared" ref="W22:W35" si="12">IF(C3=94,D3,0)</f>
        <v>0</v>
      </c>
      <c r="Z22">
        <f t="shared" ref="Z22:Z35" si="13">IF(B3=62,D3,0)</f>
        <v>0</v>
      </c>
      <c r="AA22" s="2">
        <f t="shared" ref="AA22:AA35" si="14">IF(C3=62,D3,0)</f>
        <v>0</v>
      </c>
    </row>
    <row r="23" spans="1:27" x14ac:dyDescent="0.3">
      <c r="B23">
        <f t="shared" si="1"/>
        <v>0</v>
      </c>
      <c r="C23" s="2">
        <f t="shared" si="2"/>
        <v>5000</v>
      </c>
      <c r="F23">
        <f t="shared" si="3"/>
        <v>5000</v>
      </c>
      <c r="G23" s="2">
        <f t="shared" si="4"/>
        <v>0</v>
      </c>
      <c r="J23">
        <f t="shared" si="5"/>
        <v>0</v>
      </c>
      <c r="K23" s="2">
        <f t="shared" si="6"/>
        <v>0</v>
      </c>
      <c r="N23">
        <f t="shared" si="7"/>
        <v>0</v>
      </c>
      <c r="O23" s="2">
        <f t="shared" si="8"/>
        <v>0</v>
      </c>
      <c r="R23">
        <f t="shared" si="9"/>
        <v>0</v>
      </c>
      <c r="S23" s="2">
        <f t="shared" si="10"/>
        <v>0</v>
      </c>
      <c r="V23">
        <f t="shared" si="11"/>
        <v>0</v>
      </c>
      <c r="W23" s="2">
        <f t="shared" si="12"/>
        <v>0</v>
      </c>
      <c r="Z23">
        <f t="shared" si="13"/>
        <v>0</v>
      </c>
      <c r="AA23" s="2">
        <f t="shared" si="14"/>
        <v>0</v>
      </c>
    </row>
    <row r="24" spans="1:27" x14ac:dyDescent="0.3">
      <c r="B24">
        <f t="shared" si="1"/>
        <v>1500</v>
      </c>
      <c r="C24" s="2">
        <f t="shared" si="2"/>
        <v>0</v>
      </c>
      <c r="F24">
        <f t="shared" si="3"/>
        <v>0</v>
      </c>
      <c r="G24" s="2">
        <f t="shared" si="4"/>
        <v>1500</v>
      </c>
      <c r="J24">
        <f t="shared" si="5"/>
        <v>0</v>
      </c>
      <c r="K24" s="2">
        <f t="shared" si="6"/>
        <v>0</v>
      </c>
      <c r="N24">
        <f t="shared" si="7"/>
        <v>0</v>
      </c>
      <c r="O24" s="2">
        <f t="shared" si="8"/>
        <v>0</v>
      </c>
      <c r="R24">
        <f t="shared" si="9"/>
        <v>0</v>
      </c>
      <c r="S24" s="2">
        <f t="shared" si="10"/>
        <v>0</v>
      </c>
      <c r="V24">
        <f t="shared" si="11"/>
        <v>0</v>
      </c>
      <c r="W24" s="2">
        <f t="shared" si="12"/>
        <v>0</v>
      </c>
      <c r="Z24">
        <f t="shared" si="13"/>
        <v>0</v>
      </c>
      <c r="AA24" s="2">
        <f t="shared" si="14"/>
        <v>0</v>
      </c>
    </row>
    <row r="25" spans="1:27" x14ac:dyDescent="0.3">
      <c r="B25">
        <f t="shared" si="1"/>
        <v>30000</v>
      </c>
      <c r="C25" s="2">
        <f t="shared" si="2"/>
        <v>0</v>
      </c>
      <c r="F25">
        <f t="shared" si="3"/>
        <v>0</v>
      </c>
      <c r="G25" s="2">
        <f t="shared" si="4"/>
        <v>30000</v>
      </c>
      <c r="J25">
        <f t="shared" si="5"/>
        <v>0</v>
      </c>
      <c r="K25" s="2">
        <f t="shared" si="6"/>
        <v>0</v>
      </c>
      <c r="N25">
        <f t="shared" si="7"/>
        <v>0</v>
      </c>
      <c r="O25" s="2">
        <f t="shared" si="8"/>
        <v>0</v>
      </c>
      <c r="R25">
        <f t="shared" si="9"/>
        <v>0</v>
      </c>
      <c r="S25" s="2">
        <f t="shared" si="10"/>
        <v>0</v>
      </c>
      <c r="V25">
        <f t="shared" si="11"/>
        <v>0</v>
      </c>
      <c r="W25" s="2">
        <f t="shared" si="12"/>
        <v>0</v>
      </c>
      <c r="Z25">
        <f t="shared" si="13"/>
        <v>0</v>
      </c>
      <c r="AA25" s="2">
        <f t="shared" si="14"/>
        <v>0</v>
      </c>
    </row>
    <row r="26" spans="1:27" x14ac:dyDescent="0.3">
      <c r="B26">
        <f t="shared" si="1"/>
        <v>0</v>
      </c>
      <c r="C26" s="2">
        <f t="shared" si="2"/>
        <v>30000</v>
      </c>
      <c r="F26">
        <f t="shared" si="3"/>
        <v>0</v>
      </c>
      <c r="G26" s="2">
        <f t="shared" si="4"/>
        <v>0</v>
      </c>
      <c r="J26">
        <f t="shared" si="5"/>
        <v>0</v>
      </c>
      <c r="K26" s="2">
        <f t="shared" si="6"/>
        <v>0</v>
      </c>
      <c r="N26">
        <f t="shared" si="7"/>
        <v>30000</v>
      </c>
      <c r="O26" s="2">
        <f t="shared" si="8"/>
        <v>0</v>
      </c>
      <c r="R26">
        <f t="shared" si="9"/>
        <v>0</v>
      </c>
      <c r="S26" s="2">
        <f t="shared" si="10"/>
        <v>0</v>
      </c>
      <c r="V26">
        <f t="shared" si="11"/>
        <v>0</v>
      </c>
      <c r="W26" s="2">
        <f t="shared" si="12"/>
        <v>0</v>
      </c>
      <c r="Z26">
        <f t="shared" si="13"/>
        <v>0</v>
      </c>
      <c r="AA26" s="2">
        <f t="shared" si="14"/>
        <v>0</v>
      </c>
    </row>
    <row r="27" spans="1:27" x14ac:dyDescent="0.3">
      <c r="B27">
        <f t="shared" si="1"/>
        <v>0</v>
      </c>
      <c r="C27" s="2">
        <f t="shared" si="2"/>
        <v>700</v>
      </c>
      <c r="F27">
        <f t="shared" si="3"/>
        <v>0</v>
      </c>
      <c r="G27" s="2">
        <f t="shared" si="4"/>
        <v>0</v>
      </c>
      <c r="J27">
        <f t="shared" si="5"/>
        <v>0</v>
      </c>
      <c r="K27" s="2">
        <f t="shared" si="6"/>
        <v>0</v>
      </c>
      <c r="N27">
        <f t="shared" si="7"/>
        <v>0</v>
      </c>
      <c r="O27" s="2">
        <f t="shared" si="8"/>
        <v>0</v>
      </c>
      <c r="R27">
        <f t="shared" si="9"/>
        <v>700</v>
      </c>
      <c r="S27" s="2">
        <f t="shared" si="10"/>
        <v>0</v>
      </c>
      <c r="V27">
        <f t="shared" si="11"/>
        <v>0</v>
      </c>
      <c r="W27" s="2">
        <f t="shared" si="12"/>
        <v>0</v>
      </c>
      <c r="Z27">
        <f t="shared" si="13"/>
        <v>0</v>
      </c>
      <c r="AA27" s="2">
        <f t="shared" si="14"/>
        <v>0</v>
      </c>
    </row>
    <row r="28" spans="1:27" x14ac:dyDescent="0.3">
      <c r="B28">
        <f t="shared" si="1"/>
        <v>0</v>
      </c>
      <c r="C28" s="2">
        <f t="shared" si="2"/>
        <v>600</v>
      </c>
      <c r="F28">
        <f t="shared" si="3"/>
        <v>0</v>
      </c>
      <c r="G28" s="2">
        <f t="shared" si="4"/>
        <v>0</v>
      </c>
      <c r="J28">
        <f t="shared" si="5"/>
        <v>0</v>
      </c>
      <c r="K28" s="2">
        <f t="shared" si="6"/>
        <v>0</v>
      </c>
      <c r="N28">
        <f t="shared" si="7"/>
        <v>0</v>
      </c>
      <c r="O28" s="2">
        <f t="shared" si="8"/>
        <v>0</v>
      </c>
      <c r="R28">
        <f t="shared" si="9"/>
        <v>600</v>
      </c>
      <c r="S28" s="2">
        <f t="shared" si="10"/>
        <v>0</v>
      </c>
      <c r="V28">
        <f t="shared" si="11"/>
        <v>0</v>
      </c>
      <c r="W28" s="2">
        <f t="shared" si="12"/>
        <v>0</v>
      </c>
      <c r="Z28">
        <f t="shared" si="13"/>
        <v>0</v>
      </c>
      <c r="AA28" s="2">
        <f t="shared" si="14"/>
        <v>0</v>
      </c>
    </row>
    <row r="29" spans="1:27" x14ac:dyDescent="0.3">
      <c r="B29">
        <f t="shared" si="1"/>
        <v>15000</v>
      </c>
      <c r="C29" s="2">
        <f t="shared" si="2"/>
        <v>0</v>
      </c>
      <c r="F29">
        <f t="shared" si="3"/>
        <v>0</v>
      </c>
      <c r="G29" s="2">
        <f t="shared" si="4"/>
        <v>0</v>
      </c>
      <c r="J29">
        <f t="shared" si="5"/>
        <v>0</v>
      </c>
      <c r="K29" s="2">
        <f t="shared" si="6"/>
        <v>0</v>
      </c>
      <c r="N29">
        <f t="shared" si="7"/>
        <v>0</v>
      </c>
      <c r="O29" s="2">
        <f t="shared" si="8"/>
        <v>15000</v>
      </c>
      <c r="R29">
        <f t="shared" si="9"/>
        <v>0</v>
      </c>
      <c r="S29" s="2">
        <f t="shared" si="10"/>
        <v>0</v>
      </c>
      <c r="V29">
        <f t="shared" si="11"/>
        <v>0</v>
      </c>
      <c r="W29" s="2">
        <f t="shared" si="12"/>
        <v>0</v>
      </c>
      <c r="Z29">
        <f t="shared" si="13"/>
        <v>0</v>
      </c>
      <c r="AA29" s="2">
        <f t="shared" si="14"/>
        <v>0</v>
      </c>
    </row>
    <row r="30" spans="1:27" x14ac:dyDescent="0.3">
      <c r="B30">
        <f t="shared" si="1"/>
        <v>0</v>
      </c>
      <c r="C30" s="2">
        <f t="shared" si="2"/>
        <v>7000</v>
      </c>
      <c r="F30">
        <f t="shared" si="3"/>
        <v>0</v>
      </c>
      <c r="G30" s="2">
        <f t="shared" si="4"/>
        <v>0</v>
      </c>
      <c r="J30">
        <f t="shared" si="5"/>
        <v>0</v>
      </c>
      <c r="K30" s="2">
        <f t="shared" si="6"/>
        <v>0</v>
      </c>
      <c r="N30">
        <f t="shared" si="7"/>
        <v>0</v>
      </c>
      <c r="O30" s="2">
        <f t="shared" si="8"/>
        <v>0</v>
      </c>
      <c r="R30">
        <f t="shared" si="9"/>
        <v>7000</v>
      </c>
      <c r="S30" s="2">
        <f t="shared" si="10"/>
        <v>0</v>
      </c>
      <c r="V30">
        <f t="shared" si="11"/>
        <v>0</v>
      </c>
      <c r="W30" s="2">
        <f t="shared" si="12"/>
        <v>0</v>
      </c>
      <c r="Z30">
        <f t="shared" si="13"/>
        <v>0</v>
      </c>
      <c r="AA30" s="2">
        <f t="shared" si="14"/>
        <v>0</v>
      </c>
    </row>
    <row r="31" spans="1:27" x14ac:dyDescent="0.3">
      <c r="B31">
        <f t="shared" si="1"/>
        <v>0</v>
      </c>
      <c r="C31" s="2">
        <f t="shared" si="2"/>
        <v>500</v>
      </c>
      <c r="F31">
        <f t="shared" si="3"/>
        <v>0</v>
      </c>
      <c r="G31" s="2">
        <f t="shared" si="4"/>
        <v>0</v>
      </c>
      <c r="J31">
        <f t="shared" si="5"/>
        <v>0</v>
      </c>
      <c r="K31" s="2">
        <f t="shared" si="6"/>
        <v>0</v>
      </c>
      <c r="N31">
        <f t="shared" si="7"/>
        <v>0</v>
      </c>
      <c r="O31" s="2">
        <f t="shared" si="8"/>
        <v>0</v>
      </c>
      <c r="R31">
        <f t="shared" si="9"/>
        <v>0</v>
      </c>
      <c r="S31" s="2">
        <f t="shared" si="10"/>
        <v>0</v>
      </c>
      <c r="V31">
        <f t="shared" si="11"/>
        <v>500</v>
      </c>
      <c r="W31" s="2">
        <f t="shared" si="12"/>
        <v>0</v>
      </c>
      <c r="Z31">
        <f t="shared" si="13"/>
        <v>0</v>
      </c>
      <c r="AA31" s="2">
        <f t="shared" si="14"/>
        <v>0</v>
      </c>
    </row>
    <row r="32" spans="1:27" x14ac:dyDescent="0.3">
      <c r="B32">
        <f t="shared" si="1"/>
        <v>0</v>
      </c>
      <c r="C32" s="2">
        <f t="shared" si="2"/>
        <v>0</v>
      </c>
      <c r="F32">
        <f t="shared" si="3"/>
        <v>600000</v>
      </c>
      <c r="G32" s="2">
        <f t="shared" si="4"/>
        <v>0</v>
      </c>
      <c r="J32">
        <f t="shared" si="5"/>
        <v>0</v>
      </c>
      <c r="K32" s="2">
        <f t="shared" si="6"/>
        <v>0</v>
      </c>
      <c r="N32">
        <f t="shared" si="7"/>
        <v>0</v>
      </c>
      <c r="O32" s="2">
        <f t="shared" si="8"/>
        <v>0</v>
      </c>
      <c r="R32">
        <f t="shared" si="9"/>
        <v>0</v>
      </c>
      <c r="S32" s="2">
        <f t="shared" si="10"/>
        <v>0</v>
      </c>
      <c r="V32">
        <f t="shared" si="11"/>
        <v>0</v>
      </c>
      <c r="W32" s="2">
        <f t="shared" si="12"/>
        <v>0</v>
      </c>
      <c r="Z32">
        <f t="shared" si="13"/>
        <v>0</v>
      </c>
      <c r="AA32" s="2">
        <f t="shared" si="14"/>
        <v>600000</v>
      </c>
    </row>
    <row r="33" spans="1:27" x14ac:dyDescent="0.3">
      <c r="B33">
        <f t="shared" si="1"/>
        <v>0</v>
      </c>
      <c r="C33" s="2">
        <f t="shared" si="2"/>
        <v>0</v>
      </c>
      <c r="F33">
        <f t="shared" si="3"/>
        <v>0</v>
      </c>
      <c r="G33" s="2">
        <f t="shared" si="4"/>
        <v>200000</v>
      </c>
      <c r="J33">
        <f t="shared" si="5"/>
        <v>200000</v>
      </c>
      <c r="K33" s="2">
        <f t="shared" si="6"/>
        <v>0</v>
      </c>
      <c r="N33">
        <f t="shared" si="7"/>
        <v>0</v>
      </c>
      <c r="O33" s="2">
        <f t="shared" si="8"/>
        <v>0</v>
      </c>
      <c r="R33">
        <f t="shared" si="9"/>
        <v>0</v>
      </c>
      <c r="S33" s="2">
        <f t="shared" si="10"/>
        <v>0</v>
      </c>
      <c r="V33">
        <f t="shared" si="11"/>
        <v>0</v>
      </c>
      <c r="W33" s="2">
        <f t="shared" si="12"/>
        <v>0</v>
      </c>
      <c r="Z33">
        <f t="shared" si="13"/>
        <v>0</v>
      </c>
      <c r="AA33" s="2">
        <f t="shared" si="14"/>
        <v>0</v>
      </c>
    </row>
    <row r="34" spans="1:27" x14ac:dyDescent="0.3">
      <c r="B34">
        <f t="shared" si="1"/>
        <v>0</v>
      </c>
      <c r="C34" s="2">
        <f t="shared" si="2"/>
        <v>0</v>
      </c>
      <c r="F34">
        <f t="shared" si="3"/>
        <v>20000</v>
      </c>
      <c r="G34" s="2">
        <f t="shared" si="4"/>
        <v>0</v>
      </c>
      <c r="J34">
        <f t="shared" si="5"/>
        <v>0</v>
      </c>
      <c r="K34" s="2">
        <f t="shared" si="6"/>
        <v>0</v>
      </c>
      <c r="N34">
        <f t="shared" si="7"/>
        <v>0</v>
      </c>
      <c r="O34" s="2">
        <f t="shared" si="8"/>
        <v>0</v>
      </c>
      <c r="R34">
        <f t="shared" si="9"/>
        <v>0</v>
      </c>
      <c r="S34" s="2">
        <f t="shared" si="10"/>
        <v>0</v>
      </c>
      <c r="V34">
        <f t="shared" si="11"/>
        <v>0</v>
      </c>
      <c r="W34" s="2">
        <f t="shared" si="12"/>
        <v>0</v>
      </c>
      <c r="Z34">
        <f t="shared" si="13"/>
        <v>0</v>
      </c>
      <c r="AA34" s="2">
        <f t="shared" si="14"/>
        <v>0</v>
      </c>
    </row>
    <row r="35" spans="1:27" x14ac:dyDescent="0.3">
      <c r="B35">
        <f t="shared" si="1"/>
        <v>0</v>
      </c>
      <c r="C35" s="2">
        <f t="shared" si="2"/>
        <v>0</v>
      </c>
      <c r="F35">
        <f t="shared" si="3"/>
        <v>0</v>
      </c>
      <c r="G35" s="2">
        <f t="shared" si="4"/>
        <v>150000</v>
      </c>
      <c r="J35">
        <f t="shared" si="5"/>
        <v>0</v>
      </c>
      <c r="K35" s="2">
        <f t="shared" si="6"/>
        <v>0</v>
      </c>
      <c r="N35">
        <f t="shared" si="7"/>
        <v>0</v>
      </c>
      <c r="O35" s="2">
        <f t="shared" si="8"/>
        <v>0</v>
      </c>
      <c r="R35">
        <f t="shared" si="9"/>
        <v>0</v>
      </c>
      <c r="S35" s="2">
        <f t="shared" si="10"/>
        <v>0</v>
      </c>
      <c r="V35">
        <f t="shared" si="11"/>
        <v>0</v>
      </c>
      <c r="W35" s="2">
        <f t="shared" si="12"/>
        <v>0</v>
      </c>
      <c r="Z35">
        <f t="shared" si="13"/>
        <v>0</v>
      </c>
      <c r="AA35" s="2">
        <f t="shared" si="14"/>
        <v>0</v>
      </c>
    </row>
    <row r="36" spans="1:27" x14ac:dyDescent="0.3">
      <c r="B36" s="3">
        <f>SUM(B21:B34)</f>
        <v>196500</v>
      </c>
      <c r="C36">
        <f>SUM(C21:C34)</f>
        <v>188800</v>
      </c>
      <c r="F36" s="3">
        <f>SUM(F21:F35)</f>
        <v>625000</v>
      </c>
      <c r="G36">
        <f>SUM(G21:G34)</f>
        <v>381500</v>
      </c>
      <c r="J36" s="3">
        <f>SUM(J20:J35)</f>
        <v>345000</v>
      </c>
      <c r="K36">
        <f>SUM(K21:K34)</f>
        <v>0</v>
      </c>
      <c r="N36" s="3">
        <f>SUM(N20:N35)</f>
        <v>30000</v>
      </c>
      <c r="O36">
        <f>SUM(O21:O34)</f>
        <v>15000</v>
      </c>
      <c r="R36" s="3">
        <f>SUM(R20:R35)</f>
        <v>8300</v>
      </c>
      <c r="S36">
        <f>SUM(S21:S34)</f>
        <v>0</v>
      </c>
      <c r="V36" s="3">
        <f>SUM(V20:V35)</f>
        <v>500</v>
      </c>
      <c r="W36">
        <f>SUM(W21:W34)</f>
        <v>0</v>
      </c>
      <c r="Z36" s="3">
        <f>SUM(Z20:Z35)</f>
        <v>0</v>
      </c>
      <c r="AA36">
        <f>SUM(AA21:AA34)</f>
        <v>600000</v>
      </c>
    </row>
    <row r="37" spans="1:27" x14ac:dyDescent="0.3">
      <c r="B37">
        <f>B36-C36+B20</f>
        <v>10700</v>
      </c>
      <c r="F37">
        <f>F36-G36+F20</f>
        <v>1243500</v>
      </c>
      <c r="J37">
        <f>J36-K36+J20</f>
        <v>345000</v>
      </c>
      <c r="N37">
        <f>N36-O36+N20</f>
        <v>15000</v>
      </c>
      <c r="R37">
        <f>R36-S36+R20</f>
        <v>8300</v>
      </c>
      <c r="V37">
        <f>V36-W36+V20</f>
        <v>500</v>
      </c>
      <c r="Z37">
        <f>Z36-AA36+Z20</f>
        <v>-600000</v>
      </c>
    </row>
    <row r="40" spans="1:27" x14ac:dyDescent="0.3">
      <c r="A40">
        <v>60</v>
      </c>
      <c r="B40" t="s">
        <v>0</v>
      </c>
      <c r="C40" t="s">
        <v>1</v>
      </c>
      <c r="E40">
        <v>75</v>
      </c>
      <c r="F40" t="s">
        <v>0</v>
      </c>
      <c r="G40" t="s">
        <v>1</v>
      </c>
    </row>
    <row r="41" spans="1:27" x14ac:dyDescent="0.3">
      <c r="A41" t="s">
        <v>8</v>
      </c>
      <c r="E41" t="s">
        <v>8</v>
      </c>
    </row>
    <row r="42" spans="1:27" x14ac:dyDescent="0.3">
      <c r="B42">
        <f>IF(B2=60,D2,0)</f>
        <v>0</v>
      </c>
      <c r="C42" s="2">
        <f>IF(C2=60,D2,0)</f>
        <v>0</v>
      </c>
      <c r="F42">
        <f>IF(B2=75,D2,0)</f>
        <v>0</v>
      </c>
      <c r="G42" s="2">
        <f>IF(C2=75,D2,0)</f>
        <v>0</v>
      </c>
    </row>
    <row r="43" spans="1:27" x14ac:dyDescent="0.3">
      <c r="B43">
        <f t="shared" ref="B43:B56" si="15">IF(B3=60,D3,0)</f>
        <v>0</v>
      </c>
      <c r="C43" s="2">
        <f t="shared" ref="C43:C56" si="16">IF(C3=60,D3,0)</f>
        <v>0</v>
      </c>
      <c r="F43">
        <f t="shared" ref="F43:F56" si="17">IF(B3=75,D3,0)</f>
        <v>0</v>
      </c>
      <c r="G43" s="2">
        <f t="shared" ref="G43:G56" si="18">IF(C3=75,D3,0)</f>
        <v>0</v>
      </c>
      <c r="L43" s="9"/>
    </row>
    <row r="44" spans="1:27" x14ac:dyDescent="0.3">
      <c r="B44">
        <f t="shared" si="15"/>
        <v>0</v>
      </c>
      <c r="C44" s="2">
        <f t="shared" si="16"/>
        <v>0</v>
      </c>
      <c r="F44">
        <f t="shared" si="17"/>
        <v>0</v>
      </c>
      <c r="G44" s="2">
        <f t="shared" si="18"/>
        <v>0</v>
      </c>
      <c r="L44" s="9"/>
    </row>
    <row r="45" spans="1:27" x14ac:dyDescent="0.3">
      <c r="B45">
        <f t="shared" si="15"/>
        <v>0</v>
      </c>
      <c r="C45" s="2">
        <f t="shared" si="16"/>
        <v>0</v>
      </c>
      <c r="F45">
        <f t="shared" si="17"/>
        <v>0</v>
      </c>
      <c r="G45" s="2">
        <f t="shared" si="18"/>
        <v>0</v>
      </c>
      <c r="L45" s="9"/>
    </row>
    <row r="46" spans="1:27" x14ac:dyDescent="0.3">
      <c r="B46">
        <f t="shared" si="15"/>
        <v>0</v>
      </c>
      <c r="C46" s="2">
        <f t="shared" si="16"/>
        <v>0</v>
      </c>
      <c r="F46">
        <f t="shared" si="17"/>
        <v>0</v>
      </c>
      <c r="G46" s="2">
        <f t="shared" si="18"/>
        <v>0</v>
      </c>
      <c r="L46" s="9"/>
    </row>
    <row r="47" spans="1:27" x14ac:dyDescent="0.3">
      <c r="B47">
        <f t="shared" si="15"/>
        <v>0</v>
      </c>
      <c r="C47" s="2">
        <f t="shared" si="16"/>
        <v>0</v>
      </c>
      <c r="F47">
        <f t="shared" si="17"/>
        <v>0</v>
      </c>
      <c r="G47" s="2">
        <f t="shared" si="18"/>
        <v>0</v>
      </c>
      <c r="L47" s="9"/>
    </row>
    <row r="48" spans="1:27" x14ac:dyDescent="0.3">
      <c r="B48">
        <f t="shared" si="15"/>
        <v>0</v>
      </c>
      <c r="C48" s="2">
        <f t="shared" si="16"/>
        <v>0</v>
      </c>
      <c r="F48">
        <f t="shared" si="17"/>
        <v>0</v>
      </c>
      <c r="G48" s="2">
        <f t="shared" si="18"/>
        <v>0</v>
      </c>
      <c r="L48" s="9"/>
    </row>
    <row r="49" spans="1:12" x14ac:dyDescent="0.3">
      <c r="B49">
        <f t="shared" si="15"/>
        <v>0</v>
      </c>
      <c r="C49" s="2">
        <f t="shared" si="16"/>
        <v>0</v>
      </c>
      <c r="F49">
        <f t="shared" si="17"/>
        <v>0</v>
      </c>
      <c r="G49" s="2">
        <f t="shared" si="18"/>
        <v>0</v>
      </c>
      <c r="L49" s="9"/>
    </row>
    <row r="50" spans="1:12" x14ac:dyDescent="0.3">
      <c r="B50">
        <f t="shared" si="15"/>
        <v>0</v>
      </c>
      <c r="C50" s="2">
        <f t="shared" si="16"/>
        <v>0</v>
      </c>
      <c r="F50">
        <f t="shared" si="17"/>
        <v>0</v>
      </c>
      <c r="G50" s="2">
        <f t="shared" si="18"/>
        <v>0</v>
      </c>
      <c r="L50" s="9"/>
    </row>
    <row r="51" spans="1:12" x14ac:dyDescent="0.3">
      <c r="B51">
        <f t="shared" si="15"/>
        <v>0</v>
      </c>
      <c r="C51" s="2">
        <f t="shared" si="16"/>
        <v>0</v>
      </c>
      <c r="F51">
        <f t="shared" si="17"/>
        <v>0</v>
      </c>
      <c r="G51" s="2">
        <f t="shared" si="18"/>
        <v>0</v>
      </c>
      <c r="L51" s="9"/>
    </row>
    <row r="52" spans="1:12" x14ac:dyDescent="0.3">
      <c r="B52">
        <f t="shared" si="15"/>
        <v>0</v>
      </c>
      <c r="C52" s="2">
        <f t="shared" si="16"/>
        <v>0</v>
      </c>
      <c r="F52">
        <f t="shared" si="17"/>
        <v>0</v>
      </c>
      <c r="G52" s="2">
        <f t="shared" si="18"/>
        <v>0</v>
      </c>
    </row>
    <row r="53" spans="1:12" x14ac:dyDescent="0.3">
      <c r="B53">
        <f t="shared" si="15"/>
        <v>0</v>
      </c>
      <c r="C53" s="2">
        <f t="shared" si="16"/>
        <v>0</v>
      </c>
      <c r="F53">
        <f t="shared" si="17"/>
        <v>0</v>
      </c>
      <c r="G53" s="2">
        <f t="shared" si="18"/>
        <v>0</v>
      </c>
    </row>
    <row r="54" spans="1:12" x14ac:dyDescent="0.3">
      <c r="B54">
        <f t="shared" si="15"/>
        <v>0</v>
      </c>
      <c r="C54" s="2">
        <f t="shared" si="16"/>
        <v>0</v>
      </c>
      <c r="F54">
        <f t="shared" si="17"/>
        <v>0</v>
      </c>
      <c r="G54" s="2">
        <f t="shared" si="18"/>
        <v>0</v>
      </c>
    </row>
    <row r="55" spans="1:12" x14ac:dyDescent="0.3">
      <c r="B55">
        <f t="shared" si="15"/>
        <v>0</v>
      </c>
      <c r="C55" s="2">
        <f t="shared" si="16"/>
        <v>0</v>
      </c>
      <c r="F55">
        <f t="shared" si="17"/>
        <v>0</v>
      </c>
      <c r="G55" s="2">
        <f t="shared" si="18"/>
        <v>20000</v>
      </c>
    </row>
    <row r="56" spans="1:12" x14ac:dyDescent="0.3">
      <c r="B56">
        <f t="shared" si="15"/>
        <v>150000</v>
      </c>
      <c r="C56" s="2">
        <f t="shared" si="16"/>
        <v>0</v>
      </c>
      <c r="F56">
        <f t="shared" si="17"/>
        <v>0</v>
      </c>
      <c r="G56" s="2">
        <f t="shared" si="18"/>
        <v>0</v>
      </c>
    </row>
    <row r="57" spans="1:12" x14ac:dyDescent="0.3">
      <c r="B57" s="3">
        <f>SUM(B41:B56)</f>
        <v>150000</v>
      </c>
      <c r="C57">
        <f>SUM(C42:C55)</f>
        <v>0</v>
      </c>
      <c r="F57" s="3">
        <f>SUM(F41:F55)</f>
        <v>0</v>
      </c>
      <c r="G57">
        <f>SUM(G42:G55)</f>
        <v>20000</v>
      </c>
    </row>
    <row r="58" spans="1:12" x14ac:dyDescent="0.3">
      <c r="B58">
        <f>B57-C57+B41</f>
        <v>150000</v>
      </c>
      <c r="F58">
        <f>F57-G57+F41</f>
        <v>-20000</v>
      </c>
    </row>
    <row r="61" spans="1:12" x14ac:dyDescent="0.3">
      <c r="A61" s="8" t="s">
        <v>9</v>
      </c>
      <c r="B61" s="30" t="s">
        <v>10</v>
      </c>
      <c r="C61" s="30"/>
      <c r="D61" s="28" t="s">
        <v>11</v>
      </c>
      <c r="E61" s="29"/>
      <c r="F61" s="28" t="s">
        <v>12</v>
      </c>
      <c r="G61" s="29"/>
    </row>
    <row r="62" spans="1:12" x14ac:dyDescent="0.3">
      <c r="A62" s="8" t="s">
        <v>13</v>
      </c>
      <c r="B62" s="8" t="s">
        <v>14</v>
      </c>
      <c r="C62" s="8" t="s">
        <v>15</v>
      </c>
      <c r="D62" s="12" t="s">
        <v>14</v>
      </c>
      <c r="E62" s="10" t="s">
        <v>15</v>
      </c>
      <c r="F62" s="12" t="s">
        <v>14</v>
      </c>
      <c r="G62" s="10" t="s">
        <v>15</v>
      </c>
    </row>
    <row r="63" spans="1:12" x14ac:dyDescent="0.3">
      <c r="A63" s="9">
        <v>50</v>
      </c>
      <c r="B63" s="9">
        <f>B20</f>
        <v>3000</v>
      </c>
      <c r="C63" s="9"/>
      <c r="D63" s="13">
        <f>B36</f>
        <v>196500</v>
      </c>
      <c r="E63" s="11">
        <f>C36</f>
        <v>188800</v>
      </c>
      <c r="F63" s="13">
        <f>D63+B63-E63</f>
        <v>10700</v>
      </c>
      <c r="G63" s="11"/>
    </row>
    <row r="64" spans="1:12" x14ac:dyDescent="0.3">
      <c r="A64" s="9">
        <v>51</v>
      </c>
      <c r="B64" s="9">
        <f>F20</f>
        <v>1000000</v>
      </c>
      <c r="C64" s="9"/>
      <c r="D64" s="13">
        <f>F36</f>
        <v>625000</v>
      </c>
      <c r="E64" s="11">
        <f>G36</f>
        <v>381500</v>
      </c>
      <c r="F64" s="13">
        <f>D64+B64-E64</f>
        <v>1243500</v>
      </c>
      <c r="G64" s="11"/>
    </row>
    <row r="65" spans="1:7" x14ac:dyDescent="0.3">
      <c r="A65" s="9">
        <v>70</v>
      </c>
      <c r="B65" s="9"/>
      <c r="C65" s="9"/>
      <c r="D65" s="13">
        <f>J36</f>
        <v>345000</v>
      </c>
      <c r="E65" s="11">
        <f>K36</f>
        <v>0</v>
      </c>
      <c r="F65" s="13">
        <f t="shared" ref="F65:F70" si="19">D65+B65-E65</f>
        <v>345000</v>
      </c>
      <c r="G65" s="11"/>
    </row>
    <row r="66" spans="1:7" x14ac:dyDescent="0.3">
      <c r="A66" s="9">
        <v>73</v>
      </c>
      <c r="B66" s="9"/>
      <c r="C66" s="9"/>
      <c r="D66" s="13">
        <f>N36</f>
        <v>30000</v>
      </c>
      <c r="E66" s="11">
        <f>O36</f>
        <v>15000</v>
      </c>
      <c r="F66" s="13">
        <f t="shared" si="19"/>
        <v>15000</v>
      </c>
      <c r="G66" s="11"/>
    </row>
    <row r="67" spans="1:7" x14ac:dyDescent="0.3">
      <c r="A67" s="9">
        <v>71</v>
      </c>
      <c r="B67" s="9"/>
      <c r="C67" s="9"/>
      <c r="D67" s="13">
        <f>R36</f>
        <v>8300</v>
      </c>
      <c r="E67" s="11">
        <f>S36</f>
        <v>0</v>
      </c>
      <c r="F67" s="13">
        <f t="shared" si="19"/>
        <v>8300</v>
      </c>
      <c r="G67" s="11"/>
    </row>
    <row r="68" spans="1:7" x14ac:dyDescent="0.3">
      <c r="A68" s="9">
        <v>94</v>
      </c>
      <c r="B68" s="9"/>
      <c r="C68" s="9"/>
      <c r="D68" s="13">
        <f>V36</f>
        <v>500</v>
      </c>
      <c r="E68" s="11">
        <f>W36</f>
        <v>0</v>
      </c>
      <c r="F68" s="13">
        <f t="shared" si="19"/>
        <v>500</v>
      </c>
      <c r="G68" s="11"/>
    </row>
    <row r="69" spans="1:7" x14ac:dyDescent="0.3">
      <c r="A69" s="9">
        <v>62</v>
      </c>
      <c r="B69" s="9"/>
      <c r="C69" s="9"/>
      <c r="D69" s="13">
        <f>Z36</f>
        <v>0</v>
      </c>
      <c r="E69" s="11">
        <f>AA36</f>
        <v>600000</v>
      </c>
      <c r="F69" s="13"/>
      <c r="G69" s="11">
        <f>E69</f>
        <v>600000</v>
      </c>
    </row>
    <row r="70" spans="1:7" x14ac:dyDescent="0.3">
      <c r="A70" s="9">
        <v>60</v>
      </c>
      <c r="B70" s="9"/>
      <c r="C70" s="9"/>
      <c r="D70" s="13">
        <f>B57</f>
        <v>150000</v>
      </c>
      <c r="E70" s="11">
        <f>C57</f>
        <v>0</v>
      </c>
      <c r="F70" s="13">
        <f t="shared" si="19"/>
        <v>150000</v>
      </c>
      <c r="G70" s="11"/>
    </row>
    <row r="71" spans="1:7" x14ac:dyDescent="0.3">
      <c r="A71" s="9">
        <v>75</v>
      </c>
      <c r="B71" s="9"/>
      <c r="C71" s="9"/>
      <c r="D71" s="13">
        <f>F57</f>
        <v>0</v>
      </c>
      <c r="E71" s="11">
        <f>G57</f>
        <v>20000</v>
      </c>
      <c r="F71" s="13"/>
      <c r="G71" s="11">
        <f>E71</f>
        <v>20000</v>
      </c>
    </row>
    <row r="72" spans="1:7" x14ac:dyDescent="0.3">
      <c r="A72" s="9"/>
      <c r="B72" s="9"/>
      <c r="C72" s="9"/>
      <c r="D72" s="13"/>
      <c r="E72" s="11"/>
      <c r="F72" s="13"/>
      <c r="G72" s="11"/>
    </row>
    <row r="73" spans="1:7" x14ac:dyDescent="0.3">
      <c r="A73" s="9"/>
      <c r="B73" s="9"/>
      <c r="C73" s="9"/>
      <c r="D73" s="13"/>
      <c r="E73" s="11"/>
      <c r="F73" s="13"/>
      <c r="G73" s="11"/>
    </row>
    <row r="74" spans="1:7" x14ac:dyDescent="0.3">
      <c r="A74" s="9"/>
      <c r="B74" s="9"/>
      <c r="C74" s="9"/>
      <c r="D74" s="13"/>
      <c r="E74" s="11"/>
      <c r="F74" s="13"/>
      <c r="G74" s="11"/>
    </row>
    <row r="75" spans="1:7" x14ac:dyDescent="0.3">
      <c r="A75" s="7"/>
      <c r="B75" s="7"/>
      <c r="C75" s="7"/>
      <c r="D75" s="5">
        <f>SUM(D63:D71)</f>
        <v>1355300</v>
      </c>
      <c r="E75" s="5">
        <f>SUM(E63:E71)</f>
        <v>1205300</v>
      </c>
      <c r="F75" s="5">
        <f>SUM(F63:F70)</f>
        <v>1773000</v>
      </c>
      <c r="G75" s="7">
        <f>SUM(G63:G71)</f>
        <v>620000</v>
      </c>
    </row>
  </sheetData>
  <mergeCells count="3">
    <mergeCell ref="F61:G61"/>
    <mergeCell ref="B61:C61"/>
    <mergeCell ref="D61:E6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5C7B9-0B5F-48EB-83E4-2BCC1C541696}">
  <dimension ref="A2:Q36"/>
  <sheetViews>
    <sheetView tabSelected="1" zoomScale="85" zoomScaleNormal="85" workbookViewId="0">
      <selection activeCell="W14" sqref="W14"/>
    </sheetView>
  </sheetViews>
  <sheetFormatPr defaultRowHeight="14.4" x14ac:dyDescent="0.3"/>
  <sheetData>
    <row r="2" spans="1:17" x14ac:dyDescent="0.3">
      <c r="A2" s="1">
        <v>1</v>
      </c>
      <c r="B2" s="4">
        <v>50</v>
      </c>
      <c r="C2" s="4">
        <v>51</v>
      </c>
      <c r="D2" s="4">
        <v>150000</v>
      </c>
      <c r="E2">
        <v>7</v>
      </c>
    </row>
    <row r="3" spans="1:17" x14ac:dyDescent="0.3">
      <c r="A3" s="1">
        <f>A2+1</f>
        <v>2</v>
      </c>
      <c r="B3" s="4">
        <v>70</v>
      </c>
      <c r="C3" s="4">
        <v>50</v>
      </c>
      <c r="D3" s="4">
        <v>145000</v>
      </c>
      <c r="E3">
        <f>E2+1</f>
        <v>8</v>
      </c>
    </row>
    <row r="4" spans="1:17" x14ac:dyDescent="0.3">
      <c r="A4" s="1">
        <f t="shared" ref="A4:A16" si="0">A3+1</f>
        <v>3</v>
      </c>
      <c r="B4" s="4">
        <v>51</v>
      </c>
      <c r="C4" s="4">
        <v>50</v>
      </c>
      <c r="D4" s="4">
        <v>5000</v>
      </c>
      <c r="E4" s="4">
        <f t="shared" ref="E4:E16" si="1">E3+1</f>
        <v>9</v>
      </c>
    </row>
    <row r="5" spans="1:17" x14ac:dyDescent="0.3">
      <c r="A5" s="1">
        <f t="shared" si="0"/>
        <v>4</v>
      </c>
      <c r="B5" s="4">
        <v>50</v>
      </c>
      <c r="C5" s="4">
        <v>51</v>
      </c>
      <c r="D5" s="4">
        <v>1500</v>
      </c>
      <c r="E5" s="4">
        <f t="shared" si="1"/>
        <v>10</v>
      </c>
    </row>
    <row r="6" spans="1:17" x14ac:dyDescent="0.3">
      <c r="A6" s="1">
        <f t="shared" si="0"/>
        <v>5</v>
      </c>
      <c r="B6" s="4">
        <v>50</v>
      </c>
      <c r="C6" s="4">
        <v>51</v>
      </c>
      <c r="D6" s="4">
        <v>30000</v>
      </c>
      <c r="E6" s="4">
        <f t="shared" si="1"/>
        <v>11</v>
      </c>
    </row>
    <row r="7" spans="1:17" x14ac:dyDescent="0.3">
      <c r="A7" s="1">
        <f t="shared" si="0"/>
        <v>6</v>
      </c>
      <c r="B7" s="4">
        <v>73</v>
      </c>
      <c r="C7" s="4">
        <v>50</v>
      </c>
      <c r="D7" s="4">
        <v>30000</v>
      </c>
      <c r="E7" s="4">
        <f t="shared" si="1"/>
        <v>12</v>
      </c>
    </row>
    <row r="8" spans="1:17" x14ac:dyDescent="0.3">
      <c r="A8" s="1">
        <f t="shared" si="0"/>
        <v>7</v>
      </c>
      <c r="B8" s="4">
        <v>71</v>
      </c>
      <c r="C8" s="4">
        <v>50</v>
      </c>
      <c r="D8" s="4">
        <v>700</v>
      </c>
      <c r="E8" s="4">
        <f t="shared" si="1"/>
        <v>13</v>
      </c>
      <c r="I8" s="4"/>
      <c r="J8" s="4"/>
      <c r="K8" s="4"/>
      <c r="L8" s="4"/>
      <c r="M8" s="4"/>
      <c r="N8" s="4"/>
      <c r="O8" s="4"/>
      <c r="P8" s="4"/>
      <c r="Q8" s="4"/>
    </row>
    <row r="9" spans="1:17" x14ac:dyDescent="0.3">
      <c r="A9" s="1">
        <f t="shared" si="0"/>
        <v>8</v>
      </c>
      <c r="B9" s="4">
        <v>71</v>
      </c>
      <c r="C9" s="4">
        <v>50</v>
      </c>
      <c r="D9" s="4">
        <v>600</v>
      </c>
      <c r="E9" s="4">
        <f t="shared" si="1"/>
        <v>14</v>
      </c>
    </row>
    <row r="10" spans="1:17" x14ac:dyDescent="0.3">
      <c r="A10" s="1">
        <f t="shared" si="0"/>
        <v>9</v>
      </c>
      <c r="B10" s="4">
        <v>50</v>
      </c>
      <c r="C10" s="4">
        <v>73</v>
      </c>
      <c r="D10" s="4">
        <v>15000</v>
      </c>
      <c r="E10" s="4">
        <f t="shared" si="1"/>
        <v>15</v>
      </c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3">
      <c r="A11" s="1">
        <f t="shared" si="0"/>
        <v>10</v>
      </c>
      <c r="B11" s="4">
        <v>71</v>
      </c>
      <c r="C11" s="4">
        <v>50</v>
      </c>
      <c r="D11" s="4">
        <v>7000</v>
      </c>
      <c r="E11" s="4">
        <f t="shared" si="1"/>
        <v>16</v>
      </c>
    </row>
    <row r="12" spans="1:17" x14ac:dyDescent="0.3">
      <c r="A12" s="1">
        <f t="shared" si="0"/>
        <v>11</v>
      </c>
      <c r="B12" s="4">
        <v>94</v>
      </c>
      <c r="C12" s="4">
        <v>50</v>
      </c>
      <c r="D12" s="4">
        <v>500</v>
      </c>
      <c r="E12" s="4">
        <f t="shared" si="1"/>
        <v>17</v>
      </c>
    </row>
    <row r="13" spans="1:17" x14ac:dyDescent="0.3">
      <c r="A13" s="1">
        <f t="shared" si="0"/>
        <v>12</v>
      </c>
      <c r="B13" s="4">
        <v>51</v>
      </c>
      <c r="C13" s="4">
        <v>62</v>
      </c>
      <c r="D13" s="4">
        <v>600000</v>
      </c>
      <c r="E13" s="4">
        <f t="shared" si="1"/>
        <v>18</v>
      </c>
    </row>
    <row r="14" spans="1:17" x14ac:dyDescent="0.3">
      <c r="A14" s="1">
        <f>A13+1</f>
        <v>13</v>
      </c>
      <c r="B14" s="4">
        <v>70</v>
      </c>
      <c r="C14" s="4">
        <v>51</v>
      </c>
      <c r="D14" s="4">
        <v>200000</v>
      </c>
      <c r="E14" s="4">
        <f t="shared" si="1"/>
        <v>19</v>
      </c>
    </row>
    <row r="15" spans="1:17" x14ac:dyDescent="0.3">
      <c r="A15" s="1">
        <f t="shared" si="0"/>
        <v>14</v>
      </c>
      <c r="B15" s="4">
        <v>51</v>
      </c>
      <c r="C15" s="4">
        <v>75</v>
      </c>
      <c r="D15" s="4">
        <v>20000</v>
      </c>
      <c r="E15" s="4">
        <f t="shared" si="1"/>
        <v>20</v>
      </c>
    </row>
    <row r="16" spans="1:17" x14ac:dyDescent="0.3">
      <c r="A16" s="1">
        <f t="shared" si="0"/>
        <v>15</v>
      </c>
      <c r="B16" s="4">
        <v>60</v>
      </c>
      <c r="C16" s="4">
        <v>51</v>
      </c>
      <c r="D16" s="4">
        <v>150000</v>
      </c>
      <c r="E16" s="4">
        <f t="shared" si="1"/>
        <v>21</v>
      </c>
    </row>
    <row r="18" spans="4:14" x14ac:dyDescent="0.3">
      <c r="F18" s="4"/>
    </row>
    <row r="19" spans="4:14" x14ac:dyDescent="0.3">
      <c r="I19" s="30" t="s">
        <v>10</v>
      </c>
      <c r="J19" s="30"/>
      <c r="K19" s="28" t="s">
        <v>11</v>
      </c>
      <c r="L19" s="29"/>
      <c r="M19" s="28" t="s">
        <v>12</v>
      </c>
      <c r="N19" s="29"/>
    </row>
    <row r="20" spans="4:14" x14ac:dyDescent="0.3">
      <c r="D20" s="26">
        <v>51</v>
      </c>
      <c r="E20" s="25" t="s">
        <v>0</v>
      </c>
      <c r="F20" s="25" t="s">
        <v>1</v>
      </c>
      <c r="I20" s="17" t="s">
        <v>14</v>
      </c>
      <c r="J20" s="17" t="s">
        <v>15</v>
      </c>
      <c r="K20" s="15" t="s">
        <v>14</v>
      </c>
      <c r="L20" s="16" t="s">
        <v>15</v>
      </c>
      <c r="M20" s="15" t="s">
        <v>14</v>
      </c>
      <c r="N20" s="16" t="s">
        <v>15</v>
      </c>
    </row>
    <row r="21" spans="4:14" x14ac:dyDescent="0.3">
      <c r="D21" s="1">
        <v>1</v>
      </c>
      <c r="E21">
        <f t="shared" ref="E21:E35" si="2">IF($D$20=B2,D2,0)</f>
        <v>0</v>
      </c>
      <c r="F21">
        <f t="shared" ref="F21:F35" si="3">IF($D$20=C2,D2,0)</f>
        <v>150000</v>
      </c>
      <c r="H21" s="4">
        <v>50</v>
      </c>
      <c r="I21" s="9">
        <v>3000</v>
      </c>
      <c r="J21" s="9"/>
      <c r="K21" s="13">
        <v>196500</v>
      </c>
      <c r="L21" s="11">
        <v>188800</v>
      </c>
      <c r="M21" s="13">
        <f>K21-L21+I21</f>
        <v>10700</v>
      </c>
      <c r="N21" s="11"/>
    </row>
    <row r="22" spans="4:14" x14ac:dyDescent="0.3">
      <c r="D22" s="1">
        <f>D21+1</f>
        <v>2</v>
      </c>
      <c r="E22" s="4">
        <f t="shared" si="2"/>
        <v>0</v>
      </c>
      <c r="F22" s="4">
        <f t="shared" si="3"/>
        <v>0</v>
      </c>
      <c r="H22" s="4">
        <v>51</v>
      </c>
      <c r="I22" s="9">
        <v>1000000</v>
      </c>
      <c r="J22" s="9"/>
      <c r="K22" s="2">
        <v>625000</v>
      </c>
      <c r="L22" s="11">
        <v>531500</v>
      </c>
      <c r="M22" s="13">
        <f>K22-L22+I22</f>
        <v>1093500</v>
      </c>
      <c r="N22" s="11"/>
    </row>
    <row r="23" spans="4:14" x14ac:dyDescent="0.3">
      <c r="D23" s="1">
        <f t="shared" ref="D23:D35" si="4">D22+1</f>
        <v>3</v>
      </c>
      <c r="E23" s="4">
        <f t="shared" si="2"/>
        <v>5000</v>
      </c>
      <c r="F23" s="4">
        <f t="shared" si="3"/>
        <v>0</v>
      </c>
      <c r="H23" s="4">
        <v>60</v>
      </c>
      <c r="I23" s="9"/>
      <c r="J23" s="9"/>
      <c r="K23" s="13">
        <v>150000</v>
      </c>
      <c r="L23" s="11">
        <v>0</v>
      </c>
      <c r="M23" s="13">
        <f>K23</f>
        <v>150000</v>
      </c>
      <c r="N23" s="11"/>
    </row>
    <row r="24" spans="4:14" x14ac:dyDescent="0.3">
      <c r="D24" s="1">
        <f t="shared" si="4"/>
        <v>4</v>
      </c>
      <c r="E24" s="4">
        <f t="shared" si="2"/>
        <v>0</v>
      </c>
      <c r="F24" s="4">
        <f t="shared" si="3"/>
        <v>1500</v>
      </c>
      <c r="H24" s="4">
        <v>62</v>
      </c>
      <c r="I24" s="9"/>
      <c r="J24" s="9"/>
      <c r="K24" s="13"/>
      <c r="L24" s="11">
        <v>600000</v>
      </c>
      <c r="M24" s="13"/>
      <c r="N24" s="11">
        <f>L24</f>
        <v>600000</v>
      </c>
    </row>
    <row r="25" spans="4:14" x14ac:dyDescent="0.3">
      <c r="D25" s="1">
        <f t="shared" si="4"/>
        <v>5</v>
      </c>
      <c r="E25" s="4">
        <f t="shared" si="2"/>
        <v>0</v>
      </c>
      <c r="F25" s="4">
        <f t="shared" si="3"/>
        <v>30000</v>
      </c>
      <c r="H25" s="4">
        <v>70</v>
      </c>
      <c r="I25" s="9"/>
      <c r="J25" s="9"/>
      <c r="K25" s="13">
        <v>345000</v>
      </c>
      <c r="L25" s="11"/>
      <c r="M25" s="13">
        <f>K25</f>
        <v>345000</v>
      </c>
      <c r="N25" s="11"/>
    </row>
    <row r="26" spans="4:14" x14ac:dyDescent="0.3">
      <c r="D26" s="1">
        <f t="shared" si="4"/>
        <v>6</v>
      </c>
      <c r="E26" s="4">
        <f t="shared" si="2"/>
        <v>0</v>
      </c>
      <c r="F26" s="4">
        <f t="shared" si="3"/>
        <v>0</v>
      </c>
      <c r="H26" s="4">
        <v>71</v>
      </c>
      <c r="I26" s="9"/>
      <c r="J26" s="9"/>
      <c r="K26" s="13">
        <v>8300</v>
      </c>
      <c r="L26" s="11"/>
      <c r="M26" s="13">
        <f>K26</f>
        <v>8300</v>
      </c>
      <c r="N26" s="11"/>
    </row>
    <row r="27" spans="4:14" x14ac:dyDescent="0.3">
      <c r="D27" s="1">
        <f t="shared" si="4"/>
        <v>7</v>
      </c>
      <c r="E27" s="4">
        <f t="shared" si="2"/>
        <v>0</v>
      </c>
      <c r="F27" s="4">
        <f t="shared" si="3"/>
        <v>0</v>
      </c>
      <c r="H27" s="4">
        <v>73</v>
      </c>
      <c r="I27" s="9"/>
      <c r="J27" s="9"/>
      <c r="K27" s="13">
        <v>30000</v>
      </c>
      <c r="L27" s="11">
        <v>15000</v>
      </c>
      <c r="M27" s="13">
        <f>K27-L27</f>
        <v>15000</v>
      </c>
      <c r="N27" s="11"/>
    </row>
    <row r="28" spans="4:14" x14ac:dyDescent="0.3">
      <c r="D28" s="1">
        <f t="shared" si="4"/>
        <v>8</v>
      </c>
      <c r="E28" s="4">
        <f t="shared" si="2"/>
        <v>0</v>
      </c>
      <c r="F28" s="4">
        <f t="shared" si="3"/>
        <v>0</v>
      </c>
      <c r="H28" s="4">
        <v>75</v>
      </c>
      <c r="I28" s="9"/>
      <c r="J28" s="9"/>
      <c r="K28" s="13"/>
      <c r="L28" s="11">
        <v>20000</v>
      </c>
      <c r="M28" s="13"/>
      <c r="N28" s="11">
        <f>L28</f>
        <v>20000</v>
      </c>
    </row>
    <row r="29" spans="4:14" x14ac:dyDescent="0.3">
      <c r="D29" s="1">
        <f t="shared" si="4"/>
        <v>9</v>
      </c>
      <c r="E29" s="4">
        <f t="shared" si="2"/>
        <v>0</v>
      </c>
      <c r="F29" s="4">
        <f t="shared" si="3"/>
        <v>0</v>
      </c>
      <c r="H29" s="4">
        <v>94</v>
      </c>
      <c r="I29" s="9"/>
      <c r="J29" s="9"/>
      <c r="K29" s="13">
        <v>500</v>
      </c>
      <c r="L29" s="11"/>
      <c r="M29" s="13">
        <f>K29</f>
        <v>500</v>
      </c>
      <c r="N29" s="11"/>
    </row>
    <row r="30" spans="4:14" x14ac:dyDescent="0.3">
      <c r="D30" s="1">
        <f t="shared" si="4"/>
        <v>10</v>
      </c>
      <c r="E30" s="4">
        <f t="shared" si="2"/>
        <v>0</v>
      </c>
      <c r="F30" s="4">
        <f t="shared" si="3"/>
        <v>0</v>
      </c>
      <c r="I30" s="9"/>
      <c r="J30" s="9"/>
      <c r="K30" s="13"/>
      <c r="L30" s="11"/>
      <c r="M30" s="13"/>
      <c r="N30" s="11"/>
    </row>
    <row r="31" spans="4:14" x14ac:dyDescent="0.3">
      <c r="D31" s="1">
        <f t="shared" si="4"/>
        <v>11</v>
      </c>
      <c r="E31" s="4">
        <f t="shared" si="2"/>
        <v>0</v>
      </c>
      <c r="F31" s="4">
        <f t="shared" si="3"/>
        <v>0</v>
      </c>
      <c r="I31" s="9"/>
      <c r="J31" s="9"/>
      <c r="K31" s="13"/>
      <c r="L31" s="11"/>
      <c r="M31" s="13"/>
      <c r="N31" s="11"/>
    </row>
    <row r="32" spans="4:14" x14ac:dyDescent="0.3">
      <c r="D32" s="1">
        <f t="shared" si="4"/>
        <v>12</v>
      </c>
      <c r="E32" s="4">
        <f t="shared" si="2"/>
        <v>600000</v>
      </c>
      <c r="F32" s="4">
        <f t="shared" si="3"/>
        <v>0</v>
      </c>
      <c r="I32" s="9"/>
      <c r="J32" s="9"/>
      <c r="K32" s="13"/>
      <c r="L32" s="11"/>
      <c r="M32" s="13"/>
      <c r="N32" s="11"/>
    </row>
    <row r="33" spans="4:14" x14ac:dyDescent="0.3">
      <c r="D33" s="1">
        <f>D32+1</f>
        <v>13</v>
      </c>
      <c r="E33" s="4">
        <f t="shared" si="2"/>
        <v>0</v>
      </c>
      <c r="F33" s="4">
        <f t="shared" si="3"/>
        <v>200000</v>
      </c>
      <c r="I33" s="7"/>
      <c r="J33" s="7"/>
      <c r="K33" s="5">
        <f>SUM(K21:K30)</f>
        <v>1355300</v>
      </c>
      <c r="L33" s="5">
        <f>SUM(L21:L29)</f>
        <v>1355300</v>
      </c>
      <c r="M33" s="5">
        <f>SUM(M21:M29)</f>
        <v>1623000</v>
      </c>
      <c r="N33" s="7">
        <f>SUM(N21:N29)</f>
        <v>620000</v>
      </c>
    </row>
    <row r="34" spans="4:14" x14ac:dyDescent="0.3">
      <c r="D34" s="1">
        <f t="shared" si="4"/>
        <v>14</v>
      </c>
      <c r="E34" s="4">
        <f t="shared" si="2"/>
        <v>20000</v>
      </c>
      <c r="F34" s="4">
        <f t="shared" si="3"/>
        <v>0</v>
      </c>
    </row>
    <row r="35" spans="4:14" x14ac:dyDescent="0.3">
      <c r="D35" s="1">
        <f t="shared" si="4"/>
        <v>15</v>
      </c>
      <c r="E35" s="4">
        <f t="shared" si="2"/>
        <v>0</v>
      </c>
      <c r="F35" s="4">
        <f t="shared" si="3"/>
        <v>150000</v>
      </c>
    </row>
    <row r="36" spans="4:14" x14ac:dyDescent="0.3">
      <c r="D36" s="27"/>
      <c r="E36" s="7">
        <f>SUM(E21:E35)</f>
        <v>625000</v>
      </c>
      <c r="F36" s="7">
        <f>SUM(F21:F35)</f>
        <v>531500</v>
      </c>
    </row>
  </sheetData>
  <mergeCells count="3">
    <mergeCell ref="K19:L19"/>
    <mergeCell ref="M19:N19"/>
    <mergeCell ref="I19:J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1A06-25A7-4C69-BA05-48C849C06F2A}">
  <dimension ref="A1:U53"/>
  <sheetViews>
    <sheetView zoomScale="70" zoomScaleNormal="70" workbookViewId="0">
      <selection activeCell="K32" sqref="K32"/>
    </sheetView>
  </sheetViews>
  <sheetFormatPr defaultRowHeight="14.4" x14ac:dyDescent="0.3"/>
  <sheetData>
    <row r="1" spans="1:15" x14ac:dyDescent="0.3">
      <c r="B1" t="s">
        <v>0</v>
      </c>
      <c r="C1" t="s">
        <v>1</v>
      </c>
    </row>
    <row r="2" spans="1:15" x14ac:dyDescent="0.3">
      <c r="A2">
        <v>1</v>
      </c>
      <c r="B2">
        <v>75</v>
      </c>
      <c r="C2">
        <v>80</v>
      </c>
      <c r="D2">
        <v>200000</v>
      </c>
    </row>
    <row r="3" spans="1:15" x14ac:dyDescent="0.3">
      <c r="A3">
        <v>2</v>
      </c>
      <c r="B3">
        <v>50</v>
      </c>
      <c r="C3">
        <v>75</v>
      </c>
      <c r="D3">
        <v>50000</v>
      </c>
    </row>
    <row r="4" spans="1:15" x14ac:dyDescent="0.3">
      <c r="A4" s="4">
        <v>2</v>
      </c>
      <c r="B4">
        <v>51</v>
      </c>
      <c r="C4">
        <v>75</v>
      </c>
      <c r="D4">
        <v>150000</v>
      </c>
    </row>
    <row r="5" spans="1:15" x14ac:dyDescent="0.3">
      <c r="A5" s="4">
        <v>3</v>
      </c>
      <c r="B5">
        <v>51</v>
      </c>
      <c r="C5">
        <v>50</v>
      </c>
      <c r="D5">
        <v>50000</v>
      </c>
    </row>
    <row r="6" spans="1:15" x14ac:dyDescent="0.3">
      <c r="A6" s="4">
        <v>4</v>
      </c>
      <c r="B6">
        <v>8</v>
      </c>
      <c r="C6">
        <v>60</v>
      </c>
      <c r="D6">
        <v>40000</v>
      </c>
    </row>
    <row r="7" spans="1:15" x14ac:dyDescent="0.3">
      <c r="A7" s="4">
        <v>5</v>
      </c>
      <c r="B7">
        <v>1</v>
      </c>
      <c r="C7">
        <v>8</v>
      </c>
      <c r="D7">
        <v>40000</v>
      </c>
    </row>
    <row r="8" spans="1:15" x14ac:dyDescent="0.3">
      <c r="A8" s="4">
        <v>6</v>
      </c>
      <c r="B8">
        <v>60</v>
      </c>
      <c r="C8">
        <v>51</v>
      </c>
      <c r="D8">
        <v>40000</v>
      </c>
    </row>
    <row r="9" spans="1:15" x14ac:dyDescent="0.3">
      <c r="A9" s="4">
        <v>7</v>
      </c>
      <c r="B9">
        <v>10</v>
      </c>
      <c r="C9">
        <v>60</v>
      </c>
      <c r="D9">
        <v>2000</v>
      </c>
    </row>
    <row r="10" spans="1:15" x14ac:dyDescent="0.3">
      <c r="A10" s="4">
        <v>8</v>
      </c>
      <c r="B10">
        <v>60</v>
      </c>
      <c r="C10">
        <v>51</v>
      </c>
      <c r="D10">
        <v>2000</v>
      </c>
    </row>
    <row r="11" spans="1:15" x14ac:dyDescent="0.3">
      <c r="A11">
        <v>9</v>
      </c>
      <c r="B11">
        <v>50</v>
      </c>
      <c r="C11">
        <v>51</v>
      </c>
      <c r="D11">
        <v>10000</v>
      </c>
    </row>
    <row r="12" spans="1:15" x14ac:dyDescent="0.3">
      <c r="B12">
        <v>71</v>
      </c>
      <c r="C12">
        <v>50</v>
      </c>
      <c r="D12">
        <v>10000</v>
      </c>
    </row>
    <row r="13" spans="1:15" x14ac:dyDescent="0.3">
      <c r="B13">
        <v>10</v>
      </c>
      <c r="C13">
        <v>71</v>
      </c>
      <c r="D13">
        <v>9000</v>
      </c>
    </row>
    <row r="14" spans="1:15" x14ac:dyDescent="0.3">
      <c r="B14">
        <v>50</v>
      </c>
      <c r="C14">
        <v>71</v>
      </c>
      <c r="D14">
        <v>1000</v>
      </c>
    </row>
    <row r="15" spans="1:15" x14ac:dyDescent="0.3">
      <c r="A15" t="s">
        <v>17</v>
      </c>
    </row>
    <row r="16" spans="1:15" x14ac:dyDescent="0.3">
      <c r="A16">
        <v>60</v>
      </c>
      <c r="B16" t="s">
        <v>0</v>
      </c>
      <c r="C16" t="s">
        <v>1</v>
      </c>
      <c r="E16" s="4"/>
      <c r="F16" s="4"/>
      <c r="G16" s="4"/>
      <c r="I16" s="4"/>
      <c r="J16" s="4"/>
      <c r="K16" s="4"/>
      <c r="M16" s="4"/>
      <c r="N16" s="4"/>
      <c r="O16" s="4"/>
    </row>
    <row r="17" spans="1:21" x14ac:dyDescent="0.3">
      <c r="A17" t="s">
        <v>16</v>
      </c>
      <c r="E17" s="4"/>
      <c r="F17" s="4"/>
      <c r="G17" s="4"/>
      <c r="I17" s="4"/>
      <c r="J17" s="4"/>
      <c r="K17" s="4"/>
      <c r="M17" s="18"/>
      <c r="N17" s="18"/>
      <c r="O17" s="18"/>
      <c r="P17" s="18"/>
      <c r="Q17" s="18"/>
      <c r="R17" s="18"/>
      <c r="S17" s="18"/>
      <c r="T17" s="18"/>
      <c r="U17" s="18"/>
    </row>
    <row r="18" spans="1:21" x14ac:dyDescent="0.3">
      <c r="B18">
        <f>IF(B2=$A$16,D2,0)</f>
        <v>0</v>
      </c>
      <c r="C18" s="4">
        <f>IF(C2=$A$16,D2,0)</f>
        <v>0</v>
      </c>
      <c r="E18" s="8" t="s">
        <v>9</v>
      </c>
      <c r="F18" s="30" t="s">
        <v>10</v>
      </c>
      <c r="G18" s="30"/>
      <c r="H18" s="28" t="s">
        <v>11</v>
      </c>
      <c r="I18" s="29"/>
      <c r="J18" s="28" t="s">
        <v>12</v>
      </c>
      <c r="K18" s="29"/>
      <c r="M18" s="18"/>
      <c r="N18" s="18"/>
      <c r="O18" s="18"/>
      <c r="P18" s="18"/>
      <c r="Q18" s="18"/>
      <c r="R18" s="18"/>
      <c r="S18" s="18"/>
      <c r="T18" s="18"/>
      <c r="U18" s="18"/>
    </row>
    <row r="19" spans="1:21" x14ac:dyDescent="0.3">
      <c r="B19" s="4">
        <f t="shared" ref="B19:B30" si="0">IF(B3=$A$16,D3,0)</f>
        <v>0</v>
      </c>
      <c r="C19" s="4">
        <f t="shared" ref="C19:C30" si="1">IF(C3=$A$16,D3,0)</f>
        <v>0</v>
      </c>
      <c r="E19" s="8" t="s">
        <v>13</v>
      </c>
      <c r="F19" s="8" t="s">
        <v>14</v>
      </c>
      <c r="G19" s="8" t="s">
        <v>15</v>
      </c>
      <c r="H19" s="12" t="s">
        <v>14</v>
      </c>
      <c r="I19" s="10" t="s">
        <v>15</v>
      </c>
      <c r="J19" s="12" t="s">
        <v>14</v>
      </c>
      <c r="K19" s="10" t="s">
        <v>15</v>
      </c>
      <c r="M19" s="18"/>
      <c r="N19" s="19"/>
      <c r="O19" s="31"/>
      <c r="P19" s="31"/>
      <c r="Q19" s="31"/>
      <c r="R19" s="31"/>
      <c r="S19" s="31"/>
      <c r="T19" s="31"/>
      <c r="U19" s="18"/>
    </row>
    <row r="20" spans="1:21" x14ac:dyDescent="0.3">
      <c r="B20" s="4">
        <f t="shared" si="0"/>
        <v>0</v>
      </c>
      <c r="C20" s="4">
        <f t="shared" si="1"/>
        <v>0</v>
      </c>
      <c r="E20" s="9">
        <v>1</v>
      </c>
      <c r="F20" s="9"/>
      <c r="G20" s="9"/>
      <c r="H20" s="13">
        <v>40000</v>
      </c>
      <c r="I20" s="11"/>
      <c r="J20" s="13">
        <v>40000</v>
      </c>
      <c r="K20" s="11"/>
      <c r="M20" s="18"/>
      <c r="N20" s="14"/>
      <c r="O20" s="14"/>
      <c r="P20" s="14"/>
      <c r="Q20" s="14"/>
      <c r="R20" s="14"/>
      <c r="S20" s="14"/>
      <c r="T20" s="14"/>
      <c r="U20" s="18"/>
    </row>
    <row r="21" spans="1:21" x14ac:dyDescent="0.3">
      <c r="B21" s="4">
        <f t="shared" si="0"/>
        <v>0</v>
      </c>
      <c r="C21" s="4">
        <f t="shared" si="1"/>
        <v>0</v>
      </c>
      <c r="E21" s="9">
        <v>71</v>
      </c>
      <c r="F21" s="9"/>
      <c r="G21" s="9"/>
      <c r="H21" s="13">
        <v>10000</v>
      </c>
      <c r="I21" s="11">
        <v>10000</v>
      </c>
      <c r="J21" s="13"/>
      <c r="K21" s="11"/>
      <c r="M21" s="18"/>
      <c r="N21" s="18"/>
      <c r="O21" s="18"/>
      <c r="P21" s="18"/>
      <c r="Q21" s="18"/>
      <c r="R21" s="18"/>
      <c r="S21" s="18"/>
      <c r="T21" s="18"/>
      <c r="U21" s="18"/>
    </row>
    <row r="22" spans="1:21" x14ac:dyDescent="0.3">
      <c r="B22" s="4">
        <f t="shared" si="0"/>
        <v>0</v>
      </c>
      <c r="C22" s="4">
        <f t="shared" si="1"/>
        <v>40000</v>
      </c>
      <c r="E22" s="9">
        <v>8</v>
      </c>
      <c r="F22" s="9"/>
      <c r="G22" s="9"/>
      <c r="H22" s="13">
        <v>40000</v>
      </c>
      <c r="I22" s="11">
        <v>40000</v>
      </c>
      <c r="J22" s="13"/>
      <c r="K22" s="11"/>
      <c r="M22" s="18"/>
      <c r="N22" s="9"/>
      <c r="O22" s="9"/>
      <c r="P22" s="9"/>
      <c r="Q22" s="9"/>
      <c r="R22" s="9"/>
      <c r="S22" s="9"/>
      <c r="T22" s="9"/>
      <c r="U22" s="18"/>
    </row>
    <row r="23" spans="1:21" x14ac:dyDescent="0.3">
      <c r="B23" s="4">
        <f t="shared" si="0"/>
        <v>0</v>
      </c>
      <c r="C23" s="4">
        <f t="shared" si="1"/>
        <v>0</v>
      </c>
      <c r="E23" s="9">
        <v>10</v>
      </c>
      <c r="F23" s="9"/>
      <c r="G23" s="9"/>
      <c r="H23" s="13">
        <v>11000</v>
      </c>
      <c r="I23" s="11"/>
      <c r="J23" s="13">
        <v>11000</v>
      </c>
      <c r="K23" s="11"/>
      <c r="M23" s="18"/>
      <c r="N23" s="9"/>
      <c r="O23" s="9"/>
      <c r="P23" s="9"/>
      <c r="Q23" s="9"/>
      <c r="R23" s="9"/>
      <c r="S23" s="9"/>
      <c r="T23" s="9"/>
      <c r="U23" s="18"/>
    </row>
    <row r="24" spans="1:21" x14ac:dyDescent="0.3">
      <c r="B24" s="4">
        <f t="shared" si="0"/>
        <v>40000</v>
      </c>
      <c r="C24" s="4">
        <f t="shared" si="1"/>
        <v>0</v>
      </c>
      <c r="E24" s="9">
        <v>75</v>
      </c>
      <c r="F24" s="9"/>
      <c r="G24" s="9"/>
      <c r="H24" s="13">
        <v>200000</v>
      </c>
      <c r="I24" s="11">
        <v>200000</v>
      </c>
      <c r="J24" s="13"/>
      <c r="K24" s="11"/>
      <c r="M24" s="18"/>
      <c r="N24" s="9"/>
      <c r="O24" s="9"/>
      <c r="P24" s="9"/>
      <c r="Q24" s="9"/>
      <c r="R24" s="9"/>
      <c r="S24" s="9"/>
      <c r="T24" s="9"/>
      <c r="U24" s="18"/>
    </row>
    <row r="25" spans="1:21" x14ac:dyDescent="0.3">
      <c r="B25" s="4">
        <f t="shared" si="0"/>
        <v>0</v>
      </c>
      <c r="C25" s="4">
        <f t="shared" si="1"/>
        <v>2000</v>
      </c>
      <c r="E25" s="9">
        <v>80</v>
      </c>
      <c r="F25" s="9"/>
      <c r="G25" s="9"/>
      <c r="H25" s="13"/>
      <c r="I25" s="11">
        <v>200000</v>
      </c>
      <c r="J25" s="13"/>
      <c r="K25" s="11">
        <v>200000</v>
      </c>
      <c r="M25" s="18"/>
      <c r="N25" s="9"/>
      <c r="O25" s="9"/>
      <c r="P25" s="9"/>
      <c r="Q25" s="9"/>
      <c r="R25" s="9"/>
      <c r="S25" s="9"/>
      <c r="T25" s="9"/>
      <c r="U25" s="18"/>
    </row>
    <row r="26" spans="1:21" x14ac:dyDescent="0.3">
      <c r="B26" s="4">
        <f t="shared" si="0"/>
        <v>2000</v>
      </c>
      <c r="C26" s="4">
        <f t="shared" si="1"/>
        <v>0</v>
      </c>
      <c r="E26" s="9">
        <v>50</v>
      </c>
      <c r="F26" s="9"/>
      <c r="G26" s="9"/>
      <c r="H26" s="13">
        <v>61000</v>
      </c>
      <c r="I26" s="11">
        <v>60000</v>
      </c>
      <c r="J26" s="13">
        <v>1000</v>
      </c>
      <c r="K26" s="11"/>
      <c r="M26" s="18"/>
      <c r="N26" s="9"/>
      <c r="O26" s="9"/>
      <c r="P26" s="9"/>
      <c r="Q26" s="9"/>
      <c r="R26" s="9"/>
      <c r="S26" s="9"/>
      <c r="T26" s="9"/>
      <c r="U26" s="18"/>
    </row>
    <row r="27" spans="1:21" x14ac:dyDescent="0.3">
      <c r="B27" s="4">
        <f t="shared" si="0"/>
        <v>0</v>
      </c>
      <c r="C27" s="4">
        <f t="shared" si="1"/>
        <v>0</v>
      </c>
      <c r="E27" s="9">
        <v>51</v>
      </c>
      <c r="G27" s="9"/>
      <c r="H27" s="13">
        <v>200000</v>
      </c>
      <c r="I27" s="11">
        <v>52000</v>
      </c>
      <c r="J27" s="13">
        <v>148000</v>
      </c>
      <c r="K27" s="11"/>
      <c r="L27" s="6"/>
      <c r="M27" s="20"/>
      <c r="N27" s="9"/>
      <c r="O27" s="9"/>
      <c r="P27" s="9"/>
      <c r="Q27" s="9"/>
      <c r="R27" s="9"/>
      <c r="S27" s="9"/>
      <c r="T27" s="9"/>
      <c r="U27" s="18"/>
    </row>
    <row r="28" spans="1:21" x14ac:dyDescent="0.3">
      <c r="B28" s="4">
        <f t="shared" si="0"/>
        <v>0</v>
      </c>
      <c r="C28" s="4">
        <f t="shared" si="1"/>
        <v>0</v>
      </c>
      <c r="E28" s="9">
        <v>60</v>
      </c>
      <c r="F28" s="9"/>
      <c r="G28" s="9"/>
      <c r="H28" s="13">
        <v>42000</v>
      </c>
      <c r="I28" s="11">
        <v>42000</v>
      </c>
      <c r="J28" s="13"/>
      <c r="K28" s="11"/>
      <c r="L28" s="6"/>
      <c r="M28" s="20"/>
      <c r="N28" s="9"/>
      <c r="O28" s="9"/>
      <c r="P28" s="9"/>
      <c r="Q28" s="9"/>
      <c r="R28" s="9"/>
      <c r="S28" s="9"/>
      <c r="T28" s="9"/>
      <c r="U28" s="18"/>
    </row>
    <row r="29" spans="1:21" x14ac:dyDescent="0.3">
      <c r="B29" s="4">
        <f t="shared" si="0"/>
        <v>0</v>
      </c>
      <c r="C29" s="4">
        <f t="shared" si="1"/>
        <v>0</v>
      </c>
      <c r="E29" s="9"/>
      <c r="F29" s="9"/>
      <c r="G29" s="9"/>
      <c r="H29" s="13"/>
      <c r="I29" s="11"/>
      <c r="J29" s="13"/>
      <c r="K29" s="11"/>
      <c r="L29" s="6"/>
      <c r="M29" s="20"/>
      <c r="N29" s="9"/>
      <c r="O29" s="9"/>
      <c r="P29" s="9"/>
      <c r="Q29" s="9"/>
      <c r="R29" s="9"/>
      <c r="S29" s="9"/>
      <c r="T29" s="9"/>
      <c r="U29" s="18"/>
    </row>
    <row r="30" spans="1:21" x14ac:dyDescent="0.3">
      <c r="B30" s="4">
        <f t="shared" si="0"/>
        <v>0</v>
      </c>
      <c r="C30" s="4">
        <f t="shared" si="1"/>
        <v>0</v>
      </c>
      <c r="E30" s="9"/>
      <c r="F30" s="9"/>
      <c r="G30" s="9"/>
      <c r="H30" s="13"/>
      <c r="I30" s="11"/>
      <c r="J30" s="13"/>
      <c r="K30" s="11"/>
      <c r="L30" s="6"/>
      <c r="M30" s="20"/>
      <c r="N30" s="9"/>
      <c r="O30" s="9"/>
      <c r="P30" s="9"/>
      <c r="Q30" s="9"/>
      <c r="R30" s="9"/>
      <c r="S30" s="9"/>
      <c r="T30" s="9"/>
      <c r="U30" s="18"/>
    </row>
    <row r="31" spans="1:21" x14ac:dyDescent="0.3">
      <c r="B31" s="7">
        <f>SUM(B18:B30)</f>
        <v>42000</v>
      </c>
      <c r="C31" s="7">
        <f>SUM(C18:C30)</f>
        <v>42000</v>
      </c>
      <c r="E31" s="9"/>
      <c r="F31" s="9"/>
      <c r="G31" s="9"/>
      <c r="H31" s="13"/>
      <c r="I31" s="11"/>
      <c r="J31" s="13"/>
      <c r="K31" s="11"/>
      <c r="L31" s="6"/>
      <c r="M31" s="20"/>
      <c r="N31" s="9"/>
      <c r="O31" s="9"/>
      <c r="P31" s="9"/>
      <c r="Q31" s="9"/>
      <c r="R31" s="9"/>
      <c r="S31" s="9"/>
      <c r="T31" s="9"/>
      <c r="U31" s="18"/>
    </row>
    <row r="32" spans="1:21" x14ac:dyDescent="0.3">
      <c r="B32" s="4"/>
      <c r="C32" s="4"/>
      <c r="E32" s="7"/>
      <c r="F32" s="7"/>
      <c r="G32" s="7"/>
      <c r="H32" s="5">
        <f>SUM(H20:H28)</f>
        <v>604000</v>
      </c>
      <c r="I32" s="5">
        <f>SUM(I20:I28)</f>
        <v>604000</v>
      </c>
      <c r="J32" s="23">
        <f>SUM(J20:J28)</f>
        <v>200000</v>
      </c>
      <c r="K32" s="24">
        <f>SUM(K20:K28)</f>
        <v>200000</v>
      </c>
      <c r="L32" s="6"/>
      <c r="M32" s="20"/>
      <c r="N32" s="9"/>
      <c r="O32" s="9"/>
      <c r="P32" s="9"/>
      <c r="Q32" s="9"/>
      <c r="R32" s="9"/>
      <c r="S32" s="9"/>
      <c r="T32" s="9"/>
      <c r="U32" s="18"/>
    </row>
    <row r="33" spans="1:21" x14ac:dyDescent="0.3">
      <c r="B33" s="4"/>
      <c r="C33" s="4"/>
      <c r="E33" s="6"/>
      <c r="F33" s="6"/>
      <c r="G33" s="6"/>
      <c r="H33" s="6"/>
      <c r="I33" s="6"/>
      <c r="J33" s="6"/>
      <c r="K33" s="6"/>
      <c r="L33" s="6"/>
      <c r="M33" s="20"/>
      <c r="N33" s="21"/>
      <c r="O33" s="22"/>
      <c r="P33" s="22"/>
      <c r="Q33" s="22"/>
      <c r="R33" s="22"/>
      <c r="S33" s="22"/>
      <c r="T33" s="22"/>
      <c r="U33" s="18"/>
    </row>
    <row r="34" spans="1:21" x14ac:dyDescent="0.3">
      <c r="A34" s="4"/>
      <c r="B34" s="4"/>
      <c r="C34" s="4"/>
      <c r="E34" s="6"/>
      <c r="F34" s="6"/>
      <c r="G34" s="6"/>
      <c r="H34" s="6"/>
      <c r="I34" s="6"/>
      <c r="J34" s="6"/>
      <c r="K34" s="6"/>
      <c r="L34" s="6"/>
      <c r="M34" s="20"/>
      <c r="N34" s="20"/>
      <c r="O34" s="20"/>
      <c r="P34" s="20"/>
      <c r="Q34" s="20"/>
      <c r="R34" s="20"/>
      <c r="S34" s="18"/>
      <c r="T34" s="18"/>
      <c r="U34" s="18"/>
    </row>
    <row r="35" spans="1:21" x14ac:dyDescent="0.3">
      <c r="A35" s="4"/>
      <c r="B35" s="4"/>
      <c r="C35" s="4"/>
      <c r="E35" s="6"/>
      <c r="F35" s="6"/>
      <c r="G35" s="6"/>
      <c r="H35" s="6"/>
      <c r="I35" s="6"/>
      <c r="J35" s="6"/>
      <c r="K35" s="6"/>
      <c r="L35" s="6"/>
      <c r="M35" s="20"/>
      <c r="N35" s="20"/>
      <c r="O35" s="20"/>
      <c r="P35" s="20"/>
      <c r="Q35" s="20"/>
      <c r="R35" s="20"/>
      <c r="S35" s="18"/>
      <c r="T35" s="18"/>
      <c r="U35" s="18"/>
    </row>
    <row r="36" spans="1:21" x14ac:dyDescent="0.3">
      <c r="A36" s="4"/>
      <c r="B36" s="4"/>
      <c r="C36" s="4"/>
      <c r="E36" s="6"/>
      <c r="F36" s="6"/>
      <c r="G36" s="6"/>
      <c r="H36" s="6"/>
      <c r="I36" s="6"/>
      <c r="J36" s="6"/>
      <c r="K36" s="6"/>
      <c r="L36" s="6"/>
      <c r="M36" s="20"/>
      <c r="N36" s="20"/>
      <c r="O36" s="20"/>
      <c r="P36" s="20"/>
      <c r="Q36" s="20"/>
      <c r="R36" s="20"/>
      <c r="S36" s="18"/>
      <c r="T36" s="18"/>
      <c r="U36" s="18"/>
    </row>
    <row r="37" spans="1:21" x14ac:dyDescent="0.3">
      <c r="A37" s="4"/>
      <c r="B37" s="4"/>
      <c r="C37" s="4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21" x14ac:dyDescent="0.3">
      <c r="A38" s="4"/>
      <c r="B38" s="4"/>
      <c r="C38" s="4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21" x14ac:dyDescent="0.3">
      <c r="A39" s="4"/>
      <c r="B39" s="4"/>
      <c r="C39" s="4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21" x14ac:dyDescent="0.3">
      <c r="A40" s="4"/>
      <c r="B40" s="4"/>
      <c r="C40" s="4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21" x14ac:dyDescent="0.3">
      <c r="A41" s="4"/>
      <c r="B41" s="4"/>
      <c r="C41" s="4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21" x14ac:dyDescent="0.3">
      <c r="A42" s="4"/>
      <c r="B42" s="4"/>
      <c r="C42" s="4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21" x14ac:dyDescent="0.3">
      <c r="A43" s="4"/>
      <c r="B43" s="4"/>
      <c r="C43" s="4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21" x14ac:dyDescent="0.3">
      <c r="A44" s="4"/>
      <c r="B44" s="4"/>
      <c r="C44" s="4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21" x14ac:dyDescent="0.3">
      <c r="A45" s="4"/>
      <c r="B45" s="4"/>
      <c r="C45" s="4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21" x14ac:dyDescent="0.3">
      <c r="A46" s="4"/>
      <c r="B46" s="4"/>
      <c r="C46" s="4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21" x14ac:dyDescent="0.3">
      <c r="A47" s="4"/>
      <c r="B47" s="4"/>
      <c r="C47" s="4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21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x14ac:dyDescent="0.3">
      <c r="A51" s="4"/>
      <c r="B51" s="4"/>
      <c r="C51" s="4"/>
      <c r="D51" s="4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x14ac:dyDescent="0.3"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x14ac:dyDescent="0.3"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</sheetData>
  <mergeCells count="6">
    <mergeCell ref="S19:T19"/>
    <mergeCell ref="F18:G18"/>
    <mergeCell ref="H18:I18"/>
    <mergeCell ref="J18:K18"/>
    <mergeCell ref="O19:P19"/>
    <mergeCell ref="Q19:R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6B3DE-B4DE-4909-9A66-B6CC2A7BB5A0}">
  <dimension ref="A1"/>
  <sheetViews>
    <sheetView workbookViewId="0">
      <selection activeCell="G23" sqref="G23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Лист4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Artysh</dc:creator>
  <cp:lastModifiedBy>Artysh</cp:lastModifiedBy>
  <dcterms:created xsi:type="dcterms:W3CDTF">2020-04-06T04:19:01Z</dcterms:created>
  <dcterms:modified xsi:type="dcterms:W3CDTF">2020-05-10T14:43:46Z</dcterms:modified>
</cp:coreProperties>
</file>