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E2" i="2" a="1"/>
  <c r="G3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G14" i="1"/>
  <c r="G13" i="1"/>
  <c r="G11" i="1"/>
  <c r="C19" i="1" a="1"/>
  <c r="C20" i="1" s="1"/>
  <c r="C2" i="1" a="1"/>
  <c r="C3" i="1" s="1"/>
  <c r="F5" i="2" l="1"/>
  <c r="F3" i="2"/>
  <c r="E5" i="2"/>
  <c r="E3" i="2"/>
  <c r="G6" i="2"/>
  <c r="G4" i="2"/>
  <c r="G2" i="2"/>
  <c r="F6" i="2"/>
  <c r="F4" i="2"/>
  <c r="F2" i="2"/>
  <c r="E6" i="2"/>
  <c r="E4" i="2"/>
  <c r="E2" i="2"/>
  <c r="G5" i="2"/>
  <c r="D22" i="1"/>
  <c r="D19" i="1"/>
  <c r="C22" i="1"/>
  <c r="C19" i="1"/>
  <c r="D21" i="1"/>
  <c r="C21" i="1"/>
  <c r="D23" i="1"/>
  <c r="D20" i="1"/>
  <c r="C23" i="1"/>
  <c r="C4" i="1"/>
  <c r="D6" i="1"/>
  <c r="D3" i="1"/>
  <c r="D5" i="1"/>
  <c r="G12" i="1" s="1"/>
  <c r="D2" i="1"/>
  <c r="C5" i="1"/>
  <c r="C2" i="1"/>
  <c r="D4" i="1"/>
  <c r="C6" i="1"/>
</calcChain>
</file>

<file path=xl/sharedStrings.xml><?xml version="1.0" encoding="utf-8"?>
<sst xmlns="http://schemas.openxmlformats.org/spreadsheetml/2006/main" count="58" uniqueCount="48">
  <si>
    <t>y</t>
  </si>
  <si>
    <t>x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</si>
  <si>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</si>
  <si>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</si>
  <si>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</si>
  <si>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</si>
  <si>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</si>
  <si>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</si>
  <si>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</si>
  <si>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</si>
  <si>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</si>
  <si>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</si>
  <si>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</si>
  <si>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</si>
  <si>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</si>
  <si>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</si>
  <si>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</si>
  <si>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</si>
  <si>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</si>
  <si>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</si>
  <si>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</si>
  <si>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</si>
  <si>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</si>
  <si>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</si>
  <si>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</si>
  <si>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</si>
  <si>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</si>
  <si>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</si>
  <si>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</si>
  <si>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</si>
  <si>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Гольфильда-Кванта</t>
  </si>
  <si>
    <t>=ЛИНЕЙН(A2:A9;B2:B9;1;1)'</t>
  </si>
  <si>
    <t>F2 ctrl shift enter</t>
  </si>
  <si>
    <t>RSS</t>
  </si>
  <si>
    <t>(residuals)</t>
  </si>
  <si>
    <t>GQ=</t>
  </si>
  <si>
    <t>=ЛИНЕЙН(A17:A925;B17:B25;1;1)'</t>
  </si>
  <si>
    <t>F(5%)=</t>
  </si>
  <si>
    <t>F(1%)=</t>
  </si>
  <si>
    <t>F(10%)=</t>
  </si>
  <si>
    <t>Гомоскедастичность</t>
  </si>
  <si>
    <t>Гетероскедастичность</t>
  </si>
  <si>
    <t>e^</t>
  </si>
  <si>
    <t>x^2</t>
  </si>
  <si>
    <t>ЛИНЕЙН(A2:A25;B2:C25;1;1)'</t>
  </si>
  <si>
    <t/>
  </si>
  <si>
    <t xml:space="preserve">BP = </t>
  </si>
  <si>
    <t>ДЗ Какие степени свободы, какое имеет распределение, доделать тест.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</si>
</sst>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theme="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0" quotePrefix="1" applyNumberFormat="1" applyFont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0" fontId="0" fillId="3" borderId="9" xfId="0" applyFill="1" applyBorder="1"/>
    <xf numFmtId="2" fontId="3" fillId="4" borderId="9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/>
    </xf>
    <xf numFmtId="0" fontId="0" fillId="0" borderId="0" xfId="0" quotePrefix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Лист1!$B$2:$B$25</c:f>
              <c:numCache>
                <c:formatCode>0.00</c:formatCode>
                <c:ptCount val="24"/>
                <c:pt idx="0">
                  <c:v>385</c:v>
                </c:pt>
                <c:pt idx="1">
                  <c:v>390</c:v>
                </c:pt>
                <c:pt idx="2">
                  <c:v>400</c:v>
                </c:pt>
                <c:pt idx="3">
                  <c:v>530</c:v>
                </c:pt>
                <c:pt idx="4">
                  <c:v>540</c:v>
                </c:pt>
                <c:pt idx="5">
                  <c:v>545</c:v>
                </c:pt>
                <c:pt idx="6">
                  <c:v>580</c:v>
                </c:pt>
                <c:pt idx="7">
                  <c:v>590</c:v>
                </c:pt>
                <c:pt idx="8">
                  <c:v>650</c:v>
                </c:pt>
                <c:pt idx="9">
                  <c:v>660</c:v>
                </c:pt>
                <c:pt idx="10">
                  <c:v>680</c:v>
                </c:pt>
                <c:pt idx="11">
                  <c:v>685</c:v>
                </c:pt>
                <c:pt idx="12">
                  <c:v>690</c:v>
                </c:pt>
                <c:pt idx="13">
                  <c:v>700</c:v>
                </c:pt>
                <c:pt idx="14">
                  <c:v>720</c:v>
                </c:pt>
                <c:pt idx="15">
                  <c:v>750</c:v>
                </c:pt>
                <c:pt idx="16">
                  <c:v>760</c:v>
                </c:pt>
                <c:pt idx="17">
                  <c:v>760</c:v>
                </c:pt>
                <c:pt idx="18">
                  <c:v>780</c:v>
                </c:pt>
                <c:pt idx="19">
                  <c:v>780</c:v>
                </c:pt>
                <c:pt idx="20">
                  <c:v>785</c:v>
                </c:pt>
                <c:pt idx="21">
                  <c:v>790</c:v>
                </c:pt>
                <c:pt idx="22">
                  <c:v>810</c:v>
                </c:pt>
                <c:pt idx="23">
                  <c:v>840</c:v>
                </c:pt>
              </c:numCache>
            </c:numRef>
          </c:xVal>
          <c:yVal>
            <c:numRef>
              <c:f>Лист1!$N$27:$N$50</c:f>
              <c:numCache>
                <c:formatCode>General</c:formatCode>
                <c:ptCount val="24"/>
                <c:pt idx="0">
                  <c:v>14.60594938203576</c:v>
                </c:pt>
                <c:pt idx="1">
                  <c:v>56.698762103440117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30.809680784066813</c:v>
                </c:pt>
                <c:pt idx="5">
                  <c:v>-98.633442887506817</c:v>
                </c:pt>
                <c:pt idx="6">
                  <c:v>-42.819068330315645</c:v>
                </c:pt>
                <c:pt idx="7">
                  <c:v>44.273744391088769</c:v>
                </c:pt>
                <c:pt idx="8">
                  <c:v>-19.579676060773068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26.480309769345865</c:v>
                </c:pt>
                <c:pt idx="12">
                  <c:v>14.851560654963407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-45.262192001889275</c:v>
                </c:pt>
                <c:pt idx="16">
                  <c:v>-8.633442887506817</c:v>
                </c:pt>
                <c:pt idx="17">
                  <c:v>31.252804455640444</c:v>
                </c:pt>
                <c:pt idx="18">
                  <c:v>10.893440525860058</c:v>
                </c:pt>
                <c:pt idx="19">
                  <c:v>11.821567739903969</c:v>
                </c:pt>
                <c:pt idx="20">
                  <c:v>26.594062426198548</c:v>
                </c:pt>
                <c:pt idx="21">
                  <c:v>39.129998819176592</c:v>
                </c:pt>
                <c:pt idx="22">
                  <c:v>43.923433440919496</c:v>
                </c:pt>
                <c:pt idx="23">
                  <c:v>34.737807998110725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9A-479D-8D41-7874FD7E6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620079"/>
        <c:axId val="919622991"/>
      </c:scatterChart>
      <c:valAx>
        <c:axId val="919620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919622991"/>
        <c:crosses val="autoZero"/>
        <c:crossBetween val="midCat"/>
      </c:valAx>
      <c:valAx>
        <c:axId val="919622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96200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86784</xdr:colOff>
      <xdr:row>0</xdr:row>
      <xdr:rowOff>28575</xdr:rowOff>
    </xdr:from>
    <xdr:to>
      <xdr:col>19</xdr:col>
      <xdr:colOff>86784</xdr:colOff>
      <xdr:row>10</xdr:row>
      <xdr:rowOff>39158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="90" zoomScaleNormal="90" workbookViewId="0">
      <selection activeCell="E21" sqref="E21:G23"/>
    </sheetView>
  </sheetViews>
  <sheetFormatPr defaultRowHeight="15" x14ac:dyDescent="0.25"/>
  <cols>
    <col min="4" max="4" width="7.85546875" customWidth="1"/>
    <col min="8" max="8" width="20.42578125" customWidth="1"/>
  </cols>
  <sheetData>
    <row r="1" spans="1:17" x14ac:dyDescent="0.25">
      <c r="A1" t="s">
        <v>0</v>
      </c>
      <c r="B1" t="s">
        <v>1</v>
      </c>
      <c r="C1" t="s">
        <v>30</v>
      </c>
    </row>
    <row r="2" spans="1:17" x14ac:dyDescent="0.25">
      <c r="A2" s="1">
        <v>350</v>
      </c>
      <c r="B2" s="1">
        <v>385</v>
      </c>
      <c r="C2" s="14">
        <f t="array" ref="C2:D6">LINEST(A2:A9,B2:B9,1,1)</f>
        <v>0.22391505078485688</v>
      </c>
      <c r="D2" s="15">
        <v>223.53704986149586</v>
      </c>
      <c r="F2" s="13" t="s">
        <v>31</v>
      </c>
      <c r="G2" s="1"/>
      <c r="H2" s="1"/>
      <c r="I2" s="1"/>
      <c r="J2" s="1"/>
      <c r="K2" s="1"/>
    </row>
    <row r="3" spans="1:17" x14ac:dyDescent="0.25">
      <c r="A3" s="1">
        <v>310</v>
      </c>
      <c r="B3" s="1">
        <v>390</v>
      </c>
      <c r="C3" s="14">
        <v>0.13987754624921681</v>
      </c>
      <c r="D3" s="14">
        <v>70.189230019115143</v>
      </c>
      <c r="E3" s="1"/>
      <c r="F3" s="1"/>
      <c r="G3" s="1"/>
      <c r="H3" s="1"/>
      <c r="I3" s="1"/>
      <c r="J3" s="1"/>
      <c r="K3" s="1"/>
      <c r="L3" t="s">
        <v>2</v>
      </c>
    </row>
    <row r="4" spans="1:17" ht="15.75" thickBot="1" x14ac:dyDescent="0.3">
      <c r="A4" s="1">
        <v>280</v>
      </c>
      <c r="B4" s="1">
        <v>400</v>
      </c>
      <c r="C4" s="14">
        <v>0.29927330246133127</v>
      </c>
      <c r="D4" s="14">
        <v>32.549718404397936</v>
      </c>
      <c r="E4" s="1"/>
      <c r="F4" s="1" t="s">
        <v>32</v>
      </c>
      <c r="G4" s="1"/>
      <c r="H4" s="1"/>
      <c r="I4" s="1"/>
      <c r="J4" s="1"/>
      <c r="K4" s="1"/>
    </row>
    <row r="5" spans="1:17" x14ac:dyDescent="0.25">
      <c r="A5" s="1">
        <v>305</v>
      </c>
      <c r="B5" s="1">
        <v>530</v>
      </c>
      <c r="C5" s="14">
        <v>2.5625394623542195</v>
      </c>
      <c r="D5" s="14">
        <v>6</v>
      </c>
      <c r="E5" s="1"/>
      <c r="F5" s="1"/>
      <c r="G5" s="1"/>
      <c r="H5" s="1"/>
      <c r="I5" s="1"/>
      <c r="J5" s="1"/>
      <c r="K5" s="1"/>
      <c r="L5" s="5" t="s">
        <v>3</v>
      </c>
      <c r="M5" s="5"/>
    </row>
    <row r="6" spans="1:17" x14ac:dyDescent="0.25">
      <c r="A6" s="1">
        <v>370</v>
      </c>
      <c r="B6" s="1">
        <v>540</v>
      </c>
      <c r="C6" s="14">
        <v>2714.9699907663899</v>
      </c>
      <c r="D6" s="16">
        <v>6356.9050092336101</v>
      </c>
      <c r="E6" s="1" t="s">
        <v>33</v>
      </c>
      <c r="F6" s="1" t="s">
        <v>34</v>
      </c>
      <c r="G6" s="1"/>
      <c r="H6" s="1"/>
      <c r="I6" s="1"/>
      <c r="J6" s="1"/>
      <c r="K6" s="1"/>
      <c r="L6" s="2" t="s">
        <v>4</v>
      </c>
      <c r="M6" s="2">
        <v>0.82021968207961782</v>
      </c>
    </row>
    <row r="7" spans="1:17" x14ac:dyDescent="0.25">
      <c r="A7" s="1">
        <v>330</v>
      </c>
      <c r="B7" s="1">
        <v>545</v>
      </c>
      <c r="C7" s="1"/>
      <c r="D7" s="1"/>
      <c r="E7" s="1"/>
      <c r="F7" s="1"/>
      <c r="G7" s="1"/>
      <c r="H7" s="1"/>
      <c r="I7" s="1"/>
      <c r="J7" s="1"/>
      <c r="K7" s="1"/>
      <c r="L7" s="2" t="s">
        <v>5</v>
      </c>
      <c r="M7" s="2">
        <v>0.67276032687078924</v>
      </c>
    </row>
    <row r="8" spans="1:17" x14ac:dyDescent="0.25">
      <c r="A8" s="1">
        <v>340</v>
      </c>
      <c r="B8" s="1">
        <v>580</v>
      </c>
      <c r="C8" s="1"/>
      <c r="D8" s="1"/>
      <c r="E8" s="1"/>
      <c r="F8" s="1"/>
      <c r="G8" s="1"/>
      <c r="H8" s="1"/>
      <c r="I8" s="1"/>
      <c r="J8" s="1"/>
      <c r="K8" s="1"/>
      <c r="L8" s="2" t="s">
        <v>6</v>
      </c>
      <c r="M8" s="2">
        <v>0.6578857962740069</v>
      </c>
    </row>
    <row r="9" spans="1:17" x14ac:dyDescent="0.25">
      <c r="A9" s="1">
        <v>390</v>
      </c>
      <c r="B9" s="1">
        <v>590</v>
      </c>
      <c r="C9" s="1"/>
      <c r="D9" s="1"/>
      <c r="E9" s="1"/>
      <c r="F9" s="1"/>
      <c r="G9" s="1"/>
      <c r="H9" s="1"/>
      <c r="I9" s="1"/>
      <c r="J9" s="1"/>
      <c r="K9" s="1"/>
      <c r="L9" s="2" t="s">
        <v>7</v>
      </c>
      <c r="M9" s="2">
        <v>40.49900301912735</v>
      </c>
    </row>
    <row r="10" spans="1:17" ht="15.75" thickBot="1" x14ac:dyDescent="0.3">
      <c r="A10" s="6">
        <v>345</v>
      </c>
      <c r="B10" s="7">
        <v>650</v>
      </c>
      <c r="G10" s="12"/>
      <c r="H10" s="12"/>
      <c r="I10" s="12"/>
      <c r="J10" s="12"/>
      <c r="K10" s="1"/>
      <c r="L10" s="3" t="s">
        <v>8</v>
      </c>
      <c r="M10" s="3">
        <v>24</v>
      </c>
    </row>
    <row r="11" spans="1:17" x14ac:dyDescent="0.25">
      <c r="A11" s="8">
        <v>435</v>
      </c>
      <c r="B11" s="9">
        <v>660</v>
      </c>
      <c r="F11" t="s">
        <v>35</v>
      </c>
      <c r="G11" s="12">
        <f>D23/D6</f>
        <v>3.1964206528319252</v>
      </c>
      <c r="H11" s="12"/>
      <c r="I11" s="12"/>
      <c r="J11" s="12"/>
      <c r="K11" s="1"/>
    </row>
    <row r="12" spans="1:17" ht="15.75" thickBot="1" x14ac:dyDescent="0.3">
      <c r="A12" s="8">
        <v>425</v>
      </c>
      <c r="B12" s="9">
        <v>680</v>
      </c>
      <c r="F12" t="s">
        <v>37</v>
      </c>
      <c r="G12" s="12">
        <f>FINV(0.05,D5,D22)</f>
        <v>3.8659688531238445</v>
      </c>
      <c r="H12" s="12" t="s">
        <v>40</v>
      </c>
      <c r="I12" s="12"/>
      <c r="J12" s="12"/>
      <c r="K12" s="1"/>
      <c r="L12" t="s">
        <v>9</v>
      </c>
    </row>
    <row r="13" spans="1:17" x14ac:dyDescent="0.25">
      <c r="A13" s="8">
        <v>458</v>
      </c>
      <c r="B13" s="9">
        <v>685</v>
      </c>
      <c r="F13" t="s">
        <v>38</v>
      </c>
      <c r="G13" s="12">
        <f>FINV(0.01,D5,D22)</f>
        <v>7.1914047852039982</v>
      </c>
      <c r="H13" s="12" t="s">
        <v>40</v>
      </c>
      <c r="I13" s="12"/>
      <c r="J13" s="12"/>
      <c r="K13" s="1"/>
      <c r="L13" s="4"/>
      <c r="M13" s="4" t="s">
        <v>14</v>
      </c>
      <c r="N13" s="4" t="s">
        <v>15</v>
      </c>
      <c r="O13" s="4" t="s">
        <v>16</v>
      </c>
      <c r="P13" s="4" t="s">
        <v>17</v>
      </c>
      <c r="Q13" s="4" t="s">
        <v>18</v>
      </c>
    </row>
    <row r="14" spans="1:17" x14ac:dyDescent="0.25">
      <c r="A14" s="8">
        <v>415</v>
      </c>
      <c r="B14" s="9">
        <v>690</v>
      </c>
      <c r="F14" t="s">
        <v>39</v>
      </c>
      <c r="G14" s="12">
        <f>FINV(0.1,D5,D22)</f>
        <v>2.8273922710312962</v>
      </c>
      <c r="H14" s="12" t="s">
        <v>41</v>
      </c>
      <c r="I14" s="12"/>
      <c r="J14" s="12"/>
      <c r="K14" s="1"/>
      <c r="L14" s="2" t="s">
        <v>10</v>
      </c>
      <c r="M14" s="2">
        <v>1</v>
      </c>
      <c r="N14" s="2">
        <v>74183.234931381026</v>
      </c>
      <c r="O14" s="2">
        <v>74183.234931381026</v>
      </c>
      <c r="P14" s="2">
        <v>45.229012269894568</v>
      </c>
      <c r="Q14" s="2">
        <v>9.2675025649259798E-7</v>
      </c>
    </row>
    <row r="15" spans="1:17" x14ac:dyDescent="0.25">
      <c r="A15" s="8">
        <v>440</v>
      </c>
      <c r="B15" s="9">
        <v>700</v>
      </c>
      <c r="C15" s="12"/>
      <c r="D15" s="12"/>
      <c r="E15" s="12"/>
      <c r="F15" s="12"/>
      <c r="G15" s="12"/>
      <c r="H15" s="12"/>
      <c r="I15" s="12"/>
      <c r="J15" s="12"/>
      <c r="K15" s="1"/>
      <c r="L15" s="2" t="s">
        <v>11</v>
      </c>
      <c r="M15" s="2">
        <v>22</v>
      </c>
      <c r="N15" s="2">
        <v>36083.723401952302</v>
      </c>
      <c r="O15" s="2">
        <v>1640.1692455432865</v>
      </c>
      <c r="P15" s="2"/>
      <c r="Q15" s="2"/>
    </row>
    <row r="16" spans="1:17" ht="15.75" thickBot="1" x14ac:dyDescent="0.3">
      <c r="A16" s="10">
        <v>460</v>
      </c>
      <c r="B16" s="11">
        <v>720</v>
      </c>
      <c r="C16" s="12"/>
      <c r="D16" s="12"/>
      <c r="E16" s="12"/>
      <c r="F16" s="12"/>
      <c r="G16" s="12"/>
      <c r="H16" s="12"/>
      <c r="I16" s="12"/>
      <c r="J16" s="12"/>
      <c r="K16" s="1"/>
      <c r="L16" s="3" t="s">
        <v>12</v>
      </c>
      <c r="M16" s="3">
        <v>23</v>
      </c>
      <c r="N16" s="3">
        <v>110266.95833333333</v>
      </c>
      <c r="O16" s="3"/>
      <c r="P16" s="3"/>
      <c r="Q16" s="3"/>
    </row>
    <row r="17" spans="1:20" ht="15.75" thickBot="1" x14ac:dyDescent="0.3">
      <c r="A17" s="1">
        <v>490</v>
      </c>
      <c r="B17" s="1">
        <v>750</v>
      </c>
      <c r="C17" s="12"/>
      <c r="D17" s="12"/>
      <c r="E17" s="12"/>
      <c r="F17" s="12"/>
      <c r="G17" s="12"/>
      <c r="H17" s="12"/>
      <c r="I17" s="12"/>
      <c r="J17" s="12"/>
      <c r="K17" s="1"/>
    </row>
    <row r="18" spans="1:20" x14ac:dyDescent="0.25">
      <c r="A18" s="1">
        <v>405</v>
      </c>
      <c r="B18" s="1">
        <v>760</v>
      </c>
      <c r="C18" s="12"/>
      <c r="D18" s="12"/>
      <c r="E18" s="12"/>
      <c r="F18" s="12"/>
      <c r="G18" s="1"/>
      <c r="H18" s="1"/>
      <c r="I18" s="1"/>
      <c r="J18" s="1"/>
      <c r="K18" s="1"/>
      <c r="L18" s="4"/>
      <c r="M18" s="4" t="s">
        <v>19</v>
      </c>
      <c r="N18" s="4" t="s">
        <v>7</v>
      </c>
      <c r="O18" s="4" t="s">
        <v>20</v>
      </c>
      <c r="P18" s="4" t="s">
        <v>21</v>
      </c>
      <c r="Q18" s="4" t="s">
        <v>22</v>
      </c>
      <c r="R18" s="4" t="s">
        <v>23</v>
      </c>
      <c r="S18" s="4" t="s">
        <v>24</v>
      </c>
      <c r="T18" s="4" t="s">
        <v>25</v>
      </c>
    </row>
    <row r="19" spans="1:20" x14ac:dyDescent="0.25">
      <c r="A19" s="1">
        <v>485</v>
      </c>
      <c r="B19" s="1">
        <v>760</v>
      </c>
      <c r="C19" s="17">
        <f t="array" ref="C19:D23">LINEST(A17:A25,B17:B25,1,1)</f>
        <v>0.66508078994614028</v>
      </c>
      <c r="D19" s="17">
        <v>-62.238330341113397</v>
      </c>
      <c r="F19" s="13" t="s">
        <v>36</v>
      </c>
      <c r="G19" s="1"/>
      <c r="H19" s="1"/>
      <c r="I19" s="1"/>
      <c r="J19" s="1"/>
      <c r="K19" s="1"/>
      <c r="L19" s="2" t="s">
        <v>13</v>
      </c>
      <c r="M19" s="2">
        <v>132.15465834842172</v>
      </c>
      <c r="N19" s="2">
        <v>41.798639681436427</v>
      </c>
      <c r="O19" s="2">
        <v>3.1616975900561215</v>
      </c>
      <c r="P19" s="2">
        <v>4.5217043615146425E-3</v>
      </c>
      <c r="Q19" s="2">
        <v>45.469585238066202</v>
      </c>
      <c r="R19" s="2">
        <v>218.83973145877724</v>
      </c>
      <c r="S19" s="2">
        <v>45.469585238066202</v>
      </c>
      <c r="T19" s="2">
        <v>218.83973145877724</v>
      </c>
    </row>
    <row r="20" spans="1:20" ht="15.75" thickBot="1" x14ac:dyDescent="0.3">
      <c r="A20" s="1">
        <v>360</v>
      </c>
      <c r="B20" s="1">
        <v>780</v>
      </c>
      <c r="C20" s="17">
        <v>0.68485631087579979</v>
      </c>
      <c r="D20" s="17">
        <v>537.15155835495023</v>
      </c>
      <c r="E20" s="1"/>
      <c r="F20" s="1"/>
      <c r="G20" s="1"/>
      <c r="H20" s="1"/>
      <c r="I20" s="1"/>
      <c r="J20" s="1"/>
      <c r="K20" s="1"/>
      <c r="L20" s="3" t="s">
        <v>1</v>
      </c>
      <c r="M20" s="3">
        <v>0.41856254428087836</v>
      </c>
      <c r="N20" s="3">
        <v>6.2237452876268543E-2</v>
      </c>
      <c r="O20" s="3">
        <v>6.725251836912471</v>
      </c>
      <c r="P20" s="3">
        <v>9.2675025649259798E-7</v>
      </c>
      <c r="Q20" s="3">
        <v>0.28948996694583906</v>
      </c>
      <c r="R20" s="3">
        <v>0.54763512161591765</v>
      </c>
      <c r="S20" s="3">
        <v>0.28948996694583906</v>
      </c>
      <c r="T20" s="3">
        <v>0.54763512161591765</v>
      </c>
    </row>
    <row r="21" spans="1:20" x14ac:dyDescent="0.25">
      <c r="A21" s="1">
        <v>450</v>
      </c>
      <c r="B21" s="1">
        <v>780</v>
      </c>
      <c r="C21" s="17">
        <v>0.11873008724100162</v>
      </c>
      <c r="D21" s="17">
        <v>53.877297709842544</v>
      </c>
      <c r="E21" s="1"/>
      <c r="F21" s="1" t="s">
        <v>32</v>
      </c>
      <c r="G21" s="1"/>
      <c r="H21" s="1"/>
      <c r="I21" s="1"/>
      <c r="J21" s="1"/>
      <c r="K21" s="1"/>
    </row>
    <row r="22" spans="1:20" x14ac:dyDescent="0.25">
      <c r="A22" s="1">
        <v>505</v>
      </c>
      <c r="B22" s="1">
        <v>785</v>
      </c>
      <c r="C22" s="17">
        <v>0.94308292913920899</v>
      </c>
      <c r="D22" s="17">
        <v>7</v>
      </c>
      <c r="E22" s="12"/>
      <c r="F22" s="12"/>
      <c r="G22" s="1"/>
      <c r="H22" s="1"/>
      <c r="I22" s="1"/>
      <c r="J22" s="1"/>
      <c r="K22" s="1"/>
    </row>
    <row r="23" spans="1:20" x14ac:dyDescent="0.25">
      <c r="A23" s="1">
        <v>420</v>
      </c>
      <c r="B23" s="1">
        <v>790</v>
      </c>
      <c r="C23" s="17">
        <v>2737.5464292838587</v>
      </c>
      <c r="D23" s="18">
        <v>20319.342459605032</v>
      </c>
      <c r="E23" s="1" t="s">
        <v>33</v>
      </c>
      <c r="F23" s="1" t="s">
        <v>34</v>
      </c>
      <c r="G23" s="1"/>
      <c r="H23" s="1"/>
      <c r="I23" s="1"/>
      <c r="J23" s="1"/>
      <c r="K23" s="1"/>
    </row>
    <row r="24" spans="1:20" x14ac:dyDescent="0.25">
      <c r="A24" s="1">
        <v>502</v>
      </c>
      <c r="B24" s="1">
        <v>810</v>
      </c>
      <c r="C24" s="1"/>
      <c r="D24" s="1"/>
      <c r="E24" s="1"/>
      <c r="F24" s="1"/>
      <c r="G24" s="1"/>
      <c r="H24" s="1"/>
      <c r="I24" s="1"/>
      <c r="J24" s="1"/>
      <c r="K24" s="1"/>
      <c r="L24" t="s">
        <v>26</v>
      </c>
    </row>
    <row r="25" spans="1:20" ht="15.75" thickBot="1" x14ac:dyDescent="0.3">
      <c r="A25" s="1">
        <v>515</v>
      </c>
      <c r="B25" s="1">
        <v>840</v>
      </c>
      <c r="C25" s="1"/>
      <c r="D25" s="1"/>
      <c r="E25" s="1"/>
      <c r="F25" s="1"/>
      <c r="G25" s="1"/>
      <c r="H25" s="1"/>
      <c r="I25" s="1"/>
      <c r="J25" s="1"/>
      <c r="K25" s="1"/>
    </row>
    <row r="26" spans="1:20" x14ac:dyDescent="0.25">
      <c r="C26" s="1"/>
      <c r="D26" s="1"/>
      <c r="E26" s="1"/>
      <c r="F26" s="1"/>
      <c r="L26" s="4" t="s">
        <v>27</v>
      </c>
      <c r="M26" s="4" t="s">
        <v>28</v>
      </c>
      <c r="N26" s="4" t="s">
        <v>29</v>
      </c>
    </row>
    <row r="27" spans="1:20" x14ac:dyDescent="0.25">
      <c r="L27" s="2">
        <v>1</v>
      </c>
      <c r="M27" s="2">
        <v>295.39405061796424</v>
      </c>
      <c r="N27" s="2">
        <v>14.60594938203576</v>
      </c>
    </row>
    <row r="28" spans="1:20" x14ac:dyDescent="0.25">
      <c r="L28" s="2">
        <v>2</v>
      </c>
      <c r="M28" s="2">
        <v>293.30123789655988</v>
      </c>
      <c r="N28" s="2">
        <v>56.698762103440117</v>
      </c>
    </row>
    <row r="29" spans="1:20" x14ac:dyDescent="0.25">
      <c r="L29" s="2">
        <v>3</v>
      </c>
      <c r="M29" s="2">
        <v>360.27124498150044</v>
      </c>
      <c r="N29" s="2">
        <v>-30.271244981500445</v>
      </c>
    </row>
    <row r="30" spans="1:20" x14ac:dyDescent="0.25">
      <c r="L30" s="2">
        <v>4</v>
      </c>
      <c r="M30" s="2">
        <v>416.77718845941899</v>
      </c>
      <c r="N30" s="2">
        <v>8.2228115405810058</v>
      </c>
    </row>
    <row r="31" spans="1:20" x14ac:dyDescent="0.25">
      <c r="L31" s="2">
        <v>5</v>
      </c>
      <c r="M31" s="2">
        <v>471.19031921593319</v>
      </c>
      <c r="N31" s="2">
        <v>30.809680784066813</v>
      </c>
    </row>
    <row r="32" spans="1:20" x14ac:dyDescent="0.25">
      <c r="L32" s="2">
        <v>6</v>
      </c>
      <c r="M32" s="2">
        <v>458.63344288750682</v>
      </c>
      <c r="N32" s="2">
        <v>-98.633442887506817</v>
      </c>
    </row>
    <row r="33" spans="12:14" x14ac:dyDescent="0.25">
      <c r="L33" s="2">
        <v>7</v>
      </c>
      <c r="M33" s="2">
        <v>462.81906833031564</v>
      </c>
      <c r="N33" s="2">
        <v>-42.819068330315645</v>
      </c>
    </row>
    <row r="34" spans="12:14" x14ac:dyDescent="0.25">
      <c r="L34" s="2">
        <v>8</v>
      </c>
      <c r="M34" s="2">
        <v>460.72625560891123</v>
      </c>
      <c r="N34" s="2">
        <v>44.273744391088769</v>
      </c>
    </row>
    <row r="35" spans="12:14" x14ac:dyDescent="0.25">
      <c r="L35" s="2">
        <v>9</v>
      </c>
      <c r="M35" s="2">
        <v>299.57967606077307</v>
      </c>
      <c r="N35" s="2">
        <v>-19.579676060773068</v>
      </c>
    </row>
    <row r="36" spans="12:14" x14ac:dyDescent="0.25">
      <c r="L36" s="2">
        <v>10</v>
      </c>
      <c r="M36" s="2">
        <v>353.99280681728726</v>
      </c>
      <c r="N36" s="2">
        <v>-48.99280681728726</v>
      </c>
    </row>
    <row r="37" spans="12:14" x14ac:dyDescent="0.25">
      <c r="L37" s="2">
        <v>11</v>
      </c>
      <c r="M37" s="2">
        <v>374.92093403133117</v>
      </c>
      <c r="N37" s="2">
        <v>-34.920934031331171</v>
      </c>
    </row>
    <row r="38" spans="12:14" x14ac:dyDescent="0.25">
      <c r="L38" s="2">
        <v>12</v>
      </c>
      <c r="M38" s="2">
        <v>433.51969023065413</v>
      </c>
      <c r="N38" s="2">
        <v>26.480309769345865</v>
      </c>
    </row>
    <row r="39" spans="12:14" x14ac:dyDescent="0.25">
      <c r="L39" s="2">
        <v>13</v>
      </c>
      <c r="M39" s="2">
        <v>425.14843934503659</v>
      </c>
      <c r="N39" s="2">
        <v>14.851560654963407</v>
      </c>
    </row>
    <row r="40" spans="12:14" x14ac:dyDescent="0.25">
      <c r="L40" s="2">
        <v>14</v>
      </c>
      <c r="M40" s="2">
        <v>420.96281390222777</v>
      </c>
      <c r="N40" s="2">
        <v>-5.9628139022277651</v>
      </c>
    </row>
    <row r="41" spans="12:14" x14ac:dyDescent="0.25">
      <c r="L41" s="2">
        <v>15</v>
      </c>
      <c r="M41" s="2">
        <v>404.22031213099262</v>
      </c>
      <c r="N41" s="2">
        <v>-59.220312130992625</v>
      </c>
    </row>
    <row r="42" spans="12:14" x14ac:dyDescent="0.25">
      <c r="L42" s="2">
        <v>16</v>
      </c>
      <c r="M42" s="2">
        <v>450.26219200188928</v>
      </c>
      <c r="N42" s="2">
        <v>-45.262192001889275</v>
      </c>
    </row>
    <row r="43" spans="12:14" x14ac:dyDescent="0.25">
      <c r="L43" s="2">
        <v>17</v>
      </c>
      <c r="M43" s="2">
        <v>458.63344288750682</v>
      </c>
      <c r="N43" s="2">
        <v>-8.633442887506817</v>
      </c>
    </row>
    <row r="44" spans="12:14" x14ac:dyDescent="0.25">
      <c r="L44" s="2">
        <v>18</v>
      </c>
      <c r="M44" s="2">
        <v>483.74719554435956</v>
      </c>
      <c r="N44" s="2">
        <v>31.252804455640444</v>
      </c>
    </row>
    <row r="45" spans="12:14" x14ac:dyDescent="0.25">
      <c r="L45" s="2">
        <v>19</v>
      </c>
      <c r="M45" s="2">
        <v>379.10655947413994</v>
      </c>
      <c r="N45" s="2">
        <v>10.893440525860058</v>
      </c>
    </row>
    <row r="46" spans="12:14" x14ac:dyDescent="0.25">
      <c r="L46" s="2">
        <v>20</v>
      </c>
      <c r="M46" s="2">
        <v>358.17843226009603</v>
      </c>
      <c r="N46" s="2">
        <v>11.821567739903969</v>
      </c>
    </row>
    <row r="47" spans="12:14" x14ac:dyDescent="0.25">
      <c r="L47" s="2">
        <v>21</v>
      </c>
      <c r="M47" s="2">
        <v>408.40593757380145</v>
      </c>
      <c r="N47" s="2">
        <v>26.594062426198548</v>
      </c>
    </row>
    <row r="48" spans="12:14" x14ac:dyDescent="0.25">
      <c r="L48" s="2">
        <v>22</v>
      </c>
      <c r="M48" s="2">
        <v>418.87000118082341</v>
      </c>
      <c r="N48" s="2">
        <v>39.129998819176592</v>
      </c>
    </row>
    <row r="49" spans="12:14" x14ac:dyDescent="0.25">
      <c r="L49" s="2">
        <v>23</v>
      </c>
      <c r="M49" s="2">
        <v>446.0765665590805</v>
      </c>
      <c r="N49" s="2">
        <v>43.923433440919496</v>
      </c>
    </row>
    <row r="50" spans="12:14" ht="15.75" thickBot="1" x14ac:dyDescent="0.3">
      <c r="L50" s="3">
        <v>24</v>
      </c>
      <c r="M50" s="3">
        <v>450.26219200188928</v>
      </c>
      <c r="N50" s="3">
        <v>34.737807998110725</v>
      </c>
    </row>
  </sheetData>
  <sortState ref="A2:B50">
    <sortCondition ref="B2:B5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0" sqref="H10"/>
    </sheetView>
  </sheetViews>
  <sheetFormatPr defaultRowHeight="15" x14ac:dyDescent="0.25"/>
  <cols>
    <col min="3" max="3" width="9.42578125" bestFit="1" customWidth="1"/>
    <col min="8" max="8" width="27.140625" customWidth="1"/>
  </cols>
  <sheetData>
    <row r="1" spans="1:10" x14ac:dyDescent="0.25">
      <c r="A1" t="s">
        <v>42</v>
      </c>
      <c r="B1" t="s">
        <v>1</v>
      </c>
      <c r="C1" t="s">
        <v>43</v>
      </c>
    </row>
    <row r="2" spans="1:10" x14ac:dyDescent="0.25">
      <c r="A2" s="2">
        <v>14.60594938203576</v>
      </c>
      <c r="B2" s="1">
        <v>390</v>
      </c>
      <c r="C2" s="1">
        <f>B2^2</f>
        <v>152100</v>
      </c>
      <c r="D2" s="1"/>
      <c r="E2">
        <f t="array" ref="E2:G6">LINEST(A2:A25,B2:C25,1,1)</f>
        <v>4.6577670510795037E-4</v>
      </c>
      <c r="F2">
        <v>-0.56666816343468074</v>
      </c>
      <c r="G2">
        <v>162.96989882516181</v>
      </c>
      <c r="H2" s="19" t="s">
        <v>44</v>
      </c>
      <c r="I2" s="19" t="s">
        <v>45</v>
      </c>
    </row>
    <row r="3" spans="1:10" x14ac:dyDescent="0.25">
      <c r="A3" s="2">
        <v>56.698762103440117</v>
      </c>
      <c r="B3" s="1">
        <v>385</v>
      </c>
      <c r="C3" s="1">
        <f t="shared" ref="C3:C25" si="0">B3^2</f>
        <v>148225</v>
      </c>
      <c r="D3" s="1"/>
      <c r="E3">
        <v>4.8063283511536189E-4</v>
      </c>
      <c r="F3">
        <v>0.58805421857494589</v>
      </c>
      <c r="G3">
        <v>173.29861951475868</v>
      </c>
    </row>
    <row r="4" spans="1:10" x14ac:dyDescent="0.25">
      <c r="A4" s="2">
        <v>-30.271244981500445</v>
      </c>
      <c r="B4" s="1">
        <v>545</v>
      </c>
      <c r="C4" s="1">
        <f t="shared" si="0"/>
        <v>297025</v>
      </c>
      <c r="D4" s="1"/>
      <c r="E4" s="20">
        <v>4.2806441600138641E-2</v>
      </c>
      <c r="F4">
        <v>40.555140360837036</v>
      </c>
      <c r="G4" t="e">
        <v>#N/A</v>
      </c>
      <c r="H4" s="1"/>
      <c r="I4" s="1" t="s">
        <v>32</v>
      </c>
      <c r="J4" s="1"/>
    </row>
    <row r="5" spans="1:10" x14ac:dyDescent="0.25">
      <c r="A5" s="2">
        <v>8.2228115405810058</v>
      </c>
      <c r="B5" s="1">
        <v>680</v>
      </c>
      <c r="C5" s="1">
        <f t="shared" si="0"/>
        <v>462400</v>
      </c>
      <c r="D5" s="1"/>
      <c r="E5">
        <v>0.46956817966141556</v>
      </c>
      <c r="F5">
        <v>21</v>
      </c>
      <c r="G5" t="e">
        <v>#N/A</v>
      </c>
      <c r="H5" s="12"/>
      <c r="I5" s="12"/>
      <c r="J5" s="1"/>
    </row>
    <row r="6" spans="1:10" x14ac:dyDescent="0.25">
      <c r="A6" s="2">
        <v>30.809680784066813</v>
      </c>
      <c r="B6" s="1">
        <v>810</v>
      </c>
      <c r="C6" s="1">
        <f t="shared" si="0"/>
        <v>656100</v>
      </c>
      <c r="D6" s="1"/>
      <c r="E6">
        <v>1544.6157985212267</v>
      </c>
      <c r="F6">
        <v>34539.107603431061</v>
      </c>
      <c r="G6" t="e">
        <v>#N/A</v>
      </c>
      <c r="H6" s="1" t="s">
        <v>33</v>
      </c>
      <c r="I6" s="1" t="s">
        <v>34</v>
      </c>
      <c r="J6" s="1"/>
    </row>
    <row r="7" spans="1:10" x14ac:dyDescent="0.25">
      <c r="A7" s="2">
        <v>-98.633442887506817</v>
      </c>
      <c r="B7" s="1">
        <v>780</v>
      </c>
      <c r="C7" s="1">
        <f t="shared" si="0"/>
        <v>608400</v>
      </c>
      <c r="D7" s="1"/>
    </row>
    <row r="8" spans="1:10" x14ac:dyDescent="0.25">
      <c r="A8" s="2">
        <v>-42.819068330315645</v>
      </c>
      <c r="B8" s="1">
        <v>790</v>
      </c>
      <c r="C8" s="1">
        <f t="shared" si="0"/>
        <v>624100</v>
      </c>
      <c r="D8" s="1"/>
    </row>
    <row r="9" spans="1:10" x14ac:dyDescent="0.25">
      <c r="A9" s="2">
        <v>44.273744391088769</v>
      </c>
      <c r="B9" s="1">
        <v>785</v>
      </c>
      <c r="C9" s="1">
        <f t="shared" si="0"/>
        <v>616225</v>
      </c>
      <c r="D9" s="1"/>
      <c r="E9" t="s">
        <v>46</v>
      </c>
      <c r="F9">
        <f>E4*24</f>
        <v>1.0273545984033274</v>
      </c>
      <c r="H9" t="s">
        <v>47</v>
      </c>
    </row>
    <row r="10" spans="1:10" x14ac:dyDescent="0.25">
      <c r="A10" s="2">
        <v>-19.579676060773068</v>
      </c>
      <c r="B10" s="1">
        <v>400</v>
      </c>
      <c r="C10" s="1">
        <f t="shared" si="0"/>
        <v>160000</v>
      </c>
      <c r="D10" s="1"/>
    </row>
    <row r="11" spans="1:10" x14ac:dyDescent="0.25">
      <c r="A11" s="2">
        <v>-48.99280681728726</v>
      </c>
      <c r="B11" s="1">
        <v>530</v>
      </c>
      <c r="C11" s="1">
        <f t="shared" si="0"/>
        <v>280900</v>
      </c>
      <c r="D11" s="1"/>
    </row>
    <row r="12" spans="1:10" x14ac:dyDescent="0.25">
      <c r="A12" s="2">
        <v>-34.920934031331171</v>
      </c>
      <c r="B12" s="1">
        <v>580</v>
      </c>
      <c r="C12" s="1">
        <f t="shared" si="0"/>
        <v>336400</v>
      </c>
      <c r="D12" s="1"/>
    </row>
    <row r="13" spans="1:10" x14ac:dyDescent="0.25">
      <c r="A13" s="2">
        <v>26.480309769345865</v>
      </c>
      <c r="B13" s="1">
        <v>720</v>
      </c>
      <c r="C13" s="1">
        <f t="shared" si="0"/>
        <v>518400</v>
      </c>
      <c r="D13" s="1"/>
    </row>
    <row r="14" spans="1:10" x14ac:dyDescent="0.25">
      <c r="A14" s="2">
        <v>14.851560654963407</v>
      </c>
      <c r="B14" s="1">
        <v>700</v>
      </c>
      <c r="C14" s="1">
        <f t="shared" si="0"/>
        <v>490000</v>
      </c>
      <c r="D14" s="1"/>
    </row>
    <row r="15" spans="1:10" x14ac:dyDescent="0.25">
      <c r="A15" s="2">
        <v>-5.9628139022277651</v>
      </c>
      <c r="B15" s="1">
        <v>690</v>
      </c>
      <c r="C15" s="1">
        <f t="shared" si="0"/>
        <v>476100</v>
      </c>
      <c r="D15" s="1"/>
    </row>
    <row r="16" spans="1:10" x14ac:dyDescent="0.25">
      <c r="A16" s="2">
        <v>-59.220312130992625</v>
      </c>
      <c r="B16" s="1">
        <v>650</v>
      </c>
      <c r="C16" s="1">
        <f t="shared" si="0"/>
        <v>422500</v>
      </c>
      <c r="D16" s="1"/>
    </row>
    <row r="17" spans="1:4" x14ac:dyDescent="0.25">
      <c r="A17" s="2">
        <v>-45.262192001889275</v>
      </c>
      <c r="B17" s="1">
        <v>760</v>
      </c>
      <c r="C17" s="1">
        <f t="shared" si="0"/>
        <v>577600</v>
      </c>
      <c r="D17" s="1"/>
    </row>
    <row r="18" spans="1:4" x14ac:dyDescent="0.25">
      <c r="A18" s="2">
        <v>-8.633442887506817</v>
      </c>
      <c r="B18" s="1">
        <v>780</v>
      </c>
      <c r="C18" s="1">
        <f t="shared" si="0"/>
        <v>608400</v>
      </c>
      <c r="D18" s="1"/>
    </row>
    <row r="19" spans="1:4" x14ac:dyDescent="0.25">
      <c r="A19" s="2">
        <v>31.252804455640444</v>
      </c>
      <c r="B19" s="1">
        <v>840</v>
      </c>
      <c r="C19" s="1">
        <f t="shared" si="0"/>
        <v>705600</v>
      </c>
      <c r="D19" s="1"/>
    </row>
    <row r="20" spans="1:4" x14ac:dyDescent="0.25">
      <c r="A20" s="2">
        <v>10.893440525860058</v>
      </c>
      <c r="B20" s="1">
        <v>590</v>
      </c>
      <c r="C20" s="1">
        <f t="shared" si="0"/>
        <v>348100</v>
      </c>
      <c r="D20" s="1"/>
    </row>
    <row r="21" spans="1:4" x14ac:dyDescent="0.25">
      <c r="A21" s="2">
        <v>11.821567739903969</v>
      </c>
      <c r="B21" s="1">
        <v>540</v>
      </c>
      <c r="C21" s="1">
        <f t="shared" si="0"/>
        <v>291600</v>
      </c>
      <c r="D21" s="1"/>
    </row>
    <row r="22" spans="1:4" x14ac:dyDescent="0.25">
      <c r="A22" s="2">
        <v>26.594062426198548</v>
      </c>
      <c r="B22" s="1">
        <v>660</v>
      </c>
      <c r="C22" s="1">
        <f t="shared" si="0"/>
        <v>435600</v>
      </c>
      <c r="D22" s="1"/>
    </row>
    <row r="23" spans="1:4" x14ac:dyDescent="0.25">
      <c r="A23" s="2">
        <v>39.129998819176592</v>
      </c>
      <c r="B23" s="1">
        <v>685</v>
      </c>
      <c r="C23" s="1">
        <f t="shared" si="0"/>
        <v>469225</v>
      </c>
      <c r="D23" s="1"/>
    </row>
    <row r="24" spans="1:4" x14ac:dyDescent="0.25">
      <c r="A24" s="2">
        <v>43.923433440919496</v>
      </c>
      <c r="B24" s="1">
        <v>750</v>
      </c>
      <c r="C24" s="1">
        <f t="shared" si="0"/>
        <v>562500</v>
      </c>
      <c r="D24" s="1"/>
    </row>
    <row r="25" spans="1:4" ht="15.75" thickBot="1" x14ac:dyDescent="0.3">
      <c r="A25" s="3">
        <v>34.737807998110725</v>
      </c>
      <c r="B25" s="1">
        <v>760</v>
      </c>
      <c r="C25" s="1">
        <f t="shared" si="0"/>
        <v>577600</v>
      </c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2020-10-17T08:38:58Z</dcterms:modified>
</cp:coreProperties>
</file>