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283B83E2-8D9D-4A4C-8D33-9D1B32986E3E}" xr6:coauthVersionLast="41" xr6:coauthVersionMax="41" xr10:uidLastSave="{00000000-0000-0000-0000-000000000000}"/>
  <bookViews>
    <workbookView xWindow="-108" yWindow="-108" windowWidth="23256" windowHeight="13176" activeTab="5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</sheets>
  <externalReferences>
    <externalReference r:id="rId7"/>
  </externalReferences>
  <definedNames>
    <definedName name="solver_adj" localSheetId="1" hidden="1">Лист2!$E$4:$E$8</definedName>
    <definedName name="solver_adj" localSheetId="2" hidden="1">Лист3!$E$4:$E$8</definedName>
    <definedName name="solver_adj" localSheetId="4" hidden="1">Лист5!$E$4:$E$8</definedName>
    <definedName name="solver_cvg" localSheetId="1" hidden="1">0.0001</definedName>
    <definedName name="solver_cvg" localSheetId="2" hidden="1">0.0001</definedName>
    <definedName name="solver_cvg" localSheetId="4" hidden="1">0.0001</definedName>
    <definedName name="solver_drv" localSheetId="1" hidden="1">2</definedName>
    <definedName name="solver_drv" localSheetId="2" hidden="1">2</definedName>
    <definedName name="solver_drv" localSheetId="4" hidden="1">2</definedName>
    <definedName name="solver_eng" localSheetId="1" hidden="1">3</definedName>
    <definedName name="solver_eng" localSheetId="2" hidden="1">3</definedName>
    <definedName name="solver_eng" localSheetId="4" hidden="1">3</definedName>
    <definedName name="solver_est" localSheetId="1" hidden="1">1</definedName>
    <definedName name="solver_est" localSheetId="2" hidden="1">1</definedName>
    <definedName name="solver_est" localSheetId="4" hidden="1">1</definedName>
    <definedName name="solver_itr" localSheetId="1" hidden="1">2147483647</definedName>
    <definedName name="solver_itr" localSheetId="2" hidden="1">2147483647</definedName>
    <definedName name="solver_itr" localSheetId="4" hidden="1">2147483647</definedName>
    <definedName name="solver_lhs1" localSheetId="1" hidden="1">Лист2!$E$13</definedName>
    <definedName name="solver_lhs1" localSheetId="2" hidden="1">Лист3!$E$14</definedName>
    <definedName name="solver_lhs1" localSheetId="4" hidden="1">Лист5!$E$13</definedName>
    <definedName name="solver_lhs2" localSheetId="1" hidden="1">Лист2!$E$14</definedName>
    <definedName name="solver_lhs2" localSheetId="2" hidden="1">Лист3!$E$4:$E$8</definedName>
    <definedName name="solver_lhs2" localSheetId="4" hidden="1">Лист5!$E$14</definedName>
    <definedName name="solver_lhs3" localSheetId="1" hidden="1">Лист2!$E$4:$E$8</definedName>
    <definedName name="solver_lhs3" localSheetId="2" hidden="1">Лист3!$E$4:$E$8</definedName>
    <definedName name="solver_lhs3" localSheetId="4" hidden="1">Лист5!$E$4:$E$8</definedName>
    <definedName name="solver_lhs4" localSheetId="1" hidden="1">Лист2!$E$4:$E$8</definedName>
    <definedName name="solver_lhs4" localSheetId="4" hidden="1">Лист5!$E$4:$E$8</definedName>
    <definedName name="solver_mip" localSheetId="1" hidden="1">2147483647</definedName>
    <definedName name="solver_mip" localSheetId="2" hidden="1">2147483647</definedName>
    <definedName name="solver_mip" localSheetId="4" hidden="1">2147483647</definedName>
    <definedName name="solver_mni" localSheetId="1" hidden="1">30</definedName>
    <definedName name="solver_mni" localSheetId="2" hidden="1">30</definedName>
    <definedName name="solver_mni" localSheetId="4" hidden="1">30</definedName>
    <definedName name="solver_mrt" localSheetId="1" hidden="1">0.075</definedName>
    <definedName name="solver_mrt" localSheetId="2" hidden="1">0.075</definedName>
    <definedName name="solver_mrt" localSheetId="4" hidden="1">0.075</definedName>
    <definedName name="solver_msl" localSheetId="1" hidden="1">2</definedName>
    <definedName name="solver_msl" localSheetId="2" hidden="1">2</definedName>
    <definedName name="solver_msl" localSheetId="4" hidden="1">2</definedName>
    <definedName name="solver_neg" localSheetId="1" hidden="1">1</definedName>
    <definedName name="solver_neg" localSheetId="2" hidden="1">1</definedName>
    <definedName name="solver_neg" localSheetId="4" hidden="1">1</definedName>
    <definedName name="solver_nod" localSheetId="1" hidden="1">2147483647</definedName>
    <definedName name="solver_nod" localSheetId="2" hidden="1">2147483647</definedName>
    <definedName name="solver_nod" localSheetId="4" hidden="1">2147483647</definedName>
    <definedName name="solver_num" localSheetId="1" hidden="1">4</definedName>
    <definedName name="solver_num" localSheetId="2" hidden="1">3</definedName>
    <definedName name="solver_num" localSheetId="4" hidden="1">4</definedName>
    <definedName name="solver_nwt" localSheetId="1" hidden="1">1</definedName>
    <definedName name="solver_nwt" localSheetId="2" hidden="1">1</definedName>
    <definedName name="solver_nwt" localSheetId="4" hidden="1">1</definedName>
    <definedName name="solver_opt" localSheetId="1" hidden="1">Лист2!$E$10</definedName>
    <definedName name="solver_opt" localSheetId="2" hidden="1">Лист3!$E$11</definedName>
    <definedName name="solver_opt" localSheetId="4" hidden="1">Лист5!$G$25</definedName>
    <definedName name="solver_pre" localSheetId="1" hidden="1">0.000001</definedName>
    <definedName name="solver_pre" localSheetId="2" hidden="1">0.000001</definedName>
    <definedName name="solver_pre" localSheetId="4" hidden="1">0.000001</definedName>
    <definedName name="solver_rbv" localSheetId="1" hidden="1">2</definedName>
    <definedName name="solver_rbv" localSheetId="2" hidden="1">2</definedName>
    <definedName name="solver_rbv" localSheetId="4" hidden="1">2</definedName>
    <definedName name="solver_rel1" localSheetId="1" hidden="1">1</definedName>
    <definedName name="solver_rel1" localSheetId="2" hidden="1">2</definedName>
    <definedName name="solver_rel1" localSheetId="4" hidden="1">1</definedName>
    <definedName name="solver_rel2" localSheetId="1" hidden="1">2</definedName>
    <definedName name="solver_rel2" localSheetId="2" hidden="1">1</definedName>
    <definedName name="solver_rel2" localSheetId="4" hidden="1">2</definedName>
    <definedName name="solver_rel3" localSheetId="1" hidden="1">1</definedName>
    <definedName name="solver_rel3" localSheetId="2" hidden="1">3</definedName>
    <definedName name="solver_rel3" localSheetId="4" hidden="1">1</definedName>
    <definedName name="solver_rel4" localSheetId="1" hidden="1">3</definedName>
    <definedName name="solver_rel4" localSheetId="4" hidden="1">3</definedName>
    <definedName name="solver_rhs1" localSheetId="1" hidden="1">0</definedName>
    <definedName name="solver_rhs1" localSheetId="2" hidden="1">0</definedName>
    <definedName name="solver_rhs1" localSheetId="4" hidden="1">0</definedName>
    <definedName name="solver_rhs2" localSheetId="1" hidden="1">0</definedName>
    <definedName name="solver_rhs2" localSheetId="2" hidden="1">1</definedName>
    <definedName name="solver_rhs2" localSheetId="4" hidden="1">0</definedName>
    <definedName name="solver_rhs3" localSheetId="1" hidden="1">1</definedName>
    <definedName name="solver_rhs3" localSheetId="2" hidden="1">0.01</definedName>
    <definedName name="solver_rhs3" localSheetId="4" hidden="1">1</definedName>
    <definedName name="solver_rhs4" localSheetId="1" hidden="1">0.01</definedName>
    <definedName name="solver_rhs4" localSheetId="4" hidden="1">0.01</definedName>
    <definedName name="solver_rlx" localSheetId="1" hidden="1">2</definedName>
    <definedName name="solver_rlx" localSheetId="2" hidden="1">2</definedName>
    <definedName name="solver_rlx" localSheetId="4" hidden="1">2</definedName>
    <definedName name="solver_rsd" localSheetId="1" hidden="1">0</definedName>
    <definedName name="solver_rsd" localSheetId="2" hidden="1">0</definedName>
    <definedName name="solver_rsd" localSheetId="4" hidden="1">0</definedName>
    <definedName name="solver_scl" localSheetId="1" hidden="1">2</definedName>
    <definedName name="solver_scl" localSheetId="2" hidden="1">2</definedName>
    <definedName name="solver_scl" localSheetId="4" hidden="1">2</definedName>
    <definedName name="solver_sho" localSheetId="1" hidden="1">2</definedName>
    <definedName name="solver_sho" localSheetId="2" hidden="1">2</definedName>
    <definedName name="solver_sho" localSheetId="4" hidden="1">2</definedName>
    <definedName name="solver_ssz" localSheetId="1" hidden="1">100</definedName>
    <definedName name="solver_ssz" localSheetId="2" hidden="1">100</definedName>
    <definedName name="solver_ssz" localSheetId="4" hidden="1">100</definedName>
    <definedName name="solver_tim" localSheetId="1" hidden="1">2147483647</definedName>
    <definedName name="solver_tim" localSheetId="2" hidden="1">2147483647</definedName>
    <definedName name="solver_tim" localSheetId="4" hidden="1">2147483647</definedName>
    <definedName name="solver_tol" localSheetId="1" hidden="1">0.01</definedName>
    <definedName name="solver_tol" localSheetId="2" hidden="1">0.01</definedName>
    <definedName name="solver_tol" localSheetId="4" hidden="1">0.01</definedName>
    <definedName name="solver_typ" localSheetId="1" hidden="1">1</definedName>
    <definedName name="solver_typ" localSheetId="2" hidden="1">2</definedName>
    <definedName name="solver_typ" localSheetId="4" hidden="1">2</definedName>
    <definedName name="solver_val" localSheetId="1" hidden="1">0</definedName>
    <definedName name="solver_val" localSheetId="2" hidden="1">0</definedName>
    <definedName name="solver_val" localSheetId="4" hidden="1">0</definedName>
    <definedName name="solver_ver" localSheetId="1" hidden="1">3</definedName>
    <definedName name="solver_ver" localSheetId="2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3" i="6" l="1"/>
  <c r="AC3" i="6"/>
  <c r="AC6" i="6" s="1"/>
  <c r="AB3" i="6"/>
  <c r="AA3" i="6"/>
  <c r="Z3" i="6"/>
  <c r="W3" i="6"/>
  <c r="V3" i="6"/>
  <c r="V6" i="6" s="1"/>
  <c r="U3" i="6"/>
  <c r="T3" i="6"/>
  <c r="S3" i="6"/>
  <c r="P3" i="6"/>
  <c r="O3" i="6"/>
  <c r="N3" i="6"/>
  <c r="M3" i="6"/>
  <c r="N6" i="6"/>
  <c r="L3" i="6"/>
  <c r="B23" i="2"/>
  <c r="J195" i="6"/>
  <c r="I195" i="6"/>
  <c r="H195" i="6"/>
  <c r="G195" i="6"/>
  <c r="J194" i="6"/>
  <c r="I194" i="6"/>
  <c r="H194" i="6"/>
  <c r="G194" i="6"/>
  <c r="J193" i="6"/>
  <c r="I193" i="6"/>
  <c r="H193" i="6"/>
  <c r="G193" i="6"/>
  <c r="J192" i="6"/>
  <c r="I192" i="6"/>
  <c r="H192" i="6"/>
  <c r="G192" i="6"/>
  <c r="J191" i="6"/>
  <c r="I191" i="6"/>
  <c r="H191" i="6"/>
  <c r="G191" i="6"/>
  <c r="J190" i="6"/>
  <c r="I190" i="6"/>
  <c r="H190" i="6"/>
  <c r="G190" i="6"/>
  <c r="J189" i="6"/>
  <c r="I189" i="6"/>
  <c r="H189" i="6"/>
  <c r="G189" i="6"/>
  <c r="J188" i="6"/>
  <c r="I188" i="6"/>
  <c r="H188" i="6"/>
  <c r="G188" i="6"/>
  <c r="J187" i="6"/>
  <c r="I187" i="6"/>
  <c r="H187" i="6"/>
  <c r="G187" i="6"/>
  <c r="J186" i="6"/>
  <c r="I186" i="6"/>
  <c r="H186" i="6"/>
  <c r="G186" i="6"/>
  <c r="J185" i="6"/>
  <c r="I185" i="6"/>
  <c r="H185" i="6"/>
  <c r="G185" i="6"/>
  <c r="J184" i="6"/>
  <c r="I184" i="6"/>
  <c r="H184" i="6"/>
  <c r="G184" i="6"/>
  <c r="J183" i="6"/>
  <c r="I183" i="6"/>
  <c r="H183" i="6"/>
  <c r="G183" i="6"/>
  <c r="J182" i="6"/>
  <c r="I182" i="6"/>
  <c r="H182" i="6"/>
  <c r="G182" i="6"/>
  <c r="J181" i="6"/>
  <c r="I181" i="6"/>
  <c r="H181" i="6"/>
  <c r="G181" i="6"/>
  <c r="J180" i="6"/>
  <c r="I180" i="6"/>
  <c r="H180" i="6"/>
  <c r="G180" i="6"/>
  <c r="J179" i="6"/>
  <c r="I179" i="6"/>
  <c r="H179" i="6"/>
  <c r="G179" i="6"/>
  <c r="J178" i="6"/>
  <c r="I178" i="6"/>
  <c r="H178" i="6"/>
  <c r="G178" i="6"/>
  <c r="J177" i="6"/>
  <c r="I177" i="6"/>
  <c r="H177" i="6"/>
  <c r="G177" i="6"/>
  <c r="J176" i="6"/>
  <c r="I176" i="6"/>
  <c r="H176" i="6"/>
  <c r="G176" i="6"/>
  <c r="J175" i="6"/>
  <c r="I175" i="6"/>
  <c r="H175" i="6"/>
  <c r="G175" i="6"/>
  <c r="J174" i="6"/>
  <c r="I174" i="6"/>
  <c r="H174" i="6"/>
  <c r="G174" i="6"/>
  <c r="J173" i="6"/>
  <c r="I173" i="6"/>
  <c r="H173" i="6"/>
  <c r="G173" i="6"/>
  <c r="J172" i="6"/>
  <c r="I172" i="6"/>
  <c r="H172" i="6"/>
  <c r="G172" i="6"/>
  <c r="J171" i="6"/>
  <c r="I171" i="6"/>
  <c r="H171" i="6"/>
  <c r="G171" i="6"/>
  <c r="J170" i="6"/>
  <c r="I170" i="6"/>
  <c r="H170" i="6"/>
  <c r="G170" i="6"/>
  <c r="J169" i="6"/>
  <c r="I169" i="6"/>
  <c r="H169" i="6"/>
  <c r="G169" i="6"/>
  <c r="J168" i="6"/>
  <c r="I168" i="6"/>
  <c r="H168" i="6"/>
  <c r="G168" i="6"/>
  <c r="J167" i="6"/>
  <c r="I167" i="6"/>
  <c r="H167" i="6"/>
  <c r="G167" i="6"/>
  <c r="J166" i="6"/>
  <c r="I166" i="6"/>
  <c r="H166" i="6"/>
  <c r="G166" i="6"/>
  <c r="J165" i="6"/>
  <c r="I165" i="6"/>
  <c r="H165" i="6"/>
  <c r="G165" i="6"/>
  <c r="J164" i="6"/>
  <c r="I164" i="6"/>
  <c r="H164" i="6"/>
  <c r="G164" i="6"/>
  <c r="J163" i="6"/>
  <c r="I163" i="6"/>
  <c r="H163" i="6"/>
  <c r="G163" i="6"/>
  <c r="J162" i="6"/>
  <c r="I162" i="6"/>
  <c r="H162" i="6"/>
  <c r="G162" i="6"/>
  <c r="J161" i="6"/>
  <c r="I161" i="6"/>
  <c r="H161" i="6"/>
  <c r="G161" i="6"/>
  <c r="J160" i="6"/>
  <c r="I160" i="6"/>
  <c r="H160" i="6"/>
  <c r="G160" i="6"/>
  <c r="J159" i="6"/>
  <c r="I159" i="6"/>
  <c r="H159" i="6"/>
  <c r="G159" i="6"/>
  <c r="J158" i="6"/>
  <c r="I158" i="6"/>
  <c r="H158" i="6"/>
  <c r="G158" i="6"/>
  <c r="J157" i="6"/>
  <c r="I157" i="6"/>
  <c r="H157" i="6"/>
  <c r="G157" i="6"/>
  <c r="J156" i="6"/>
  <c r="I156" i="6"/>
  <c r="H156" i="6"/>
  <c r="G156" i="6"/>
  <c r="J155" i="6"/>
  <c r="I155" i="6"/>
  <c r="H155" i="6"/>
  <c r="G155" i="6"/>
  <c r="J154" i="6"/>
  <c r="I154" i="6"/>
  <c r="H154" i="6"/>
  <c r="G154" i="6"/>
  <c r="J153" i="6"/>
  <c r="I153" i="6"/>
  <c r="H153" i="6"/>
  <c r="G153" i="6"/>
  <c r="J152" i="6"/>
  <c r="I152" i="6"/>
  <c r="H152" i="6"/>
  <c r="G152" i="6"/>
  <c r="J151" i="6"/>
  <c r="I151" i="6"/>
  <c r="H151" i="6"/>
  <c r="G151" i="6"/>
  <c r="J150" i="6"/>
  <c r="I150" i="6"/>
  <c r="H150" i="6"/>
  <c r="G150" i="6"/>
  <c r="J149" i="6"/>
  <c r="I149" i="6"/>
  <c r="H149" i="6"/>
  <c r="G149" i="6"/>
  <c r="J148" i="6"/>
  <c r="I148" i="6"/>
  <c r="H148" i="6"/>
  <c r="G148" i="6"/>
  <c r="J147" i="6"/>
  <c r="I147" i="6"/>
  <c r="H147" i="6"/>
  <c r="G147" i="6"/>
  <c r="J146" i="6"/>
  <c r="I146" i="6"/>
  <c r="H146" i="6"/>
  <c r="G146" i="6"/>
  <c r="J145" i="6"/>
  <c r="I145" i="6"/>
  <c r="H145" i="6"/>
  <c r="G145" i="6"/>
  <c r="J144" i="6"/>
  <c r="I144" i="6"/>
  <c r="H144" i="6"/>
  <c r="G144" i="6"/>
  <c r="J143" i="6"/>
  <c r="I143" i="6"/>
  <c r="H143" i="6"/>
  <c r="G143" i="6"/>
  <c r="J142" i="6"/>
  <c r="I142" i="6"/>
  <c r="H142" i="6"/>
  <c r="G142" i="6"/>
  <c r="J141" i="6"/>
  <c r="I141" i="6"/>
  <c r="H141" i="6"/>
  <c r="G141" i="6"/>
  <c r="J140" i="6"/>
  <c r="I140" i="6"/>
  <c r="H140" i="6"/>
  <c r="G140" i="6"/>
  <c r="J139" i="6"/>
  <c r="I139" i="6"/>
  <c r="H139" i="6"/>
  <c r="G139" i="6"/>
  <c r="J138" i="6"/>
  <c r="I138" i="6"/>
  <c r="H138" i="6"/>
  <c r="G138" i="6"/>
  <c r="J137" i="6"/>
  <c r="I137" i="6"/>
  <c r="H137" i="6"/>
  <c r="G137" i="6"/>
  <c r="J136" i="6"/>
  <c r="I136" i="6"/>
  <c r="H136" i="6"/>
  <c r="G136" i="6"/>
  <c r="J135" i="6"/>
  <c r="I135" i="6"/>
  <c r="H135" i="6"/>
  <c r="G135" i="6"/>
  <c r="J134" i="6"/>
  <c r="I134" i="6"/>
  <c r="H134" i="6"/>
  <c r="G134" i="6"/>
  <c r="J133" i="6"/>
  <c r="I133" i="6"/>
  <c r="H133" i="6"/>
  <c r="G133" i="6"/>
  <c r="J132" i="6"/>
  <c r="I132" i="6"/>
  <c r="H132" i="6"/>
  <c r="G132" i="6"/>
  <c r="J131" i="6"/>
  <c r="I131" i="6"/>
  <c r="H131" i="6"/>
  <c r="G131" i="6"/>
  <c r="J130" i="6"/>
  <c r="I130" i="6"/>
  <c r="H130" i="6"/>
  <c r="G130" i="6"/>
  <c r="J129" i="6"/>
  <c r="I129" i="6"/>
  <c r="H129" i="6"/>
  <c r="G129" i="6"/>
  <c r="J128" i="6"/>
  <c r="I128" i="6"/>
  <c r="H128" i="6"/>
  <c r="G128" i="6"/>
  <c r="J127" i="6"/>
  <c r="I127" i="6"/>
  <c r="H127" i="6"/>
  <c r="G127" i="6"/>
  <c r="J126" i="6"/>
  <c r="I126" i="6"/>
  <c r="H126" i="6"/>
  <c r="G126" i="6"/>
  <c r="J125" i="6"/>
  <c r="I125" i="6"/>
  <c r="H125" i="6"/>
  <c r="G125" i="6"/>
  <c r="J124" i="6"/>
  <c r="I124" i="6"/>
  <c r="H124" i="6"/>
  <c r="G124" i="6"/>
  <c r="J123" i="6"/>
  <c r="I123" i="6"/>
  <c r="H123" i="6"/>
  <c r="G123" i="6"/>
  <c r="J122" i="6"/>
  <c r="I122" i="6"/>
  <c r="H122" i="6"/>
  <c r="G122" i="6"/>
  <c r="J121" i="6"/>
  <c r="I121" i="6"/>
  <c r="H121" i="6"/>
  <c r="G121" i="6"/>
  <c r="J120" i="6"/>
  <c r="I120" i="6"/>
  <c r="H120" i="6"/>
  <c r="G120" i="6"/>
  <c r="J119" i="6"/>
  <c r="I119" i="6"/>
  <c r="H119" i="6"/>
  <c r="G119" i="6"/>
  <c r="J118" i="6"/>
  <c r="I118" i="6"/>
  <c r="H118" i="6"/>
  <c r="G118" i="6"/>
  <c r="J117" i="6"/>
  <c r="I117" i="6"/>
  <c r="H117" i="6"/>
  <c r="G117" i="6"/>
  <c r="J116" i="6"/>
  <c r="I116" i="6"/>
  <c r="H116" i="6"/>
  <c r="G116" i="6"/>
  <c r="J115" i="6"/>
  <c r="I115" i="6"/>
  <c r="H115" i="6"/>
  <c r="G115" i="6"/>
  <c r="J114" i="6"/>
  <c r="I114" i="6"/>
  <c r="H114" i="6"/>
  <c r="G114" i="6"/>
  <c r="J113" i="6"/>
  <c r="I113" i="6"/>
  <c r="H113" i="6"/>
  <c r="G113" i="6"/>
  <c r="J112" i="6"/>
  <c r="I112" i="6"/>
  <c r="H112" i="6"/>
  <c r="G112" i="6"/>
  <c r="J111" i="6"/>
  <c r="I111" i="6"/>
  <c r="H111" i="6"/>
  <c r="G111" i="6"/>
  <c r="J110" i="6"/>
  <c r="I110" i="6"/>
  <c r="H110" i="6"/>
  <c r="G110" i="6"/>
  <c r="J109" i="6"/>
  <c r="I109" i="6"/>
  <c r="H109" i="6"/>
  <c r="G109" i="6"/>
  <c r="J108" i="6"/>
  <c r="I108" i="6"/>
  <c r="H108" i="6"/>
  <c r="G108" i="6"/>
  <c r="J107" i="6"/>
  <c r="I107" i="6"/>
  <c r="H107" i="6"/>
  <c r="G107" i="6"/>
  <c r="J106" i="6"/>
  <c r="I106" i="6"/>
  <c r="H106" i="6"/>
  <c r="G106" i="6"/>
  <c r="J105" i="6"/>
  <c r="I105" i="6"/>
  <c r="H105" i="6"/>
  <c r="G105" i="6"/>
  <c r="J104" i="6"/>
  <c r="I104" i="6"/>
  <c r="H104" i="6"/>
  <c r="G104" i="6"/>
  <c r="J103" i="6"/>
  <c r="I103" i="6"/>
  <c r="H103" i="6"/>
  <c r="G103" i="6"/>
  <c r="J102" i="6"/>
  <c r="I102" i="6"/>
  <c r="H102" i="6"/>
  <c r="G102" i="6"/>
  <c r="J101" i="6"/>
  <c r="I101" i="6"/>
  <c r="H101" i="6"/>
  <c r="G101" i="6"/>
  <c r="J100" i="6"/>
  <c r="I100" i="6"/>
  <c r="H100" i="6"/>
  <c r="G100" i="6"/>
  <c r="J99" i="6"/>
  <c r="I99" i="6"/>
  <c r="H99" i="6"/>
  <c r="G99" i="6"/>
  <c r="J98" i="6"/>
  <c r="I98" i="6"/>
  <c r="H98" i="6"/>
  <c r="G98" i="6"/>
  <c r="J97" i="6"/>
  <c r="I97" i="6"/>
  <c r="H97" i="6"/>
  <c r="G97" i="6"/>
  <c r="J96" i="6"/>
  <c r="I96" i="6"/>
  <c r="H96" i="6"/>
  <c r="G96" i="6"/>
  <c r="J95" i="6"/>
  <c r="I95" i="6"/>
  <c r="H95" i="6"/>
  <c r="G95" i="6"/>
  <c r="J94" i="6"/>
  <c r="I94" i="6"/>
  <c r="H94" i="6"/>
  <c r="G94" i="6"/>
  <c r="J93" i="6"/>
  <c r="I93" i="6"/>
  <c r="H93" i="6"/>
  <c r="G93" i="6"/>
  <c r="J92" i="6"/>
  <c r="I92" i="6"/>
  <c r="H92" i="6"/>
  <c r="G92" i="6"/>
  <c r="J91" i="6"/>
  <c r="I91" i="6"/>
  <c r="H91" i="6"/>
  <c r="G91" i="6"/>
  <c r="J90" i="6"/>
  <c r="I90" i="6"/>
  <c r="H90" i="6"/>
  <c r="G90" i="6"/>
  <c r="J89" i="6"/>
  <c r="I89" i="6"/>
  <c r="H89" i="6"/>
  <c r="G89" i="6"/>
  <c r="J88" i="6"/>
  <c r="I88" i="6"/>
  <c r="H88" i="6"/>
  <c r="G88" i="6"/>
  <c r="J87" i="6"/>
  <c r="I87" i="6"/>
  <c r="H87" i="6"/>
  <c r="G87" i="6"/>
  <c r="J86" i="6"/>
  <c r="I86" i="6"/>
  <c r="H86" i="6"/>
  <c r="G86" i="6"/>
  <c r="J85" i="6"/>
  <c r="I85" i="6"/>
  <c r="H85" i="6"/>
  <c r="G85" i="6"/>
  <c r="J84" i="6"/>
  <c r="I84" i="6"/>
  <c r="H84" i="6"/>
  <c r="G84" i="6"/>
  <c r="J83" i="6"/>
  <c r="I83" i="6"/>
  <c r="H83" i="6"/>
  <c r="G83" i="6"/>
  <c r="J82" i="6"/>
  <c r="I82" i="6"/>
  <c r="H82" i="6"/>
  <c r="G82" i="6"/>
  <c r="J81" i="6"/>
  <c r="I81" i="6"/>
  <c r="H81" i="6"/>
  <c r="G81" i="6"/>
  <c r="J80" i="6"/>
  <c r="I80" i="6"/>
  <c r="H80" i="6"/>
  <c r="G80" i="6"/>
  <c r="J79" i="6"/>
  <c r="I79" i="6"/>
  <c r="H79" i="6"/>
  <c r="G79" i="6"/>
  <c r="J78" i="6"/>
  <c r="I78" i="6"/>
  <c r="H78" i="6"/>
  <c r="G78" i="6"/>
  <c r="J77" i="6"/>
  <c r="I77" i="6"/>
  <c r="H77" i="6"/>
  <c r="G77" i="6"/>
  <c r="J76" i="6"/>
  <c r="I76" i="6"/>
  <c r="H76" i="6"/>
  <c r="G76" i="6"/>
  <c r="J75" i="6"/>
  <c r="I75" i="6"/>
  <c r="H75" i="6"/>
  <c r="G75" i="6"/>
  <c r="J74" i="6"/>
  <c r="I74" i="6"/>
  <c r="H74" i="6"/>
  <c r="G74" i="6"/>
  <c r="J73" i="6"/>
  <c r="I73" i="6"/>
  <c r="H73" i="6"/>
  <c r="G73" i="6"/>
  <c r="J72" i="6"/>
  <c r="I72" i="6"/>
  <c r="H72" i="6"/>
  <c r="G72" i="6"/>
  <c r="J71" i="6"/>
  <c r="I71" i="6"/>
  <c r="H71" i="6"/>
  <c r="G71" i="6"/>
  <c r="J70" i="6"/>
  <c r="I70" i="6"/>
  <c r="H70" i="6"/>
  <c r="G70" i="6"/>
  <c r="J69" i="6"/>
  <c r="I69" i="6"/>
  <c r="H69" i="6"/>
  <c r="G69" i="6"/>
  <c r="J68" i="6"/>
  <c r="I68" i="6"/>
  <c r="H68" i="6"/>
  <c r="G68" i="6"/>
  <c r="J67" i="6"/>
  <c r="I67" i="6"/>
  <c r="H67" i="6"/>
  <c r="G67" i="6"/>
  <c r="J66" i="6"/>
  <c r="I66" i="6"/>
  <c r="H66" i="6"/>
  <c r="G66" i="6"/>
  <c r="J65" i="6"/>
  <c r="I65" i="6"/>
  <c r="H65" i="6"/>
  <c r="G65" i="6"/>
  <c r="J64" i="6"/>
  <c r="I64" i="6"/>
  <c r="H64" i="6"/>
  <c r="G64" i="6"/>
  <c r="J63" i="6"/>
  <c r="I63" i="6"/>
  <c r="H63" i="6"/>
  <c r="G63" i="6"/>
  <c r="J62" i="6"/>
  <c r="I62" i="6"/>
  <c r="H62" i="6"/>
  <c r="G62" i="6"/>
  <c r="J61" i="6"/>
  <c r="I61" i="6"/>
  <c r="H61" i="6"/>
  <c r="G61" i="6"/>
  <c r="J60" i="6"/>
  <c r="I60" i="6"/>
  <c r="H60" i="6"/>
  <c r="G60" i="6"/>
  <c r="J59" i="6"/>
  <c r="I59" i="6"/>
  <c r="H59" i="6"/>
  <c r="G59" i="6"/>
  <c r="J58" i="6"/>
  <c r="I58" i="6"/>
  <c r="H58" i="6"/>
  <c r="G58" i="6"/>
  <c r="J57" i="6"/>
  <c r="I57" i="6"/>
  <c r="H57" i="6"/>
  <c r="G57" i="6"/>
  <c r="J56" i="6"/>
  <c r="I56" i="6"/>
  <c r="H56" i="6"/>
  <c r="G56" i="6"/>
  <c r="J55" i="6"/>
  <c r="I55" i="6"/>
  <c r="H55" i="6"/>
  <c r="G55" i="6"/>
  <c r="J54" i="6"/>
  <c r="I54" i="6"/>
  <c r="H54" i="6"/>
  <c r="G54" i="6"/>
  <c r="J53" i="6"/>
  <c r="I53" i="6"/>
  <c r="H53" i="6"/>
  <c r="G53" i="6"/>
  <c r="J52" i="6"/>
  <c r="I52" i="6"/>
  <c r="H52" i="6"/>
  <c r="G52" i="6"/>
  <c r="J51" i="6"/>
  <c r="I51" i="6"/>
  <c r="H51" i="6"/>
  <c r="G51" i="6"/>
  <c r="J50" i="6"/>
  <c r="I50" i="6"/>
  <c r="H50" i="6"/>
  <c r="G50" i="6"/>
  <c r="J49" i="6"/>
  <c r="I49" i="6"/>
  <c r="H49" i="6"/>
  <c r="G49" i="6"/>
  <c r="J48" i="6"/>
  <c r="I48" i="6"/>
  <c r="H48" i="6"/>
  <c r="G48" i="6"/>
  <c r="J47" i="6"/>
  <c r="I47" i="6"/>
  <c r="H47" i="6"/>
  <c r="G47" i="6"/>
  <c r="J46" i="6"/>
  <c r="I46" i="6"/>
  <c r="H46" i="6"/>
  <c r="G46" i="6"/>
  <c r="J45" i="6"/>
  <c r="I45" i="6"/>
  <c r="H45" i="6"/>
  <c r="G45" i="6"/>
  <c r="J44" i="6"/>
  <c r="I44" i="6"/>
  <c r="H44" i="6"/>
  <c r="G44" i="6"/>
  <c r="J43" i="6"/>
  <c r="I43" i="6"/>
  <c r="H43" i="6"/>
  <c r="G43" i="6"/>
  <c r="J42" i="6"/>
  <c r="I42" i="6"/>
  <c r="H42" i="6"/>
  <c r="G42" i="6"/>
  <c r="J41" i="6"/>
  <c r="I41" i="6"/>
  <c r="H41" i="6"/>
  <c r="G41" i="6"/>
  <c r="J40" i="6"/>
  <c r="I40" i="6"/>
  <c r="H40" i="6"/>
  <c r="G40" i="6"/>
  <c r="J39" i="6"/>
  <c r="I39" i="6"/>
  <c r="H39" i="6"/>
  <c r="G39" i="6"/>
  <c r="J38" i="6"/>
  <c r="I38" i="6"/>
  <c r="H38" i="6"/>
  <c r="G38" i="6"/>
  <c r="J37" i="6"/>
  <c r="I37" i="6"/>
  <c r="H37" i="6"/>
  <c r="G37" i="6"/>
  <c r="J36" i="6"/>
  <c r="I36" i="6"/>
  <c r="H36" i="6"/>
  <c r="G36" i="6"/>
  <c r="J35" i="6"/>
  <c r="I35" i="6"/>
  <c r="H35" i="6"/>
  <c r="G35" i="6"/>
  <c r="J34" i="6"/>
  <c r="I34" i="6"/>
  <c r="H34" i="6"/>
  <c r="G34" i="6"/>
  <c r="J33" i="6"/>
  <c r="I33" i="6"/>
  <c r="H33" i="6"/>
  <c r="G33" i="6"/>
  <c r="J32" i="6"/>
  <c r="I32" i="6"/>
  <c r="H32" i="6"/>
  <c r="G32" i="6"/>
  <c r="J31" i="6"/>
  <c r="I31" i="6"/>
  <c r="H31" i="6"/>
  <c r="G31" i="6"/>
  <c r="J30" i="6"/>
  <c r="I30" i="6"/>
  <c r="H30" i="6"/>
  <c r="G30" i="6"/>
  <c r="J29" i="6"/>
  <c r="I29" i="6"/>
  <c r="H29" i="6"/>
  <c r="G29" i="6"/>
  <c r="J28" i="6"/>
  <c r="I28" i="6"/>
  <c r="H28" i="6"/>
  <c r="G28" i="6"/>
  <c r="J27" i="6"/>
  <c r="I27" i="6"/>
  <c r="H27" i="6"/>
  <c r="G27" i="6"/>
  <c r="J26" i="6"/>
  <c r="I26" i="6"/>
  <c r="H26" i="6"/>
  <c r="G26" i="6"/>
  <c r="J25" i="6"/>
  <c r="I25" i="6"/>
  <c r="H25" i="6"/>
  <c r="G25" i="6"/>
  <c r="J24" i="6"/>
  <c r="I24" i="6"/>
  <c r="H24" i="6"/>
  <c r="G24" i="6"/>
  <c r="J23" i="6"/>
  <c r="I23" i="6"/>
  <c r="H23" i="6"/>
  <c r="G23" i="6"/>
  <c r="J22" i="6"/>
  <c r="I22" i="6"/>
  <c r="H22" i="6"/>
  <c r="G22" i="6"/>
  <c r="J21" i="6"/>
  <c r="I21" i="6"/>
  <c r="H21" i="6"/>
  <c r="G21" i="6"/>
  <c r="J20" i="6"/>
  <c r="I20" i="6"/>
  <c r="H20" i="6"/>
  <c r="G20" i="6"/>
  <c r="J19" i="6"/>
  <c r="I19" i="6"/>
  <c r="H19" i="6"/>
  <c r="G19" i="6"/>
  <c r="J18" i="6"/>
  <c r="I18" i="6"/>
  <c r="H18" i="6"/>
  <c r="G18" i="6"/>
  <c r="J17" i="6"/>
  <c r="I17" i="6"/>
  <c r="H17" i="6"/>
  <c r="G17" i="6"/>
  <c r="J16" i="6"/>
  <c r="I16" i="6"/>
  <c r="H16" i="6"/>
  <c r="G16" i="6"/>
  <c r="J15" i="6"/>
  <c r="I15" i="6"/>
  <c r="H15" i="6"/>
  <c r="G15" i="6"/>
  <c r="J14" i="6"/>
  <c r="I14" i="6"/>
  <c r="H14" i="6"/>
  <c r="G14" i="6"/>
  <c r="J13" i="6"/>
  <c r="I13" i="6"/>
  <c r="H13" i="6"/>
  <c r="G13" i="6"/>
  <c r="J12" i="6"/>
  <c r="I12" i="6"/>
  <c r="H12" i="6"/>
  <c r="G12" i="6"/>
  <c r="J11" i="6"/>
  <c r="I11" i="6"/>
  <c r="H11" i="6"/>
  <c r="G11" i="6"/>
  <c r="J10" i="6"/>
  <c r="I10" i="6"/>
  <c r="H10" i="6"/>
  <c r="G10" i="6"/>
  <c r="J9" i="6"/>
  <c r="I9" i="6"/>
  <c r="H9" i="6"/>
  <c r="G9" i="6"/>
  <c r="J8" i="6"/>
  <c r="I8" i="6"/>
  <c r="H8" i="6"/>
  <c r="G8" i="6"/>
  <c r="J7" i="6"/>
  <c r="I7" i="6"/>
  <c r="H7" i="6"/>
  <c r="G7" i="6"/>
  <c r="AB6" i="6"/>
  <c r="AA6" i="6"/>
  <c r="Z6" i="6"/>
  <c r="U6" i="6"/>
  <c r="T6" i="6"/>
  <c r="T7" i="6" s="1"/>
  <c r="T8" i="6" s="1"/>
  <c r="T9" i="6" s="1"/>
  <c r="S6" i="6"/>
  <c r="O6" i="6"/>
  <c r="M6" i="6"/>
  <c r="L6" i="6"/>
  <c r="T5" i="6"/>
  <c r="S5" i="6"/>
  <c r="O5" i="6"/>
  <c r="AC5" i="6" s="1"/>
  <c r="N5" i="6"/>
  <c r="U5" i="6" s="1"/>
  <c r="M5" i="6"/>
  <c r="AA5" i="6" s="1"/>
  <c r="L5" i="6"/>
  <c r="Z5" i="6" s="1"/>
  <c r="AE3" i="6"/>
  <c r="X3" i="6"/>
  <c r="C8" i="4"/>
  <c r="C7" i="4"/>
  <c r="B27" i="5"/>
  <c r="C27" i="5" s="1"/>
  <c r="B28" i="5"/>
  <c r="C28" i="5" s="1"/>
  <c r="B29" i="5"/>
  <c r="C29" i="5" s="1"/>
  <c r="B30" i="5"/>
  <c r="C30" i="5" s="1"/>
  <c r="B26" i="5"/>
  <c r="C26" i="5" s="1"/>
  <c r="H5" i="5"/>
  <c r="H6" i="5"/>
  <c r="H7" i="5"/>
  <c r="H8" i="5"/>
  <c r="G5" i="5"/>
  <c r="G6" i="5"/>
  <c r="G7" i="5"/>
  <c r="G8" i="5"/>
  <c r="F5" i="5"/>
  <c r="F6" i="5"/>
  <c r="F7" i="5"/>
  <c r="F8" i="5"/>
  <c r="G25" i="5"/>
  <c r="E14" i="5"/>
  <c r="H4" i="5"/>
  <c r="G4" i="5"/>
  <c r="F4" i="5"/>
  <c r="Q3" i="6" l="1"/>
  <c r="AE6" i="6"/>
  <c r="AA7" i="6"/>
  <c r="AA8" i="6" s="1"/>
  <c r="AA9" i="6" s="1"/>
  <c r="AA10" i="6" s="1"/>
  <c r="AA11" i="6" s="1"/>
  <c r="AA12" i="6" s="1"/>
  <c r="AA13" i="6" s="1"/>
  <c r="AA14" i="6" s="1"/>
  <c r="AA15" i="6" s="1"/>
  <c r="AA16" i="6" s="1"/>
  <c r="AA17" i="6" s="1"/>
  <c r="AA18" i="6" s="1"/>
  <c r="AA19" i="6" s="1"/>
  <c r="AA20" i="6" s="1"/>
  <c r="AA21" i="6" s="1"/>
  <c r="AA22" i="6" s="1"/>
  <c r="AA23" i="6" s="1"/>
  <c r="AA24" i="6" s="1"/>
  <c r="AA25" i="6" s="1"/>
  <c r="AA26" i="6" s="1"/>
  <c r="AA27" i="6" s="1"/>
  <c r="AA28" i="6" s="1"/>
  <c r="AA29" i="6" s="1"/>
  <c r="AA30" i="6" s="1"/>
  <c r="AA31" i="6" s="1"/>
  <c r="AA32" i="6" s="1"/>
  <c r="AA33" i="6" s="1"/>
  <c r="AA34" i="6" s="1"/>
  <c r="AA35" i="6" s="1"/>
  <c r="AA36" i="6" s="1"/>
  <c r="AA37" i="6" s="1"/>
  <c r="AA38" i="6" s="1"/>
  <c r="AA39" i="6" s="1"/>
  <c r="AA40" i="6" s="1"/>
  <c r="AA41" i="6" s="1"/>
  <c r="AA42" i="6" s="1"/>
  <c r="AA43" i="6" s="1"/>
  <c r="AA44" i="6" s="1"/>
  <c r="AA45" i="6" s="1"/>
  <c r="AA46" i="6" s="1"/>
  <c r="AA47" i="6" s="1"/>
  <c r="AA48" i="6" s="1"/>
  <c r="AA49" i="6" s="1"/>
  <c r="AA50" i="6" s="1"/>
  <c r="AA51" i="6" s="1"/>
  <c r="AA52" i="6" s="1"/>
  <c r="AA53" i="6" s="1"/>
  <c r="AA54" i="6" s="1"/>
  <c r="AA55" i="6" s="1"/>
  <c r="AA56" i="6" s="1"/>
  <c r="AA57" i="6" s="1"/>
  <c r="AA58" i="6" s="1"/>
  <c r="AA59" i="6" s="1"/>
  <c r="AA60" i="6" s="1"/>
  <c r="AA61" i="6" s="1"/>
  <c r="AA62" i="6" s="1"/>
  <c r="AA63" i="6" s="1"/>
  <c r="AA64" i="6" s="1"/>
  <c r="AA65" i="6" s="1"/>
  <c r="AA66" i="6" s="1"/>
  <c r="AA67" i="6" s="1"/>
  <c r="AA68" i="6" s="1"/>
  <c r="AA69" i="6" s="1"/>
  <c r="AA70" i="6" s="1"/>
  <c r="AA71" i="6" s="1"/>
  <c r="AA72" i="6" s="1"/>
  <c r="AA73" i="6" s="1"/>
  <c r="AA74" i="6" s="1"/>
  <c r="AA75" i="6" s="1"/>
  <c r="AA76" i="6" s="1"/>
  <c r="AA77" i="6" s="1"/>
  <c r="AA78" i="6" s="1"/>
  <c r="AA79" i="6" s="1"/>
  <c r="AA80" i="6" s="1"/>
  <c r="AA81" i="6" s="1"/>
  <c r="AA82" i="6" s="1"/>
  <c r="AA83" i="6" s="1"/>
  <c r="AA84" i="6" s="1"/>
  <c r="AA85" i="6" s="1"/>
  <c r="AA86" i="6" s="1"/>
  <c r="AA87" i="6" s="1"/>
  <c r="AA88" i="6" s="1"/>
  <c r="AA89" i="6" s="1"/>
  <c r="AA90" i="6" s="1"/>
  <c r="AA91" i="6" s="1"/>
  <c r="AA92" i="6" s="1"/>
  <c r="AA93" i="6" s="1"/>
  <c r="AA94" i="6" s="1"/>
  <c r="AA95" i="6" s="1"/>
  <c r="AA96" i="6" s="1"/>
  <c r="AA97" i="6" s="1"/>
  <c r="AA98" i="6" s="1"/>
  <c r="AA99" i="6" s="1"/>
  <c r="AA100" i="6" s="1"/>
  <c r="AA101" i="6" s="1"/>
  <c r="AA102" i="6" s="1"/>
  <c r="AA103" i="6" s="1"/>
  <c r="AA104" i="6" s="1"/>
  <c r="AA105" i="6" s="1"/>
  <c r="AA106" i="6" s="1"/>
  <c r="AA107" i="6" s="1"/>
  <c r="AA108" i="6" s="1"/>
  <c r="AA109" i="6" s="1"/>
  <c r="AA110" i="6" s="1"/>
  <c r="AA111" i="6" s="1"/>
  <c r="AA112" i="6" s="1"/>
  <c r="AA113" i="6" s="1"/>
  <c r="AA114" i="6" s="1"/>
  <c r="AA115" i="6" s="1"/>
  <c r="AA116" i="6" s="1"/>
  <c r="AA117" i="6" s="1"/>
  <c r="AA118" i="6" s="1"/>
  <c r="AA119" i="6" s="1"/>
  <c r="AA120" i="6" s="1"/>
  <c r="AA121" i="6" s="1"/>
  <c r="AA122" i="6" s="1"/>
  <c r="AA123" i="6" s="1"/>
  <c r="AA124" i="6" s="1"/>
  <c r="AA125" i="6" s="1"/>
  <c r="AA126" i="6" s="1"/>
  <c r="AA127" i="6" s="1"/>
  <c r="AA128" i="6" s="1"/>
  <c r="AA129" i="6" s="1"/>
  <c r="AA130" i="6" s="1"/>
  <c r="AA131" i="6" s="1"/>
  <c r="AA132" i="6" s="1"/>
  <c r="AA133" i="6" s="1"/>
  <c r="AA134" i="6" s="1"/>
  <c r="AA135" i="6" s="1"/>
  <c r="AA136" i="6" s="1"/>
  <c r="AA137" i="6" s="1"/>
  <c r="AA138" i="6" s="1"/>
  <c r="AA139" i="6" s="1"/>
  <c r="AA140" i="6" s="1"/>
  <c r="AA141" i="6" s="1"/>
  <c r="AA142" i="6" s="1"/>
  <c r="AA143" i="6" s="1"/>
  <c r="AA144" i="6" s="1"/>
  <c r="AA145" i="6" s="1"/>
  <c r="AA146" i="6" s="1"/>
  <c r="AA147" i="6" s="1"/>
  <c r="AA148" i="6" s="1"/>
  <c r="AA149" i="6" s="1"/>
  <c r="AA150" i="6" s="1"/>
  <c r="AA151" i="6" s="1"/>
  <c r="AA152" i="6" s="1"/>
  <c r="AA153" i="6" s="1"/>
  <c r="AA154" i="6" s="1"/>
  <c r="AA155" i="6" s="1"/>
  <c r="AA156" i="6" s="1"/>
  <c r="AA157" i="6" s="1"/>
  <c r="AA158" i="6" s="1"/>
  <c r="AA159" i="6" s="1"/>
  <c r="AA160" i="6" s="1"/>
  <c r="AA161" i="6" s="1"/>
  <c r="AA162" i="6" s="1"/>
  <c r="AA163" i="6" s="1"/>
  <c r="AA164" i="6" s="1"/>
  <c r="AA165" i="6" s="1"/>
  <c r="AA166" i="6" s="1"/>
  <c r="AA167" i="6" s="1"/>
  <c r="AA168" i="6" s="1"/>
  <c r="AA169" i="6" s="1"/>
  <c r="AA170" i="6" s="1"/>
  <c r="AA171" i="6" s="1"/>
  <c r="AA172" i="6" s="1"/>
  <c r="AA173" i="6" s="1"/>
  <c r="AA174" i="6" s="1"/>
  <c r="AA175" i="6" s="1"/>
  <c r="AA176" i="6" s="1"/>
  <c r="AA177" i="6" s="1"/>
  <c r="AA178" i="6" s="1"/>
  <c r="AA179" i="6" s="1"/>
  <c r="AA180" i="6" s="1"/>
  <c r="AA181" i="6" s="1"/>
  <c r="AA182" i="6" s="1"/>
  <c r="AA183" i="6" s="1"/>
  <c r="AA184" i="6" s="1"/>
  <c r="AA185" i="6" s="1"/>
  <c r="AA186" i="6" s="1"/>
  <c r="AA187" i="6" s="1"/>
  <c r="AA188" i="6" s="1"/>
  <c r="AA189" i="6" s="1"/>
  <c r="AA190" i="6" s="1"/>
  <c r="AA191" i="6" s="1"/>
  <c r="AA192" i="6" s="1"/>
  <c r="AA193" i="6" s="1"/>
  <c r="AA194" i="6" s="1"/>
  <c r="AA195" i="6" s="1"/>
  <c r="O7" i="6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O56" i="6" s="1"/>
  <c r="O57" i="6" s="1"/>
  <c r="O58" i="6" s="1"/>
  <c r="O59" i="6" s="1"/>
  <c r="O60" i="6" s="1"/>
  <c r="O61" i="6" s="1"/>
  <c r="O62" i="6" s="1"/>
  <c r="O63" i="6" s="1"/>
  <c r="O64" i="6" s="1"/>
  <c r="O65" i="6" s="1"/>
  <c r="O66" i="6" s="1"/>
  <c r="O67" i="6" s="1"/>
  <c r="O68" i="6" s="1"/>
  <c r="O69" i="6" s="1"/>
  <c r="O70" i="6" s="1"/>
  <c r="O71" i="6" s="1"/>
  <c r="O72" i="6" s="1"/>
  <c r="O73" i="6" s="1"/>
  <c r="O74" i="6" s="1"/>
  <c r="O75" i="6" s="1"/>
  <c r="O76" i="6" s="1"/>
  <c r="O77" i="6" s="1"/>
  <c r="O78" i="6" s="1"/>
  <c r="O79" i="6" s="1"/>
  <c r="O80" i="6" s="1"/>
  <c r="O81" i="6" s="1"/>
  <c r="O82" i="6" s="1"/>
  <c r="O83" i="6" s="1"/>
  <c r="O84" i="6" s="1"/>
  <c r="O85" i="6" s="1"/>
  <c r="O86" i="6" s="1"/>
  <c r="O87" i="6" s="1"/>
  <c r="O88" i="6" s="1"/>
  <c r="O89" i="6" s="1"/>
  <c r="O90" i="6" s="1"/>
  <c r="O91" i="6" s="1"/>
  <c r="O92" i="6" s="1"/>
  <c r="O93" i="6" s="1"/>
  <c r="O94" i="6" s="1"/>
  <c r="O95" i="6" s="1"/>
  <c r="O96" i="6" s="1"/>
  <c r="O97" i="6" s="1"/>
  <c r="O98" i="6" s="1"/>
  <c r="O99" i="6" s="1"/>
  <c r="O100" i="6" s="1"/>
  <c r="O101" i="6" s="1"/>
  <c r="O102" i="6" s="1"/>
  <c r="O103" i="6" s="1"/>
  <c r="O104" i="6" s="1"/>
  <c r="O105" i="6" s="1"/>
  <c r="O106" i="6" s="1"/>
  <c r="O107" i="6" s="1"/>
  <c r="O108" i="6" s="1"/>
  <c r="O109" i="6" s="1"/>
  <c r="O110" i="6" s="1"/>
  <c r="O111" i="6" s="1"/>
  <c r="O112" i="6" s="1"/>
  <c r="O113" i="6" s="1"/>
  <c r="O114" i="6" s="1"/>
  <c r="O115" i="6" s="1"/>
  <c r="O116" i="6" s="1"/>
  <c r="O117" i="6" s="1"/>
  <c r="O118" i="6" s="1"/>
  <c r="O119" i="6" s="1"/>
  <c r="O120" i="6" s="1"/>
  <c r="O121" i="6" s="1"/>
  <c r="O122" i="6" s="1"/>
  <c r="O123" i="6" s="1"/>
  <c r="O124" i="6" s="1"/>
  <c r="O125" i="6" s="1"/>
  <c r="O126" i="6" s="1"/>
  <c r="O127" i="6" s="1"/>
  <c r="O128" i="6" s="1"/>
  <c r="O129" i="6" s="1"/>
  <c r="O130" i="6" s="1"/>
  <c r="O131" i="6" s="1"/>
  <c r="O132" i="6" s="1"/>
  <c r="O133" i="6" s="1"/>
  <c r="O134" i="6" s="1"/>
  <c r="O135" i="6" s="1"/>
  <c r="O136" i="6" s="1"/>
  <c r="O137" i="6" s="1"/>
  <c r="O138" i="6" s="1"/>
  <c r="O139" i="6" s="1"/>
  <c r="O140" i="6" s="1"/>
  <c r="O141" i="6" s="1"/>
  <c r="O142" i="6" s="1"/>
  <c r="O143" i="6" s="1"/>
  <c r="O144" i="6" s="1"/>
  <c r="O145" i="6" s="1"/>
  <c r="O146" i="6" s="1"/>
  <c r="O147" i="6" s="1"/>
  <c r="O148" i="6" s="1"/>
  <c r="O149" i="6" s="1"/>
  <c r="O150" i="6" s="1"/>
  <c r="O151" i="6" s="1"/>
  <c r="O152" i="6" s="1"/>
  <c r="O153" i="6" s="1"/>
  <c r="O154" i="6" s="1"/>
  <c r="O155" i="6" s="1"/>
  <c r="O156" i="6" s="1"/>
  <c r="O157" i="6" s="1"/>
  <c r="O158" i="6" s="1"/>
  <c r="O159" i="6" s="1"/>
  <c r="O160" i="6" s="1"/>
  <c r="O161" i="6" s="1"/>
  <c r="O162" i="6" s="1"/>
  <c r="O163" i="6" s="1"/>
  <c r="O164" i="6" s="1"/>
  <c r="O165" i="6" s="1"/>
  <c r="O166" i="6" s="1"/>
  <c r="O167" i="6" s="1"/>
  <c r="O168" i="6" s="1"/>
  <c r="O169" i="6" s="1"/>
  <c r="O170" i="6" s="1"/>
  <c r="O171" i="6" s="1"/>
  <c r="O172" i="6" s="1"/>
  <c r="O173" i="6" s="1"/>
  <c r="O174" i="6" s="1"/>
  <c r="O175" i="6" s="1"/>
  <c r="O176" i="6" s="1"/>
  <c r="O177" i="6" s="1"/>
  <c r="O178" i="6" s="1"/>
  <c r="O179" i="6" s="1"/>
  <c r="O180" i="6" s="1"/>
  <c r="O181" i="6" s="1"/>
  <c r="O182" i="6" s="1"/>
  <c r="O183" i="6" s="1"/>
  <c r="O184" i="6" s="1"/>
  <c r="O185" i="6" s="1"/>
  <c r="O186" i="6" s="1"/>
  <c r="O187" i="6" s="1"/>
  <c r="O188" i="6" s="1"/>
  <c r="O189" i="6" s="1"/>
  <c r="O190" i="6" s="1"/>
  <c r="O191" i="6" s="1"/>
  <c r="O192" i="6" s="1"/>
  <c r="O193" i="6" s="1"/>
  <c r="O194" i="6" s="1"/>
  <c r="O195" i="6" s="1"/>
  <c r="AC7" i="6"/>
  <c r="AC8" i="6" s="1"/>
  <c r="AC9" i="6" s="1"/>
  <c r="AC10" i="6" s="1"/>
  <c r="AC11" i="6" s="1"/>
  <c r="AC12" i="6" s="1"/>
  <c r="AC13" i="6" s="1"/>
  <c r="AC14" i="6" s="1"/>
  <c r="AC15" i="6" s="1"/>
  <c r="AC16" i="6" s="1"/>
  <c r="AC17" i="6" s="1"/>
  <c r="AC18" i="6" s="1"/>
  <c r="AC19" i="6" s="1"/>
  <c r="AC20" i="6" s="1"/>
  <c r="AC21" i="6" s="1"/>
  <c r="AC22" i="6" s="1"/>
  <c r="AC23" i="6" s="1"/>
  <c r="AC24" i="6" s="1"/>
  <c r="AC25" i="6" s="1"/>
  <c r="AC26" i="6" s="1"/>
  <c r="AC27" i="6" s="1"/>
  <c r="AC28" i="6" s="1"/>
  <c r="AC29" i="6" s="1"/>
  <c r="AC30" i="6" s="1"/>
  <c r="AC31" i="6" s="1"/>
  <c r="AC32" i="6" s="1"/>
  <c r="AC33" i="6" s="1"/>
  <c r="AC34" i="6" s="1"/>
  <c r="AC35" i="6" s="1"/>
  <c r="AC36" i="6" s="1"/>
  <c r="AC37" i="6" s="1"/>
  <c r="AC38" i="6" s="1"/>
  <c r="AC39" i="6" s="1"/>
  <c r="AC40" i="6" s="1"/>
  <c r="AC41" i="6" s="1"/>
  <c r="AC42" i="6" s="1"/>
  <c r="AC43" i="6" s="1"/>
  <c r="AC44" i="6" s="1"/>
  <c r="AC45" i="6" s="1"/>
  <c r="AC46" i="6" s="1"/>
  <c r="AC47" i="6" s="1"/>
  <c r="AC48" i="6" s="1"/>
  <c r="AC49" i="6" s="1"/>
  <c r="AC50" i="6" s="1"/>
  <c r="AC51" i="6" s="1"/>
  <c r="AC52" i="6" s="1"/>
  <c r="AC53" i="6" s="1"/>
  <c r="AC54" i="6" s="1"/>
  <c r="AC55" i="6" s="1"/>
  <c r="AC56" i="6" s="1"/>
  <c r="AC57" i="6" s="1"/>
  <c r="AC58" i="6" s="1"/>
  <c r="AC59" i="6" s="1"/>
  <c r="AC60" i="6" s="1"/>
  <c r="AC61" i="6" s="1"/>
  <c r="AC62" i="6" s="1"/>
  <c r="AC63" i="6" s="1"/>
  <c r="AC64" i="6" s="1"/>
  <c r="AC65" i="6" s="1"/>
  <c r="AC66" i="6" s="1"/>
  <c r="AC67" i="6" s="1"/>
  <c r="AC68" i="6" s="1"/>
  <c r="AC69" i="6" s="1"/>
  <c r="AC70" i="6" s="1"/>
  <c r="AC71" i="6" s="1"/>
  <c r="AC72" i="6" s="1"/>
  <c r="AC73" i="6" s="1"/>
  <c r="AC74" i="6" s="1"/>
  <c r="AC75" i="6" s="1"/>
  <c r="AC76" i="6" s="1"/>
  <c r="AC77" i="6" s="1"/>
  <c r="AC78" i="6" s="1"/>
  <c r="AC79" i="6" s="1"/>
  <c r="AC80" i="6" s="1"/>
  <c r="AC81" i="6" s="1"/>
  <c r="AC82" i="6" s="1"/>
  <c r="AC83" i="6" s="1"/>
  <c r="AC84" i="6" s="1"/>
  <c r="AC85" i="6" s="1"/>
  <c r="AC86" i="6" s="1"/>
  <c r="AC87" i="6" s="1"/>
  <c r="AC88" i="6" s="1"/>
  <c r="AC89" i="6" s="1"/>
  <c r="AC90" i="6" s="1"/>
  <c r="AC91" i="6" s="1"/>
  <c r="AC92" i="6" s="1"/>
  <c r="AC93" i="6" s="1"/>
  <c r="AC94" i="6" s="1"/>
  <c r="AC95" i="6" s="1"/>
  <c r="AC96" i="6" s="1"/>
  <c r="AC97" i="6" s="1"/>
  <c r="AC98" i="6" s="1"/>
  <c r="AC99" i="6" s="1"/>
  <c r="AC100" i="6" s="1"/>
  <c r="AC101" i="6" s="1"/>
  <c r="AC102" i="6" s="1"/>
  <c r="AC103" i="6" s="1"/>
  <c r="AC104" i="6" s="1"/>
  <c r="AC105" i="6" s="1"/>
  <c r="AC106" i="6" s="1"/>
  <c r="AC107" i="6" s="1"/>
  <c r="AC108" i="6" s="1"/>
  <c r="AC109" i="6" s="1"/>
  <c r="AC110" i="6" s="1"/>
  <c r="AC111" i="6" s="1"/>
  <c r="AC112" i="6" s="1"/>
  <c r="AC113" i="6" s="1"/>
  <c r="AC114" i="6" s="1"/>
  <c r="AC115" i="6" s="1"/>
  <c r="AC116" i="6" s="1"/>
  <c r="AC117" i="6" s="1"/>
  <c r="AC118" i="6" s="1"/>
  <c r="AC119" i="6" s="1"/>
  <c r="AC120" i="6" s="1"/>
  <c r="AC121" i="6" s="1"/>
  <c r="AC122" i="6" s="1"/>
  <c r="AC123" i="6" s="1"/>
  <c r="AC124" i="6" s="1"/>
  <c r="AC125" i="6" s="1"/>
  <c r="AC126" i="6" s="1"/>
  <c r="AC127" i="6" s="1"/>
  <c r="AC128" i="6" s="1"/>
  <c r="AC129" i="6" s="1"/>
  <c r="AC130" i="6" s="1"/>
  <c r="AC131" i="6" s="1"/>
  <c r="AC132" i="6" s="1"/>
  <c r="AC133" i="6" s="1"/>
  <c r="AC134" i="6" s="1"/>
  <c r="AC135" i="6" s="1"/>
  <c r="AC136" i="6" s="1"/>
  <c r="AC137" i="6" s="1"/>
  <c r="AC138" i="6" s="1"/>
  <c r="AC139" i="6" s="1"/>
  <c r="AC140" i="6" s="1"/>
  <c r="AC141" i="6" s="1"/>
  <c r="AC142" i="6" s="1"/>
  <c r="AC143" i="6" s="1"/>
  <c r="AC144" i="6" s="1"/>
  <c r="AC145" i="6" s="1"/>
  <c r="AC146" i="6" s="1"/>
  <c r="AC147" i="6" s="1"/>
  <c r="AC148" i="6" s="1"/>
  <c r="AC149" i="6" s="1"/>
  <c r="AC150" i="6" s="1"/>
  <c r="AC151" i="6" s="1"/>
  <c r="AC152" i="6" s="1"/>
  <c r="AC153" i="6" s="1"/>
  <c r="AC154" i="6" s="1"/>
  <c r="AC155" i="6" s="1"/>
  <c r="AC156" i="6" s="1"/>
  <c r="AC157" i="6" s="1"/>
  <c r="AC158" i="6" s="1"/>
  <c r="AC159" i="6" s="1"/>
  <c r="AC160" i="6" s="1"/>
  <c r="AC161" i="6" s="1"/>
  <c r="AC162" i="6" s="1"/>
  <c r="AC163" i="6" s="1"/>
  <c r="AC164" i="6" s="1"/>
  <c r="AC165" i="6" s="1"/>
  <c r="AC166" i="6" s="1"/>
  <c r="AC167" i="6" s="1"/>
  <c r="AC168" i="6" s="1"/>
  <c r="AC169" i="6" s="1"/>
  <c r="AC170" i="6" s="1"/>
  <c r="AC171" i="6" s="1"/>
  <c r="AC172" i="6" s="1"/>
  <c r="AC173" i="6" s="1"/>
  <c r="AC174" i="6" s="1"/>
  <c r="AC175" i="6" s="1"/>
  <c r="AC176" i="6" s="1"/>
  <c r="AC177" i="6" s="1"/>
  <c r="AC178" i="6" s="1"/>
  <c r="AC179" i="6" s="1"/>
  <c r="AC180" i="6" s="1"/>
  <c r="AC181" i="6" s="1"/>
  <c r="AC182" i="6" s="1"/>
  <c r="AC183" i="6" s="1"/>
  <c r="AC184" i="6" s="1"/>
  <c r="AC185" i="6" s="1"/>
  <c r="AC186" i="6" s="1"/>
  <c r="AC187" i="6" s="1"/>
  <c r="AC188" i="6" s="1"/>
  <c r="AC189" i="6" s="1"/>
  <c r="AC190" i="6" s="1"/>
  <c r="AC191" i="6" s="1"/>
  <c r="AC192" i="6" s="1"/>
  <c r="AC193" i="6" s="1"/>
  <c r="AC194" i="6" s="1"/>
  <c r="AC195" i="6" s="1"/>
  <c r="S7" i="6"/>
  <c r="I3" i="6"/>
  <c r="G3" i="6"/>
  <c r="V7" i="6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66" i="6" s="1"/>
  <c r="V67" i="6" s="1"/>
  <c r="V68" i="6" s="1"/>
  <c r="V69" i="6" s="1"/>
  <c r="V70" i="6" s="1"/>
  <c r="V71" i="6" s="1"/>
  <c r="V72" i="6" s="1"/>
  <c r="V73" i="6" s="1"/>
  <c r="V74" i="6" s="1"/>
  <c r="V75" i="6" s="1"/>
  <c r="V76" i="6" s="1"/>
  <c r="V77" i="6" s="1"/>
  <c r="V78" i="6" s="1"/>
  <c r="V79" i="6" s="1"/>
  <c r="V80" i="6" s="1"/>
  <c r="V81" i="6" s="1"/>
  <c r="V82" i="6" s="1"/>
  <c r="V83" i="6" s="1"/>
  <c r="V84" i="6" s="1"/>
  <c r="V85" i="6" s="1"/>
  <c r="V86" i="6" s="1"/>
  <c r="V87" i="6" s="1"/>
  <c r="V88" i="6" s="1"/>
  <c r="V89" i="6" s="1"/>
  <c r="V90" i="6" s="1"/>
  <c r="V91" i="6" s="1"/>
  <c r="V92" i="6" s="1"/>
  <c r="V93" i="6" s="1"/>
  <c r="V94" i="6" s="1"/>
  <c r="V95" i="6" s="1"/>
  <c r="V96" i="6" s="1"/>
  <c r="V97" i="6" s="1"/>
  <c r="V98" i="6" s="1"/>
  <c r="V99" i="6" s="1"/>
  <c r="V100" i="6" s="1"/>
  <c r="V101" i="6" s="1"/>
  <c r="V102" i="6" s="1"/>
  <c r="V103" i="6" s="1"/>
  <c r="V104" i="6" s="1"/>
  <c r="V105" i="6" s="1"/>
  <c r="V106" i="6" s="1"/>
  <c r="V107" i="6" s="1"/>
  <c r="V108" i="6" s="1"/>
  <c r="V109" i="6" s="1"/>
  <c r="V110" i="6" s="1"/>
  <c r="V111" i="6" s="1"/>
  <c r="V112" i="6" s="1"/>
  <c r="V113" i="6" s="1"/>
  <c r="V114" i="6" s="1"/>
  <c r="V115" i="6" s="1"/>
  <c r="V116" i="6" s="1"/>
  <c r="V117" i="6" s="1"/>
  <c r="V118" i="6" s="1"/>
  <c r="V119" i="6" s="1"/>
  <c r="V120" i="6" s="1"/>
  <c r="V121" i="6" s="1"/>
  <c r="V122" i="6" s="1"/>
  <c r="V123" i="6" s="1"/>
  <c r="V124" i="6" s="1"/>
  <c r="V125" i="6" s="1"/>
  <c r="V126" i="6" s="1"/>
  <c r="V127" i="6" s="1"/>
  <c r="V128" i="6" s="1"/>
  <c r="V129" i="6" s="1"/>
  <c r="V130" i="6" s="1"/>
  <c r="V131" i="6" s="1"/>
  <c r="V132" i="6" s="1"/>
  <c r="V133" i="6" s="1"/>
  <c r="V134" i="6" s="1"/>
  <c r="V135" i="6" s="1"/>
  <c r="V136" i="6" s="1"/>
  <c r="V137" i="6" s="1"/>
  <c r="V138" i="6" s="1"/>
  <c r="V139" i="6" s="1"/>
  <c r="V140" i="6" s="1"/>
  <c r="V141" i="6" s="1"/>
  <c r="V142" i="6" s="1"/>
  <c r="V143" i="6" s="1"/>
  <c r="V144" i="6" s="1"/>
  <c r="V145" i="6" s="1"/>
  <c r="V146" i="6" s="1"/>
  <c r="V147" i="6" s="1"/>
  <c r="V148" i="6" s="1"/>
  <c r="V149" i="6" s="1"/>
  <c r="V150" i="6" s="1"/>
  <c r="V151" i="6" s="1"/>
  <c r="V152" i="6" s="1"/>
  <c r="V153" i="6" s="1"/>
  <c r="V154" i="6" s="1"/>
  <c r="V155" i="6" s="1"/>
  <c r="V156" i="6" s="1"/>
  <c r="V157" i="6" s="1"/>
  <c r="V158" i="6" s="1"/>
  <c r="V159" i="6" s="1"/>
  <c r="V160" i="6" s="1"/>
  <c r="V161" i="6" s="1"/>
  <c r="V162" i="6" s="1"/>
  <c r="V163" i="6" s="1"/>
  <c r="V164" i="6" s="1"/>
  <c r="V165" i="6" s="1"/>
  <c r="V166" i="6" s="1"/>
  <c r="V167" i="6" s="1"/>
  <c r="V168" i="6" s="1"/>
  <c r="V169" i="6" s="1"/>
  <c r="V170" i="6" s="1"/>
  <c r="V171" i="6" s="1"/>
  <c r="V172" i="6" s="1"/>
  <c r="V173" i="6" s="1"/>
  <c r="V174" i="6" s="1"/>
  <c r="V175" i="6" s="1"/>
  <c r="V176" i="6" s="1"/>
  <c r="V177" i="6" s="1"/>
  <c r="V178" i="6" s="1"/>
  <c r="V179" i="6" s="1"/>
  <c r="V180" i="6" s="1"/>
  <c r="V181" i="6" s="1"/>
  <c r="V182" i="6" s="1"/>
  <c r="V183" i="6" s="1"/>
  <c r="V184" i="6" s="1"/>
  <c r="V185" i="6" s="1"/>
  <c r="V186" i="6" s="1"/>
  <c r="V187" i="6" s="1"/>
  <c r="V188" i="6" s="1"/>
  <c r="V189" i="6" s="1"/>
  <c r="V190" i="6" s="1"/>
  <c r="V191" i="6" s="1"/>
  <c r="V192" i="6" s="1"/>
  <c r="V193" i="6" s="1"/>
  <c r="V194" i="6" s="1"/>
  <c r="V195" i="6" s="1"/>
  <c r="AB7" i="6"/>
  <c r="AB8" i="6" s="1"/>
  <c r="AB9" i="6" s="1"/>
  <c r="AB10" i="6" s="1"/>
  <c r="AB11" i="6" s="1"/>
  <c r="AB12" i="6" s="1"/>
  <c r="AB13" i="6" s="1"/>
  <c r="AB14" i="6" s="1"/>
  <c r="AB15" i="6" s="1"/>
  <c r="AB16" i="6" s="1"/>
  <c r="AB17" i="6" s="1"/>
  <c r="AB18" i="6" s="1"/>
  <c r="AB19" i="6" s="1"/>
  <c r="AB20" i="6" s="1"/>
  <c r="AB21" i="6" s="1"/>
  <c r="AB22" i="6" s="1"/>
  <c r="AB23" i="6" s="1"/>
  <c r="AB24" i="6" s="1"/>
  <c r="AB25" i="6" s="1"/>
  <c r="AB26" i="6" s="1"/>
  <c r="AB27" i="6" s="1"/>
  <c r="AB28" i="6" s="1"/>
  <c r="AB29" i="6" s="1"/>
  <c r="AB30" i="6" s="1"/>
  <c r="AB31" i="6" s="1"/>
  <c r="AB32" i="6" s="1"/>
  <c r="AB33" i="6" s="1"/>
  <c r="AB34" i="6" s="1"/>
  <c r="AB35" i="6" s="1"/>
  <c r="AB36" i="6" s="1"/>
  <c r="AB37" i="6" s="1"/>
  <c r="AB38" i="6" s="1"/>
  <c r="AB39" i="6" s="1"/>
  <c r="AB40" i="6" s="1"/>
  <c r="AB41" i="6" s="1"/>
  <c r="AB42" i="6" s="1"/>
  <c r="AB43" i="6" s="1"/>
  <c r="AB44" i="6" s="1"/>
  <c r="AB45" i="6" s="1"/>
  <c r="AB46" i="6" s="1"/>
  <c r="AB47" i="6" s="1"/>
  <c r="AB48" i="6" s="1"/>
  <c r="AB49" i="6" s="1"/>
  <c r="AB50" i="6" s="1"/>
  <c r="AB51" i="6" s="1"/>
  <c r="AB52" i="6" s="1"/>
  <c r="AB53" i="6" s="1"/>
  <c r="AB54" i="6" s="1"/>
  <c r="AB55" i="6" s="1"/>
  <c r="AB56" i="6" s="1"/>
  <c r="AB57" i="6" s="1"/>
  <c r="AB58" i="6" s="1"/>
  <c r="AB59" i="6" s="1"/>
  <c r="AB60" i="6" s="1"/>
  <c r="AB61" i="6" s="1"/>
  <c r="AB62" i="6" s="1"/>
  <c r="AB63" i="6" s="1"/>
  <c r="AB64" i="6" s="1"/>
  <c r="AB65" i="6" s="1"/>
  <c r="AB66" i="6" s="1"/>
  <c r="AB67" i="6" s="1"/>
  <c r="AB68" i="6" s="1"/>
  <c r="AB69" i="6" s="1"/>
  <c r="AB70" i="6" s="1"/>
  <c r="AB71" i="6" s="1"/>
  <c r="AB72" i="6" s="1"/>
  <c r="AB73" i="6" s="1"/>
  <c r="AB74" i="6" s="1"/>
  <c r="AB75" i="6" s="1"/>
  <c r="AB76" i="6" s="1"/>
  <c r="AB77" i="6" s="1"/>
  <c r="AB78" i="6" s="1"/>
  <c r="AB79" i="6" s="1"/>
  <c r="AB80" i="6" s="1"/>
  <c r="AB81" i="6" s="1"/>
  <c r="AB82" i="6" s="1"/>
  <c r="AB83" i="6" s="1"/>
  <c r="AB84" i="6" s="1"/>
  <c r="AB85" i="6" s="1"/>
  <c r="AB86" i="6" s="1"/>
  <c r="AB87" i="6" s="1"/>
  <c r="AB88" i="6" s="1"/>
  <c r="AB89" i="6" s="1"/>
  <c r="AB90" i="6" s="1"/>
  <c r="AB91" i="6" s="1"/>
  <c r="AB92" i="6" s="1"/>
  <c r="AB93" i="6" s="1"/>
  <c r="AB94" i="6" s="1"/>
  <c r="AB95" i="6" s="1"/>
  <c r="AB96" i="6" s="1"/>
  <c r="AB97" i="6" s="1"/>
  <c r="AB98" i="6" s="1"/>
  <c r="AB99" i="6" s="1"/>
  <c r="AB100" i="6" s="1"/>
  <c r="AB101" i="6" s="1"/>
  <c r="AB102" i="6" s="1"/>
  <c r="AB103" i="6" s="1"/>
  <c r="AB104" i="6" s="1"/>
  <c r="AB105" i="6" s="1"/>
  <c r="AB106" i="6" s="1"/>
  <c r="AB107" i="6" s="1"/>
  <c r="AB108" i="6" s="1"/>
  <c r="AB109" i="6" s="1"/>
  <c r="AB110" i="6" s="1"/>
  <c r="AB111" i="6" s="1"/>
  <c r="AB112" i="6" s="1"/>
  <c r="AB113" i="6" s="1"/>
  <c r="AB114" i="6" s="1"/>
  <c r="AB115" i="6" s="1"/>
  <c r="AB116" i="6" s="1"/>
  <c r="AB117" i="6" s="1"/>
  <c r="AB118" i="6" s="1"/>
  <c r="AB119" i="6" s="1"/>
  <c r="AB120" i="6" s="1"/>
  <c r="AB121" i="6" s="1"/>
  <c r="AB122" i="6" s="1"/>
  <c r="AB123" i="6" s="1"/>
  <c r="AB124" i="6" s="1"/>
  <c r="AB125" i="6" s="1"/>
  <c r="AB126" i="6" s="1"/>
  <c r="AB127" i="6" s="1"/>
  <c r="AB128" i="6" s="1"/>
  <c r="AB129" i="6" s="1"/>
  <c r="AB130" i="6" s="1"/>
  <c r="AB131" i="6" s="1"/>
  <c r="AB132" i="6" s="1"/>
  <c r="AB133" i="6" s="1"/>
  <c r="AB134" i="6" s="1"/>
  <c r="AB135" i="6" s="1"/>
  <c r="AB136" i="6" s="1"/>
  <c r="AB137" i="6" s="1"/>
  <c r="AB138" i="6" s="1"/>
  <c r="AB139" i="6" s="1"/>
  <c r="AB140" i="6" s="1"/>
  <c r="AB141" i="6" s="1"/>
  <c r="AB142" i="6" s="1"/>
  <c r="AB143" i="6" s="1"/>
  <c r="AB144" i="6" s="1"/>
  <c r="AB145" i="6" s="1"/>
  <c r="AB146" i="6" s="1"/>
  <c r="AB147" i="6" s="1"/>
  <c r="AB148" i="6" s="1"/>
  <c r="AB149" i="6" s="1"/>
  <c r="AB150" i="6" s="1"/>
  <c r="AB151" i="6" s="1"/>
  <c r="AB152" i="6" s="1"/>
  <c r="AB153" i="6" s="1"/>
  <c r="AB154" i="6" s="1"/>
  <c r="AB155" i="6" s="1"/>
  <c r="AB156" i="6" s="1"/>
  <c r="AB157" i="6" s="1"/>
  <c r="AB158" i="6" s="1"/>
  <c r="AB159" i="6" s="1"/>
  <c r="AB160" i="6" s="1"/>
  <c r="AB161" i="6" s="1"/>
  <c r="AB162" i="6" s="1"/>
  <c r="AB163" i="6" s="1"/>
  <c r="AB164" i="6" s="1"/>
  <c r="AB165" i="6" s="1"/>
  <c r="AB166" i="6" s="1"/>
  <c r="AB167" i="6" s="1"/>
  <c r="AB168" i="6" s="1"/>
  <c r="AB169" i="6" s="1"/>
  <c r="AB170" i="6" s="1"/>
  <c r="AB171" i="6" s="1"/>
  <c r="AB172" i="6" s="1"/>
  <c r="AB173" i="6" s="1"/>
  <c r="AB174" i="6" s="1"/>
  <c r="AB175" i="6" s="1"/>
  <c r="AB176" i="6" s="1"/>
  <c r="AB177" i="6" s="1"/>
  <c r="AB178" i="6" s="1"/>
  <c r="AB179" i="6" s="1"/>
  <c r="AB180" i="6" s="1"/>
  <c r="AB181" i="6" s="1"/>
  <c r="AB182" i="6" s="1"/>
  <c r="AB183" i="6" s="1"/>
  <c r="AB184" i="6" s="1"/>
  <c r="AB185" i="6" s="1"/>
  <c r="AB186" i="6" s="1"/>
  <c r="AB187" i="6" s="1"/>
  <c r="AB188" i="6" s="1"/>
  <c r="AB189" i="6" s="1"/>
  <c r="AB190" i="6" s="1"/>
  <c r="AB191" i="6" s="1"/>
  <c r="AB192" i="6" s="1"/>
  <c r="AB193" i="6" s="1"/>
  <c r="AB194" i="6" s="1"/>
  <c r="AB195" i="6" s="1"/>
  <c r="Q6" i="6"/>
  <c r="L7" i="6"/>
  <c r="Z7" i="6"/>
  <c r="Z8" i="6" s="1"/>
  <c r="J4" i="6"/>
  <c r="N7" i="6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N87" i="6" s="1"/>
  <c r="N88" i="6" s="1"/>
  <c r="N89" i="6" s="1"/>
  <c r="N90" i="6" s="1"/>
  <c r="N91" i="6" s="1"/>
  <c r="N92" i="6" s="1"/>
  <c r="N93" i="6" s="1"/>
  <c r="N94" i="6" s="1"/>
  <c r="N95" i="6" s="1"/>
  <c r="N96" i="6" s="1"/>
  <c r="N97" i="6" s="1"/>
  <c r="N98" i="6" s="1"/>
  <c r="N99" i="6" s="1"/>
  <c r="N100" i="6" s="1"/>
  <c r="N101" i="6" s="1"/>
  <c r="N102" i="6" s="1"/>
  <c r="N103" i="6" s="1"/>
  <c r="N104" i="6" s="1"/>
  <c r="N105" i="6" s="1"/>
  <c r="N106" i="6" s="1"/>
  <c r="N107" i="6" s="1"/>
  <c r="N108" i="6" s="1"/>
  <c r="N109" i="6" s="1"/>
  <c r="N110" i="6" s="1"/>
  <c r="N111" i="6" s="1"/>
  <c r="N112" i="6" s="1"/>
  <c r="N113" i="6" s="1"/>
  <c r="N114" i="6" s="1"/>
  <c r="N115" i="6" s="1"/>
  <c r="N116" i="6" s="1"/>
  <c r="N117" i="6" s="1"/>
  <c r="N118" i="6" s="1"/>
  <c r="N119" i="6" s="1"/>
  <c r="N120" i="6" s="1"/>
  <c r="N121" i="6" s="1"/>
  <c r="N122" i="6" s="1"/>
  <c r="N123" i="6" s="1"/>
  <c r="N124" i="6" s="1"/>
  <c r="N125" i="6" s="1"/>
  <c r="N126" i="6" s="1"/>
  <c r="N127" i="6" s="1"/>
  <c r="N128" i="6" s="1"/>
  <c r="N129" i="6" s="1"/>
  <c r="N130" i="6" s="1"/>
  <c r="N131" i="6" s="1"/>
  <c r="N132" i="6" s="1"/>
  <c r="N133" i="6" s="1"/>
  <c r="N134" i="6" s="1"/>
  <c r="N135" i="6" s="1"/>
  <c r="N136" i="6" s="1"/>
  <c r="N137" i="6" s="1"/>
  <c r="N138" i="6" s="1"/>
  <c r="N139" i="6" s="1"/>
  <c r="N140" i="6" s="1"/>
  <c r="N141" i="6" s="1"/>
  <c r="N142" i="6" s="1"/>
  <c r="N143" i="6" s="1"/>
  <c r="N144" i="6" s="1"/>
  <c r="N145" i="6" s="1"/>
  <c r="N146" i="6" s="1"/>
  <c r="N147" i="6" s="1"/>
  <c r="N148" i="6" s="1"/>
  <c r="N149" i="6" s="1"/>
  <c r="N150" i="6" s="1"/>
  <c r="N151" i="6" s="1"/>
  <c r="N152" i="6" s="1"/>
  <c r="N153" i="6" s="1"/>
  <c r="N154" i="6" s="1"/>
  <c r="N155" i="6" s="1"/>
  <c r="N156" i="6" s="1"/>
  <c r="N157" i="6" s="1"/>
  <c r="N158" i="6" s="1"/>
  <c r="N159" i="6" s="1"/>
  <c r="N160" i="6" s="1"/>
  <c r="N161" i="6" s="1"/>
  <c r="N162" i="6" s="1"/>
  <c r="N163" i="6" s="1"/>
  <c r="N164" i="6" s="1"/>
  <c r="N165" i="6" s="1"/>
  <c r="N166" i="6" s="1"/>
  <c r="N167" i="6" s="1"/>
  <c r="N168" i="6" s="1"/>
  <c r="N169" i="6" s="1"/>
  <c r="N170" i="6" s="1"/>
  <c r="N171" i="6" s="1"/>
  <c r="N172" i="6" s="1"/>
  <c r="N173" i="6" s="1"/>
  <c r="N174" i="6" s="1"/>
  <c r="N175" i="6" s="1"/>
  <c r="N176" i="6" s="1"/>
  <c r="N177" i="6" s="1"/>
  <c r="N178" i="6" s="1"/>
  <c r="N179" i="6" s="1"/>
  <c r="N180" i="6" s="1"/>
  <c r="N181" i="6" s="1"/>
  <c r="N182" i="6" s="1"/>
  <c r="N183" i="6" s="1"/>
  <c r="N184" i="6" s="1"/>
  <c r="N185" i="6" s="1"/>
  <c r="N186" i="6" s="1"/>
  <c r="N187" i="6" s="1"/>
  <c r="N188" i="6" s="1"/>
  <c r="N189" i="6" s="1"/>
  <c r="N190" i="6" s="1"/>
  <c r="N191" i="6" s="1"/>
  <c r="N192" i="6" s="1"/>
  <c r="N193" i="6" s="1"/>
  <c r="N194" i="6" s="1"/>
  <c r="N195" i="6" s="1"/>
  <c r="H3" i="6"/>
  <c r="M7" i="6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101" i="6" s="1"/>
  <c r="M102" i="6" s="1"/>
  <c r="M103" i="6" s="1"/>
  <c r="M104" i="6" s="1"/>
  <c r="M105" i="6" s="1"/>
  <c r="M106" i="6" s="1"/>
  <c r="M107" i="6" s="1"/>
  <c r="M108" i="6" s="1"/>
  <c r="M109" i="6" s="1"/>
  <c r="M110" i="6" s="1"/>
  <c r="M111" i="6" s="1"/>
  <c r="M112" i="6" s="1"/>
  <c r="M113" i="6" s="1"/>
  <c r="M114" i="6" s="1"/>
  <c r="M115" i="6" s="1"/>
  <c r="M116" i="6" s="1"/>
  <c r="M117" i="6" s="1"/>
  <c r="M118" i="6" s="1"/>
  <c r="M119" i="6" s="1"/>
  <c r="M120" i="6" s="1"/>
  <c r="M121" i="6" s="1"/>
  <c r="M122" i="6" s="1"/>
  <c r="M123" i="6" s="1"/>
  <c r="M124" i="6" s="1"/>
  <c r="M125" i="6" s="1"/>
  <c r="M126" i="6" s="1"/>
  <c r="M127" i="6" s="1"/>
  <c r="M128" i="6" s="1"/>
  <c r="M129" i="6" s="1"/>
  <c r="M130" i="6" s="1"/>
  <c r="M131" i="6" s="1"/>
  <c r="M132" i="6" s="1"/>
  <c r="M133" i="6" s="1"/>
  <c r="M134" i="6" s="1"/>
  <c r="M135" i="6" s="1"/>
  <c r="M136" i="6" s="1"/>
  <c r="M137" i="6" s="1"/>
  <c r="M138" i="6" s="1"/>
  <c r="M139" i="6" s="1"/>
  <c r="M140" i="6" s="1"/>
  <c r="M141" i="6" s="1"/>
  <c r="M142" i="6" s="1"/>
  <c r="M143" i="6" s="1"/>
  <c r="M144" i="6" s="1"/>
  <c r="M145" i="6" s="1"/>
  <c r="M146" i="6" s="1"/>
  <c r="M147" i="6" s="1"/>
  <c r="M148" i="6" s="1"/>
  <c r="M149" i="6" s="1"/>
  <c r="M150" i="6" s="1"/>
  <c r="M151" i="6" s="1"/>
  <c r="M152" i="6" s="1"/>
  <c r="M153" i="6" s="1"/>
  <c r="M154" i="6" s="1"/>
  <c r="M155" i="6" s="1"/>
  <c r="M156" i="6" s="1"/>
  <c r="M157" i="6" s="1"/>
  <c r="M158" i="6" s="1"/>
  <c r="M159" i="6" s="1"/>
  <c r="M160" i="6" s="1"/>
  <c r="M161" i="6" s="1"/>
  <c r="M162" i="6" s="1"/>
  <c r="M163" i="6" s="1"/>
  <c r="M164" i="6" s="1"/>
  <c r="M165" i="6" s="1"/>
  <c r="M166" i="6" s="1"/>
  <c r="M167" i="6" s="1"/>
  <c r="M168" i="6" s="1"/>
  <c r="M169" i="6" s="1"/>
  <c r="M170" i="6" s="1"/>
  <c r="M171" i="6" s="1"/>
  <c r="M172" i="6" s="1"/>
  <c r="M173" i="6" s="1"/>
  <c r="M174" i="6" s="1"/>
  <c r="M175" i="6" s="1"/>
  <c r="M176" i="6" s="1"/>
  <c r="M177" i="6" s="1"/>
  <c r="M178" i="6" s="1"/>
  <c r="M179" i="6" s="1"/>
  <c r="M180" i="6" s="1"/>
  <c r="M181" i="6" s="1"/>
  <c r="M182" i="6" s="1"/>
  <c r="M183" i="6" s="1"/>
  <c r="M184" i="6" s="1"/>
  <c r="M185" i="6" s="1"/>
  <c r="M186" i="6" s="1"/>
  <c r="M187" i="6" s="1"/>
  <c r="M188" i="6" s="1"/>
  <c r="M189" i="6" s="1"/>
  <c r="M190" i="6" s="1"/>
  <c r="M191" i="6" s="1"/>
  <c r="M192" i="6" s="1"/>
  <c r="M193" i="6" s="1"/>
  <c r="M194" i="6" s="1"/>
  <c r="M195" i="6" s="1"/>
  <c r="T10" i="6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T60" i="6" s="1"/>
  <c r="T61" i="6" s="1"/>
  <c r="T62" i="6" s="1"/>
  <c r="T63" i="6" s="1"/>
  <c r="T64" i="6" s="1"/>
  <c r="T65" i="6" s="1"/>
  <c r="T66" i="6" s="1"/>
  <c r="T67" i="6" s="1"/>
  <c r="T68" i="6" s="1"/>
  <c r="T69" i="6" s="1"/>
  <c r="T70" i="6" s="1"/>
  <c r="T71" i="6" s="1"/>
  <c r="T72" i="6" s="1"/>
  <c r="T73" i="6" s="1"/>
  <c r="T74" i="6" s="1"/>
  <c r="T75" i="6" s="1"/>
  <c r="T76" i="6" s="1"/>
  <c r="T77" i="6" s="1"/>
  <c r="T78" i="6" s="1"/>
  <c r="T79" i="6" s="1"/>
  <c r="T80" i="6" s="1"/>
  <c r="T81" i="6" s="1"/>
  <c r="T82" i="6" s="1"/>
  <c r="T83" i="6" s="1"/>
  <c r="T84" i="6" s="1"/>
  <c r="T85" i="6" s="1"/>
  <c r="T86" i="6" s="1"/>
  <c r="T87" i="6" s="1"/>
  <c r="T88" i="6" s="1"/>
  <c r="T89" i="6" s="1"/>
  <c r="T90" i="6" s="1"/>
  <c r="T91" i="6" s="1"/>
  <c r="T92" i="6" s="1"/>
  <c r="T93" i="6" s="1"/>
  <c r="T94" i="6" s="1"/>
  <c r="T95" i="6" s="1"/>
  <c r="T96" i="6" s="1"/>
  <c r="T97" i="6" s="1"/>
  <c r="T98" i="6" s="1"/>
  <c r="T99" i="6" s="1"/>
  <c r="T100" i="6" s="1"/>
  <c r="T101" i="6" s="1"/>
  <c r="T102" i="6" s="1"/>
  <c r="T103" i="6" s="1"/>
  <c r="T104" i="6" s="1"/>
  <c r="T105" i="6" s="1"/>
  <c r="T106" i="6" s="1"/>
  <c r="T107" i="6" s="1"/>
  <c r="T108" i="6" s="1"/>
  <c r="T109" i="6" s="1"/>
  <c r="T110" i="6" s="1"/>
  <c r="T111" i="6" s="1"/>
  <c r="T112" i="6" s="1"/>
  <c r="T113" i="6" s="1"/>
  <c r="T114" i="6" s="1"/>
  <c r="T115" i="6" s="1"/>
  <c r="T116" i="6" s="1"/>
  <c r="T117" i="6" s="1"/>
  <c r="T118" i="6" s="1"/>
  <c r="T119" i="6" s="1"/>
  <c r="T120" i="6" s="1"/>
  <c r="T121" i="6" s="1"/>
  <c r="T122" i="6" s="1"/>
  <c r="T123" i="6" s="1"/>
  <c r="T124" i="6" s="1"/>
  <c r="T125" i="6" s="1"/>
  <c r="T126" i="6" s="1"/>
  <c r="T127" i="6" s="1"/>
  <c r="T128" i="6" s="1"/>
  <c r="T129" i="6" s="1"/>
  <c r="T130" i="6" s="1"/>
  <c r="T131" i="6" s="1"/>
  <c r="T132" i="6" s="1"/>
  <c r="T133" i="6" s="1"/>
  <c r="T134" i="6" s="1"/>
  <c r="T135" i="6" s="1"/>
  <c r="T136" i="6" s="1"/>
  <c r="T137" i="6" s="1"/>
  <c r="T138" i="6" s="1"/>
  <c r="T139" i="6" s="1"/>
  <c r="T140" i="6" s="1"/>
  <c r="T141" i="6" s="1"/>
  <c r="T142" i="6" s="1"/>
  <c r="T143" i="6" s="1"/>
  <c r="T144" i="6" s="1"/>
  <c r="T145" i="6" s="1"/>
  <c r="T146" i="6" s="1"/>
  <c r="T147" i="6" s="1"/>
  <c r="T148" i="6" s="1"/>
  <c r="T149" i="6" s="1"/>
  <c r="T150" i="6" s="1"/>
  <c r="T151" i="6" s="1"/>
  <c r="T152" i="6" s="1"/>
  <c r="T153" i="6" s="1"/>
  <c r="T154" i="6" s="1"/>
  <c r="T155" i="6" s="1"/>
  <c r="T156" i="6" s="1"/>
  <c r="T157" i="6" s="1"/>
  <c r="T158" i="6" s="1"/>
  <c r="T159" i="6" s="1"/>
  <c r="T160" i="6" s="1"/>
  <c r="T161" i="6" s="1"/>
  <c r="T162" i="6" s="1"/>
  <c r="T163" i="6" s="1"/>
  <c r="T164" i="6" s="1"/>
  <c r="T165" i="6" s="1"/>
  <c r="T166" i="6" s="1"/>
  <c r="T167" i="6" s="1"/>
  <c r="T168" i="6" s="1"/>
  <c r="T169" i="6" s="1"/>
  <c r="T170" i="6" s="1"/>
  <c r="T171" i="6" s="1"/>
  <c r="T172" i="6" s="1"/>
  <c r="T173" i="6" s="1"/>
  <c r="T174" i="6" s="1"/>
  <c r="T175" i="6" s="1"/>
  <c r="T176" i="6" s="1"/>
  <c r="T177" i="6" s="1"/>
  <c r="T178" i="6" s="1"/>
  <c r="T179" i="6" s="1"/>
  <c r="T180" i="6" s="1"/>
  <c r="T181" i="6" s="1"/>
  <c r="T182" i="6" s="1"/>
  <c r="T183" i="6" s="1"/>
  <c r="T184" i="6" s="1"/>
  <c r="T185" i="6" s="1"/>
  <c r="T186" i="6" s="1"/>
  <c r="T187" i="6" s="1"/>
  <c r="T188" i="6" s="1"/>
  <c r="T189" i="6" s="1"/>
  <c r="T190" i="6" s="1"/>
  <c r="T191" i="6" s="1"/>
  <c r="T192" i="6" s="1"/>
  <c r="T193" i="6" s="1"/>
  <c r="T194" i="6" s="1"/>
  <c r="T195" i="6" s="1"/>
  <c r="J3" i="6"/>
  <c r="U7" i="6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51" i="6" s="1"/>
  <c r="U52" i="6" s="1"/>
  <c r="U53" i="6" s="1"/>
  <c r="U54" i="6" s="1"/>
  <c r="U55" i="6" s="1"/>
  <c r="U56" i="6" s="1"/>
  <c r="U57" i="6" s="1"/>
  <c r="U58" i="6" s="1"/>
  <c r="U59" i="6" s="1"/>
  <c r="U60" i="6" s="1"/>
  <c r="U61" i="6" s="1"/>
  <c r="U62" i="6" s="1"/>
  <c r="U63" i="6" s="1"/>
  <c r="U64" i="6" s="1"/>
  <c r="U65" i="6" s="1"/>
  <c r="U66" i="6" s="1"/>
  <c r="U67" i="6" s="1"/>
  <c r="U68" i="6" s="1"/>
  <c r="U69" i="6" s="1"/>
  <c r="U70" i="6" s="1"/>
  <c r="U71" i="6" s="1"/>
  <c r="U72" i="6" s="1"/>
  <c r="U73" i="6" s="1"/>
  <c r="U74" i="6" s="1"/>
  <c r="U75" i="6" s="1"/>
  <c r="U76" i="6" s="1"/>
  <c r="U77" i="6" s="1"/>
  <c r="U78" i="6" s="1"/>
  <c r="U79" i="6" s="1"/>
  <c r="U80" i="6" s="1"/>
  <c r="U81" i="6" s="1"/>
  <c r="U82" i="6" s="1"/>
  <c r="U83" i="6" s="1"/>
  <c r="U84" i="6" s="1"/>
  <c r="U85" i="6" s="1"/>
  <c r="U86" i="6" s="1"/>
  <c r="U87" i="6" s="1"/>
  <c r="U88" i="6" s="1"/>
  <c r="U89" i="6" s="1"/>
  <c r="U90" i="6" s="1"/>
  <c r="U91" i="6" s="1"/>
  <c r="U92" i="6" s="1"/>
  <c r="U93" i="6" s="1"/>
  <c r="U94" i="6" s="1"/>
  <c r="U95" i="6" s="1"/>
  <c r="U96" i="6" s="1"/>
  <c r="U97" i="6" s="1"/>
  <c r="U98" i="6" s="1"/>
  <c r="U99" i="6" s="1"/>
  <c r="U100" i="6" s="1"/>
  <c r="U101" i="6" s="1"/>
  <c r="U102" i="6" s="1"/>
  <c r="U103" i="6" s="1"/>
  <c r="U104" i="6" s="1"/>
  <c r="U105" i="6" s="1"/>
  <c r="U106" i="6" s="1"/>
  <c r="U107" i="6" s="1"/>
  <c r="U108" i="6" s="1"/>
  <c r="U109" i="6" s="1"/>
  <c r="U110" i="6" s="1"/>
  <c r="U111" i="6" s="1"/>
  <c r="U112" i="6" s="1"/>
  <c r="U113" i="6" s="1"/>
  <c r="U114" i="6" s="1"/>
  <c r="U115" i="6" s="1"/>
  <c r="U116" i="6" s="1"/>
  <c r="U117" i="6" s="1"/>
  <c r="U118" i="6" s="1"/>
  <c r="U119" i="6" s="1"/>
  <c r="U120" i="6" s="1"/>
  <c r="U121" i="6" s="1"/>
  <c r="U122" i="6" s="1"/>
  <c r="U123" i="6" s="1"/>
  <c r="U124" i="6" s="1"/>
  <c r="U125" i="6" s="1"/>
  <c r="U126" i="6" s="1"/>
  <c r="U127" i="6" s="1"/>
  <c r="U128" i="6" s="1"/>
  <c r="U129" i="6" s="1"/>
  <c r="U130" i="6" s="1"/>
  <c r="U131" i="6" s="1"/>
  <c r="U132" i="6" s="1"/>
  <c r="U133" i="6" s="1"/>
  <c r="U134" i="6" s="1"/>
  <c r="U135" i="6" s="1"/>
  <c r="U136" i="6" s="1"/>
  <c r="U137" i="6" s="1"/>
  <c r="U138" i="6" s="1"/>
  <c r="U139" i="6" s="1"/>
  <c r="U140" i="6" s="1"/>
  <c r="U141" i="6" s="1"/>
  <c r="U142" i="6" s="1"/>
  <c r="U143" i="6" s="1"/>
  <c r="U144" i="6" s="1"/>
  <c r="U145" i="6" s="1"/>
  <c r="U146" i="6" s="1"/>
  <c r="U147" i="6" s="1"/>
  <c r="U148" i="6" s="1"/>
  <c r="U149" i="6" s="1"/>
  <c r="U150" i="6" s="1"/>
  <c r="U151" i="6" s="1"/>
  <c r="U152" i="6" s="1"/>
  <c r="U153" i="6" s="1"/>
  <c r="U154" i="6" s="1"/>
  <c r="U155" i="6" s="1"/>
  <c r="U156" i="6" s="1"/>
  <c r="U157" i="6" s="1"/>
  <c r="U158" i="6" s="1"/>
  <c r="U159" i="6" s="1"/>
  <c r="U160" i="6" s="1"/>
  <c r="U161" i="6" s="1"/>
  <c r="U162" i="6" s="1"/>
  <c r="U163" i="6" s="1"/>
  <c r="U164" i="6" s="1"/>
  <c r="U165" i="6" s="1"/>
  <c r="U166" i="6" s="1"/>
  <c r="U167" i="6" s="1"/>
  <c r="U168" i="6" s="1"/>
  <c r="U169" i="6" s="1"/>
  <c r="U170" i="6" s="1"/>
  <c r="U171" i="6" s="1"/>
  <c r="U172" i="6" s="1"/>
  <c r="U173" i="6" s="1"/>
  <c r="U174" i="6" s="1"/>
  <c r="U175" i="6" s="1"/>
  <c r="U176" i="6" s="1"/>
  <c r="U177" i="6" s="1"/>
  <c r="U178" i="6" s="1"/>
  <c r="U179" i="6" s="1"/>
  <c r="U180" i="6" s="1"/>
  <c r="U181" i="6" s="1"/>
  <c r="U182" i="6" s="1"/>
  <c r="U183" i="6" s="1"/>
  <c r="U184" i="6" s="1"/>
  <c r="U185" i="6" s="1"/>
  <c r="U186" i="6" s="1"/>
  <c r="U187" i="6" s="1"/>
  <c r="U188" i="6" s="1"/>
  <c r="U189" i="6" s="1"/>
  <c r="U190" i="6" s="1"/>
  <c r="U191" i="6" s="1"/>
  <c r="U192" i="6" s="1"/>
  <c r="U193" i="6" s="1"/>
  <c r="U194" i="6" s="1"/>
  <c r="U195" i="6" s="1"/>
  <c r="S8" i="6"/>
  <c r="G4" i="6"/>
  <c r="H4" i="6"/>
  <c r="X6" i="6"/>
  <c r="AB5" i="6"/>
  <c r="I4" i="6"/>
  <c r="V5" i="6"/>
  <c r="E12" i="5"/>
  <c r="E13" i="5" s="1"/>
  <c r="Q7" i="6" l="1"/>
  <c r="X7" i="6"/>
  <c r="L8" i="6"/>
  <c r="L9" i="6" s="1"/>
  <c r="AE7" i="6"/>
  <c r="S9" i="6"/>
  <c r="X8" i="6"/>
  <c r="AE8" i="6"/>
  <c r="Z9" i="6"/>
  <c r="Q8" i="6" l="1"/>
  <c r="Q9" i="6"/>
  <c r="L10" i="6"/>
  <c r="AE9" i="6"/>
  <c r="Z10" i="6"/>
  <c r="S10" i="6"/>
  <c r="X9" i="6"/>
  <c r="Z11" i="6" l="1"/>
  <c r="AE10" i="6"/>
  <c r="X10" i="6"/>
  <c r="S11" i="6"/>
  <c r="Q10" i="6"/>
  <c r="L11" i="6"/>
  <c r="B24" i="3"/>
  <c r="C24" i="3" s="1"/>
  <c r="B25" i="3"/>
  <c r="C25" i="3" s="1"/>
  <c r="B26" i="3"/>
  <c r="C26" i="3" s="1"/>
  <c r="B27" i="3"/>
  <c r="C27" i="3" s="1"/>
  <c r="B23" i="3"/>
  <c r="C23" i="3" s="1"/>
  <c r="H5" i="3"/>
  <c r="H6" i="3"/>
  <c r="H7" i="3"/>
  <c r="H8" i="3"/>
  <c r="G5" i="3"/>
  <c r="G6" i="3"/>
  <c r="G7" i="3"/>
  <c r="G8" i="3"/>
  <c r="F5" i="3"/>
  <c r="F6" i="3"/>
  <c r="F7" i="3"/>
  <c r="F8" i="3"/>
  <c r="E14" i="3"/>
  <c r="E10" i="3"/>
  <c r="E23" i="3" s="1"/>
  <c r="H4" i="3"/>
  <c r="G4" i="3"/>
  <c r="F4" i="3"/>
  <c r="C24" i="2"/>
  <c r="C25" i="2"/>
  <c r="C26" i="2"/>
  <c r="C27" i="2"/>
  <c r="B24" i="2"/>
  <c r="B25" i="2"/>
  <c r="B26" i="2"/>
  <c r="B27" i="2"/>
  <c r="C23" i="2"/>
  <c r="E24" i="2"/>
  <c r="E23" i="2"/>
  <c r="F8" i="2"/>
  <c r="H8" i="2"/>
  <c r="G8" i="2"/>
  <c r="E14" i="2"/>
  <c r="E10" i="2"/>
  <c r="H7" i="2"/>
  <c r="G7" i="2"/>
  <c r="F7" i="2"/>
  <c r="H6" i="2"/>
  <c r="G6" i="2"/>
  <c r="F6" i="2"/>
  <c r="H5" i="2"/>
  <c r="G5" i="2"/>
  <c r="F5" i="2"/>
  <c r="H4" i="2"/>
  <c r="G4" i="2"/>
  <c r="F4" i="2"/>
  <c r="P47" i="1"/>
  <c r="P46" i="1"/>
  <c r="P45" i="1"/>
  <c r="P44" i="1"/>
  <c r="P43" i="1"/>
  <c r="P42" i="1"/>
  <c r="P41" i="1"/>
  <c r="P40" i="1"/>
  <c r="P39" i="1"/>
  <c r="P38" i="1"/>
  <c r="P37" i="1"/>
  <c r="P36" i="1"/>
  <c r="W25" i="1"/>
  <c r="W24" i="1"/>
  <c r="W23" i="1"/>
  <c r="W22" i="1"/>
  <c r="W21" i="1"/>
  <c r="W20" i="1"/>
  <c r="W19" i="1"/>
  <c r="W18" i="1"/>
  <c r="W17" i="1"/>
  <c r="W16" i="1"/>
  <c r="Y15" i="1"/>
  <c r="Y14" i="1"/>
  <c r="Y13" i="1"/>
  <c r="Y12" i="1"/>
  <c r="Y11" i="1"/>
  <c r="X15" i="1"/>
  <c r="X14" i="1"/>
  <c r="X13" i="1"/>
  <c r="X12" i="1"/>
  <c r="X11" i="1"/>
  <c r="AA6" i="1"/>
  <c r="AA5" i="1"/>
  <c r="AA4" i="1"/>
  <c r="AA3" i="1"/>
  <c r="AA2" i="1"/>
  <c r="Z6" i="1"/>
  <c r="Z4" i="1"/>
  <c r="Z3" i="1"/>
  <c r="Z2" i="1"/>
  <c r="Y6" i="1"/>
  <c r="Y5" i="1"/>
  <c r="Y3" i="1"/>
  <c r="Y2" i="1"/>
  <c r="X6" i="1"/>
  <c r="X4" i="1"/>
  <c r="X5" i="1"/>
  <c r="X2" i="1"/>
  <c r="W6" i="1"/>
  <c r="W5" i="1"/>
  <c r="W4" i="1"/>
  <c r="X3" i="1"/>
  <c r="W3" i="1"/>
  <c r="Q11" i="6" l="1"/>
  <c r="L12" i="6"/>
  <c r="S12" i="6"/>
  <c r="X11" i="6"/>
  <c r="AE11" i="6"/>
  <c r="Z12" i="6"/>
  <c r="E12" i="3"/>
  <c r="E13" i="3" s="1"/>
  <c r="E11" i="3"/>
  <c r="E24" i="3" s="1"/>
  <c r="E12" i="2"/>
  <c r="E13" i="2" s="1"/>
  <c r="E11" i="2"/>
  <c r="L13" i="6" l="1"/>
  <c r="Q12" i="6"/>
  <c r="AE12" i="6"/>
  <c r="Z13" i="6"/>
  <c r="X12" i="6"/>
  <c r="S13" i="6"/>
  <c r="Z14" i="6" l="1"/>
  <c r="AE13" i="6"/>
  <c r="S14" i="6"/>
  <c r="X13" i="6"/>
  <c r="Q13" i="6"/>
  <c r="L14" i="6"/>
  <c r="L15" i="6" l="1"/>
  <c r="Q14" i="6"/>
  <c r="X14" i="6"/>
  <c r="S15" i="6"/>
  <c r="Z15" i="6"/>
  <c r="AE14" i="6"/>
  <c r="L16" i="6" l="1"/>
  <c r="Q15" i="6"/>
  <c r="X15" i="6"/>
  <c r="S16" i="6"/>
  <c r="AE15" i="6"/>
  <c r="Z16" i="6"/>
  <c r="Z17" i="6" l="1"/>
  <c r="AE16" i="6"/>
  <c r="L17" i="6"/>
  <c r="Q16" i="6"/>
  <c r="S17" i="6"/>
  <c r="X16" i="6"/>
  <c r="S18" i="6" l="1"/>
  <c r="X17" i="6"/>
  <c r="Q17" i="6"/>
  <c r="L18" i="6"/>
  <c r="Z18" i="6"/>
  <c r="AE17" i="6"/>
  <c r="Q18" i="6" l="1"/>
  <c r="L19" i="6"/>
  <c r="Z19" i="6"/>
  <c r="AE18" i="6"/>
  <c r="X18" i="6"/>
  <c r="S19" i="6"/>
  <c r="AE19" i="6" l="1"/>
  <c r="Z20" i="6"/>
  <c r="Q19" i="6"/>
  <c r="L20" i="6"/>
  <c r="X19" i="6"/>
  <c r="S20" i="6"/>
  <c r="X20" i="6" l="1"/>
  <c r="S21" i="6"/>
  <c r="L21" i="6"/>
  <c r="Q20" i="6"/>
  <c r="AE20" i="6"/>
  <c r="Z21" i="6"/>
  <c r="AE21" i="6" l="1"/>
  <c r="Z22" i="6"/>
  <c r="Q21" i="6"/>
  <c r="L22" i="6"/>
  <c r="S22" i="6"/>
  <c r="X21" i="6"/>
  <c r="X22" i="6" l="1"/>
  <c r="S23" i="6"/>
  <c r="L23" i="6"/>
  <c r="Q22" i="6"/>
  <c r="Z23" i="6"/>
  <c r="AE22" i="6"/>
  <c r="AE23" i="6" l="1"/>
  <c r="Z24" i="6"/>
  <c r="L24" i="6"/>
  <c r="Q23" i="6"/>
  <c r="S24" i="6"/>
  <c r="X23" i="6"/>
  <c r="S25" i="6" l="1"/>
  <c r="X24" i="6"/>
  <c r="Q24" i="6"/>
  <c r="L25" i="6"/>
  <c r="Z25" i="6"/>
  <c r="AE24" i="6"/>
  <c r="Z26" i="6" l="1"/>
  <c r="AE25" i="6"/>
  <c r="Q25" i="6"/>
  <c r="L26" i="6"/>
  <c r="X25" i="6"/>
  <c r="S26" i="6"/>
  <c r="X26" i="6" l="1"/>
  <c r="S27" i="6"/>
  <c r="Q26" i="6"/>
  <c r="L27" i="6"/>
  <c r="AE26" i="6"/>
  <c r="Z27" i="6"/>
  <c r="X27" i="6" l="1"/>
  <c r="S28" i="6"/>
  <c r="AE27" i="6"/>
  <c r="Z28" i="6"/>
  <c r="Q27" i="6"/>
  <c r="L28" i="6"/>
  <c r="L29" i="6" l="1"/>
  <c r="Q28" i="6"/>
  <c r="AE28" i="6"/>
  <c r="Z29" i="6"/>
  <c r="X28" i="6"/>
  <c r="S29" i="6"/>
  <c r="S30" i="6" l="1"/>
  <c r="X29" i="6"/>
  <c r="AE29" i="6"/>
  <c r="Z30" i="6"/>
  <c r="Q29" i="6"/>
  <c r="L30" i="6"/>
  <c r="X30" i="6" l="1"/>
  <c r="S31" i="6"/>
  <c r="L31" i="6"/>
  <c r="Q30" i="6"/>
  <c r="Z31" i="6"/>
  <c r="AE30" i="6"/>
  <c r="AE31" i="6" l="1"/>
  <c r="Z32" i="6"/>
  <c r="L32" i="6"/>
  <c r="Q31" i="6"/>
  <c r="X31" i="6"/>
  <c r="S32" i="6"/>
  <c r="X32" i="6" l="1"/>
  <c r="S33" i="6"/>
  <c r="Q32" i="6"/>
  <c r="L33" i="6"/>
  <c r="AE32" i="6"/>
  <c r="Z33" i="6"/>
  <c r="Q33" i="6" l="1"/>
  <c r="L34" i="6"/>
  <c r="AE33" i="6"/>
  <c r="Z34" i="6"/>
  <c r="X33" i="6"/>
  <c r="S34" i="6"/>
  <c r="S35" i="6" l="1"/>
  <c r="X34" i="6"/>
  <c r="AE34" i="6"/>
  <c r="Z35" i="6"/>
  <c r="Q34" i="6"/>
  <c r="L35" i="6"/>
  <c r="L36" i="6" l="1"/>
  <c r="Q35" i="6"/>
  <c r="Z36" i="6"/>
  <c r="AE35" i="6"/>
  <c r="X35" i="6"/>
  <c r="S36" i="6"/>
  <c r="AE36" i="6" l="1"/>
  <c r="Z37" i="6"/>
  <c r="S37" i="6"/>
  <c r="X36" i="6"/>
  <c r="L37" i="6"/>
  <c r="Q36" i="6"/>
  <c r="L38" i="6" l="1"/>
  <c r="Q37" i="6"/>
  <c r="X37" i="6"/>
  <c r="S38" i="6"/>
  <c r="Z38" i="6"/>
  <c r="AE37" i="6"/>
  <c r="AE38" i="6" l="1"/>
  <c r="Z39" i="6"/>
  <c r="S39" i="6"/>
  <c r="X38" i="6"/>
  <c r="L39" i="6"/>
  <c r="Q38" i="6"/>
  <c r="L40" i="6" l="1"/>
  <c r="Q39" i="6"/>
  <c r="S40" i="6"/>
  <c r="X39" i="6"/>
  <c r="Z40" i="6"/>
  <c r="AE39" i="6"/>
  <c r="S41" i="6" l="1"/>
  <c r="X40" i="6"/>
  <c r="Z41" i="6"/>
  <c r="AE40" i="6"/>
  <c r="Q40" i="6"/>
  <c r="L41" i="6"/>
  <c r="X41" i="6" l="1"/>
  <c r="S42" i="6"/>
  <c r="Q41" i="6"/>
  <c r="L42" i="6"/>
  <c r="Z42" i="6"/>
  <c r="AE41" i="6"/>
  <c r="AE42" i="6" l="1"/>
  <c r="Z43" i="6"/>
  <c r="Q42" i="6"/>
  <c r="L43" i="6"/>
  <c r="X42" i="6"/>
  <c r="S43" i="6"/>
  <c r="X43" i="6" l="1"/>
  <c r="S44" i="6"/>
  <c r="L44" i="6"/>
  <c r="Q43" i="6"/>
  <c r="AE43" i="6"/>
  <c r="Z44" i="6"/>
  <c r="AE44" i="6" l="1"/>
  <c r="Z45" i="6"/>
  <c r="Q44" i="6"/>
  <c r="L45" i="6"/>
  <c r="S45" i="6"/>
  <c r="X44" i="6"/>
  <c r="X45" i="6" l="1"/>
  <c r="S46" i="6"/>
  <c r="L46" i="6"/>
  <c r="Q45" i="6"/>
  <c r="Z46" i="6"/>
  <c r="AE45" i="6"/>
  <c r="Q46" i="6" l="1"/>
  <c r="L47" i="6"/>
  <c r="AE46" i="6"/>
  <c r="Z47" i="6"/>
  <c r="S47" i="6"/>
  <c r="X46" i="6"/>
  <c r="X47" i="6" l="1"/>
  <c r="S48" i="6"/>
  <c r="Z48" i="6"/>
  <c r="AE47" i="6"/>
  <c r="Q47" i="6"/>
  <c r="L48" i="6"/>
  <c r="Q48" i="6" l="1"/>
  <c r="L49" i="6"/>
  <c r="AE48" i="6"/>
  <c r="Z49" i="6"/>
  <c r="X48" i="6"/>
  <c r="S49" i="6"/>
  <c r="X49" i="6" l="1"/>
  <c r="S50" i="6"/>
  <c r="AE49" i="6"/>
  <c r="Z50" i="6"/>
  <c r="Q49" i="6"/>
  <c r="L50" i="6"/>
  <c r="Q50" i="6" l="1"/>
  <c r="L51" i="6"/>
  <c r="AE50" i="6"/>
  <c r="Z51" i="6"/>
  <c r="X50" i="6"/>
  <c r="S51" i="6"/>
  <c r="AE51" i="6" l="1"/>
  <c r="Z52" i="6"/>
  <c r="X51" i="6"/>
  <c r="S52" i="6"/>
  <c r="L52" i="6"/>
  <c r="Q51" i="6"/>
  <c r="S53" i="6" l="1"/>
  <c r="X52" i="6"/>
  <c r="Q52" i="6"/>
  <c r="L53" i="6"/>
  <c r="AE52" i="6"/>
  <c r="Z53" i="6"/>
  <c r="Z54" i="6" l="1"/>
  <c r="AE53" i="6"/>
  <c r="L54" i="6"/>
  <c r="Q53" i="6"/>
  <c r="X53" i="6"/>
  <c r="S54" i="6"/>
  <c r="S55" i="6" l="1"/>
  <c r="X54" i="6"/>
  <c r="Q54" i="6"/>
  <c r="L55" i="6"/>
  <c r="AE54" i="6"/>
  <c r="Z55" i="6"/>
  <c r="X55" i="6" l="1"/>
  <c r="S56" i="6"/>
  <c r="Z56" i="6"/>
  <c r="AE55" i="6"/>
  <c r="Q55" i="6"/>
  <c r="L56" i="6"/>
  <c r="Q56" i="6" l="1"/>
  <c r="L57" i="6"/>
  <c r="AE56" i="6"/>
  <c r="Z57" i="6"/>
  <c r="X56" i="6"/>
  <c r="S57" i="6"/>
  <c r="X57" i="6" l="1"/>
  <c r="S58" i="6"/>
  <c r="AE57" i="6"/>
  <c r="Z58" i="6"/>
  <c r="Q57" i="6"/>
  <c r="L58" i="6"/>
  <c r="Q58" i="6" l="1"/>
  <c r="L59" i="6"/>
  <c r="AE58" i="6"/>
  <c r="Z59" i="6"/>
  <c r="X58" i="6"/>
  <c r="S59" i="6"/>
  <c r="X59" i="6" l="1"/>
  <c r="S60" i="6"/>
  <c r="AE59" i="6"/>
  <c r="Z60" i="6"/>
  <c r="L60" i="6"/>
  <c r="Q59" i="6"/>
  <c r="AE60" i="6" l="1"/>
  <c r="Z61" i="6"/>
  <c r="Q60" i="6"/>
  <c r="L61" i="6"/>
  <c r="S61" i="6"/>
  <c r="X60" i="6"/>
  <c r="X61" i="6" l="1"/>
  <c r="S62" i="6"/>
  <c r="L62" i="6"/>
  <c r="Q61" i="6"/>
  <c r="Z62" i="6"/>
  <c r="AE61" i="6"/>
  <c r="L63" i="6" l="1"/>
  <c r="Q62" i="6"/>
  <c r="AE62" i="6"/>
  <c r="Z63" i="6"/>
  <c r="S63" i="6"/>
  <c r="X62" i="6"/>
  <c r="S64" i="6" l="1"/>
  <c r="X63" i="6"/>
  <c r="L64" i="6"/>
  <c r="Q63" i="6"/>
  <c r="Z64" i="6"/>
  <c r="AE63" i="6"/>
  <c r="L65" i="6" l="1"/>
  <c r="Q64" i="6"/>
  <c r="Z65" i="6"/>
  <c r="AE64" i="6"/>
  <c r="S65" i="6"/>
  <c r="X64" i="6"/>
  <c r="S66" i="6" l="1"/>
  <c r="X65" i="6"/>
  <c r="Z66" i="6"/>
  <c r="AE65" i="6"/>
  <c r="L66" i="6"/>
  <c r="Q65" i="6"/>
  <c r="Q66" i="6" l="1"/>
  <c r="L67" i="6"/>
  <c r="Z67" i="6"/>
  <c r="AE66" i="6"/>
  <c r="S67" i="6"/>
  <c r="X66" i="6"/>
  <c r="S68" i="6" l="1"/>
  <c r="X67" i="6"/>
  <c r="Z68" i="6"/>
  <c r="AE67" i="6"/>
  <c r="Q67" i="6"/>
  <c r="L68" i="6"/>
  <c r="Q68" i="6" l="1"/>
  <c r="L69" i="6"/>
  <c r="Z69" i="6"/>
  <c r="AE68" i="6"/>
  <c r="X68" i="6"/>
  <c r="S69" i="6"/>
  <c r="X69" i="6" l="1"/>
  <c r="S70" i="6"/>
  <c r="AE69" i="6"/>
  <c r="Z70" i="6"/>
  <c r="L70" i="6"/>
  <c r="Q69" i="6"/>
  <c r="AE70" i="6" l="1"/>
  <c r="Z71" i="6"/>
  <c r="Q70" i="6"/>
  <c r="L71" i="6"/>
  <c r="S71" i="6"/>
  <c r="X70" i="6"/>
  <c r="X71" i="6" l="1"/>
  <c r="S72" i="6"/>
  <c r="Q71" i="6"/>
  <c r="L72" i="6"/>
  <c r="AE71" i="6"/>
  <c r="Z72" i="6"/>
  <c r="AE72" i="6" l="1"/>
  <c r="Z73" i="6"/>
  <c r="L73" i="6"/>
  <c r="Q72" i="6"/>
  <c r="X72" i="6"/>
  <c r="S73" i="6"/>
  <c r="X73" i="6" l="1"/>
  <c r="S74" i="6"/>
  <c r="Q73" i="6"/>
  <c r="L74" i="6"/>
  <c r="AE73" i="6"/>
  <c r="Z74" i="6"/>
  <c r="L75" i="6" l="1"/>
  <c r="Q74" i="6"/>
  <c r="AE74" i="6"/>
  <c r="Z75" i="6"/>
  <c r="X74" i="6"/>
  <c r="S75" i="6"/>
  <c r="S76" i="6" l="1"/>
  <c r="X75" i="6"/>
  <c r="AE75" i="6"/>
  <c r="Z76" i="6"/>
  <c r="Q75" i="6"/>
  <c r="L76" i="6"/>
  <c r="Q76" i="6" l="1"/>
  <c r="L77" i="6"/>
  <c r="Z77" i="6"/>
  <c r="AE76" i="6"/>
  <c r="X76" i="6"/>
  <c r="S77" i="6"/>
  <c r="AE77" i="6" l="1"/>
  <c r="Z78" i="6"/>
  <c r="X77" i="6"/>
  <c r="S78" i="6"/>
  <c r="L78" i="6"/>
  <c r="Q77" i="6"/>
  <c r="Q78" i="6" l="1"/>
  <c r="L79" i="6"/>
  <c r="X78" i="6"/>
  <c r="S79" i="6"/>
  <c r="AE78" i="6"/>
  <c r="Z79" i="6"/>
  <c r="Z80" i="6" l="1"/>
  <c r="AE79" i="6"/>
  <c r="X79" i="6"/>
  <c r="S80" i="6"/>
  <c r="Q79" i="6"/>
  <c r="L80" i="6"/>
  <c r="AE80" i="6" l="1"/>
  <c r="Z81" i="6"/>
  <c r="L81" i="6"/>
  <c r="Q80" i="6"/>
  <c r="X80" i="6"/>
  <c r="S81" i="6"/>
  <c r="X81" i="6" l="1"/>
  <c r="S82" i="6"/>
  <c r="Q81" i="6"/>
  <c r="L82" i="6"/>
  <c r="AE81" i="6"/>
  <c r="Z82" i="6"/>
  <c r="Z83" i="6" l="1"/>
  <c r="AE82" i="6"/>
  <c r="L83" i="6"/>
  <c r="Q82" i="6"/>
  <c r="X82" i="6"/>
  <c r="S83" i="6"/>
  <c r="S84" i="6" l="1"/>
  <c r="X83" i="6"/>
  <c r="Q83" i="6"/>
  <c r="L84" i="6"/>
  <c r="AE83" i="6"/>
  <c r="Z84" i="6"/>
  <c r="Z85" i="6" l="1"/>
  <c r="AE84" i="6"/>
  <c r="Q84" i="6"/>
  <c r="L85" i="6"/>
  <c r="X84" i="6"/>
  <c r="S85" i="6"/>
  <c r="X85" i="6" l="1"/>
  <c r="S86" i="6"/>
  <c r="L86" i="6"/>
  <c r="Q85" i="6"/>
  <c r="AE85" i="6"/>
  <c r="Z86" i="6"/>
  <c r="AE86" i="6" l="1"/>
  <c r="Z87" i="6"/>
  <c r="Q86" i="6"/>
  <c r="L87" i="6"/>
  <c r="X86" i="6"/>
  <c r="S87" i="6"/>
  <c r="X87" i="6" l="1"/>
  <c r="S88" i="6"/>
  <c r="Q87" i="6"/>
  <c r="L88" i="6"/>
  <c r="Z88" i="6"/>
  <c r="AE87" i="6"/>
  <c r="L89" i="6" l="1"/>
  <c r="Q88" i="6"/>
  <c r="AE88" i="6"/>
  <c r="Z89" i="6"/>
  <c r="X88" i="6"/>
  <c r="S89" i="6"/>
  <c r="AE89" i="6" l="1"/>
  <c r="Z90" i="6"/>
  <c r="X89" i="6"/>
  <c r="S90" i="6"/>
  <c r="Q89" i="6"/>
  <c r="L90" i="6"/>
  <c r="L91" i="6" l="1"/>
  <c r="Q90" i="6"/>
  <c r="X90" i="6"/>
  <c r="S91" i="6"/>
  <c r="Z91" i="6"/>
  <c r="AE90" i="6"/>
  <c r="Z92" i="6" l="1"/>
  <c r="AE91" i="6"/>
  <c r="S92" i="6"/>
  <c r="X91" i="6"/>
  <c r="L92" i="6"/>
  <c r="Q91" i="6"/>
  <c r="Z93" i="6" l="1"/>
  <c r="AE92" i="6"/>
  <c r="Q92" i="6"/>
  <c r="L93" i="6"/>
  <c r="X92" i="6"/>
  <c r="S93" i="6"/>
  <c r="S94" i="6" l="1"/>
  <c r="X93" i="6"/>
  <c r="Q93" i="6"/>
  <c r="L94" i="6"/>
  <c r="AE93" i="6"/>
  <c r="Z94" i="6"/>
  <c r="AE94" i="6" l="1"/>
  <c r="Z95" i="6"/>
  <c r="Q94" i="6"/>
  <c r="L95" i="6"/>
  <c r="S95" i="6"/>
  <c r="X94" i="6"/>
  <c r="S96" i="6" l="1"/>
  <c r="X95" i="6"/>
  <c r="Q95" i="6"/>
  <c r="L96" i="6"/>
  <c r="AE95" i="6"/>
  <c r="Z96" i="6"/>
  <c r="AE96" i="6" l="1"/>
  <c r="Z97" i="6"/>
  <c r="Q96" i="6"/>
  <c r="L97" i="6"/>
  <c r="X96" i="6"/>
  <c r="S97" i="6"/>
  <c r="X97" i="6" l="1"/>
  <c r="S98" i="6"/>
  <c r="Q97" i="6"/>
  <c r="L98" i="6"/>
  <c r="AE97" i="6"/>
  <c r="Z98" i="6"/>
  <c r="L99" i="6" l="1"/>
  <c r="Q98" i="6"/>
  <c r="AE98" i="6"/>
  <c r="Z99" i="6"/>
  <c r="X98" i="6"/>
  <c r="S99" i="6"/>
  <c r="L100" i="6" l="1"/>
  <c r="Q99" i="6"/>
  <c r="AE99" i="6"/>
  <c r="Z100" i="6"/>
  <c r="S100" i="6"/>
  <c r="X99" i="6"/>
  <c r="S101" i="6" l="1"/>
  <c r="X100" i="6"/>
  <c r="L101" i="6"/>
  <c r="Q100" i="6"/>
  <c r="Z101" i="6"/>
  <c r="AE100" i="6"/>
  <c r="Z102" i="6" l="1"/>
  <c r="AE101" i="6"/>
  <c r="L102" i="6"/>
  <c r="Q101" i="6"/>
  <c r="S102" i="6"/>
  <c r="X101" i="6"/>
  <c r="X102" i="6" l="1"/>
  <c r="S103" i="6"/>
  <c r="L103" i="6"/>
  <c r="Q102" i="6"/>
  <c r="Z103" i="6"/>
  <c r="AE102" i="6"/>
  <c r="Z104" i="6" l="1"/>
  <c r="AE103" i="6"/>
  <c r="Q103" i="6"/>
  <c r="L104" i="6"/>
  <c r="X103" i="6"/>
  <c r="S104" i="6"/>
  <c r="AE104" i="6" l="1"/>
  <c r="Z105" i="6"/>
  <c r="X104" i="6"/>
  <c r="S105" i="6"/>
  <c r="Q104" i="6"/>
  <c r="L105" i="6"/>
  <c r="Q105" i="6" l="1"/>
  <c r="L106" i="6"/>
  <c r="X105" i="6"/>
  <c r="S106" i="6"/>
  <c r="AE105" i="6"/>
  <c r="Z106" i="6"/>
  <c r="AE106" i="6" l="1"/>
  <c r="Z107" i="6"/>
  <c r="X106" i="6"/>
  <c r="S107" i="6"/>
  <c r="L107" i="6"/>
  <c r="Q106" i="6"/>
  <c r="Q107" i="6" l="1"/>
  <c r="L108" i="6"/>
  <c r="S108" i="6"/>
  <c r="X107" i="6"/>
  <c r="AE107" i="6"/>
  <c r="Z108" i="6"/>
  <c r="Z109" i="6" l="1"/>
  <c r="AE108" i="6"/>
  <c r="X108" i="6"/>
  <c r="S109" i="6"/>
  <c r="L109" i="6"/>
  <c r="Q108" i="6"/>
  <c r="L110" i="6" l="1"/>
  <c r="Q109" i="6"/>
  <c r="S110" i="6"/>
  <c r="X109" i="6"/>
  <c r="AE109" i="6"/>
  <c r="Z110" i="6"/>
  <c r="Z111" i="6" l="1"/>
  <c r="AE110" i="6"/>
  <c r="X110" i="6"/>
  <c r="S111" i="6"/>
  <c r="Q110" i="6"/>
  <c r="L111" i="6"/>
  <c r="Q111" i="6" l="1"/>
  <c r="L112" i="6"/>
  <c r="X111" i="6"/>
  <c r="S112" i="6"/>
  <c r="Z112" i="6"/>
  <c r="AE111" i="6"/>
  <c r="AE112" i="6" l="1"/>
  <c r="Z113" i="6"/>
  <c r="X112" i="6"/>
  <c r="S113" i="6"/>
  <c r="Q112" i="6"/>
  <c r="L113" i="6"/>
  <c r="X113" i="6" l="1"/>
  <c r="S114" i="6"/>
  <c r="Q113" i="6"/>
  <c r="L114" i="6"/>
  <c r="AE113" i="6"/>
  <c r="Z114" i="6"/>
  <c r="AE114" i="6" l="1"/>
  <c r="Z115" i="6"/>
  <c r="L115" i="6"/>
  <c r="Q114" i="6"/>
  <c r="X114" i="6"/>
  <c r="S115" i="6"/>
  <c r="AE115" i="6" l="1"/>
  <c r="Z116" i="6"/>
  <c r="S116" i="6"/>
  <c r="X115" i="6"/>
  <c r="Q115" i="6"/>
  <c r="L116" i="6"/>
  <c r="L117" i="6" l="1"/>
  <c r="Q116" i="6"/>
  <c r="X116" i="6"/>
  <c r="S117" i="6"/>
  <c r="Z117" i="6"/>
  <c r="AE116" i="6"/>
  <c r="AE117" i="6" l="1"/>
  <c r="Z118" i="6"/>
  <c r="S118" i="6"/>
  <c r="X117" i="6"/>
  <c r="Q117" i="6"/>
  <c r="L118" i="6"/>
  <c r="Q118" i="6" l="1"/>
  <c r="L119" i="6"/>
  <c r="X118" i="6"/>
  <c r="S119" i="6"/>
  <c r="Z119" i="6"/>
  <c r="AE118" i="6"/>
  <c r="AE119" i="6" l="1"/>
  <c r="Z120" i="6"/>
  <c r="X119" i="6"/>
  <c r="S120" i="6"/>
  <c r="Q119" i="6"/>
  <c r="L120" i="6"/>
  <c r="Z121" i="6" l="1"/>
  <c r="AE120" i="6"/>
  <c r="Q120" i="6"/>
  <c r="L121" i="6"/>
  <c r="X120" i="6"/>
  <c r="S121" i="6"/>
  <c r="Q121" i="6" l="1"/>
  <c r="L122" i="6"/>
  <c r="X121" i="6"/>
  <c r="S122" i="6"/>
  <c r="AE121" i="6"/>
  <c r="Z122" i="6"/>
  <c r="S123" i="6" l="1"/>
  <c r="X122" i="6"/>
  <c r="Z123" i="6"/>
  <c r="AE122" i="6"/>
  <c r="Q122" i="6"/>
  <c r="L123" i="6"/>
  <c r="X123" i="6" l="1"/>
  <c r="S124" i="6"/>
  <c r="Q123" i="6"/>
  <c r="L124" i="6"/>
  <c r="AE123" i="6"/>
  <c r="Z124" i="6"/>
  <c r="Z125" i="6" l="1"/>
  <c r="AE124" i="6"/>
  <c r="Q124" i="6"/>
  <c r="L125" i="6"/>
  <c r="X124" i="6"/>
  <c r="S125" i="6"/>
  <c r="X125" i="6" l="1"/>
  <c r="S126" i="6"/>
  <c r="L126" i="6"/>
  <c r="Q125" i="6"/>
  <c r="AE125" i="6"/>
  <c r="Z126" i="6"/>
  <c r="AE126" i="6" l="1"/>
  <c r="Z127" i="6"/>
  <c r="L127" i="6"/>
  <c r="Q126" i="6"/>
  <c r="S127" i="6"/>
  <c r="X126" i="6"/>
  <c r="S128" i="6" l="1"/>
  <c r="X127" i="6"/>
  <c r="Q127" i="6"/>
  <c r="L128" i="6"/>
  <c r="Z128" i="6"/>
  <c r="AE127" i="6"/>
  <c r="Z129" i="6" l="1"/>
  <c r="AE128" i="6"/>
  <c r="Q128" i="6"/>
  <c r="L129" i="6"/>
  <c r="X128" i="6"/>
  <c r="S129" i="6"/>
  <c r="X129" i="6" l="1"/>
  <c r="S130" i="6"/>
  <c r="Q129" i="6"/>
  <c r="L130" i="6"/>
  <c r="Z130" i="6"/>
  <c r="AE129" i="6"/>
  <c r="Q130" i="6" l="1"/>
  <c r="L131" i="6"/>
  <c r="AE130" i="6"/>
  <c r="Z131" i="6"/>
  <c r="S131" i="6"/>
  <c r="X130" i="6"/>
  <c r="X131" i="6" l="1"/>
  <c r="S132" i="6"/>
  <c r="AE131" i="6"/>
  <c r="Z132" i="6"/>
  <c r="Q131" i="6"/>
  <c r="L132" i="6"/>
  <c r="Q132" i="6" l="1"/>
  <c r="L133" i="6"/>
  <c r="AE132" i="6"/>
  <c r="Z133" i="6"/>
  <c r="X132" i="6"/>
  <c r="S133" i="6"/>
  <c r="X133" i="6" l="1"/>
  <c r="S134" i="6"/>
  <c r="AE133" i="6"/>
  <c r="Z134" i="6"/>
  <c r="Q133" i="6"/>
  <c r="L134" i="6"/>
  <c r="L135" i="6" l="1"/>
  <c r="Q134" i="6"/>
  <c r="AE134" i="6"/>
  <c r="Z135" i="6"/>
  <c r="X134" i="6"/>
  <c r="S135" i="6"/>
  <c r="S136" i="6" l="1"/>
  <c r="X135" i="6"/>
  <c r="AE135" i="6"/>
  <c r="Z136" i="6"/>
  <c r="Q135" i="6"/>
  <c r="L136" i="6"/>
  <c r="X136" i="6" l="1"/>
  <c r="S137" i="6"/>
  <c r="Q136" i="6"/>
  <c r="L137" i="6"/>
  <c r="Z137" i="6"/>
  <c r="AE136" i="6"/>
  <c r="Q137" i="6" l="1"/>
  <c r="L138" i="6"/>
  <c r="AE137" i="6"/>
  <c r="Z138" i="6"/>
  <c r="X137" i="6"/>
  <c r="S138" i="6"/>
  <c r="X138" i="6" l="1"/>
  <c r="S139" i="6"/>
  <c r="AE138" i="6"/>
  <c r="Z139" i="6"/>
  <c r="Q138" i="6"/>
  <c r="L139" i="6"/>
  <c r="Q139" i="6" l="1"/>
  <c r="L140" i="6"/>
  <c r="AE139" i="6"/>
  <c r="Z140" i="6"/>
  <c r="X139" i="6"/>
  <c r="S140" i="6"/>
  <c r="X140" i="6" l="1"/>
  <c r="S141" i="6"/>
  <c r="AE140" i="6"/>
  <c r="Z141" i="6"/>
  <c r="Q140" i="6"/>
  <c r="L141" i="6"/>
  <c r="Q141" i="6" l="1"/>
  <c r="L142" i="6"/>
  <c r="AE141" i="6"/>
  <c r="Z142" i="6"/>
  <c r="X141" i="6"/>
  <c r="S142" i="6"/>
  <c r="X142" i="6" l="1"/>
  <c r="S143" i="6"/>
  <c r="AE142" i="6"/>
  <c r="Z143" i="6"/>
  <c r="L143" i="6"/>
  <c r="Q142" i="6"/>
  <c r="Q143" i="6" l="1"/>
  <c r="L144" i="6"/>
  <c r="S144" i="6"/>
  <c r="X143" i="6"/>
  <c r="AE143" i="6"/>
  <c r="Z144" i="6"/>
  <c r="Z145" i="6" l="1"/>
  <c r="AE144" i="6"/>
  <c r="X144" i="6"/>
  <c r="S145" i="6"/>
  <c r="Q144" i="6"/>
  <c r="L145" i="6"/>
  <c r="AE145" i="6" l="1"/>
  <c r="Z146" i="6"/>
  <c r="Q145" i="6"/>
  <c r="L146" i="6"/>
  <c r="X145" i="6"/>
  <c r="S146" i="6"/>
  <c r="Q146" i="6" l="1"/>
  <c r="L147" i="6"/>
  <c r="X146" i="6"/>
  <c r="S147" i="6"/>
  <c r="AE146" i="6"/>
  <c r="Z147" i="6"/>
  <c r="AE147" i="6" l="1"/>
  <c r="Z148" i="6"/>
  <c r="X147" i="6"/>
  <c r="S148" i="6"/>
  <c r="Q147" i="6"/>
  <c r="L148" i="6"/>
  <c r="Q148" i="6" l="1"/>
  <c r="L149" i="6"/>
  <c r="X148" i="6"/>
  <c r="S149" i="6"/>
  <c r="AE148" i="6"/>
  <c r="Z149" i="6"/>
  <c r="AE149" i="6" l="1"/>
  <c r="Z150" i="6"/>
  <c r="Q149" i="6"/>
  <c r="L150" i="6"/>
  <c r="X149" i="6"/>
  <c r="S150" i="6"/>
  <c r="X150" i="6" l="1"/>
  <c r="S151" i="6"/>
  <c r="L151" i="6"/>
  <c r="Q150" i="6"/>
  <c r="AE150" i="6"/>
  <c r="Z151" i="6"/>
  <c r="AE151" i="6" l="1"/>
  <c r="Z152" i="6"/>
  <c r="Q151" i="6"/>
  <c r="L152" i="6"/>
  <c r="X151" i="6"/>
  <c r="S152" i="6"/>
  <c r="L153" i="6" l="1"/>
  <c r="Q152" i="6"/>
  <c r="S153" i="6"/>
  <c r="X152" i="6"/>
  <c r="Z153" i="6"/>
  <c r="AE152" i="6"/>
  <c r="AE153" i="6" l="1"/>
  <c r="Z154" i="6"/>
  <c r="X153" i="6"/>
  <c r="S154" i="6"/>
  <c r="Q153" i="6"/>
  <c r="L154" i="6"/>
  <c r="X154" i="6" l="1"/>
  <c r="S155" i="6"/>
  <c r="Q154" i="6"/>
  <c r="L155" i="6"/>
  <c r="AE154" i="6"/>
  <c r="Z155" i="6"/>
  <c r="AE155" i="6" l="1"/>
  <c r="Z156" i="6"/>
  <c r="X155" i="6"/>
  <c r="S156" i="6"/>
  <c r="L156" i="6"/>
  <c r="Q155" i="6"/>
  <c r="L157" i="6" l="1"/>
  <c r="Q156" i="6"/>
  <c r="S157" i="6"/>
  <c r="X156" i="6"/>
  <c r="AE156" i="6"/>
  <c r="Z157" i="6"/>
  <c r="AE157" i="6" l="1"/>
  <c r="Z158" i="6"/>
  <c r="S158" i="6"/>
  <c r="X157" i="6"/>
  <c r="Q157" i="6"/>
  <c r="L158" i="6"/>
  <c r="Z159" i="6" l="1"/>
  <c r="AE158" i="6"/>
  <c r="L159" i="6"/>
  <c r="Q158" i="6"/>
  <c r="X158" i="6"/>
  <c r="S159" i="6"/>
  <c r="S160" i="6" l="1"/>
  <c r="X159" i="6"/>
  <c r="Q159" i="6"/>
  <c r="L160" i="6"/>
  <c r="AE159" i="6"/>
  <c r="Z160" i="6"/>
  <c r="Q160" i="6" l="1"/>
  <c r="L161" i="6"/>
  <c r="Z161" i="6"/>
  <c r="AE160" i="6"/>
  <c r="X160" i="6"/>
  <c r="S161" i="6"/>
  <c r="X161" i="6" l="1"/>
  <c r="S162" i="6"/>
  <c r="AE161" i="6"/>
  <c r="Z162" i="6"/>
  <c r="Q161" i="6"/>
  <c r="L162" i="6"/>
  <c r="Q162" i="6" l="1"/>
  <c r="L163" i="6"/>
  <c r="AE162" i="6"/>
  <c r="Z163" i="6"/>
  <c r="X162" i="6"/>
  <c r="S163" i="6"/>
  <c r="X163" i="6" l="1"/>
  <c r="S164" i="6"/>
  <c r="AE163" i="6"/>
  <c r="Z164" i="6"/>
  <c r="Q163" i="6"/>
  <c r="L164" i="6"/>
  <c r="X164" i="6" l="1"/>
  <c r="S165" i="6"/>
  <c r="L165" i="6"/>
  <c r="Q164" i="6"/>
  <c r="AE164" i="6"/>
  <c r="Z165" i="6"/>
  <c r="Q165" i="6" l="1"/>
  <c r="L166" i="6"/>
  <c r="AE165" i="6"/>
  <c r="Z166" i="6"/>
  <c r="S166" i="6"/>
  <c r="X165" i="6"/>
  <c r="X166" i="6" l="1"/>
  <c r="S167" i="6"/>
  <c r="L167" i="6"/>
  <c r="Q166" i="6"/>
  <c r="Z167" i="6"/>
  <c r="AE166" i="6"/>
  <c r="AE167" i="6" l="1"/>
  <c r="Z168" i="6"/>
  <c r="Q167" i="6"/>
  <c r="L168" i="6"/>
  <c r="S168" i="6"/>
  <c r="X167" i="6"/>
  <c r="Q168" i="6" l="1"/>
  <c r="L169" i="6"/>
  <c r="X168" i="6"/>
  <c r="S169" i="6"/>
  <c r="Z169" i="6"/>
  <c r="AE168" i="6"/>
  <c r="AE169" i="6" l="1"/>
  <c r="Z170" i="6"/>
  <c r="X169" i="6"/>
  <c r="S170" i="6"/>
  <c r="Q169" i="6"/>
  <c r="L170" i="6"/>
  <c r="Q170" i="6" l="1"/>
  <c r="L171" i="6"/>
  <c r="AE170" i="6"/>
  <c r="Z171" i="6"/>
  <c r="X170" i="6"/>
  <c r="S171" i="6"/>
  <c r="AE171" i="6" l="1"/>
  <c r="Z172" i="6"/>
  <c r="Q171" i="6"/>
  <c r="L172" i="6"/>
  <c r="X171" i="6"/>
  <c r="S172" i="6"/>
  <c r="X172" i="6" l="1"/>
  <c r="S173" i="6"/>
  <c r="L173" i="6"/>
  <c r="Q172" i="6"/>
  <c r="AE172" i="6"/>
  <c r="Z173" i="6"/>
  <c r="Q173" i="6" l="1"/>
  <c r="L174" i="6"/>
  <c r="AE173" i="6"/>
  <c r="Z174" i="6"/>
  <c r="S174" i="6"/>
  <c r="X173" i="6"/>
  <c r="X174" i="6" l="1"/>
  <c r="S175" i="6"/>
  <c r="Z175" i="6"/>
  <c r="AE174" i="6"/>
  <c r="Q174" i="6"/>
  <c r="L175" i="6"/>
  <c r="Q175" i="6" l="1"/>
  <c r="L176" i="6"/>
  <c r="AE175" i="6"/>
  <c r="Z176" i="6"/>
  <c r="X175" i="6"/>
  <c r="S176" i="6"/>
  <c r="X176" i="6" l="1"/>
  <c r="S177" i="6"/>
  <c r="AE176" i="6"/>
  <c r="Z177" i="6"/>
  <c r="Q176" i="6"/>
  <c r="L177" i="6"/>
  <c r="AE177" i="6" l="1"/>
  <c r="Z178" i="6"/>
  <c r="Q177" i="6"/>
  <c r="L178" i="6"/>
  <c r="X177" i="6"/>
  <c r="S178" i="6"/>
  <c r="X178" i="6" l="1"/>
  <c r="S179" i="6"/>
  <c r="Q178" i="6"/>
  <c r="L179" i="6"/>
  <c r="AE178" i="6"/>
  <c r="Z179" i="6"/>
  <c r="AE179" i="6" l="1"/>
  <c r="Z180" i="6"/>
  <c r="Q179" i="6"/>
  <c r="L180" i="6"/>
  <c r="X179" i="6"/>
  <c r="S180" i="6"/>
  <c r="L181" i="6" l="1"/>
  <c r="Q180" i="6"/>
  <c r="X180" i="6"/>
  <c r="S181" i="6"/>
  <c r="AE180" i="6"/>
  <c r="Z181" i="6"/>
  <c r="AE181" i="6" l="1"/>
  <c r="Z182" i="6"/>
  <c r="S182" i="6"/>
  <c r="X181" i="6"/>
  <c r="Q181" i="6"/>
  <c r="L182" i="6"/>
  <c r="Q182" i="6" l="1"/>
  <c r="L183" i="6"/>
  <c r="X182" i="6"/>
  <c r="S183" i="6"/>
  <c r="Z183" i="6"/>
  <c r="AE182" i="6"/>
  <c r="AE183" i="6" l="1"/>
  <c r="Z184" i="6"/>
  <c r="X183" i="6"/>
  <c r="S184" i="6"/>
  <c r="Q183" i="6"/>
  <c r="L184" i="6"/>
  <c r="Q184" i="6" l="1"/>
  <c r="L185" i="6"/>
  <c r="X184" i="6"/>
  <c r="S185" i="6"/>
  <c r="AE184" i="6"/>
  <c r="Z185" i="6"/>
  <c r="AE185" i="6" l="1"/>
  <c r="Z186" i="6"/>
  <c r="X185" i="6"/>
  <c r="S186" i="6"/>
  <c r="Q185" i="6"/>
  <c r="L186" i="6"/>
  <c r="Q186" i="6" l="1"/>
  <c r="L187" i="6"/>
  <c r="X186" i="6"/>
  <c r="S187" i="6"/>
  <c r="AE186" i="6"/>
  <c r="Z187" i="6"/>
  <c r="AE187" i="6" l="1"/>
  <c r="Z188" i="6"/>
  <c r="X187" i="6"/>
  <c r="S188" i="6"/>
  <c r="Q187" i="6"/>
  <c r="L188" i="6"/>
  <c r="L189" i="6" l="1"/>
  <c r="Q188" i="6"/>
  <c r="X188" i="6"/>
  <c r="S189" i="6"/>
  <c r="AE188" i="6"/>
  <c r="Z189" i="6"/>
  <c r="AE189" i="6" l="1"/>
  <c r="Z190" i="6"/>
  <c r="S190" i="6"/>
  <c r="X189" i="6"/>
  <c r="Q189" i="6"/>
  <c r="L190" i="6"/>
  <c r="Q190" i="6" l="1"/>
  <c r="L191" i="6"/>
  <c r="X190" i="6"/>
  <c r="S191" i="6"/>
  <c r="Z191" i="6"/>
  <c r="AE190" i="6"/>
  <c r="AE191" i="6" l="1"/>
  <c r="Z192" i="6"/>
  <c r="X191" i="6"/>
  <c r="S192" i="6"/>
  <c r="Q191" i="6"/>
  <c r="L192" i="6"/>
  <c r="Q192" i="6" l="1"/>
  <c r="L193" i="6"/>
  <c r="X192" i="6"/>
  <c r="S193" i="6"/>
  <c r="AE192" i="6"/>
  <c r="Z193" i="6"/>
  <c r="AE193" i="6" l="1"/>
  <c r="Z194" i="6"/>
  <c r="X193" i="6"/>
  <c r="S194" i="6"/>
  <c r="Q193" i="6"/>
  <c r="L194" i="6"/>
  <c r="Q194" i="6" l="1"/>
  <c r="L195" i="6"/>
  <c r="Q195" i="6" s="1"/>
  <c r="X194" i="6"/>
  <c r="S195" i="6"/>
  <c r="X195" i="6" s="1"/>
  <c r="AE194" i="6"/>
  <c r="Z195" i="6"/>
  <c r="AE195" i="6" s="1"/>
</calcChain>
</file>

<file path=xl/sharedStrings.xml><?xml version="1.0" encoding="utf-8"?>
<sst xmlns="http://schemas.openxmlformats.org/spreadsheetml/2006/main" count="245" uniqueCount="63">
  <si>
    <t>MFON</t>
  </si>
  <si>
    <t>Дневная доходность</t>
  </si>
  <si>
    <t>Расчет риска и доходности</t>
  </si>
  <si>
    <t>Ранжирование по доходности и выбор</t>
  </si>
  <si>
    <t>GAZPROM</t>
  </si>
  <si>
    <t>AEROFLOT</t>
  </si>
  <si>
    <t>KAMAZ</t>
  </si>
  <si>
    <t>PIK</t>
  </si>
  <si>
    <t>RusGidro</t>
  </si>
  <si>
    <t>SBERBANK</t>
  </si>
  <si>
    <t>ROSN</t>
  </si>
  <si>
    <t>MAGN</t>
  </si>
  <si>
    <t>NFAZ</t>
  </si>
  <si>
    <t>PLSM</t>
  </si>
  <si>
    <t>SNGS</t>
  </si>
  <si>
    <t>Транспонированные данные</t>
  </si>
  <si>
    <t>Сортированные данные</t>
  </si>
  <si>
    <t>Выбранные для портфеля</t>
  </si>
  <si>
    <t>Линия</t>
  </si>
  <si>
    <t>корреляц</t>
  </si>
  <si>
    <t>RUSGIDRO</t>
  </si>
  <si>
    <t>Значения для расчётов</t>
  </si>
  <si>
    <t>n</t>
  </si>
  <si>
    <t>r</t>
  </si>
  <si>
    <t>σ</t>
  </si>
  <si>
    <t>cor(1,2)</t>
  </si>
  <si>
    <t>cor(1,3)</t>
  </si>
  <si>
    <t>cor(1,4)</t>
  </si>
  <si>
    <t>cor(2,3)</t>
  </si>
  <si>
    <t>cor(2,4)</t>
  </si>
  <si>
    <t>cor(3,4)</t>
  </si>
  <si>
    <t>cor(1,5)</t>
  </si>
  <si>
    <t>cor(2,5)</t>
  </si>
  <si>
    <t>cor(3,5)</t>
  </si>
  <si>
    <t>cor(4,5)</t>
  </si>
  <si>
    <t>Портфель максимальной доходности</t>
  </si>
  <si>
    <t>Квадраты</t>
  </si>
  <si>
    <t>ω</t>
  </si>
  <si>
    <t>S</t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</si>
  <si>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scheme val="minor"/>
      </rPr>
      <t>=</t>
    </r>
  </si>
  <si>
    <r>
      <rPr>
        <sz val="11"/>
        <color theme="1"/>
        <rFont val="Calibri"/>
        <family val="2"/>
        <charset val="204"/>
      </rPr>
      <t>σ</t>
    </r>
    <r>
      <rPr>
        <vertAlign val="subscript"/>
        <sz val="11"/>
        <color theme="1"/>
        <rFont val="Calibri"/>
        <family val="2"/>
        <charset val="204"/>
      </rPr>
      <t>p</t>
    </r>
    <r>
      <rPr>
        <sz val="11"/>
        <color theme="1"/>
        <rFont val="Calibri"/>
        <family val="2"/>
        <charset val="204"/>
      </rPr>
      <t>=</t>
    </r>
  </si>
  <si>
    <r>
      <t>DIV</t>
    </r>
    <r>
      <rPr>
        <vertAlign val="subscript"/>
        <sz val="11"/>
        <color theme="1"/>
        <rFont val="Calibri"/>
        <family val="2"/>
        <charset val="204"/>
      </rPr>
      <t>p</t>
    </r>
    <r>
      <rPr>
        <sz val="11"/>
        <color theme="1"/>
        <rFont val="Calibri"/>
        <family val="2"/>
        <charset val="204"/>
      </rPr>
      <t>=</t>
    </r>
  </si>
  <si>
    <r>
      <t>ΔDIV</t>
    </r>
    <r>
      <rPr>
        <vertAlign val="subscript"/>
        <sz val="11"/>
        <color theme="1"/>
        <rFont val="Calibri"/>
        <family val="2"/>
        <charset val="204"/>
      </rPr>
      <t>p</t>
    </r>
    <r>
      <rPr>
        <sz val="11"/>
        <color theme="1"/>
        <rFont val="Calibri"/>
        <family val="2"/>
        <charset val="204"/>
      </rPr>
      <t>=</t>
    </r>
  </si>
  <si>
    <r>
      <t>ΔΣω</t>
    </r>
    <r>
      <rPr>
        <vertAlign val="subscript"/>
        <sz val="11"/>
        <color theme="1"/>
        <rFont val="Calibri"/>
        <family val="2"/>
        <charset val="204"/>
      </rPr>
      <t>n</t>
    </r>
    <r>
      <rPr>
        <sz val="11"/>
        <color theme="1"/>
        <rFont val="Calibri"/>
        <family val="2"/>
        <charset val="204"/>
      </rPr>
      <t>=</t>
    </r>
  </si>
  <si>
    <r>
      <t>DIV</t>
    </r>
    <r>
      <rPr>
        <vertAlign val="subscript"/>
        <sz val="11"/>
        <color theme="1"/>
        <rFont val="Calibri"/>
        <family val="2"/>
        <charset val="204"/>
      </rPr>
      <t>min</t>
    </r>
    <r>
      <rPr>
        <sz val="11"/>
        <color theme="1"/>
        <rFont val="Calibri"/>
        <family val="2"/>
        <charset val="204"/>
      </rPr>
      <t>=</t>
    </r>
  </si>
  <si>
    <t>Результаты:</t>
  </si>
  <si>
    <t>Портфель минимального риска</t>
  </si>
  <si>
    <t>Точка Фишера</t>
  </si>
  <si>
    <t>Мин риск</t>
  </si>
  <si>
    <t>Макс доходн</t>
  </si>
  <si>
    <t>Портфель Фишера</t>
  </si>
  <si>
    <t>Оптимизатор</t>
  </si>
  <si>
    <t>Стоимость активов</t>
  </si>
  <si>
    <t>Доходность</t>
  </si>
  <si>
    <t>Максимальной доходности</t>
  </si>
  <si>
    <t>Фишера</t>
  </si>
  <si>
    <t>Минимального риска</t>
  </si>
  <si>
    <t>Дата</t>
  </si>
  <si>
    <t>AERO</t>
  </si>
  <si>
    <t>SBER</t>
  </si>
  <si>
    <t>Доля в портфеле</t>
  </si>
  <si>
    <t>Стоимость</t>
  </si>
  <si>
    <t>Портфель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</si>
</sst>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₽&quot;_-;\-* #,##0.00\ &quot;₽&quot;_-;_-* &quot;-&quot;??\ &quot;₽&quot;_-;_-@_-"/>
    <numFmt numFmtId="43" formatCode="_-* #,##0.00\ _₽_-;\-* #,##0.00\ _₽_-;_-* &quot;-&quot;??\ _₽_-;_-@_-"/>
    <numFmt numFmtId="166" formatCode="0.00000"/>
    <numFmt numFmtId="167" formatCode="0.0000"/>
    <numFmt numFmtId="168" formatCode="_-* #,##0[$р.-419]_-;\-* #,##0[$р.-419]_-;_-* &quot;-&quot;??[$р.-419]_-;_-@_-"/>
    <numFmt numFmtId="169" formatCode="0.0000_ ;\-0.0000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10" fontId="0" fillId="0" borderId="0" xfId="3" applyNumberFormat="1" applyFont="1" applyAlignment="1"/>
    <xf numFmtId="0" fontId="0" fillId="0" borderId="0" xfId="0" applyAlignment="1"/>
    <xf numFmtId="0" fontId="0" fillId="0" borderId="0" xfId="0" applyAlignment="1">
      <alignment horizontal="center"/>
    </xf>
    <xf numFmtId="10" fontId="0" fillId="0" borderId="0" xfId="3" applyNumberFormat="1" applyFont="1"/>
    <xf numFmtId="0" fontId="0" fillId="0" borderId="0" xfId="0" applyBorder="1"/>
    <xf numFmtId="10" fontId="0" fillId="0" borderId="0" xfId="0" applyNumberFormat="1"/>
    <xf numFmtId="0" fontId="0" fillId="0" borderId="0" xfId="0" applyFill="1" applyBorder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9" fontId="0" fillId="0" borderId="0" xfId="0" applyNumberFormat="1"/>
    <xf numFmtId="0" fontId="0" fillId="0" borderId="6" xfId="0" applyBorder="1" applyAlignment="1">
      <alignment horizontal="center"/>
    </xf>
    <xf numFmtId="0" fontId="0" fillId="0" borderId="6" xfId="0" applyBorder="1"/>
    <xf numFmtId="0" fontId="3" fillId="0" borderId="6" xfId="0" applyFont="1" applyBorder="1" applyAlignment="1">
      <alignment horizontal="center" vertical="center"/>
    </xf>
    <xf numFmtId="168" fontId="0" fillId="0" borderId="6" xfId="0" applyNumberFormat="1" applyBorder="1"/>
    <xf numFmtId="0" fontId="0" fillId="0" borderId="6" xfId="0" applyBorder="1" applyAlignment="1">
      <alignment horizontal="right"/>
    </xf>
    <xf numFmtId="10" fontId="0" fillId="0" borderId="6" xfId="3" applyNumberFormat="1" applyFont="1" applyBorder="1"/>
    <xf numFmtId="0" fontId="3" fillId="0" borderId="6" xfId="0" applyFont="1" applyBorder="1" applyAlignment="1">
      <alignment horizontal="right"/>
    </xf>
    <xf numFmtId="0" fontId="0" fillId="0" borderId="6" xfId="0" applyBorder="1" applyAlignment="1">
      <alignment horizontal="center"/>
    </xf>
    <xf numFmtId="168" fontId="0" fillId="0" borderId="6" xfId="2" applyNumberFormat="1" applyFont="1" applyBorder="1"/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0" fontId="0" fillId="0" borderId="6" xfId="3" applyNumberFormat="1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169" fontId="0" fillId="0" borderId="9" xfId="1" applyNumberFormat="1" applyFont="1" applyBorder="1" applyAlignment="1">
      <alignment horizontal="center"/>
    </xf>
    <xf numFmtId="169" fontId="0" fillId="0" borderId="5" xfId="1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/>
    <xf numFmtId="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right"/>
    </xf>
    <xf numFmtId="14" fontId="0" fillId="0" borderId="0" xfId="0" applyNumberFormat="1"/>
    <xf numFmtId="2" fontId="0" fillId="0" borderId="0" xfId="0" applyNumberFormat="1"/>
    <xf numFmtId="2" fontId="0" fillId="0" borderId="0" xfId="2" applyNumberFormat="1" applyFont="1"/>
    <xf numFmtId="2" fontId="0" fillId="0" borderId="0" xfId="3" applyNumberFormat="1" applyFont="1"/>
  </cellXfs>
  <cellStyles count="4">
    <cellStyle name="Денежный" xfId="2" builtinId="4"/>
    <cellStyle name="Обычный" xfId="0" builtinId="0"/>
    <cellStyle name="Процентный" xfId="3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'[1]12-2'!$AB$20:$AB$31</c:f>
              <c:strCache>
                <c:ptCount val="12"/>
                <c:pt idx="0">
                  <c:v>PIK</c:v>
                </c:pt>
                <c:pt idx="1">
                  <c:v>AEROFLOT</c:v>
                </c:pt>
                <c:pt idx="2">
                  <c:v>RusGidro</c:v>
                </c:pt>
                <c:pt idx="3">
                  <c:v>SBERBANK</c:v>
                </c:pt>
                <c:pt idx="4">
                  <c:v>ROSN</c:v>
                </c:pt>
                <c:pt idx="5">
                  <c:v>KAMAZ</c:v>
                </c:pt>
                <c:pt idx="6">
                  <c:v>PLSM</c:v>
                </c:pt>
                <c:pt idx="7">
                  <c:v>MFON</c:v>
                </c:pt>
                <c:pt idx="8">
                  <c:v>NFAZ</c:v>
                </c:pt>
                <c:pt idx="9">
                  <c:v>SNGS</c:v>
                </c:pt>
                <c:pt idx="10">
                  <c:v>MAGN</c:v>
                </c:pt>
                <c:pt idx="11">
                  <c:v>GAZPROM</c:v>
                </c:pt>
              </c:strCache>
            </c:strRef>
          </c:cat>
          <c:val>
            <c:numRef>
              <c:f>'[1]12-2'!$AC$20:$AC$31</c:f>
              <c:numCache>
                <c:formatCode>General</c:formatCode>
                <c:ptCount val="12"/>
                <c:pt idx="0">
                  <c:v>2.3270369259960368</c:v>
                </c:pt>
                <c:pt idx="1">
                  <c:v>1.9413275903404197</c:v>
                </c:pt>
                <c:pt idx="2">
                  <c:v>0.76239110124858545</c:v>
                </c:pt>
                <c:pt idx="3">
                  <c:v>0.33433258959256618</c:v>
                </c:pt>
                <c:pt idx="4">
                  <c:v>0.33433258959256618</c:v>
                </c:pt>
                <c:pt idx="5">
                  <c:v>0.21773772916300957</c:v>
                </c:pt>
                <c:pt idx="6">
                  <c:v>0.18443550275956572</c:v>
                </c:pt>
                <c:pt idx="7">
                  <c:v>0.15219703526192152</c:v>
                </c:pt>
                <c:pt idx="8">
                  <c:v>9.0245810653790948E-2</c:v>
                </c:pt>
                <c:pt idx="9">
                  <c:v>-2.9715391655709824E-2</c:v>
                </c:pt>
                <c:pt idx="10">
                  <c:v>-8.3788970906269591E-2</c:v>
                </c:pt>
                <c:pt idx="11">
                  <c:v>-0.12111486470709409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1-4199-8DD0-51111FAC1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598528"/>
        <c:axId val="361600168"/>
      </c:barChart>
      <c:lineChart>
        <c:grouping val="standard"/>
        <c:varyColors val="0"/>
        <c:ser>
          <c:idx val="1"/>
          <c:order val="1"/>
          <c:tx>
            <c:v>линия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'[1]12-2'!$AD$20:$AD$31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91-4199-8DD0-51111FAC1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598528"/>
        <c:axId val="361600168"/>
      </c:lineChart>
      <c:catAx>
        <c:axId val="36159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1600168"/>
        <c:crosses val="autoZero"/>
        <c:auto val="1"/>
        <c:lblAlgn val="ctr"/>
        <c:lblOffset val="100"/>
        <c:noMultiLvlLbl val="0"/>
      </c:catAx>
      <c:valAx>
        <c:axId val="36160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159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71704258721929"/>
          <c:y val="1.2852266958730013E-2"/>
          <c:w val="0.83687250181225459"/>
          <c:h val="0.90348501088050925"/>
        </c:manualLayout>
      </c:layout>
      <c:lineChart>
        <c:grouping val="standard"/>
        <c:varyColors val="0"/>
        <c:ser>
          <c:idx val="4"/>
          <c:order val="0"/>
          <c:tx>
            <c:strRef>
              <c:f>'[1]14'!$X$1:$AB$1</c:f>
              <c:strCache>
                <c:ptCount val="1"/>
                <c:pt idx="0">
                  <c:v>Минимального риска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'[1]14'!$A$6:$A$195</c:f>
              <c:numCache>
                <c:formatCode>m/d/yyyy</c:formatCode>
                <c:ptCount val="190"/>
                <c:pt idx="0">
                  <c:v>42734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42744</c:v>
                </c:pt>
                <c:pt idx="6">
                  <c:v>42745</c:v>
                </c:pt>
                <c:pt idx="7">
                  <c:v>42746</c:v>
                </c:pt>
                <c:pt idx="8">
                  <c:v>42747</c:v>
                </c:pt>
                <c:pt idx="9">
                  <c:v>42748</c:v>
                </c:pt>
                <c:pt idx="10">
                  <c:v>42751</c:v>
                </c:pt>
                <c:pt idx="11">
                  <c:v>42752</c:v>
                </c:pt>
                <c:pt idx="12">
                  <c:v>42753</c:v>
                </c:pt>
                <c:pt idx="13">
                  <c:v>42754</c:v>
                </c:pt>
                <c:pt idx="14">
                  <c:v>42755</c:v>
                </c:pt>
                <c:pt idx="15">
                  <c:v>42758</c:v>
                </c:pt>
                <c:pt idx="16">
                  <c:v>42759</c:v>
                </c:pt>
                <c:pt idx="17">
                  <c:v>42760</c:v>
                </c:pt>
                <c:pt idx="18">
                  <c:v>42761</c:v>
                </c:pt>
                <c:pt idx="19">
                  <c:v>42762</c:v>
                </c:pt>
                <c:pt idx="20">
                  <c:v>42765</c:v>
                </c:pt>
                <c:pt idx="21">
                  <c:v>42766</c:v>
                </c:pt>
                <c:pt idx="22">
                  <c:v>42767</c:v>
                </c:pt>
                <c:pt idx="23">
                  <c:v>42768</c:v>
                </c:pt>
                <c:pt idx="24">
                  <c:v>42769</c:v>
                </c:pt>
                <c:pt idx="25">
                  <c:v>42772</c:v>
                </c:pt>
                <c:pt idx="26">
                  <c:v>42773</c:v>
                </c:pt>
                <c:pt idx="27">
                  <c:v>42774</c:v>
                </c:pt>
                <c:pt idx="28">
                  <c:v>42775</c:v>
                </c:pt>
                <c:pt idx="29">
                  <c:v>42776</c:v>
                </c:pt>
                <c:pt idx="30">
                  <c:v>42779</c:v>
                </c:pt>
                <c:pt idx="31">
                  <c:v>42780</c:v>
                </c:pt>
                <c:pt idx="32">
                  <c:v>42781</c:v>
                </c:pt>
                <c:pt idx="33">
                  <c:v>42782</c:v>
                </c:pt>
                <c:pt idx="34">
                  <c:v>42783</c:v>
                </c:pt>
                <c:pt idx="35">
                  <c:v>42786</c:v>
                </c:pt>
                <c:pt idx="36">
                  <c:v>42787</c:v>
                </c:pt>
                <c:pt idx="37">
                  <c:v>42788</c:v>
                </c:pt>
                <c:pt idx="38">
                  <c:v>42790</c:v>
                </c:pt>
                <c:pt idx="39">
                  <c:v>42793</c:v>
                </c:pt>
                <c:pt idx="40">
                  <c:v>42794</c:v>
                </c:pt>
                <c:pt idx="41">
                  <c:v>42795</c:v>
                </c:pt>
                <c:pt idx="42">
                  <c:v>42796</c:v>
                </c:pt>
                <c:pt idx="43">
                  <c:v>42797</c:v>
                </c:pt>
                <c:pt idx="44">
                  <c:v>42800</c:v>
                </c:pt>
                <c:pt idx="45">
                  <c:v>42801</c:v>
                </c:pt>
                <c:pt idx="46">
                  <c:v>42803</c:v>
                </c:pt>
                <c:pt idx="47">
                  <c:v>42804</c:v>
                </c:pt>
                <c:pt idx="48">
                  <c:v>42807</c:v>
                </c:pt>
                <c:pt idx="49">
                  <c:v>42808</c:v>
                </c:pt>
                <c:pt idx="50">
                  <c:v>42809</c:v>
                </c:pt>
                <c:pt idx="51">
                  <c:v>42810</c:v>
                </c:pt>
                <c:pt idx="52">
                  <c:v>42811</c:v>
                </c:pt>
                <c:pt idx="53">
                  <c:v>42814</c:v>
                </c:pt>
                <c:pt idx="54">
                  <c:v>42815</c:v>
                </c:pt>
                <c:pt idx="55">
                  <c:v>42816</c:v>
                </c:pt>
                <c:pt idx="56">
                  <c:v>42817</c:v>
                </c:pt>
                <c:pt idx="57">
                  <c:v>42818</c:v>
                </c:pt>
                <c:pt idx="58">
                  <c:v>42821</c:v>
                </c:pt>
                <c:pt idx="59">
                  <c:v>42822</c:v>
                </c:pt>
                <c:pt idx="60">
                  <c:v>42823</c:v>
                </c:pt>
                <c:pt idx="61">
                  <c:v>42824</c:v>
                </c:pt>
                <c:pt idx="62">
                  <c:v>42825</c:v>
                </c:pt>
                <c:pt idx="63">
                  <c:v>42828</c:v>
                </c:pt>
                <c:pt idx="64">
                  <c:v>42829</c:v>
                </c:pt>
                <c:pt idx="65">
                  <c:v>42830</c:v>
                </c:pt>
                <c:pt idx="66">
                  <c:v>42831</c:v>
                </c:pt>
                <c:pt idx="67">
                  <c:v>42832</c:v>
                </c:pt>
                <c:pt idx="68">
                  <c:v>42835</c:v>
                </c:pt>
                <c:pt idx="69">
                  <c:v>42836</c:v>
                </c:pt>
                <c:pt idx="70">
                  <c:v>42837</c:v>
                </c:pt>
                <c:pt idx="71">
                  <c:v>42838</c:v>
                </c:pt>
                <c:pt idx="72">
                  <c:v>42839</c:v>
                </c:pt>
                <c:pt idx="73">
                  <c:v>42842</c:v>
                </c:pt>
                <c:pt idx="74">
                  <c:v>42843</c:v>
                </c:pt>
                <c:pt idx="75">
                  <c:v>42844</c:v>
                </c:pt>
                <c:pt idx="76">
                  <c:v>42845</c:v>
                </c:pt>
                <c:pt idx="77">
                  <c:v>42846</c:v>
                </c:pt>
                <c:pt idx="78">
                  <c:v>42849</c:v>
                </c:pt>
                <c:pt idx="79">
                  <c:v>42850</c:v>
                </c:pt>
                <c:pt idx="80">
                  <c:v>42851</c:v>
                </c:pt>
                <c:pt idx="81">
                  <c:v>42852</c:v>
                </c:pt>
                <c:pt idx="82">
                  <c:v>42853</c:v>
                </c:pt>
                <c:pt idx="83">
                  <c:v>42857</c:v>
                </c:pt>
                <c:pt idx="84">
                  <c:v>42858</c:v>
                </c:pt>
                <c:pt idx="85">
                  <c:v>42859</c:v>
                </c:pt>
                <c:pt idx="86">
                  <c:v>42860</c:v>
                </c:pt>
                <c:pt idx="87">
                  <c:v>42865</c:v>
                </c:pt>
                <c:pt idx="88">
                  <c:v>42866</c:v>
                </c:pt>
                <c:pt idx="89">
                  <c:v>42867</c:v>
                </c:pt>
                <c:pt idx="90">
                  <c:v>42870</c:v>
                </c:pt>
                <c:pt idx="91">
                  <c:v>42871</c:v>
                </c:pt>
                <c:pt idx="92">
                  <c:v>42872</c:v>
                </c:pt>
                <c:pt idx="93">
                  <c:v>42873</c:v>
                </c:pt>
                <c:pt idx="94">
                  <c:v>42874</c:v>
                </c:pt>
                <c:pt idx="95">
                  <c:v>42877</c:v>
                </c:pt>
                <c:pt idx="96">
                  <c:v>42878</c:v>
                </c:pt>
                <c:pt idx="97">
                  <c:v>42879</c:v>
                </c:pt>
                <c:pt idx="98">
                  <c:v>42880</c:v>
                </c:pt>
                <c:pt idx="99">
                  <c:v>42881</c:v>
                </c:pt>
                <c:pt idx="100">
                  <c:v>42884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42899</c:v>
                </c:pt>
                <c:pt idx="111">
                  <c:v>42900</c:v>
                </c:pt>
                <c:pt idx="112">
                  <c:v>42901</c:v>
                </c:pt>
                <c:pt idx="113">
                  <c:v>42902</c:v>
                </c:pt>
                <c:pt idx="114">
                  <c:v>42905</c:v>
                </c:pt>
                <c:pt idx="115">
                  <c:v>42906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42912</c:v>
                </c:pt>
                <c:pt idx="120">
                  <c:v>42913</c:v>
                </c:pt>
                <c:pt idx="121">
                  <c:v>42914</c:v>
                </c:pt>
                <c:pt idx="122">
                  <c:v>42915</c:v>
                </c:pt>
                <c:pt idx="123">
                  <c:v>42916</c:v>
                </c:pt>
                <c:pt idx="124">
                  <c:v>42919</c:v>
                </c:pt>
                <c:pt idx="125">
                  <c:v>42920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42982</c:v>
                </c:pt>
                <c:pt idx="170">
                  <c:v>42983</c:v>
                </c:pt>
                <c:pt idx="171">
                  <c:v>42984</c:v>
                </c:pt>
                <c:pt idx="172">
                  <c:v>42985</c:v>
                </c:pt>
                <c:pt idx="173">
                  <c:v>42986</c:v>
                </c:pt>
                <c:pt idx="174">
                  <c:v>42989</c:v>
                </c:pt>
                <c:pt idx="175">
                  <c:v>42990</c:v>
                </c:pt>
                <c:pt idx="176">
                  <c:v>42991</c:v>
                </c:pt>
                <c:pt idx="177">
                  <c:v>42992</c:v>
                </c:pt>
                <c:pt idx="178">
                  <c:v>42993</c:v>
                </c:pt>
                <c:pt idx="179">
                  <c:v>42996</c:v>
                </c:pt>
                <c:pt idx="180">
                  <c:v>42997</c:v>
                </c:pt>
                <c:pt idx="181">
                  <c:v>42998</c:v>
                </c:pt>
                <c:pt idx="182">
                  <c:v>42999</c:v>
                </c:pt>
                <c:pt idx="183">
                  <c:v>43000</c:v>
                </c:pt>
                <c:pt idx="184">
                  <c:v>43003</c:v>
                </c:pt>
                <c:pt idx="185">
                  <c:v>43004</c:v>
                </c:pt>
                <c:pt idx="186">
                  <c:v>43005</c:v>
                </c:pt>
                <c:pt idx="187">
                  <c:v>43006</c:v>
                </c:pt>
                <c:pt idx="188">
                  <c:v>43007</c:v>
                </c:pt>
                <c:pt idx="189">
                  <c:v>43010</c:v>
                </c:pt>
              </c:numCache>
            </c:numRef>
          </c:cat>
          <c:val>
            <c:numRef>
              <c:f>'[1]14'!$AB$6:$AB$195</c:f>
              <c:numCache>
                <c:formatCode>0.00</c:formatCode>
                <c:ptCount val="190"/>
                <c:pt idx="0">
                  <c:v>99901.809339089537</c:v>
                </c:pt>
                <c:pt idx="1">
                  <c:v>100739.43602266572</c:v>
                </c:pt>
                <c:pt idx="2">
                  <c:v>102072.00075547514</c:v>
                </c:pt>
                <c:pt idx="3">
                  <c:v>101049.52639005685</c:v>
                </c:pt>
                <c:pt idx="4">
                  <c:v>105177.57764876224</c:v>
                </c:pt>
                <c:pt idx="5">
                  <c:v>112318.06334878712</c:v>
                </c:pt>
                <c:pt idx="6">
                  <c:v>112148.66662971317</c:v>
                </c:pt>
                <c:pt idx="7">
                  <c:v>113911.93247764175</c:v>
                </c:pt>
                <c:pt idx="8">
                  <c:v>112173.10964332355</c:v>
                </c:pt>
                <c:pt idx="9">
                  <c:v>113354.4265419172</c:v>
                </c:pt>
                <c:pt idx="10">
                  <c:v>109499.57794515419</c:v>
                </c:pt>
                <c:pt idx="11">
                  <c:v>110300.11947600782</c:v>
                </c:pt>
                <c:pt idx="12">
                  <c:v>117575.54542484829</c:v>
                </c:pt>
                <c:pt idx="13">
                  <c:v>121716.13963076193</c:v>
                </c:pt>
                <c:pt idx="14">
                  <c:v>121554.19995993684</c:v>
                </c:pt>
                <c:pt idx="15">
                  <c:v>119681.32973078506</c:v>
                </c:pt>
                <c:pt idx="16">
                  <c:v>113455.71498927423</c:v>
                </c:pt>
                <c:pt idx="17">
                  <c:v>107721.83079923507</c:v>
                </c:pt>
                <c:pt idx="18">
                  <c:v>113422.49578242521</c:v>
                </c:pt>
                <c:pt idx="19">
                  <c:v>113534.08819375507</c:v>
                </c:pt>
                <c:pt idx="20">
                  <c:v>114428.9785183573</c:v>
                </c:pt>
                <c:pt idx="21">
                  <c:v>119511.18099482777</c:v>
                </c:pt>
                <c:pt idx="22">
                  <c:v>118256.21769263039</c:v>
                </c:pt>
                <c:pt idx="23">
                  <c:v>114283.0199285316</c:v>
                </c:pt>
                <c:pt idx="24">
                  <c:v>116167.44202534432</c:v>
                </c:pt>
                <c:pt idx="25">
                  <c:v>116651.61159798779</c:v>
                </c:pt>
                <c:pt idx="26">
                  <c:v>116120.84688731533</c:v>
                </c:pt>
                <c:pt idx="27">
                  <c:v>121760.13683802592</c:v>
                </c:pt>
                <c:pt idx="28">
                  <c:v>130620.78226026914</c:v>
                </c:pt>
                <c:pt idx="29">
                  <c:v>129359.02150548513</c:v>
                </c:pt>
                <c:pt idx="30">
                  <c:v>121670.62582410687</c:v>
                </c:pt>
                <c:pt idx="31">
                  <c:v>118002.75958124474</c:v>
                </c:pt>
                <c:pt idx="32">
                  <c:v>117004.96515162538</c:v>
                </c:pt>
                <c:pt idx="33">
                  <c:v>119529.97799550388</c:v>
                </c:pt>
                <c:pt idx="34">
                  <c:v>117873.50758642078</c:v>
                </c:pt>
                <c:pt idx="35">
                  <c:v>113020.79850480703</c:v>
                </c:pt>
                <c:pt idx="36">
                  <c:v>111401.10343488479</c:v>
                </c:pt>
                <c:pt idx="37">
                  <c:v>113057.22036549971</c:v>
                </c:pt>
                <c:pt idx="38">
                  <c:v>119166.05792985835</c:v>
                </c:pt>
                <c:pt idx="39">
                  <c:v>135158.06861556548</c:v>
                </c:pt>
                <c:pt idx="40">
                  <c:v>137816.44807751736</c:v>
                </c:pt>
                <c:pt idx="41">
                  <c:v>133094.57623003336</c:v>
                </c:pt>
                <c:pt idx="42">
                  <c:v>143799.53710486146</c:v>
                </c:pt>
                <c:pt idx="43">
                  <c:v>153534.60220341117</c:v>
                </c:pt>
                <c:pt idx="44">
                  <c:v>163293.78797741674</c:v>
                </c:pt>
                <c:pt idx="45">
                  <c:v>158755.6760059325</c:v>
                </c:pt>
                <c:pt idx="46">
                  <c:v>146649.93263405087</c:v>
                </c:pt>
                <c:pt idx="47">
                  <c:v>143138.78356271042</c:v>
                </c:pt>
                <c:pt idx="48">
                  <c:v>161654.1338249277</c:v>
                </c:pt>
                <c:pt idx="49">
                  <c:v>167319.88674862197</c:v>
                </c:pt>
                <c:pt idx="50">
                  <c:v>178507.87152543807</c:v>
                </c:pt>
                <c:pt idx="51">
                  <c:v>177807.60717292823</c:v>
                </c:pt>
                <c:pt idx="52">
                  <c:v>178354.91181910929</c:v>
                </c:pt>
                <c:pt idx="53">
                  <c:v>193239.2151870518</c:v>
                </c:pt>
                <c:pt idx="54">
                  <c:v>201213.91472565598</c:v>
                </c:pt>
                <c:pt idx="55">
                  <c:v>201049.32936898703</c:v>
                </c:pt>
                <c:pt idx="56">
                  <c:v>211681.82678991801</c:v>
                </c:pt>
                <c:pt idx="57">
                  <c:v>202660.64896939098</c:v>
                </c:pt>
                <c:pt idx="58">
                  <c:v>205825.78064557633</c:v>
                </c:pt>
                <c:pt idx="59">
                  <c:v>204557.88302702474</c:v>
                </c:pt>
                <c:pt idx="60">
                  <c:v>210270.81670285968</c:v>
                </c:pt>
                <c:pt idx="61">
                  <c:v>212770.81505854527</c:v>
                </c:pt>
                <c:pt idx="62">
                  <c:v>209139.48662694619</c:v>
                </c:pt>
                <c:pt idx="63">
                  <c:v>209042.28521653908</c:v>
                </c:pt>
                <c:pt idx="64">
                  <c:v>209696.21313610324</c:v>
                </c:pt>
                <c:pt idx="65">
                  <c:v>224595.71410914429</c:v>
                </c:pt>
                <c:pt idx="66">
                  <c:v>215978.06896815912</c:v>
                </c:pt>
                <c:pt idx="67">
                  <c:v>216507.90137551801</c:v>
                </c:pt>
                <c:pt idx="68">
                  <c:v>209873.77594386684</c:v>
                </c:pt>
                <c:pt idx="69">
                  <c:v>206116.13268026695</c:v>
                </c:pt>
                <c:pt idx="70">
                  <c:v>205295.31560499669</c:v>
                </c:pt>
                <c:pt idx="71">
                  <c:v>209016.090991273</c:v>
                </c:pt>
                <c:pt idx="72">
                  <c:v>210914.02691850477</c:v>
                </c:pt>
                <c:pt idx="73">
                  <c:v>209882.62893905363</c:v>
                </c:pt>
                <c:pt idx="74">
                  <c:v>205802.88016251632</c:v>
                </c:pt>
                <c:pt idx="75">
                  <c:v>209666.07944483016</c:v>
                </c:pt>
                <c:pt idx="76">
                  <c:v>212943.14265581963</c:v>
                </c:pt>
                <c:pt idx="77">
                  <c:v>216609.16756390358</c:v>
                </c:pt>
                <c:pt idx="78">
                  <c:v>220599.45696924435</c:v>
                </c:pt>
                <c:pt idx="79">
                  <c:v>222694.98180504062</c:v>
                </c:pt>
                <c:pt idx="80">
                  <c:v>204310.57420222848</c:v>
                </c:pt>
                <c:pt idx="81">
                  <c:v>207982.35132196863</c:v>
                </c:pt>
                <c:pt idx="82">
                  <c:v>197564.48970646982</c:v>
                </c:pt>
                <c:pt idx="83">
                  <c:v>198251.5187550933</c:v>
                </c:pt>
                <c:pt idx="84">
                  <c:v>197893.38908365861</c:v>
                </c:pt>
                <c:pt idx="85">
                  <c:v>199335.00583207016</c:v>
                </c:pt>
                <c:pt idx="86">
                  <c:v>196833.95409327687</c:v>
                </c:pt>
                <c:pt idx="87">
                  <c:v>196601.28303131933</c:v>
                </c:pt>
                <c:pt idx="88">
                  <c:v>170014.80809587543</c:v>
                </c:pt>
                <c:pt idx="89">
                  <c:v>189631.33427619853</c:v>
                </c:pt>
                <c:pt idx="90">
                  <c:v>184616.60479043247</c:v>
                </c:pt>
                <c:pt idx="91">
                  <c:v>199211.89929373292</c:v>
                </c:pt>
                <c:pt idx="92">
                  <c:v>200158.10067138163</c:v>
                </c:pt>
                <c:pt idx="93">
                  <c:v>209167.4399337995</c:v>
                </c:pt>
                <c:pt idx="94">
                  <c:v>199268.1855176806</c:v>
                </c:pt>
                <c:pt idx="95">
                  <c:v>213708.47410844811</c:v>
                </c:pt>
                <c:pt idx="96">
                  <c:v>200000.06440299557</c:v>
                </c:pt>
                <c:pt idx="97">
                  <c:v>209249.09498338038</c:v>
                </c:pt>
                <c:pt idx="98">
                  <c:v>210324.26214070138</c:v>
                </c:pt>
                <c:pt idx="99">
                  <c:v>237270.47795219684</c:v>
                </c:pt>
                <c:pt idx="100">
                  <c:v>242012.45037216027</c:v>
                </c:pt>
                <c:pt idx="101">
                  <c:v>240505.83345395001</c:v>
                </c:pt>
                <c:pt idx="102">
                  <c:v>241950.16928415641</c:v>
                </c:pt>
                <c:pt idx="103">
                  <c:v>258088.92319703472</c:v>
                </c:pt>
                <c:pt idx="104">
                  <c:v>238489.21134425237</c:v>
                </c:pt>
                <c:pt idx="105">
                  <c:v>245864.62748682447</c:v>
                </c:pt>
                <c:pt idx="106">
                  <c:v>241523.89342250678</c:v>
                </c:pt>
                <c:pt idx="107">
                  <c:v>243894.71164033542</c:v>
                </c:pt>
                <c:pt idx="108">
                  <c:v>243362.2649827702</c:v>
                </c:pt>
                <c:pt idx="109">
                  <c:v>240619.12287160452</c:v>
                </c:pt>
                <c:pt idx="110">
                  <c:v>240822.91699742907</c:v>
                </c:pt>
                <c:pt idx="111">
                  <c:v>243635.27628927337</c:v>
                </c:pt>
                <c:pt idx="112">
                  <c:v>237321.09381998825</c:v>
                </c:pt>
                <c:pt idx="113">
                  <c:v>233669.34934737551</c:v>
                </c:pt>
                <c:pt idx="114">
                  <c:v>233039.92728783967</c:v>
                </c:pt>
                <c:pt idx="115">
                  <c:v>232782.52580202339</c:v>
                </c:pt>
                <c:pt idx="116">
                  <c:v>235662.45859378931</c:v>
                </c:pt>
                <c:pt idx="117">
                  <c:v>234418.6335008342</c:v>
                </c:pt>
                <c:pt idx="118">
                  <c:v>258342.89588814057</c:v>
                </c:pt>
                <c:pt idx="119">
                  <c:v>268180.30960172584</c:v>
                </c:pt>
                <c:pt idx="120">
                  <c:v>272463.29651484196</c:v>
                </c:pt>
                <c:pt idx="121">
                  <c:v>271283.43141647778</c:v>
                </c:pt>
                <c:pt idx="122">
                  <c:v>273320.57010462595</c:v>
                </c:pt>
                <c:pt idx="123">
                  <c:v>276617.73628502525</c:v>
                </c:pt>
                <c:pt idx="124">
                  <c:v>275309.55172818992</c:v>
                </c:pt>
                <c:pt idx="125">
                  <c:v>276391.68515241204</c:v>
                </c:pt>
                <c:pt idx="126">
                  <c:v>276291.22041333403</c:v>
                </c:pt>
                <c:pt idx="127">
                  <c:v>277036.97505109338</c:v>
                </c:pt>
                <c:pt idx="128">
                  <c:v>276278.95134155644</c:v>
                </c:pt>
                <c:pt idx="129">
                  <c:v>277333.55834264372</c:v>
                </c:pt>
                <c:pt idx="130">
                  <c:v>276740.52863188606</c:v>
                </c:pt>
                <c:pt idx="131">
                  <c:v>277983.545290521</c:v>
                </c:pt>
                <c:pt idx="132">
                  <c:v>277104.81539938896</c:v>
                </c:pt>
                <c:pt idx="133">
                  <c:v>277272.5356941034</c:v>
                </c:pt>
                <c:pt idx="134">
                  <c:v>275211.72726444318</c:v>
                </c:pt>
                <c:pt idx="135">
                  <c:v>275582.04180385655</c:v>
                </c:pt>
                <c:pt idx="136">
                  <c:v>275223.07948450808</c:v>
                </c:pt>
                <c:pt idx="137">
                  <c:v>276337.06068310473</c:v>
                </c:pt>
                <c:pt idx="138">
                  <c:v>271315.29232282005</c:v>
                </c:pt>
                <c:pt idx="139">
                  <c:v>275482.12366791081</c:v>
                </c:pt>
                <c:pt idx="140">
                  <c:v>277441.1738067015</c:v>
                </c:pt>
                <c:pt idx="141">
                  <c:v>279230.07664711197</c:v>
                </c:pt>
                <c:pt idx="142">
                  <c:v>278607.05305525282</c:v>
                </c:pt>
                <c:pt idx="143">
                  <c:v>280188.12738270109</c:v>
                </c:pt>
                <c:pt idx="144">
                  <c:v>283828.89015347877</c:v>
                </c:pt>
                <c:pt idx="145">
                  <c:v>302850.66218283243</c:v>
                </c:pt>
                <c:pt idx="146">
                  <c:v>311190.94287713955</c:v>
                </c:pt>
                <c:pt idx="147">
                  <c:v>315203.92335014575</c:v>
                </c:pt>
                <c:pt idx="148">
                  <c:v>313002.71860933985</c:v>
                </c:pt>
                <c:pt idx="149">
                  <c:v>322041.77197772032</c:v>
                </c:pt>
                <c:pt idx="150">
                  <c:v>327118.63708748098</c:v>
                </c:pt>
                <c:pt idx="151">
                  <c:v>325833.08245057875</c:v>
                </c:pt>
                <c:pt idx="152">
                  <c:v>324592.59087610699</c:v>
                </c:pt>
                <c:pt idx="153">
                  <c:v>326890.26093453221</c:v>
                </c:pt>
                <c:pt idx="154">
                  <c:v>323094.277127143</c:v>
                </c:pt>
                <c:pt idx="155">
                  <c:v>321325.85917868593</c:v>
                </c:pt>
                <c:pt idx="156">
                  <c:v>320526.00417363166</c:v>
                </c:pt>
                <c:pt idx="157">
                  <c:v>321473.55729856767</c:v>
                </c:pt>
                <c:pt idx="158">
                  <c:v>324081.79465161543</c:v>
                </c:pt>
                <c:pt idx="159">
                  <c:v>328742.72978000657</c:v>
                </c:pt>
                <c:pt idx="160">
                  <c:v>331445.88145220676</c:v>
                </c:pt>
                <c:pt idx="161">
                  <c:v>320352.15441958059</c:v>
                </c:pt>
                <c:pt idx="162">
                  <c:v>336251.05359967169</c:v>
                </c:pt>
                <c:pt idx="163">
                  <c:v>341158.87776954717</c:v>
                </c:pt>
                <c:pt idx="164">
                  <c:v>337288.53713659896</c:v>
                </c:pt>
                <c:pt idx="165">
                  <c:v>340852.66157372517</c:v>
                </c:pt>
                <c:pt idx="166">
                  <c:v>332608.13265393925</c:v>
                </c:pt>
                <c:pt idx="167">
                  <c:v>345831.46470011643</c:v>
                </c:pt>
                <c:pt idx="168">
                  <c:v>345117.43673785613</c:v>
                </c:pt>
                <c:pt idx="169">
                  <c:v>356030.63744351827</c:v>
                </c:pt>
                <c:pt idx="170">
                  <c:v>351052.83739701344</c:v>
                </c:pt>
                <c:pt idx="171">
                  <c:v>348029.9332375197</c:v>
                </c:pt>
                <c:pt idx="172">
                  <c:v>348005.03353922302</c:v>
                </c:pt>
                <c:pt idx="173">
                  <c:v>340261.50623140438</c:v>
                </c:pt>
                <c:pt idx="174">
                  <c:v>344393.24577983993</c:v>
                </c:pt>
                <c:pt idx="175">
                  <c:v>338590.9699549948</c:v>
                </c:pt>
                <c:pt idx="176">
                  <c:v>349997.06394868303</c:v>
                </c:pt>
                <c:pt idx="177">
                  <c:v>334336.03469496715</c:v>
                </c:pt>
                <c:pt idx="178">
                  <c:v>329938.71739885962</c:v>
                </c:pt>
                <c:pt idx="179">
                  <c:v>338759.01675376785</c:v>
                </c:pt>
                <c:pt idx="180">
                  <c:v>343984.48044623825</c:v>
                </c:pt>
                <c:pt idx="181">
                  <c:v>355826.14376843185</c:v>
                </c:pt>
                <c:pt idx="182">
                  <c:v>351937.49366692366</c:v>
                </c:pt>
                <c:pt idx="183">
                  <c:v>343736.30893786077</c:v>
                </c:pt>
                <c:pt idx="184">
                  <c:v>363175.49164033885</c:v>
                </c:pt>
                <c:pt idx="185">
                  <c:v>354946.33935566433</c:v>
                </c:pt>
                <c:pt idx="186">
                  <c:v>358647.34095680621</c:v>
                </c:pt>
                <c:pt idx="187">
                  <c:v>342265.15457064542</c:v>
                </c:pt>
                <c:pt idx="188">
                  <c:v>359405.39103854203</c:v>
                </c:pt>
                <c:pt idx="189">
                  <c:v>353453.00788128062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5B-4D44-B0F6-89B97E046632}"/>
            </c:ext>
          </c:extLst>
        </c:ser>
        <c:ser>
          <c:idx val="0"/>
          <c:order val="1"/>
          <c:tx>
            <c:strRef>
              <c:f>'[1]14'!$R$1:$V$1</c:f>
              <c:strCache>
                <c:ptCount val="1"/>
                <c:pt idx="0">
                  <c:v>Фишера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'[1]14'!$A$6:$A$195</c:f>
              <c:numCache>
                <c:formatCode>m/d/yyyy</c:formatCode>
                <c:ptCount val="190"/>
                <c:pt idx="0">
                  <c:v>42734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42744</c:v>
                </c:pt>
                <c:pt idx="6">
                  <c:v>42745</c:v>
                </c:pt>
                <c:pt idx="7">
                  <c:v>42746</c:v>
                </c:pt>
                <c:pt idx="8">
                  <c:v>42747</c:v>
                </c:pt>
                <c:pt idx="9">
                  <c:v>42748</c:v>
                </c:pt>
                <c:pt idx="10">
                  <c:v>42751</c:v>
                </c:pt>
                <c:pt idx="11">
                  <c:v>42752</c:v>
                </c:pt>
                <c:pt idx="12">
                  <c:v>42753</c:v>
                </c:pt>
                <c:pt idx="13">
                  <c:v>42754</c:v>
                </c:pt>
                <c:pt idx="14">
                  <c:v>42755</c:v>
                </c:pt>
                <c:pt idx="15">
                  <c:v>42758</c:v>
                </c:pt>
                <c:pt idx="16">
                  <c:v>42759</c:v>
                </c:pt>
                <c:pt idx="17">
                  <c:v>42760</c:v>
                </c:pt>
                <c:pt idx="18">
                  <c:v>42761</c:v>
                </c:pt>
                <c:pt idx="19">
                  <c:v>42762</c:v>
                </c:pt>
                <c:pt idx="20">
                  <c:v>42765</c:v>
                </c:pt>
                <c:pt idx="21">
                  <c:v>42766</c:v>
                </c:pt>
                <c:pt idx="22">
                  <c:v>42767</c:v>
                </c:pt>
                <c:pt idx="23">
                  <c:v>42768</c:v>
                </c:pt>
                <c:pt idx="24">
                  <c:v>42769</c:v>
                </c:pt>
                <c:pt idx="25">
                  <c:v>42772</c:v>
                </c:pt>
                <c:pt idx="26">
                  <c:v>42773</c:v>
                </c:pt>
                <c:pt idx="27">
                  <c:v>42774</c:v>
                </c:pt>
                <c:pt idx="28">
                  <c:v>42775</c:v>
                </c:pt>
                <c:pt idx="29">
                  <c:v>42776</c:v>
                </c:pt>
                <c:pt idx="30">
                  <c:v>42779</c:v>
                </c:pt>
                <c:pt idx="31">
                  <c:v>42780</c:v>
                </c:pt>
                <c:pt idx="32">
                  <c:v>42781</c:v>
                </c:pt>
                <c:pt idx="33">
                  <c:v>42782</c:v>
                </c:pt>
                <c:pt idx="34">
                  <c:v>42783</c:v>
                </c:pt>
                <c:pt idx="35">
                  <c:v>42786</c:v>
                </c:pt>
                <c:pt idx="36">
                  <c:v>42787</c:v>
                </c:pt>
                <c:pt idx="37">
                  <c:v>42788</c:v>
                </c:pt>
                <c:pt idx="38">
                  <c:v>42790</c:v>
                </c:pt>
                <c:pt idx="39">
                  <c:v>42793</c:v>
                </c:pt>
                <c:pt idx="40">
                  <c:v>42794</c:v>
                </c:pt>
                <c:pt idx="41">
                  <c:v>42795</c:v>
                </c:pt>
                <c:pt idx="42">
                  <c:v>42796</c:v>
                </c:pt>
                <c:pt idx="43">
                  <c:v>42797</c:v>
                </c:pt>
                <c:pt idx="44">
                  <c:v>42800</c:v>
                </c:pt>
                <c:pt idx="45">
                  <c:v>42801</c:v>
                </c:pt>
                <c:pt idx="46">
                  <c:v>42803</c:v>
                </c:pt>
                <c:pt idx="47">
                  <c:v>42804</c:v>
                </c:pt>
                <c:pt idx="48">
                  <c:v>42807</c:v>
                </c:pt>
                <c:pt idx="49">
                  <c:v>42808</c:v>
                </c:pt>
                <c:pt idx="50">
                  <c:v>42809</c:v>
                </c:pt>
                <c:pt idx="51">
                  <c:v>42810</c:v>
                </c:pt>
                <c:pt idx="52">
                  <c:v>42811</c:v>
                </c:pt>
                <c:pt idx="53">
                  <c:v>42814</c:v>
                </c:pt>
                <c:pt idx="54">
                  <c:v>42815</c:v>
                </c:pt>
                <c:pt idx="55">
                  <c:v>42816</c:v>
                </c:pt>
                <c:pt idx="56">
                  <c:v>42817</c:v>
                </c:pt>
                <c:pt idx="57">
                  <c:v>42818</c:v>
                </c:pt>
                <c:pt idx="58">
                  <c:v>42821</c:v>
                </c:pt>
                <c:pt idx="59">
                  <c:v>42822</c:v>
                </c:pt>
                <c:pt idx="60">
                  <c:v>42823</c:v>
                </c:pt>
                <c:pt idx="61">
                  <c:v>42824</c:v>
                </c:pt>
                <c:pt idx="62">
                  <c:v>42825</c:v>
                </c:pt>
                <c:pt idx="63">
                  <c:v>42828</c:v>
                </c:pt>
                <c:pt idx="64">
                  <c:v>42829</c:v>
                </c:pt>
                <c:pt idx="65">
                  <c:v>42830</c:v>
                </c:pt>
                <c:pt idx="66">
                  <c:v>42831</c:v>
                </c:pt>
                <c:pt idx="67">
                  <c:v>42832</c:v>
                </c:pt>
                <c:pt idx="68">
                  <c:v>42835</c:v>
                </c:pt>
                <c:pt idx="69">
                  <c:v>42836</c:v>
                </c:pt>
                <c:pt idx="70">
                  <c:v>42837</c:v>
                </c:pt>
                <c:pt idx="71">
                  <c:v>42838</c:v>
                </c:pt>
                <c:pt idx="72">
                  <c:v>42839</c:v>
                </c:pt>
                <c:pt idx="73">
                  <c:v>42842</c:v>
                </c:pt>
                <c:pt idx="74">
                  <c:v>42843</c:v>
                </c:pt>
                <c:pt idx="75">
                  <c:v>42844</c:v>
                </c:pt>
                <c:pt idx="76">
                  <c:v>42845</c:v>
                </c:pt>
                <c:pt idx="77">
                  <c:v>42846</c:v>
                </c:pt>
                <c:pt idx="78">
                  <c:v>42849</c:v>
                </c:pt>
                <c:pt idx="79">
                  <c:v>42850</c:v>
                </c:pt>
                <c:pt idx="80">
                  <c:v>42851</c:v>
                </c:pt>
                <c:pt idx="81">
                  <c:v>42852</c:v>
                </c:pt>
                <c:pt idx="82">
                  <c:v>42853</c:v>
                </c:pt>
                <c:pt idx="83">
                  <c:v>42857</c:v>
                </c:pt>
                <c:pt idx="84">
                  <c:v>42858</c:v>
                </c:pt>
                <c:pt idx="85">
                  <c:v>42859</c:v>
                </c:pt>
                <c:pt idx="86">
                  <c:v>42860</c:v>
                </c:pt>
                <c:pt idx="87">
                  <c:v>42865</c:v>
                </c:pt>
                <c:pt idx="88">
                  <c:v>42866</c:v>
                </c:pt>
                <c:pt idx="89">
                  <c:v>42867</c:v>
                </c:pt>
                <c:pt idx="90">
                  <c:v>42870</c:v>
                </c:pt>
                <c:pt idx="91">
                  <c:v>42871</c:v>
                </c:pt>
                <c:pt idx="92">
                  <c:v>42872</c:v>
                </c:pt>
                <c:pt idx="93">
                  <c:v>42873</c:v>
                </c:pt>
                <c:pt idx="94">
                  <c:v>42874</c:v>
                </c:pt>
                <c:pt idx="95">
                  <c:v>42877</c:v>
                </c:pt>
                <c:pt idx="96">
                  <c:v>42878</c:v>
                </c:pt>
                <c:pt idx="97">
                  <c:v>42879</c:v>
                </c:pt>
                <c:pt idx="98">
                  <c:v>42880</c:v>
                </c:pt>
                <c:pt idx="99">
                  <c:v>42881</c:v>
                </c:pt>
                <c:pt idx="100">
                  <c:v>42884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42899</c:v>
                </c:pt>
                <c:pt idx="111">
                  <c:v>42900</c:v>
                </c:pt>
                <c:pt idx="112">
                  <c:v>42901</c:v>
                </c:pt>
                <c:pt idx="113">
                  <c:v>42902</c:v>
                </c:pt>
                <c:pt idx="114">
                  <c:v>42905</c:v>
                </c:pt>
                <c:pt idx="115">
                  <c:v>42906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42912</c:v>
                </c:pt>
                <c:pt idx="120">
                  <c:v>42913</c:v>
                </c:pt>
                <c:pt idx="121">
                  <c:v>42914</c:v>
                </c:pt>
                <c:pt idx="122">
                  <c:v>42915</c:v>
                </c:pt>
                <c:pt idx="123">
                  <c:v>42916</c:v>
                </c:pt>
                <c:pt idx="124">
                  <c:v>42919</c:v>
                </c:pt>
                <c:pt idx="125">
                  <c:v>42920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42982</c:v>
                </c:pt>
                <c:pt idx="170">
                  <c:v>42983</c:v>
                </c:pt>
                <c:pt idx="171">
                  <c:v>42984</c:v>
                </c:pt>
                <c:pt idx="172">
                  <c:v>42985</c:v>
                </c:pt>
                <c:pt idx="173">
                  <c:v>42986</c:v>
                </c:pt>
                <c:pt idx="174">
                  <c:v>42989</c:v>
                </c:pt>
                <c:pt idx="175">
                  <c:v>42990</c:v>
                </c:pt>
                <c:pt idx="176">
                  <c:v>42991</c:v>
                </c:pt>
                <c:pt idx="177">
                  <c:v>42992</c:v>
                </c:pt>
                <c:pt idx="178">
                  <c:v>42993</c:v>
                </c:pt>
                <c:pt idx="179">
                  <c:v>42996</c:v>
                </c:pt>
                <c:pt idx="180">
                  <c:v>42997</c:v>
                </c:pt>
                <c:pt idx="181">
                  <c:v>42998</c:v>
                </c:pt>
                <c:pt idx="182">
                  <c:v>42999</c:v>
                </c:pt>
                <c:pt idx="183">
                  <c:v>43000</c:v>
                </c:pt>
                <c:pt idx="184">
                  <c:v>43003</c:v>
                </c:pt>
                <c:pt idx="185">
                  <c:v>43004</c:v>
                </c:pt>
                <c:pt idx="186">
                  <c:v>43005</c:v>
                </c:pt>
                <c:pt idx="187">
                  <c:v>43006</c:v>
                </c:pt>
                <c:pt idx="188">
                  <c:v>43007</c:v>
                </c:pt>
                <c:pt idx="189">
                  <c:v>43010</c:v>
                </c:pt>
              </c:numCache>
            </c:numRef>
          </c:cat>
          <c:val>
            <c:numRef>
              <c:f>'[1]14'!$V$6:$V$195</c:f>
              <c:numCache>
                <c:formatCode>0.00</c:formatCode>
                <c:ptCount val="190"/>
                <c:pt idx="0">
                  <c:v>100042.22432713967</c:v>
                </c:pt>
                <c:pt idx="1">
                  <c:v>100104.82794351385</c:v>
                </c:pt>
                <c:pt idx="2">
                  <c:v>102026.62694174435</c:v>
                </c:pt>
                <c:pt idx="3">
                  <c:v>105260.00076101955</c:v>
                </c:pt>
                <c:pt idx="4">
                  <c:v>112433.95929700434</c:v>
                </c:pt>
                <c:pt idx="5">
                  <c:v>119429.45416411324</c:v>
                </c:pt>
                <c:pt idx="6">
                  <c:v>121024.72572117762</c:v>
                </c:pt>
                <c:pt idx="7">
                  <c:v>122160.06035183315</c:v>
                </c:pt>
                <c:pt idx="8">
                  <c:v>120176.67028157662</c:v>
                </c:pt>
                <c:pt idx="9">
                  <c:v>121875.61986785312</c:v>
                </c:pt>
                <c:pt idx="10">
                  <c:v>116533.86218972382</c:v>
                </c:pt>
                <c:pt idx="11">
                  <c:v>118806.16960453925</c:v>
                </c:pt>
                <c:pt idx="12">
                  <c:v>123470.77168258638</c:v>
                </c:pt>
                <c:pt idx="13">
                  <c:v>127295.97681735342</c:v>
                </c:pt>
                <c:pt idx="14">
                  <c:v>126342.46825193621</c:v>
                </c:pt>
                <c:pt idx="15">
                  <c:v>122098.17932921108</c:v>
                </c:pt>
                <c:pt idx="16">
                  <c:v>113574.29462225927</c:v>
                </c:pt>
                <c:pt idx="17">
                  <c:v>102316.8444181541</c:v>
                </c:pt>
                <c:pt idx="18">
                  <c:v>110985.21258773857</c:v>
                </c:pt>
                <c:pt idx="19">
                  <c:v>110320.80005543146</c:v>
                </c:pt>
                <c:pt idx="20">
                  <c:v>112032.64619687472</c:v>
                </c:pt>
                <c:pt idx="21">
                  <c:v>115001.58508879917</c:v>
                </c:pt>
                <c:pt idx="22">
                  <c:v>113532.6035482561</c:v>
                </c:pt>
                <c:pt idx="23">
                  <c:v>108526.11166731757</c:v>
                </c:pt>
                <c:pt idx="24">
                  <c:v>110777.09172017961</c:v>
                </c:pt>
                <c:pt idx="25">
                  <c:v>111315.60217581039</c:v>
                </c:pt>
                <c:pt idx="26">
                  <c:v>111137.47711633783</c:v>
                </c:pt>
                <c:pt idx="27">
                  <c:v>115651.2555287282</c:v>
                </c:pt>
                <c:pt idx="28">
                  <c:v>123516.68049143428</c:v>
                </c:pt>
                <c:pt idx="29">
                  <c:v>123359.3078197673</c:v>
                </c:pt>
                <c:pt idx="30">
                  <c:v>117571.15947217264</c:v>
                </c:pt>
                <c:pt idx="31">
                  <c:v>113511.46362863299</c:v>
                </c:pt>
                <c:pt idx="32">
                  <c:v>112886.13858041029</c:v>
                </c:pt>
                <c:pt idx="33">
                  <c:v>115302.19129790874</c:v>
                </c:pt>
                <c:pt idx="34">
                  <c:v>114547.25057070106</c:v>
                </c:pt>
                <c:pt idx="35">
                  <c:v>108829.73317255008</c:v>
                </c:pt>
                <c:pt idx="36">
                  <c:v>106471.87658993984</c:v>
                </c:pt>
                <c:pt idx="37">
                  <c:v>106372.82570154552</c:v>
                </c:pt>
                <c:pt idx="38">
                  <c:v>109111.94826438474</c:v>
                </c:pt>
                <c:pt idx="39">
                  <c:v>123872.20665008252</c:v>
                </c:pt>
                <c:pt idx="40">
                  <c:v>125386.08614256329</c:v>
                </c:pt>
                <c:pt idx="41">
                  <c:v>120574.96867366532</c:v>
                </c:pt>
                <c:pt idx="42">
                  <c:v>129771.05098236039</c:v>
                </c:pt>
                <c:pt idx="43">
                  <c:v>137792.92094995783</c:v>
                </c:pt>
                <c:pt idx="44">
                  <c:v>145626.32912639447</c:v>
                </c:pt>
                <c:pt idx="45">
                  <c:v>140668.03372857723</c:v>
                </c:pt>
                <c:pt idx="46">
                  <c:v>129988.15806297827</c:v>
                </c:pt>
                <c:pt idx="47">
                  <c:v>125890.95551261355</c:v>
                </c:pt>
                <c:pt idx="48">
                  <c:v>141536.69448520296</c:v>
                </c:pt>
                <c:pt idx="49">
                  <c:v>145008.34701539724</c:v>
                </c:pt>
                <c:pt idx="50">
                  <c:v>154897.64662807927</c:v>
                </c:pt>
                <c:pt idx="51">
                  <c:v>155482.24219313081</c:v>
                </c:pt>
                <c:pt idx="52">
                  <c:v>156101.09699792913</c:v>
                </c:pt>
                <c:pt idx="53">
                  <c:v>169241.67116429398</c:v>
                </c:pt>
                <c:pt idx="54">
                  <c:v>176136.73287592415</c:v>
                </c:pt>
                <c:pt idx="55">
                  <c:v>174686.82505130817</c:v>
                </c:pt>
                <c:pt idx="56">
                  <c:v>183798.12495019601</c:v>
                </c:pt>
                <c:pt idx="57">
                  <c:v>173747.15844212595</c:v>
                </c:pt>
                <c:pt idx="58">
                  <c:v>176891.81855628136</c:v>
                </c:pt>
                <c:pt idx="59">
                  <c:v>175448.76079351391</c:v>
                </c:pt>
                <c:pt idx="60">
                  <c:v>180867.11651531135</c:v>
                </c:pt>
                <c:pt idx="61">
                  <c:v>183329.95010448989</c:v>
                </c:pt>
                <c:pt idx="62">
                  <c:v>181824.87699184922</c:v>
                </c:pt>
                <c:pt idx="63">
                  <c:v>181072.02608657465</c:v>
                </c:pt>
                <c:pt idx="64">
                  <c:v>181750.06081833821</c:v>
                </c:pt>
                <c:pt idx="65">
                  <c:v>195084.37756065172</c:v>
                </c:pt>
                <c:pt idx="66">
                  <c:v>187879.63805158509</c:v>
                </c:pt>
                <c:pt idx="67">
                  <c:v>188039.0000678433</c:v>
                </c:pt>
                <c:pt idx="68">
                  <c:v>182478.22082632541</c:v>
                </c:pt>
                <c:pt idx="69">
                  <c:v>179152.55824555462</c:v>
                </c:pt>
                <c:pt idx="70">
                  <c:v>176712.55632214775</c:v>
                </c:pt>
                <c:pt idx="71">
                  <c:v>179888.56999750336</c:v>
                </c:pt>
                <c:pt idx="72">
                  <c:v>182343.46380091243</c:v>
                </c:pt>
                <c:pt idx="73">
                  <c:v>182694.92093015611</c:v>
                </c:pt>
                <c:pt idx="74">
                  <c:v>179084.48931638684</c:v>
                </c:pt>
                <c:pt idx="75">
                  <c:v>182064.17897290192</c:v>
                </c:pt>
                <c:pt idx="76">
                  <c:v>184252.3547513207</c:v>
                </c:pt>
                <c:pt idx="77">
                  <c:v>188350.36773127867</c:v>
                </c:pt>
                <c:pt idx="78">
                  <c:v>191962.92702940656</c:v>
                </c:pt>
                <c:pt idx="79">
                  <c:v>194155.13140422571</c:v>
                </c:pt>
                <c:pt idx="80">
                  <c:v>179073.51577020093</c:v>
                </c:pt>
                <c:pt idx="81">
                  <c:v>182430.71321277841</c:v>
                </c:pt>
                <c:pt idx="82">
                  <c:v>174233.15678448547</c:v>
                </c:pt>
                <c:pt idx="83">
                  <c:v>174083.0866337778</c:v>
                </c:pt>
                <c:pt idx="84">
                  <c:v>174151.85725627054</c:v>
                </c:pt>
                <c:pt idx="85">
                  <c:v>174383.54550346223</c:v>
                </c:pt>
                <c:pt idx="86">
                  <c:v>172965.66118926974</c:v>
                </c:pt>
                <c:pt idx="87">
                  <c:v>174254.89803783872</c:v>
                </c:pt>
                <c:pt idx="88">
                  <c:v>151758.60743142408</c:v>
                </c:pt>
                <c:pt idx="89">
                  <c:v>168448.47391760608</c:v>
                </c:pt>
                <c:pt idx="90">
                  <c:v>163712.87151564541</c:v>
                </c:pt>
                <c:pt idx="91">
                  <c:v>175631.25289325215</c:v>
                </c:pt>
                <c:pt idx="92">
                  <c:v>175847.74150805603</c:v>
                </c:pt>
                <c:pt idx="93">
                  <c:v>183750.54628014078</c:v>
                </c:pt>
                <c:pt idx="94">
                  <c:v>173526.49390660544</c:v>
                </c:pt>
                <c:pt idx="95">
                  <c:v>185972.35472306519</c:v>
                </c:pt>
                <c:pt idx="96">
                  <c:v>174721.5037765592</c:v>
                </c:pt>
                <c:pt idx="97">
                  <c:v>181074.78101538893</c:v>
                </c:pt>
                <c:pt idx="98">
                  <c:v>184262.04761455924</c:v>
                </c:pt>
                <c:pt idx="99">
                  <c:v>208847.97148810947</c:v>
                </c:pt>
                <c:pt idx="100">
                  <c:v>215186.78255218215</c:v>
                </c:pt>
                <c:pt idx="101">
                  <c:v>213539.69365690957</c:v>
                </c:pt>
                <c:pt idx="102">
                  <c:v>214869.60064714969</c:v>
                </c:pt>
                <c:pt idx="103">
                  <c:v>229733.27281728107</c:v>
                </c:pt>
                <c:pt idx="104">
                  <c:v>214125.57924971476</c:v>
                </c:pt>
                <c:pt idx="105">
                  <c:v>221644.5657558392</c:v>
                </c:pt>
                <c:pt idx="106">
                  <c:v>216603.66220210737</c:v>
                </c:pt>
                <c:pt idx="107">
                  <c:v>219474.88266862454</c:v>
                </c:pt>
                <c:pt idx="108">
                  <c:v>219351.94173869622</c:v>
                </c:pt>
                <c:pt idx="109">
                  <c:v>215652.25233267699</c:v>
                </c:pt>
                <c:pt idx="110">
                  <c:v>215742.4997359119</c:v>
                </c:pt>
                <c:pt idx="111">
                  <c:v>217894.71413440257</c:v>
                </c:pt>
                <c:pt idx="112">
                  <c:v>211654.49332016203</c:v>
                </c:pt>
                <c:pt idx="113">
                  <c:v>208205.36620617248</c:v>
                </c:pt>
                <c:pt idx="114">
                  <c:v>207742.84593035994</c:v>
                </c:pt>
                <c:pt idx="115">
                  <c:v>206807.80091702379</c:v>
                </c:pt>
                <c:pt idx="116">
                  <c:v>212175.14079978457</c:v>
                </c:pt>
                <c:pt idx="117">
                  <c:v>209792.15091308582</c:v>
                </c:pt>
                <c:pt idx="118">
                  <c:v>229405.82867928105</c:v>
                </c:pt>
                <c:pt idx="119">
                  <c:v>238902.51261467481</c:v>
                </c:pt>
                <c:pt idx="120">
                  <c:v>246953.68117513659</c:v>
                </c:pt>
                <c:pt idx="121">
                  <c:v>246589.81733668776</c:v>
                </c:pt>
                <c:pt idx="122">
                  <c:v>250587.40893098788</c:v>
                </c:pt>
                <c:pt idx="123">
                  <c:v>254633.2700465286</c:v>
                </c:pt>
                <c:pt idx="124">
                  <c:v>253926.16352970075</c:v>
                </c:pt>
                <c:pt idx="125">
                  <c:v>256508.53311595327</c:v>
                </c:pt>
                <c:pt idx="126">
                  <c:v>256099.2154288654</c:v>
                </c:pt>
                <c:pt idx="127">
                  <c:v>256548.1287579679</c:v>
                </c:pt>
                <c:pt idx="128">
                  <c:v>255385.12587474185</c:v>
                </c:pt>
                <c:pt idx="129">
                  <c:v>256648.88056558021</c:v>
                </c:pt>
                <c:pt idx="130">
                  <c:v>257094.23437821548</c:v>
                </c:pt>
                <c:pt idx="131">
                  <c:v>257486.57419805694</c:v>
                </c:pt>
                <c:pt idx="132">
                  <c:v>257537.1972957176</c:v>
                </c:pt>
                <c:pt idx="133">
                  <c:v>260864.48601408995</c:v>
                </c:pt>
                <c:pt idx="134">
                  <c:v>257488.35942801938</c:v>
                </c:pt>
                <c:pt idx="135">
                  <c:v>258198.26452262182</c:v>
                </c:pt>
                <c:pt idx="136">
                  <c:v>257191.15517162145</c:v>
                </c:pt>
                <c:pt idx="137">
                  <c:v>259040.56325772725</c:v>
                </c:pt>
                <c:pt idx="138">
                  <c:v>256040.50725319175</c:v>
                </c:pt>
                <c:pt idx="139">
                  <c:v>258767.65188299597</c:v>
                </c:pt>
                <c:pt idx="140">
                  <c:v>260412.96676747804</c:v>
                </c:pt>
                <c:pt idx="141">
                  <c:v>261024.42928631973</c:v>
                </c:pt>
                <c:pt idx="142">
                  <c:v>261320.78224760937</c:v>
                </c:pt>
                <c:pt idx="143">
                  <c:v>261880.24838777061</c:v>
                </c:pt>
                <c:pt idx="144">
                  <c:v>264041.89402913029</c:v>
                </c:pt>
                <c:pt idx="145">
                  <c:v>284269.94539812783</c:v>
                </c:pt>
                <c:pt idx="146">
                  <c:v>295102.69580564246</c:v>
                </c:pt>
                <c:pt idx="147">
                  <c:v>299093.39108832239</c:v>
                </c:pt>
                <c:pt idx="148">
                  <c:v>297501.13219348335</c:v>
                </c:pt>
                <c:pt idx="149">
                  <c:v>309008.20913807867</c:v>
                </c:pt>
                <c:pt idx="150">
                  <c:v>314468.44610593491</c:v>
                </c:pt>
                <c:pt idx="151">
                  <c:v>314306.61233418825</c:v>
                </c:pt>
                <c:pt idx="152">
                  <c:v>312014.20875736146</c:v>
                </c:pt>
                <c:pt idx="153">
                  <c:v>318435.57542160683</c:v>
                </c:pt>
                <c:pt idx="154">
                  <c:v>315720.9087272631</c:v>
                </c:pt>
                <c:pt idx="155">
                  <c:v>314790.49309103348</c:v>
                </c:pt>
                <c:pt idx="156">
                  <c:v>313610.89943664888</c:v>
                </c:pt>
                <c:pt idx="157">
                  <c:v>313937.65272099449</c:v>
                </c:pt>
                <c:pt idx="158">
                  <c:v>315859.25525179377</c:v>
                </c:pt>
                <c:pt idx="159">
                  <c:v>322290.39089875616</c:v>
                </c:pt>
                <c:pt idx="160">
                  <c:v>329379.79928849608</c:v>
                </c:pt>
                <c:pt idx="161">
                  <c:v>321311.42098583165</c:v>
                </c:pt>
                <c:pt idx="162">
                  <c:v>336289.99315750488</c:v>
                </c:pt>
                <c:pt idx="163">
                  <c:v>340134.69556000881</c:v>
                </c:pt>
                <c:pt idx="164">
                  <c:v>334416.28652759606</c:v>
                </c:pt>
                <c:pt idx="165">
                  <c:v>341836.01079721778</c:v>
                </c:pt>
                <c:pt idx="166">
                  <c:v>335847.1276656632</c:v>
                </c:pt>
                <c:pt idx="167">
                  <c:v>350646.76922459039</c:v>
                </c:pt>
                <c:pt idx="168">
                  <c:v>354373.70753594872</c:v>
                </c:pt>
                <c:pt idx="169">
                  <c:v>364061.10613863001</c:v>
                </c:pt>
                <c:pt idx="170">
                  <c:v>356591.94573274819</c:v>
                </c:pt>
                <c:pt idx="171">
                  <c:v>351819.82542721025</c:v>
                </c:pt>
                <c:pt idx="172">
                  <c:v>352356.59444466524</c:v>
                </c:pt>
                <c:pt idx="173">
                  <c:v>337873.0926538296</c:v>
                </c:pt>
                <c:pt idx="174">
                  <c:v>346884.82655394857</c:v>
                </c:pt>
                <c:pt idx="175">
                  <c:v>344665.49840905116</c:v>
                </c:pt>
                <c:pt idx="176">
                  <c:v>354944.0594524598</c:v>
                </c:pt>
                <c:pt idx="177">
                  <c:v>343577.11448604509</c:v>
                </c:pt>
                <c:pt idx="178">
                  <c:v>335790.3435341217</c:v>
                </c:pt>
                <c:pt idx="179">
                  <c:v>345546.47940376186</c:v>
                </c:pt>
                <c:pt idx="180">
                  <c:v>353026.69685130421</c:v>
                </c:pt>
                <c:pt idx="181">
                  <c:v>368017.48567251221</c:v>
                </c:pt>
                <c:pt idx="182">
                  <c:v>363702.589104696</c:v>
                </c:pt>
                <c:pt idx="183">
                  <c:v>359110.77919685037</c:v>
                </c:pt>
                <c:pt idx="184">
                  <c:v>375935.83502202912</c:v>
                </c:pt>
                <c:pt idx="185">
                  <c:v>367304.64644199773</c:v>
                </c:pt>
                <c:pt idx="186">
                  <c:v>373797.70753151755</c:v>
                </c:pt>
                <c:pt idx="187">
                  <c:v>352464.59938696364</c:v>
                </c:pt>
                <c:pt idx="188">
                  <c:v>373823.05531809648</c:v>
                </c:pt>
                <c:pt idx="189">
                  <c:v>370156.2440462581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5B-4D44-B0F6-89B97E046632}"/>
            </c:ext>
          </c:extLst>
        </c:ser>
        <c:ser>
          <c:idx val="1"/>
          <c:order val="2"/>
          <c:tx>
            <c:strRef>
              <c:f>'[1]14'!$L$1:$P$1</c:f>
              <c:strCache>
                <c:ptCount val="1"/>
                <c:pt idx="0">
                  <c:v>Максимальной доходности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'[1]14'!$A$6:$A$195</c:f>
              <c:numCache>
                <c:formatCode>m/d/yyyy</c:formatCode>
                <c:ptCount val="190"/>
                <c:pt idx="0">
                  <c:v>42734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42744</c:v>
                </c:pt>
                <c:pt idx="6">
                  <c:v>42745</c:v>
                </c:pt>
                <c:pt idx="7">
                  <c:v>42746</c:v>
                </c:pt>
                <c:pt idx="8">
                  <c:v>42747</c:v>
                </c:pt>
                <c:pt idx="9">
                  <c:v>42748</c:v>
                </c:pt>
                <c:pt idx="10">
                  <c:v>42751</c:v>
                </c:pt>
                <c:pt idx="11">
                  <c:v>42752</c:v>
                </c:pt>
                <c:pt idx="12">
                  <c:v>42753</c:v>
                </c:pt>
                <c:pt idx="13">
                  <c:v>42754</c:v>
                </c:pt>
                <c:pt idx="14">
                  <c:v>42755</c:v>
                </c:pt>
                <c:pt idx="15">
                  <c:v>42758</c:v>
                </c:pt>
                <c:pt idx="16">
                  <c:v>42759</c:v>
                </c:pt>
                <c:pt idx="17">
                  <c:v>42760</c:v>
                </c:pt>
                <c:pt idx="18">
                  <c:v>42761</c:v>
                </c:pt>
                <c:pt idx="19">
                  <c:v>42762</c:v>
                </c:pt>
                <c:pt idx="20">
                  <c:v>42765</c:v>
                </c:pt>
                <c:pt idx="21">
                  <c:v>42766</c:v>
                </c:pt>
                <c:pt idx="22">
                  <c:v>42767</c:v>
                </c:pt>
                <c:pt idx="23">
                  <c:v>42768</c:v>
                </c:pt>
                <c:pt idx="24">
                  <c:v>42769</c:v>
                </c:pt>
                <c:pt idx="25">
                  <c:v>42772</c:v>
                </c:pt>
                <c:pt idx="26">
                  <c:v>42773</c:v>
                </c:pt>
                <c:pt idx="27">
                  <c:v>42774</c:v>
                </c:pt>
                <c:pt idx="28">
                  <c:v>42775</c:v>
                </c:pt>
                <c:pt idx="29">
                  <c:v>42776</c:v>
                </c:pt>
                <c:pt idx="30">
                  <c:v>42779</c:v>
                </c:pt>
                <c:pt idx="31">
                  <c:v>42780</c:v>
                </c:pt>
                <c:pt idx="32">
                  <c:v>42781</c:v>
                </c:pt>
                <c:pt idx="33">
                  <c:v>42782</c:v>
                </c:pt>
                <c:pt idx="34">
                  <c:v>42783</c:v>
                </c:pt>
                <c:pt idx="35">
                  <c:v>42786</c:v>
                </c:pt>
                <c:pt idx="36">
                  <c:v>42787</c:v>
                </c:pt>
                <c:pt idx="37">
                  <c:v>42788</c:v>
                </c:pt>
                <c:pt idx="38">
                  <c:v>42790</c:v>
                </c:pt>
                <c:pt idx="39">
                  <c:v>42793</c:v>
                </c:pt>
                <c:pt idx="40">
                  <c:v>42794</c:v>
                </c:pt>
                <c:pt idx="41">
                  <c:v>42795</c:v>
                </c:pt>
                <c:pt idx="42">
                  <c:v>42796</c:v>
                </c:pt>
                <c:pt idx="43">
                  <c:v>42797</c:v>
                </c:pt>
                <c:pt idx="44">
                  <c:v>42800</c:v>
                </c:pt>
                <c:pt idx="45">
                  <c:v>42801</c:v>
                </c:pt>
                <c:pt idx="46">
                  <c:v>42803</c:v>
                </c:pt>
                <c:pt idx="47">
                  <c:v>42804</c:v>
                </c:pt>
                <c:pt idx="48">
                  <c:v>42807</c:v>
                </c:pt>
                <c:pt idx="49">
                  <c:v>42808</c:v>
                </c:pt>
                <c:pt idx="50">
                  <c:v>42809</c:v>
                </c:pt>
                <c:pt idx="51">
                  <c:v>42810</c:v>
                </c:pt>
                <c:pt idx="52">
                  <c:v>42811</c:v>
                </c:pt>
                <c:pt idx="53">
                  <c:v>42814</c:v>
                </c:pt>
                <c:pt idx="54">
                  <c:v>42815</c:v>
                </c:pt>
                <c:pt idx="55">
                  <c:v>42816</c:v>
                </c:pt>
                <c:pt idx="56">
                  <c:v>42817</c:v>
                </c:pt>
                <c:pt idx="57">
                  <c:v>42818</c:v>
                </c:pt>
                <c:pt idx="58">
                  <c:v>42821</c:v>
                </c:pt>
                <c:pt idx="59">
                  <c:v>42822</c:v>
                </c:pt>
                <c:pt idx="60">
                  <c:v>42823</c:v>
                </c:pt>
                <c:pt idx="61">
                  <c:v>42824</c:v>
                </c:pt>
                <c:pt idx="62">
                  <c:v>42825</c:v>
                </c:pt>
                <c:pt idx="63">
                  <c:v>42828</c:v>
                </c:pt>
                <c:pt idx="64">
                  <c:v>42829</c:v>
                </c:pt>
                <c:pt idx="65">
                  <c:v>42830</c:v>
                </c:pt>
                <c:pt idx="66">
                  <c:v>42831</c:v>
                </c:pt>
                <c:pt idx="67">
                  <c:v>42832</c:v>
                </c:pt>
                <c:pt idx="68">
                  <c:v>42835</c:v>
                </c:pt>
                <c:pt idx="69">
                  <c:v>42836</c:v>
                </c:pt>
                <c:pt idx="70">
                  <c:v>42837</c:v>
                </c:pt>
                <c:pt idx="71">
                  <c:v>42838</c:v>
                </c:pt>
                <c:pt idx="72">
                  <c:v>42839</c:v>
                </c:pt>
                <c:pt idx="73">
                  <c:v>42842</c:v>
                </c:pt>
                <c:pt idx="74">
                  <c:v>42843</c:v>
                </c:pt>
                <c:pt idx="75">
                  <c:v>42844</c:v>
                </c:pt>
                <c:pt idx="76">
                  <c:v>42845</c:v>
                </c:pt>
                <c:pt idx="77">
                  <c:v>42846</c:v>
                </c:pt>
                <c:pt idx="78">
                  <c:v>42849</c:v>
                </c:pt>
                <c:pt idx="79">
                  <c:v>42850</c:v>
                </c:pt>
                <c:pt idx="80">
                  <c:v>42851</c:v>
                </c:pt>
                <c:pt idx="81">
                  <c:v>42852</c:v>
                </c:pt>
                <c:pt idx="82">
                  <c:v>42853</c:v>
                </c:pt>
                <c:pt idx="83">
                  <c:v>42857</c:v>
                </c:pt>
                <c:pt idx="84">
                  <c:v>42858</c:v>
                </c:pt>
                <c:pt idx="85">
                  <c:v>42859</c:v>
                </c:pt>
                <c:pt idx="86">
                  <c:v>42860</c:v>
                </c:pt>
                <c:pt idx="87">
                  <c:v>42865</c:v>
                </c:pt>
                <c:pt idx="88">
                  <c:v>42866</c:v>
                </c:pt>
                <c:pt idx="89">
                  <c:v>42867</c:v>
                </c:pt>
                <c:pt idx="90">
                  <c:v>42870</c:v>
                </c:pt>
                <c:pt idx="91">
                  <c:v>42871</c:v>
                </c:pt>
                <c:pt idx="92">
                  <c:v>42872</c:v>
                </c:pt>
                <c:pt idx="93">
                  <c:v>42873</c:v>
                </c:pt>
                <c:pt idx="94">
                  <c:v>42874</c:v>
                </c:pt>
                <c:pt idx="95">
                  <c:v>42877</c:v>
                </c:pt>
                <c:pt idx="96">
                  <c:v>42878</c:v>
                </c:pt>
                <c:pt idx="97">
                  <c:v>42879</c:v>
                </c:pt>
                <c:pt idx="98">
                  <c:v>42880</c:v>
                </c:pt>
                <c:pt idx="99">
                  <c:v>42881</c:v>
                </c:pt>
                <c:pt idx="100">
                  <c:v>42884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42899</c:v>
                </c:pt>
                <c:pt idx="111">
                  <c:v>42900</c:v>
                </c:pt>
                <c:pt idx="112">
                  <c:v>42901</c:v>
                </c:pt>
                <c:pt idx="113">
                  <c:v>42902</c:v>
                </c:pt>
                <c:pt idx="114">
                  <c:v>42905</c:v>
                </c:pt>
                <c:pt idx="115">
                  <c:v>42906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42912</c:v>
                </c:pt>
                <c:pt idx="120">
                  <c:v>42913</c:v>
                </c:pt>
                <c:pt idx="121">
                  <c:v>42914</c:v>
                </c:pt>
                <c:pt idx="122">
                  <c:v>42915</c:v>
                </c:pt>
                <c:pt idx="123">
                  <c:v>42916</c:v>
                </c:pt>
                <c:pt idx="124">
                  <c:v>42919</c:v>
                </c:pt>
                <c:pt idx="125">
                  <c:v>42920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42982</c:v>
                </c:pt>
                <c:pt idx="170">
                  <c:v>42983</c:v>
                </c:pt>
                <c:pt idx="171">
                  <c:v>42984</c:v>
                </c:pt>
                <c:pt idx="172">
                  <c:v>42985</c:v>
                </c:pt>
                <c:pt idx="173">
                  <c:v>42986</c:v>
                </c:pt>
                <c:pt idx="174">
                  <c:v>42989</c:v>
                </c:pt>
                <c:pt idx="175">
                  <c:v>42990</c:v>
                </c:pt>
                <c:pt idx="176">
                  <c:v>42991</c:v>
                </c:pt>
                <c:pt idx="177">
                  <c:v>42992</c:v>
                </c:pt>
                <c:pt idx="178">
                  <c:v>42993</c:v>
                </c:pt>
                <c:pt idx="179">
                  <c:v>42996</c:v>
                </c:pt>
                <c:pt idx="180">
                  <c:v>42997</c:v>
                </c:pt>
                <c:pt idx="181">
                  <c:v>42998</c:v>
                </c:pt>
                <c:pt idx="182">
                  <c:v>42999</c:v>
                </c:pt>
                <c:pt idx="183">
                  <c:v>43000</c:v>
                </c:pt>
                <c:pt idx="184">
                  <c:v>43003</c:v>
                </c:pt>
                <c:pt idx="185">
                  <c:v>43004</c:v>
                </c:pt>
                <c:pt idx="186">
                  <c:v>43005</c:v>
                </c:pt>
                <c:pt idx="187">
                  <c:v>43006</c:v>
                </c:pt>
                <c:pt idx="188">
                  <c:v>43007</c:v>
                </c:pt>
                <c:pt idx="189">
                  <c:v>43010</c:v>
                </c:pt>
              </c:numCache>
            </c:numRef>
          </c:cat>
          <c:val>
            <c:numRef>
              <c:f>'[1]14'!$P$6:$P$195</c:f>
              <c:numCache>
                <c:formatCode>0.00</c:formatCode>
                <c:ptCount val="190"/>
                <c:pt idx="0">
                  <c:v>100000.00000000009</c:v>
                </c:pt>
                <c:pt idx="1">
                  <c:v>100437.78308586423</c:v>
                </c:pt>
                <c:pt idx="2">
                  <c:v>102035.24956341204</c:v>
                </c:pt>
                <c:pt idx="3">
                  <c:v>102472.01019566717</c:v>
                </c:pt>
                <c:pt idx="4">
                  <c:v>107520.90492139474</c:v>
                </c:pt>
                <c:pt idx="5">
                  <c:v>114333.01739110993</c:v>
                </c:pt>
                <c:pt idx="6">
                  <c:v>114744.30972123108</c:v>
                </c:pt>
                <c:pt idx="7">
                  <c:v>116645.11025813178</c:v>
                </c:pt>
                <c:pt idx="8">
                  <c:v>114942.44276877484</c:v>
                </c:pt>
                <c:pt idx="9">
                  <c:v>116244.69463543703</c:v>
                </c:pt>
                <c:pt idx="10">
                  <c:v>111805.25452128137</c:v>
                </c:pt>
                <c:pt idx="11">
                  <c:v>113291.08973742095</c:v>
                </c:pt>
                <c:pt idx="12">
                  <c:v>119282.68073313859</c:v>
                </c:pt>
                <c:pt idx="13">
                  <c:v>123180.57306523489</c:v>
                </c:pt>
                <c:pt idx="14">
                  <c:v>122619.94070094853</c:v>
                </c:pt>
                <c:pt idx="15">
                  <c:v>119665.42158816983</c:v>
                </c:pt>
                <c:pt idx="16">
                  <c:v>112445.56870735703</c:v>
                </c:pt>
                <c:pt idx="17">
                  <c:v>105062.47107818451</c:v>
                </c:pt>
                <c:pt idx="18">
                  <c:v>111380.62019825361</c:v>
                </c:pt>
                <c:pt idx="19">
                  <c:v>111210.64461552472</c:v>
                </c:pt>
                <c:pt idx="20">
                  <c:v>112396.54547855984</c:v>
                </c:pt>
                <c:pt idx="21">
                  <c:v>116585.62042935308</c:v>
                </c:pt>
                <c:pt idx="22">
                  <c:v>115619.76666109213</c:v>
                </c:pt>
                <c:pt idx="23">
                  <c:v>111294.19935350878</c:v>
                </c:pt>
                <c:pt idx="24">
                  <c:v>113034.65735343567</c:v>
                </c:pt>
                <c:pt idx="25">
                  <c:v>113711.94967700876</c:v>
                </c:pt>
                <c:pt idx="26">
                  <c:v>113373.19160010648</c:v>
                </c:pt>
                <c:pt idx="27">
                  <c:v>118504.40848391317</c:v>
                </c:pt>
                <c:pt idx="28">
                  <c:v>126769.97164749891</c:v>
                </c:pt>
                <c:pt idx="29">
                  <c:v>125864.82470636396</c:v>
                </c:pt>
                <c:pt idx="30">
                  <c:v>119060.41324088676</c:v>
                </c:pt>
                <c:pt idx="31">
                  <c:v>115283.57969810109</c:v>
                </c:pt>
                <c:pt idx="32">
                  <c:v>114423.66808180101</c:v>
                </c:pt>
                <c:pt idx="33">
                  <c:v>117007.11337118727</c:v>
                </c:pt>
                <c:pt idx="34">
                  <c:v>115811.59150410382</c:v>
                </c:pt>
                <c:pt idx="35">
                  <c:v>110767.74556642317</c:v>
                </c:pt>
                <c:pt idx="36">
                  <c:v>109037.67476937915</c:v>
                </c:pt>
                <c:pt idx="37">
                  <c:v>110144.0502168551</c:v>
                </c:pt>
                <c:pt idx="38">
                  <c:v>114801.08610672229</c:v>
                </c:pt>
                <c:pt idx="39">
                  <c:v>129879.8786636115</c:v>
                </c:pt>
                <c:pt idx="40">
                  <c:v>132376.47515245521</c:v>
                </c:pt>
                <c:pt idx="41">
                  <c:v>127750.85168410267</c:v>
                </c:pt>
                <c:pt idx="42">
                  <c:v>137608.2722903853</c:v>
                </c:pt>
                <c:pt idx="43">
                  <c:v>146175.54473753474</c:v>
                </c:pt>
                <c:pt idx="44">
                  <c:v>154916.09330873945</c:v>
                </c:pt>
                <c:pt idx="45">
                  <c:v>150465.34853194363</c:v>
                </c:pt>
                <c:pt idx="46">
                  <c:v>139375.20501700375</c:v>
                </c:pt>
                <c:pt idx="47">
                  <c:v>135812.73223340188</c:v>
                </c:pt>
                <c:pt idx="48">
                  <c:v>152684.04200708278</c:v>
                </c:pt>
                <c:pt idx="49">
                  <c:v>157370.00198932778</c:v>
                </c:pt>
                <c:pt idx="50">
                  <c:v>167623.29981796493</c:v>
                </c:pt>
                <c:pt idx="51">
                  <c:v>167567.00650836437</c:v>
                </c:pt>
                <c:pt idx="52">
                  <c:v>168054.73037909839</c:v>
                </c:pt>
                <c:pt idx="53">
                  <c:v>181850.89613898305</c:v>
                </c:pt>
                <c:pt idx="54">
                  <c:v>189073.00769704976</c:v>
                </c:pt>
                <c:pt idx="55">
                  <c:v>188364.63416489711</c:v>
                </c:pt>
                <c:pt idx="56">
                  <c:v>198145.15080572342</c:v>
                </c:pt>
                <c:pt idx="57">
                  <c:v>188932.71535983571</c:v>
                </c:pt>
                <c:pt idx="58">
                  <c:v>192055.31555729403</c:v>
                </c:pt>
                <c:pt idx="59">
                  <c:v>190645.59508737989</c:v>
                </c:pt>
                <c:pt idx="60">
                  <c:v>196119.88525650077</c:v>
                </c:pt>
                <c:pt idx="61">
                  <c:v>198799.34300618368</c:v>
                </c:pt>
                <c:pt idx="62">
                  <c:v>196156.03571167291</c:v>
                </c:pt>
                <c:pt idx="63">
                  <c:v>195848.75922173058</c:v>
                </c:pt>
                <c:pt idx="64">
                  <c:v>196363.27625688311</c:v>
                </c:pt>
                <c:pt idx="65">
                  <c:v>210071.59715484726</c:v>
                </c:pt>
                <c:pt idx="66">
                  <c:v>202094.19418899249</c:v>
                </c:pt>
                <c:pt idx="67">
                  <c:v>202383.784416532</c:v>
                </c:pt>
                <c:pt idx="68">
                  <c:v>196371.2241858487</c:v>
                </c:pt>
                <c:pt idx="69">
                  <c:v>192774.09948852254</c:v>
                </c:pt>
                <c:pt idx="70">
                  <c:v>191491.91121055148</c:v>
                </c:pt>
                <c:pt idx="71">
                  <c:v>194835.53716981545</c:v>
                </c:pt>
                <c:pt idx="72">
                  <c:v>196954.92951880232</c:v>
                </c:pt>
                <c:pt idx="73">
                  <c:v>196407.35128155953</c:v>
                </c:pt>
                <c:pt idx="74">
                  <c:v>192685.84626494354</c:v>
                </c:pt>
                <c:pt idx="75">
                  <c:v>196371.91539285533</c:v>
                </c:pt>
                <c:pt idx="76">
                  <c:v>199153.7171494482</c:v>
                </c:pt>
                <c:pt idx="77">
                  <c:v>202870.36230483773</c:v>
                </c:pt>
                <c:pt idx="78">
                  <c:v>206447.67374828577</c:v>
                </c:pt>
                <c:pt idx="79">
                  <c:v>208535.66939037124</c:v>
                </c:pt>
                <c:pt idx="80">
                  <c:v>191746.18827019207</c:v>
                </c:pt>
                <c:pt idx="81">
                  <c:v>194773.84398033022</c:v>
                </c:pt>
                <c:pt idx="82">
                  <c:v>185267.79788654222</c:v>
                </c:pt>
                <c:pt idx="83">
                  <c:v>185573.92268667778</c:v>
                </c:pt>
                <c:pt idx="84">
                  <c:v>185598.55825453959</c:v>
                </c:pt>
                <c:pt idx="85">
                  <c:v>186562.56847183994</c:v>
                </c:pt>
                <c:pt idx="86">
                  <c:v>184500.50985284493</c:v>
                </c:pt>
                <c:pt idx="87">
                  <c:v>184393.22606415112</c:v>
                </c:pt>
                <c:pt idx="88">
                  <c:v>160225.78225958964</c:v>
                </c:pt>
                <c:pt idx="89">
                  <c:v>178014.88533995458</c:v>
                </c:pt>
                <c:pt idx="90">
                  <c:v>173754.73360785437</c:v>
                </c:pt>
                <c:pt idx="91">
                  <c:v>186921.27775315268</c:v>
                </c:pt>
                <c:pt idx="92">
                  <c:v>187707.01279245422</c:v>
                </c:pt>
                <c:pt idx="93">
                  <c:v>195828.34994769082</c:v>
                </c:pt>
                <c:pt idx="94">
                  <c:v>186094.0671556039</c:v>
                </c:pt>
                <c:pt idx="95">
                  <c:v>199284.32394384342</c:v>
                </c:pt>
                <c:pt idx="96">
                  <c:v>186851.98459553358</c:v>
                </c:pt>
                <c:pt idx="97">
                  <c:v>195131.99016048684</c:v>
                </c:pt>
                <c:pt idx="98">
                  <c:v>196723.55204240221</c:v>
                </c:pt>
                <c:pt idx="99">
                  <c:v>221846.2392565122</c:v>
                </c:pt>
                <c:pt idx="100">
                  <c:v>227014.7841757258</c:v>
                </c:pt>
                <c:pt idx="101">
                  <c:v>225457.44384904107</c:v>
                </c:pt>
                <c:pt idx="102">
                  <c:v>226976.78020426066</c:v>
                </c:pt>
                <c:pt idx="103">
                  <c:v>242150.23066617482</c:v>
                </c:pt>
                <c:pt idx="104">
                  <c:v>224796.45379164218</c:v>
                </c:pt>
                <c:pt idx="105">
                  <c:v>232202.81417132006</c:v>
                </c:pt>
                <c:pt idx="106">
                  <c:v>227870.18561922098</c:v>
                </c:pt>
                <c:pt idx="107">
                  <c:v>230337.40546635154</c:v>
                </c:pt>
                <c:pt idx="108">
                  <c:v>230096.11665919557</c:v>
                </c:pt>
                <c:pt idx="109">
                  <c:v>227114.84324860515</c:v>
                </c:pt>
                <c:pt idx="110">
                  <c:v>227374.42111004051</c:v>
                </c:pt>
                <c:pt idx="111">
                  <c:v>229753.3369909607</c:v>
                </c:pt>
                <c:pt idx="112">
                  <c:v>223687.4860499005</c:v>
                </c:pt>
                <c:pt idx="113">
                  <c:v>220164.22045357007</c:v>
                </c:pt>
                <c:pt idx="114">
                  <c:v>219487.10773025794</c:v>
                </c:pt>
                <c:pt idx="115">
                  <c:v>219009.29001450803</c:v>
                </c:pt>
                <c:pt idx="116">
                  <c:v>222682.24155734864</c:v>
                </c:pt>
                <c:pt idx="117">
                  <c:v>221069.47950015939</c:v>
                </c:pt>
                <c:pt idx="118">
                  <c:v>242539.11305996499</c:v>
                </c:pt>
                <c:pt idx="119">
                  <c:v>251814.53970670057</c:v>
                </c:pt>
                <c:pt idx="120">
                  <c:v>257447.84320462187</c:v>
                </c:pt>
                <c:pt idx="121">
                  <c:v>256099.04469001057</c:v>
                </c:pt>
                <c:pt idx="122">
                  <c:v>258883.86119458033</c:v>
                </c:pt>
                <c:pt idx="123">
                  <c:v>262329.55713955109</c:v>
                </c:pt>
                <c:pt idx="124">
                  <c:v>261404.31649015704</c:v>
                </c:pt>
                <c:pt idx="125">
                  <c:v>263134.04407133715</c:v>
                </c:pt>
                <c:pt idx="126">
                  <c:v>262903.10315960075</c:v>
                </c:pt>
                <c:pt idx="127">
                  <c:v>263608.61715746386</c:v>
                </c:pt>
                <c:pt idx="128">
                  <c:v>262831.99242243258</c:v>
                </c:pt>
                <c:pt idx="129">
                  <c:v>264014.96487795439</c:v>
                </c:pt>
                <c:pt idx="130">
                  <c:v>263805.36112930521</c:v>
                </c:pt>
                <c:pt idx="131">
                  <c:v>264704.26760919701</c:v>
                </c:pt>
                <c:pt idx="132">
                  <c:v>264255.84870771086</c:v>
                </c:pt>
                <c:pt idx="133">
                  <c:v>265699.60474356986</c:v>
                </c:pt>
                <c:pt idx="134">
                  <c:v>263184.68659870437</c:v>
                </c:pt>
                <c:pt idx="135">
                  <c:v>263724.78432204423</c:v>
                </c:pt>
                <c:pt idx="136">
                  <c:v>263121.08962686762</c:v>
                </c:pt>
                <c:pt idx="137">
                  <c:v>264490.98254523415</c:v>
                </c:pt>
                <c:pt idx="138">
                  <c:v>260550.57862440779</c:v>
                </c:pt>
                <c:pt idx="139">
                  <c:v>263893.03099720622</c:v>
                </c:pt>
                <c:pt idx="140">
                  <c:v>265529.15018579795</c:v>
                </c:pt>
                <c:pt idx="141">
                  <c:v>266862.9892729664</c:v>
                </c:pt>
                <c:pt idx="142">
                  <c:v>266569.37131739705</c:v>
                </c:pt>
                <c:pt idx="143">
                  <c:v>267762.16427104303</c:v>
                </c:pt>
                <c:pt idx="144">
                  <c:v>270686.55967059091</c:v>
                </c:pt>
                <c:pt idx="145">
                  <c:v>289529.38667338644</c:v>
                </c:pt>
                <c:pt idx="146">
                  <c:v>298310.05015180859</c:v>
                </c:pt>
                <c:pt idx="147">
                  <c:v>302175.65251029597</c:v>
                </c:pt>
                <c:pt idx="148">
                  <c:v>300453.76298478781</c:v>
                </c:pt>
                <c:pt idx="149">
                  <c:v>310208.47724821296</c:v>
                </c:pt>
                <c:pt idx="150">
                  <c:v>315369.20376574743</c:v>
                </c:pt>
                <c:pt idx="151">
                  <c:v>314581.53350870201</c:v>
                </c:pt>
                <c:pt idx="152">
                  <c:v>312973.11870103312</c:v>
                </c:pt>
                <c:pt idx="153">
                  <c:v>316736.71003407746</c:v>
                </c:pt>
                <c:pt idx="154">
                  <c:v>313725.86049316806</c:v>
                </c:pt>
                <c:pt idx="155">
                  <c:v>312508.80633970181</c:v>
                </c:pt>
                <c:pt idx="156">
                  <c:v>311601.81598454504</c:v>
                </c:pt>
                <c:pt idx="157">
                  <c:v>312438.23502431432</c:v>
                </c:pt>
                <c:pt idx="158">
                  <c:v>314598.18562020105</c:v>
                </c:pt>
                <c:pt idx="159">
                  <c:v>319689.12097868056</c:v>
                </c:pt>
                <c:pt idx="160">
                  <c:v>324007.74181539722</c:v>
                </c:pt>
                <c:pt idx="161">
                  <c:v>314310.64277255506</c:v>
                </c:pt>
                <c:pt idx="162">
                  <c:v>329488.42008362891</c:v>
                </c:pt>
                <c:pt idx="163">
                  <c:v>333780.78318920109</c:v>
                </c:pt>
                <c:pt idx="164">
                  <c:v>329115.588524741</c:v>
                </c:pt>
                <c:pt idx="165">
                  <c:v>334003.10094545566</c:v>
                </c:pt>
                <c:pt idx="166">
                  <c:v>326819.54110500397</c:v>
                </c:pt>
                <c:pt idx="167">
                  <c:v>340222.53267708351</c:v>
                </c:pt>
                <c:pt idx="168">
                  <c:v>341136.89961014694</c:v>
                </c:pt>
                <c:pt idx="169">
                  <c:v>351222.56259332504</c:v>
                </c:pt>
                <c:pt idx="170">
                  <c:v>345736.01653962361</c:v>
                </c:pt>
                <c:pt idx="171">
                  <c:v>342216.66760968452</c:v>
                </c:pt>
                <c:pt idx="172">
                  <c:v>342457.69564486347</c:v>
                </c:pt>
                <c:pt idx="173">
                  <c:v>332329.93326861545</c:v>
                </c:pt>
                <c:pt idx="174">
                  <c:v>338030.30659188784</c:v>
                </c:pt>
                <c:pt idx="175">
                  <c:v>333795.25179449457</c:v>
                </c:pt>
                <c:pt idx="176">
                  <c:v>344207.68845734274</c:v>
                </c:pt>
                <c:pt idx="177">
                  <c:v>330583.29449398635</c:v>
                </c:pt>
                <c:pt idx="178">
                  <c:v>325169.264782121</c:v>
                </c:pt>
                <c:pt idx="179">
                  <c:v>334041.33303083241</c:v>
                </c:pt>
                <c:pt idx="180">
                  <c:v>340168.24587178201</c:v>
                </c:pt>
                <c:pt idx="181">
                  <c:v>352911.39823580161</c:v>
                </c:pt>
                <c:pt idx="182">
                  <c:v>348778.20074886031</c:v>
                </c:pt>
                <c:pt idx="183">
                  <c:v>342345.63278575439</c:v>
                </c:pt>
                <c:pt idx="184">
                  <c:v>360122.44024385442</c:v>
                </c:pt>
                <c:pt idx="185">
                  <c:v>351917.54128110461</c:v>
                </c:pt>
                <c:pt idx="186">
                  <c:v>356523.9230674397</c:v>
                </c:pt>
                <c:pt idx="187">
                  <c:v>338604.94086118945</c:v>
                </c:pt>
                <c:pt idx="188">
                  <c:v>357010.15004955459</c:v>
                </c:pt>
                <c:pt idx="189">
                  <c:v>352238.38883275876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5B-4D44-B0F6-89B97E046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011264"/>
        <c:axId val="516771360"/>
      </c:lineChart>
      <c:dateAx>
        <c:axId val="5160112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771360"/>
        <c:crosses val="autoZero"/>
        <c:auto val="1"/>
        <c:lblOffset val="100"/>
        <c:baseTimeUnit val="days"/>
      </c:dateAx>
      <c:valAx>
        <c:axId val="516771360"/>
        <c:scaling>
          <c:orientation val="minMax"/>
          <c:max val="400000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0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26670</xdr:colOff>
      <xdr:row>34</xdr:row>
      <xdr:rowOff>175260</xdr:rowOff>
    </xdr:from>
    <xdr:to>
      <xdr:col>27</xdr:col>
      <xdr:colOff>106680</xdr:colOff>
      <xdr:row>47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3492F32-E858-4281-B86F-69E500140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29806</xdr:colOff>
      <xdr:row>2</xdr:row>
      <xdr:rowOff>11206</xdr:rowOff>
    </xdr:from>
    <xdr:to>
      <xdr:col>41</xdr:col>
      <xdr:colOff>155536</xdr:colOff>
      <xdr:row>34</xdr:row>
      <xdr:rowOff>130887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A790152-ACE2-4658-A3FE-7321ACFAF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6;&#1040;&#1056;-&#1074;&#1090;&#1086;&#1088;&#1072;&#1103;%20&#1095;&#1072;&#1089;&#1090;&#1100;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-1"/>
      <sheetName val="12-2"/>
      <sheetName val="12-3"/>
      <sheetName val="12-4"/>
      <sheetName val="13-1"/>
      <sheetName val="13-2"/>
      <sheetName val="14"/>
      <sheetName val="15-1"/>
      <sheetName val="15-2"/>
      <sheetName val="16"/>
      <sheetName val="17"/>
    </sheetNames>
    <sheetDataSet>
      <sheetData sheetId="0"/>
      <sheetData sheetId="1">
        <row r="20">
          <cell r="AB20" t="str">
            <v>PIK</v>
          </cell>
          <cell r="AC20">
            <v>2.3270369259960368</v>
          </cell>
          <cell r="AD20">
            <v>0.2</v>
          </cell>
        </row>
        <row r="21">
          <cell r="AB21" t="str">
            <v>AEROFLOT</v>
          </cell>
          <cell r="AC21">
            <v>1.9413275903404197</v>
          </cell>
          <cell r="AD21">
            <v>0.2</v>
          </cell>
        </row>
        <row r="22">
          <cell r="AB22" t="str">
            <v>RusGidro</v>
          </cell>
          <cell r="AC22">
            <v>0.76239110124858545</v>
          </cell>
          <cell r="AD22">
            <v>0.2</v>
          </cell>
        </row>
        <row r="23">
          <cell r="AB23" t="str">
            <v>SBERBANK</v>
          </cell>
          <cell r="AC23">
            <v>0.33433258959256618</v>
          </cell>
          <cell r="AD23">
            <v>0.2</v>
          </cell>
        </row>
        <row r="24">
          <cell r="AB24" t="str">
            <v>ROSN</v>
          </cell>
          <cell r="AC24">
            <v>0.33433258959256618</v>
          </cell>
          <cell r="AD24">
            <v>0.2</v>
          </cell>
        </row>
        <row r="25">
          <cell r="AB25" t="str">
            <v>KAMAZ</v>
          </cell>
          <cell r="AC25">
            <v>0.21773772916300957</v>
          </cell>
          <cell r="AD25">
            <v>0.2</v>
          </cell>
        </row>
        <row r="26">
          <cell r="AB26" t="str">
            <v>PLSM</v>
          </cell>
          <cell r="AC26">
            <v>0.18443550275956572</v>
          </cell>
          <cell r="AD26">
            <v>0.2</v>
          </cell>
        </row>
        <row r="27">
          <cell r="AB27" t="str">
            <v>MFON</v>
          </cell>
          <cell r="AC27">
            <v>0.15219703526192152</v>
          </cell>
          <cell r="AD27">
            <v>0.2</v>
          </cell>
        </row>
        <row r="28">
          <cell r="AB28" t="str">
            <v>NFAZ</v>
          </cell>
          <cell r="AC28">
            <v>9.0245810653790948E-2</v>
          </cell>
          <cell r="AD28">
            <v>0.2</v>
          </cell>
        </row>
        <row r="29">
          <cell r="AB29" t="str">
            <v>SNGS</v>
          </cell>
          <cell r="AC29">
            <v>-2.9715391655709824E-2</v>
          </cell>
          <cell r="AD29">
            <v>0.2</v>
          </cell>
        </row>
        <row r="30">
          <cell r="AB30" t="str">
            <v>MAGN</v>
          </cell>
          <cell r="AC30">
            <v>-8.3788970906269591E-2</v>
          </cell>
          <cell r="AD30">
            <v>0.2</v>
          </cell>
        </row>
        <row r="31">
          <cell r="AB31" t="str">
            <v>GAZPROM</v>
          </cell>
          <cell r="AC31">
            <v>-0.12111486470709409</v>
          </cell>
          <cell r="AD31">
            <v>0.2</v>
          </cell>
        </row>
      </sheetData>
      <sheetData sheetId="2"/>
      <sheetData sheetId="3"/>
      <sheetData sheetId="4"/>
      <sheetData sheetId="5"/>
      <sheetData sheetId="6">
        <row r="1">
          <cell r="L1" t="str">
            <v>Максимальной доходности</v>
          </cell>
          <cell r="R1" t="str">
            <v>Фишера</v>
          </cell>
          <cell r="X1" t="str">
            <v>Минимального риска</v>
          </cell>
        </row>
        <row r="6">
          <cell r="A6">
            <v>42734</v>
          </cell>
          <cell r="P6">
            <v>100000.00000000009</v>
          </cell>
          <cell r="V6">
            <v>100042.22432713967</v>
          </cell>
          <cell r="AB6">
            <v>99901.809339089537</v>
          </cell>
        </row>
        <row r="7">
          <cell r="A7">
            <v>42738</v>
          </cell>
          <cell r="P7">
            <v>100437.78308586423</v>
          </cell>
          <cell r="V7">
            <v>100104.82794351385</v>
          </cell>
          <cell r="AB7">
            <v>100739.43602266572</v>
          </cell>
        </row>
        <row r="8">
          <cell r="A8">
            <v>42739</v>
          </cell>
          <cell r="P8">
            <v>102035.24956341204</v>
          </cell>
          <cell r="V8">
            <v>102026.62694174435</v>
          </cell>
          <cell r="AB8">
            <v>102072.00075547514</v>
          </cell>
        </row>
        <row r="9">
          <cell r="A9">
            <v>42740</v>
          </cell>
          <cell r="P9">
            <v>102472.01019566717</v>
          </cell>
          <cell r="V9">
            <v>105260.00076101955</v>
          </cell>
          <cell r="AB9">
            <v>101049.52639005685</v>
          </cell>
        </row>
        <row r="10">
          <cell r="A10">
            <v>42741</v>
          </cell>
          <cell r="P10">
            <v>107520.90492139474</v>
          </cell>
          <cell r="V10">
            <v>112433.95929700434</v>
          </cell>
          <cell r="AB10">
            <v>105177.57764876224</v>
          </cell>
        </row>
        <row r="11">
          <cell r="A11">
            <v>42744</v>
          </cell>
          <cell r="P11">
            <v>114333.01739110993</v>
          </cell>
          <cell r="V11">
            <v>119429.45416411324</v>
          </cell>
          <cell r="AB11">
            <v>112318.06334878712</v>
          </cell>
        </row>
        <row r="12">
          <cell r="A12">
            <v>42745</v>
          </cell>
          <cell r="P12">
            <v>114744.30972123108</v>
          </cell>
          <cell r="V12">
            <v>121024.72572117762</v>
          </cell>
          <cell r="AB12">
            <v>112148.66662971317</v>
          </cell>
        </row>
        <row r="13">
          <cell r="A13">
            <v>42746</v>
          </cell>
          <cell r="P13">
            <v>116645.11025813178</v>
          </cell>
          <cell r="V13">
            <v>122160.06035183315</v>
          </cell>
          <cell r="AB13">
            <v>113911.93247764175</v>
          </cell>
        </row>
        <row r="14">
          <cell r="A14">
            <v>42747</v>
          </cell>
          <cell r="P14">
            <v>114942.44276877484</v>
          </cell>
          <cell r="V14">
            <v>120176.67028157662</v>
          </cell>
          <cell r="AB14">
            <v>112173.10964332355</v>
          </cell>
        </row>
        <row r="15">
          <cell r="A15">
            <v>42748</v>
          </cell>
          <cell r="P15">
            <v>116244.69463543703</v>
          </cell>
          <cell r="V15">
            <v>121875.61986785312</v>
          </cell>
          <cell r="AB15">
            <v>113354.4265419172</v>
          </cell>
        </row>
        <row r="16">
          <cell r="A16">
            <v>42751</v>
          </cell>
          <cell r="P16">
            <v>111805.25452128137</v>
          </cell>
          <cell r="V16">
            <v>116533.86218972382</v>
          </cell>
          <cell r="AB16">
            <v>109499.57794515419</v>
          </cell>
        </row>
        <row r="17">
          <cell r="A17">
            <v>42752</v>
          </cell>
          <cell r="P17">
            <v>113291.08973742095</v>
          </cell>
          <cell r="V17">
            <v>118806.16960453925</v>
          </cell>
          <cell r="AB17">
            <v>110300.11947600782</v>
          </cell>
        </row>
        <row r="18">
          <cell r="A18">
            <v>42753</v>
          </cell>
          <cell r="P18">
            <v>119282.68073313859</v>
          </cell>
          <cell r="V18">
            <v>123470.77168258638</v>
          </cell>
          <cell r="AB18">
            <v>117575.54542484829</v>
          </cell>
        </row>
        <row r="19">
          <cell r="A19">
            <v>42754</v>
          </cell>
          <cell r="P19">
            <v>123180.57306523489</v>
          </cell>
          <cell r="V19">
            <v>127295.97681735342</v>
          </cell>
          <cell r="AB19">
            <v>121716.13963076193</v>
          </cell>
        </row>
        <row r="20">
          <cell r="A20">
            <v>42755</v>
          </cell>
          <cell r="P20">
            <v>122619.94070094853</v>
          </cell>
          <cell r="V20">
            <v>126342.46825193621</v>
          </cell>
          <cell r="AB20">
            <v>121554.19995993684</v>
          </cell>
        </row>
        <row r="21">
          <cell r="A21">
            <v>42758</v>
          </cell>
          <cell r="P21">
            <v>119665.42158816983</v>
          </cell>
          <cell r="V21">
            <v>122098.17932921108</v>
          </cell>
          <cell r="AB21">
            <v>119681.32973078506</v>
          </cell>
        </row>
        <row r="22">
          <cell r="A22">
            <v>42759</v>
          </cell>
          <cell r="P22">
            <v>112445.56870735703</v>
          </cell>
          <cell r="V22">
            <v>113574.29462225927</v>
          </cell>
          <cell r="AB22">
            <v>113455.71498927423</v>
          </cell>
        </row>
        <row r="23">
          <cell r="A23">
            <v>42760</v>
          </cell>
          <cell r="P23">
            <v>105062.47107818451</v>
          </cell>
          <cell r="V23">
            <v>102316.8444181541</v>
          </cell>
          <cell r="AB23">
            <v>107721.83079923507</v>
          </cell>
        </row>
        <row r="24">
          <cell r="A24">
            <v>42761</v>
          </cell>
          <cell r="P24">
            <v>111380.62019825361</v>
          </cell>
          <cell r="V24">
            <v>110985.21258773857</v>
          </cell>
          <cell r="AB24">
            <v>113422.49578242521</v>
          </cell>
        </row>
        <row r="25">
          <cell r="A25">
            <v>42762</v>
          </cell>
          <cell r="P25">
            <v>111210.64461552472</v>
          </cell>
          <cell r="V25">
            <v>110320.80005543146</v>
          </cell>
          <cell r="AB25">
            <v>113534.08819375507</v>
          </cell>
        </row>
        <row r="26">
          <cell r="A26">
            <v>42765</v>
          </cell>
          <cell r="P26">
            <v>112396.54547855984</v>
          </cell>
          <cell r="V26">
            <v>112032.64619687472</v>
          </cell>
          <cell r="AB26">
            <v>114428.9785183573</v>
          </cell>
        </row>
        <row r="27">
          <cell r="A27">
            <v>42766</v>
          </cell>
          <cell r="P27">
            <v>116585.62042935308</v>
          </cell>
          <cell r="V27">
            <v>115001.58508879917</v>
          </cell>
          <cell r="AB27">
            <v>119511.18099482777</v>
          </cell>
        </row>
        <row r="28">
          <cell r="A28">
            <v>42767</v>
          </cell>
          <cell r="P28">
            <v>115619.76666109213</v>
          </cell>
          <cell r="V28">
            <v>113532.6035482561</v>
          </cell>
          <cell r="AB28">
            <v>118256.21769263039</v>
          </cell>
        </row>
        <row r="29">
          <cell r="A29">
            <v>42768</v>
          </cell>
          <cell r="P29">
            <v>111294.19935350878</v>
          </cell>
          <cell r="V29">
            <v>108526.11166731757</v>
          </cell>
          <cell r="AB29">
            <v>114283.0199285316</v>
          </cell>
        </row>
        <row r="30">
          <cell r="A30">
            <v>42769</v>
          </cell>
          <cell r="P30">
            <v>113034.65735343567</v>
          </cell>
          <cell r="V30">
            <v>110777.09172017961</v>
          </cell>
          <cell r="AB30">
            <v>116167.44202534432</v>
          </cell>
        </row>
        <row r="31">
          <cell r="A31">
            <v>42772</v>
          </cell>
          <cell r="P31">
            <v>113711.94967700876</v>
          </cell>
          <cell r="V31">
            <v>111315.60217581039</v>
          </cell>
          <cell r="AB31">
            <v>116651.61159798779</v>
          </cell>
        </row>
        <row r="32">
          <cell r="A32">
            <v>42773</v>
          </cell>
          <cell r="P32">
            <v>113373.19160010648</v>
          </cell>
          <cell r="V32">
            <v>111137.47711633783</v>
          </cell>
          <cell r="AB32">
            <v>116120.84688731533</v>
          </cell>
        </row>
        <row r="33">
          <cell r="A33">
            <v>42774</v>
          </cell>
          <cell r="P33">
            <v>118504.40848391317</v>
          </cell>
          <cell r="V33">
            <v>115651.2555287282</v>
          </cell>
          <cell r="AB33">
            <v>121760.13683802592</v>
          </cell>
        </row>
        <row r="34">
          <cell r="A34">
            <v>42775</v>
          </cell>
          <cell r="P34">
            <v>126769.97164749891</v>
          </cell>
          <cell r="V34">
            <v>123516.68049143428</v>
          </cell>
          <cell r="AB34">
            <v>130620.78226026914</v>
          </cell>
        </row>
        <row r="35">
          <cell r="A35">
            <v>42776</v>
          </cell>
          <cell r="P35">
            <v>125864.82470636396</v>
          </cell>
          <cell r="V35">
            <v>123359.3078197673</v>
          </cell>
          <cell r="AB35">
            <v>129359.02150548513</v>
          </cell>
        </row>
        <row r="36">
          <cell r="A36">
            <v>42779</v>
          </cell>
          <cell r="P36">
            <v>119060.41324088676</v>
          </cell>
          <cell r="V36">
            <v>117571.15947217264</v>
          </cell>
          <cell r="AB36">
            <v>121670.62582410687</v>
          </cell>
        </row>
        <row r="37">
          <cell r="A37">
            <v>42780</v>
          </cell>
          <cell r="P37">
            <v>115283.57969810109</v>
          </cell>
          <cell r="V37">
            <v>113511.46362863299</v>
          </cell>
          <cell r="AB37">
            <v>118002.75958124474</v>
          </cell>
        </row>
        <row r="38">
          <cell r="A38">
            <v>42781</v>
          </cell>
          <cell r="P38">
            <v>114423.66808180101</v>
          </cell>
          <cell r="V38">
            <v>112886.13858041029</v>
          </cell>
          <cell r="AB38">
            <v>117004.96515162538</v>
          </cell>
        </row>
        <row r="39">
          <cell r="A39">
            <v>42782</v>
          </cell>
          <cell r="P39">
            <v>117007.11337118727</v>
          </cell>
          <cell r="V39">
            <v>115302.19129790874</v>
          </cell>
          <cell r="AB39">
            <v>119529.97799550388</v>
          </cell>
        </row>
        <row r="40">
          <cell r="A40">
            <v>42783</v>
          </cell>
          <cell r="P40">
            <v>115811.59150410382</v>
          </cell>
          <cell r="V40">
            <v>114547.25057070106</v>
          </cell>
          <cell r="AB40">
            <v>117873.50758642078</v>
          </cell>
        </row>
        <row r="41">
          <cell r="A41">
            <v>42786</v>
          </cell>
          <cell r="P41">
            <v>110767.74556642317</v>
          </cell>
          <cell r="V41">
            <v>108829.73317255008</v>
          </cell>
          <cell r="AB41">
            <v>113020.79850480703</v>
          </cell>
        </row>
        <row r="42">
          <cell r="A42">
            <v>42787</v>
          </cell>
          <cell r="P42">
            <v>109037.67476937915</v>
          </cell>
          <cell r="V42">
            <v>106471.87658993984</v>
          </cell>
          <cell r="AB42">
            <v>111401.10343488479</v>
          </cell>
        </row>
        <row r="43">
          <cell r="A43">
            <v>42788</v>
          </cell>
          <cell r="P43">
            <v>110144.0502168551</v>
          </cell>
          <cell r="V43">
            <v>106372.82570154552</v>
          </cell>
          <cell r="AB43">
            <v>113057.22036549971</v>
          </cell>
        </row>
        <row r="44">
          <cell r="A44">
            <v>42790</v>
          </cell>
          <cell r="P44">
            <v>114801.08610672229</v>
          </cell>
          <cell r="V44">
            <v>109111.94826438474</v>
          </cell>
          <cell r="AB44">
            <v>119166.05792985835</v>
          </cell>
        </row>
        <row r="45">
          <cell r="A45">
            <v>42793</v>
          </cell>
          <cell r="P45">
            <v>129879.8786636115</v>
          </cell>
          <cell r="V45">
            <v>123872.20665008252</v>
          </cell>
          <cell r="AB45">
            <v>135158.06861556548</v>
          </cell>
        </row>
        <row r="46">
          <cell r="A46">
            <v>42794</v>
          </cell>
          <cell r="P46">
            <v>132376.47515245521</v>
          </cell>
          <cell r="V46">
            <v>125386.08614256329</v>
          </cell>
          <cell r="AB46">
            <v>137816.44807751736</v>
          </cell>
        </row>
        <row r="47">
          <cell r="A47">
            <v>42795</v>
          </cell>
          <cell r="P47">
            <v>127750.85168410267</v>
          </cell>
          <cell r="V47">
            <v>120574.96867366532</v>
          </cell>
          <cell r="AB47">
            <v>133094.57623003336</v>
          </cell>
        </row>
        <row r="48">
          <cell r="A48">
            <v>42796</v>
          </cell>
          <cell r="P48">
            <v>137608.2722903853</v>
          </cell>
          <cell r="V48">
            <v>129771.05098236039</v>
          </cell>
          <cell r="AB48">
            <v>143799.53710486146</v>
          </cell>
        </row>
        <row r="49">
          <cell r="A49">
            <v>42797</v>
          </cell>
          <cell r="P49">
            <v>146175.54473753474</v>
          </cell>
          <cell r="V49">
            <v>137792.92094995783</v>
          </cell>
          <cell r="AB49">
            <v>153534.60220341117</v>
          </cell>
        </row>
        <row r="50">
          <cell r="A50">
            <v>42800</v>
          </cell>
          <cell r="P50">
            <v>154916.09330873945</v>
          </cell>
          <cell r="V50">
            <v>145626.32912639447</v>
          </cell>
          <cell r="AB50">
            <v>163293.78797741674</v>
          </cell>
        </row>
        <row r="51">
          <cell r="A51">
            <v>42801</v>
          </cell>
          <cell r="P51">
            <v>150465.34853194363</v>
          </cell>
          <cell r="V51">
            <v>140668.03372857723</v>
          </cell>
          <cell r="AB51">
            <v>158755.6760059325</v>
          </cell>
        </row>
        <row r="52">
          <cell r="A52">
            <v>42803</v>
          </cell>
          <cell r="P52">
            <v>139375.20501700375</v>
          </cell>
          <cell r="V52">
            <v>129988.15806297827</v>
          </cell>
          <cell r="AB52">
            <v>146649.93263405087</v>
          </cell>
        </row>
        <row r="53">
          <cell r="A53">
            <v>42804</v>
          </cell>
          <cell r="P53">
            <v>135812.73223340188</v>
          </cell>
          <cell r="V53">
            <v>125890.95551261355</v>
          </cell>
          <cell r="AB53">
            <v>143138.78356271042</v>
          </cell>
        </row>
        <row r="54">
          <cell r="A54">
            <v>42807</v>
          </cell>
          <cell r="P54">
            <v>152684.04200708278</v>
          </cell>
          <cell r="V54">
            <v>141536.69448520296</v>
          </cell>
          <cell r="AB54">
            <v>161654.1338249277</v>
          </cell>
        </row>
        <row r="55">
          <cell r="A55">
            <v>42808</v>
          </cell>
          <cell r="P55">
            <v>157370.00198932778</v>
          </cell>
          <cell r="V55">
            <v>145008.34701539724</v>
          </cell>
          <cell r="AB55">
            <v>167319.88674862197</v>
          </cell>
        </row>
        <row r="56">
          <cell r="A56">
            <v>42809</v>
          </cell>
          <cell r="P56">
            <v>167623.29981796493</v>
          </cell>
          <cell r="V56">
            <v>154897.64662807927</v>
          </cell>
          <cell r="AB56">
            <v>178507.87152543807</v>
          </cell>
        </row>
        <row r="57">
          <cell r="A57">
            <v>42810</v>
          </cell>
          <cell r="P57">
            <v>167567.00650836437</v>
          </cell>
          <cell r="V57">
            <v>155482.24219313081</v>
          </cell>
          <cell r="AB57">
            <v>177807.60717292823</v>
          </cell>
        </row>
        <row r="58">
          <cell r="A58">
            <v>42811</v>
          </cell>
          <cell r="P58">
            <v>168054.73037909839</v>
          </cell>
          <cell r="V58">
            <v>156101.09699792913</v>
          </cell>
          <cell r="AB58">
            <v>178354.91181910929</v>
          </cell>
        </row>
        <row r="59">
          <cell r="A59">
            <v>42814</v>
          </cell>
          <cell r="P59">
            <v>181850.89613898305</v>
          </cell>
          <cell r="V59">
            <v>169241.67116429398</v>
          </cell>
          <cell r="AB59">
            <v>193239.2151870518</v>
          </cell>
        </row>
        <row r="60">
          <cell r="A60">
            <v>42815</v>
          </cell>
          <cell r="P60">
            <v>189073.00769704976</v>
          </cell>
          <cell r="V60">
            <v>176136.73287592415</v>
          </cell>
          <cell r="AB60">
            <v>201213.91472565598</v>
          </cell>
        </row>
        <row r="61">
          <cell r="A61">
            <v>42816</v>
          </cell>
          <cell r="P61">
            <v>188364.63416489711</v>
          </cell>
          <cell r="V61">
            <v>174686.82505130817</v>
          </cell>
          <cell r="AB61">
            <v>201049.32936898703</v>
          </cell>
        </row>
        <row r="62">
          <cell r="A62">
            <v>42817</v>
          </cell>
          <cell r="P62">
            <v>198145.15080572342</v>
          </cell>
          <cell r="V62">
            <v>183798.12495019601</v>
          </cell>
          <cell r="AB62">
            <v>211681.82678991801</v>
          </cell>
        </row>
        <row r="63">
          <cell r="A63">
            <v>42818</v>
          </cell>
          <cell r="P63">
            <v>188932.71535983571</v>
          </cell>
          <cell r="V63">
            <v>173747.15844212595</v>
          </cell>
          <cell r="AB63">
            <v>202660.64896939098</v>
          </cell>
        </row>
        <row r="64">
          <cell r="A64">
            <v>42821</v>
          </cell>
          <cell r="P64">
            <v>192055.31555729403</v>
          </cell>
          <cell r="V64">
            <v>176891.81855628136</v>
          </cell>
          <cell r="AB64">
            <v>205825.78064557633</v>
          </cell>
        </row>
        <row r="65">
          <cell r="A65">
            <v>42822</v>
          </cell>
          <cell r="P65">
            <v>190645.59508737989</v>
          </cell>
          <cell r="V65">
            <v>175448.76079351391</v>
          </cell>
          <cell r="AB65">
            <v>204557.88302702474</v>
          </cell>
        </row>
        <row r="66">
          <cell r="A66">
            <v>42823</v>
          </cell>
          <cell r="P66">
            <v>196119.88525650077</v>
          </cell>
          <cell r="V66">
            <v>180867.11651531135</v>
          </cell>
          <cell r="AB66">
            <v>210270.81670285968</v>
          </cell>
        </row>
        <row r="67">
          <cell r="A67">
            <v>42824</v>
          </cell>
          <cell r="P67">
            <v>198799.34300618368</v>
          </cell>
          <cell r="V67">
            <v>183329.95010448989</v>
          </cell>
          <cell r="AB67">
            <v>212770.81505854527</v>
          </cell>
        </row>
        <row r="68">
          <cell r="A68">
            <v>42825</v>
          </cell>
          <cell r="P68">
            <v>196156.03571167291</v>
          </cell>
          <cell r="V68">
            <v>181824.87699184922</v>
          </cell>
          <cell r="AB68">
            <v>209139.48662694619</v>
          </cell>
        </row>
        <row r="69">
          <cell r="A69">
            <v>42828</v>
          </cell>
          <cell r="P69">
            <v>195848.75922173058</v>
          </cell>
          <cell r="V69">
            <v>181072.02608657465</v>
          </cell>
          <cell r="AB69">
            <v>209042.28521653908</v>
          </cell>
        </row>
        <row r="70">
          <cell r="A70">
            <v>42829</v>
          </cell>
          <cell r="P70">
            <v>196363.27625688311</v>
          </cell>
          <cell r="V70">
            <v>181750.06081833821</v>
          </cell>
          <cell r="AB70">
            <v>209696.21313610324</v>
          </cell>
        </row>
        <row r="71">
          <cell r="A71">
            <v>42830</v>
          </cell>
          <cell r="P71">
            <v>210071.59715484726</v>
          </cell>
          <cell r="V71">
            <v>195084.37756065172</v>
          </cell>
          <cell r="AB71">
            <v>224595.71410914429</v>
          </cell>
        </row>
        <row r="72">
          <cell r="A72">
            <v>42831</v>
          </cell>
          <cell r="P72">
            <v>202094.19418899249</v>
          </cell>
          <cell r="V72">
            <v>187879.63805158509</v>
          </cell>
          <cell r="AB72">
            <v>215978.06896815912</v>
          </cell>
        </row>
        <row r="73">
          <cell r="A73">
            <v>42832</v>
          </cell>
          <cell r="P73">
            <v>202383.784416532</v>
          </cell>
          <cell r="V73">
            <v>188039.0000678433</v>
          </cell>
          <cell r="AB73">
            <v>216507.90137551801</v>
          </cell>
        </row>
        <row r="74">
          <cell r="A74">
            <v>42835</v>
          </cell>
          <cell r="P74">
            <v>196371.2241858487</v>
          </cell>
          <cell r="V74">
            <v>182478.22082632541</v>
          </cell>
          <cell r="AB74">
            <v>209873.77594386684</v>
          </cell>
        </row>
        <row r="75">
          <cell r="A75">
            <v>42836</v>
          </cell>
          <cell r="P75">
            <v>192774.09948852254</v>
          </cell>
          <cell r="V75">
            <v>179152.55824555462</v>
          </cell>
          <cell r="AB75">
            <v>206116.13268026695</v>
          </cell>
        </row>
        <row r="76">
          <cell r="A76">
            <v>42837</v>
          </cell>
          <cell r="P76">
            <v>191491.91121055148</v>
          </cell>
          <cell r="V76">
            <v>176712.55632214775</v>
          </cell>
          <cell r="AB76">
            <v>205295.31560499669</v>
          </cell>
        </row>
        <row r="77">
          <cell r="A77">
            <v>42838</v>
          </cell>
          <cell r="P77">
            <v>194835.53716981545</v>
          </cell>
          <cell r="V77">
            <v>179888.56999750336</v>
          </cell>
          <cell r="AB77">
            <v>209016.090991273</v>
          </cell>
        </row>
        <row r="78">
          <cell r="A78">
            <v>42839</v>
          </cell>
          <cell r="P78">
            <v>196954.92951880232</v>
          </cell>
          <cell r="V78">
            <v>182343.46380091243</v>
          </cell>
          <cell r="AB78">
            <v>210914.02691850477</v>
          </cell>
        </row>
        <row r="79">
          <cell r="A79">
            <v>42842</v>
          </cell>
          <cell r="P79">
            <v>196407.35128155953</v>
          </cell>
          <cell r="V79">
            <v>182694.92093015611</v>
          </cell>
          <cell r="AB79">
            <v>209882.62893905363</v>
          </cell>
        </row>
        <row r="80">
          <cell r="A80">
            <v>42843</v>
          </cell>
          <cell r="P80">
            <v>192685.84626494354</v>
          </cell>
          <cell r="V80">
            <v>179084.48931638684</v>
          </cell>
          <cell r="AB80">
            <v>205802.88016251632</v>
          </cell>
        </row>
        <row r="81">
          <cell r="A81">
            <v>42844</v>
          </cell>
          <cell r="P81">
            <v>196371.91539285533</v>
          </cell>
          <cell r="V81">
            <v>182064.17897290192</v>
          </cell>
          <cell r="AB81">
            <v>209666.07944483016</v>
          </cell>
        </row>
        <row r="82">
          <cell r="A82">
            <v>42845</v>
          </cell>
          <cell r="P82">
            <v>199153.7171494482</v>
          </cell>
          <cell r="V82">
            <v>184252.3547513207</v>
          </cell>
          <cell r="AB82">
            <v>212943.14265581963</v>
          </cell>
        </row>
        <row r="83">
          <cell r="A83">
            <v>42846</v>
          </cell>
          <cell r="P83">
            <v>202870.36230483773</v>
          </cell>
          <cell r="V83">
            <v>188350.36773127867</v>
          </cell>
          <cell r="AB83">
            <v>216609.16756390358</v>
          </cell>
        </row>
        <row r="84">
          <cell r="A84">
            <v>42849</v>
          </cell>
          <cell r="P84">
            <v>206447.67374828577</v>
          </cell>
          <cell r="V84">
            <v>191962.92702940656</v>
          </cell>
          <cell r="AB84">
            <v>220599.45696924435</v>
          </cell>
        </row>
        <row r="85">
          <cell r="A85">
            <v>42850</v>
          </cell>
          <cell r="P85">
            <v>208535.66939037124</v>
          </cell>
          <cell r="V85">
            <v>194155.13140422571</v>
          </cell>
          <cell r="AB85">
            <v>222694.98180504062</v>
          </cell>
        </row>
        <row r="86">
          <cell r="A86">
            <v>42851</v>
          </cell>
          <cell r="P86">
            <v>191746.18827019207</v>
          </cell>
          <cell r="V86">
            <v>179073.51577020093</v>
          </cell>
          <cell r="AB86">
            <v>204310.57420222848</v>
          </cell>
        </row>
        <row r="87">
          <cell r="A87">
            <v>42852</v>
          </cell>
          <cell r="P87">
            <v>194773.84398033022</v>
          </cell>
          <cell r="V87">
            <v>182430.71321277841</v>
          </cell>
          <cell r="AB87">
            <v>207982.35132196863</v>
          </cell>
        </row>
        <row r="88">
          <cell r="A88">
            <v>42853</v>
          </cell>
          <cell r="P88">
            <v>185267.79788654222</v>
          </cell>
          <cell r="V88">
            <v>174233.15678448547</v>
          </cell>
          <cell r="AB88">
            <v>197564.48970646982</v>
          </cell>
        </row>
        <row r="89">
          <cell r="A89">
            <v>42857</v>
          </cell>
          <cell r="P89">
            <v>185573.92268667778</v>
          </cell>
          <cell r="V89">
            <v>174083.0866337778</v>
          </cell>
          <cell r="AB89">
            <v>198251.5187550933</v>
          </cell>
        </row>
        <row r="90">
          <cell r="A90">
            <v>42858</v>
          </cell>
          <cell r="P90">
            <v>185598.55825453959</v>
          </cell>
          <cell r="V90">
            <v>174151.85725627054</v>
          </cell>
          <cell r="AB90">
            <v>197893.38908365861</v>
          </cell>
        </row>
        <row r="91">
          <cell r="A91">
            <v>42859</v>
          </cell>
          <cell r="P91">
            <v>186562.56847183994</v>
          </cell>
          <cell r="V91">
            <v>174383.54550346223</v>
          </cell>
          <cell r="AB91">
            <v>199335.00583207016</v>
          </cell>
        </row>
        <row r="92">
          <cell r="A92">
            <v>42860</v>
          </cell>
          <cell r="P92">
            <v>184500.50985284493</v>
          </cell>
          <cell r="V92">
            <v>172965.66118926974</v>
          </cell>
          <cell r="AB92">
            <v>196833.95409327687</v>
          </cell>
        </row>
        <row r="93">
          <cell r="A93">
            <v>42865</v>
          </cell>
          <cell r="P93">
            <v>184393.22606415112</v>
          </cell>
          <cell r="V93">
            <v>174254.89803783872</v>
          </cell>
          <cell r="AB93">
            <v>196601.28303131933</v>
          </cell>
        </row>
        <row r="94">
          <cell r="A94">
            <v>42866</v>
          </cell>
          <cell r="P94">
            <v>160225.78225958964</v>
          </cell>
          <cell r="V94">
            <v>151758.60743142408</v>
          </cell>
          <cell r="AB94">
            <v>170014.80809587543</v>
          </cell>
        </row>
        <row r="95">
          <cell r="A95">
            <v>42867</v>
          </cell>
          <cell r="P95">
            <v>178014.88533995458</v>
          </cell>
          <cell r="V95">
            <v>168448.47391760608</v>
          </cell>
          <cell r="AB95">
            <v>189631.33427619853</v>
          </cell>
        </row>
        <row r="96">
          <cell r="A96">
            <v>42870</v>
          </cell>
          <cell r="P96">
            <v>173754.73360785437</v>
          </cell>
          <cell r="V96">
            <v>163712.87151564541</v>
          </cell>
          <cell r="AB96">
            <v>184616.60479043247</v>
          </cell>
        </row>
        <row r="97">
          <cell r="A97">
            <v>42871</v>
          </cell>
          <cell r="P97">
            <v>186921.27775315268</v>
          </cell>
          <cell r="V97">
            <v>175631.25289325215</v>
          </cell>
          <cell r="AB97">
            <v>199211.89929373292</v>
          </cell>
        </row>
        <row r="98">
          <cell r="A98">
            <v>42872</v>
          </cell>
          <cell r="P98">
            <v>187707.01279245422</v>
          </cell>
          <cell r="V98">
            <v>175847.74150805603</v>
          </cell>
          <cell r="AB98">
            <v>200158.10067138163</v>
          </cell>
        </row>
        <row r="99">
          <cell r="A99">
            <v>42873</v>
          </cell>
          <cell r="P99">
            <v>195828.34994769082</v>
          </cell>
          <cell r="V99">
            <v>183750.54628014078</v>
          </cell>
          <cell r="AB99">
            <v>209167.4399337995</v>
          </cell>
        </row>
        <row r="100">
          <cell r="A100">
            <v>42874</v>
          </cell>
          <cell r="P100">
            <v>186094.0671556039</v>
          </cell>
          <cell r="V100">
            <v>173526.49390660544</v>
          </cell>
          <cell r="AB100">
            <v>199268.1855176806</v>
          </cell>
        </row>
        <row r="101">
          <cell r="A101">
            <v>42877</v>
          </cell>
          <cell r="P101">
            <v>199284.32394384342</v>
          </cell>
          <cell r="V101">
            <v>185972.35472306519</v>
          </cell>
          <cell r="AB101">
            <v>213708.47410844811</v>
          </cell>
        </row>
        <row r="102">
          <cell r="A102">
            <v>42878</v>
          </cell>
          <cell r="P102">
            <v>186851.98459553358</v>
          </cell>
          <cell r="V102">
            <v>174721.5037765592</v>
          </cell>
          <cell r="AB102">
            <v>200000.06440299557</v>
          </cell>
        </row>
        <row r="103">
          <cell r="A103">
            <v>42879</v>
          </cell>
          <cell r="P103">
            <v>195131.99016048684</v>
          </cell>
          <cell r="V103">
            <v>181074.78101538893</v>
          </cell>
          <cell r="AB103">
            <v>209249.09498338038</v>
          </cell>
        </row>
        <row r="104">
          <cell r="A104">
            <v>42880</v>
          </cell>
          <cell r="P104">
            <v>196723.55204240221</v>
          </cell>
          <cell r="V104">
            <v>184262.04761455924</v>
          </cell>
          <cell r="AB104">
            <v>210324.26214070138</v>
          </cell>
        </row>
        <row r="105">
          <cell r="A105">
            <v>42881</v>
          </cell>
          <cell r="P105">
            <v>221846.2392565122</v>
          </cell>
          <cell r="V105">
            <v>208847.97148810947</v>
          </cell>
          <cell r="AB105">
            <v>237270.47795219684</v>
          </cell>
        </row>
        <row r="106">
          <cell r="A106">
            <v>42884</v>
          </cell>
          <cell r="P106">
            <v>227014.7841757258</v>
          </cell>
          <cell r="V106">
            <v>215186.78255218215</v>
          </cell>
          <cell r="AB106">
            <v>242012.45037216027</v>
          </cell>
        </row>
        <row r="107">
          <cell r="A107">
            <v>42885</v>
          </cell>
          <cell r="P107">
            <v>225457.44384904107</v>
          </cell>
          <cell r="V107">
            <v>213539.69365690957</v>
          </cell>
          <cell r="AB107">
            <v>240505.83345395001</v>
          </cell>
        </row>
        <row r="108">
          <cell r="A108">
            <v>42886</v>
          </cell>
          <cell r="P108">
            <v>226976.78020426066</v>
          </cell>
          <cell r="V108">
            <v>214869.60064714969</v>
          </cell>
          <cell r="AB108">
            <v>241950.16928415641</v>
          </cell>
        </row>
        <row r="109">
          <cell r="A109">
            <v>42887</v>
          </cell>
          <cell r="P109">
            <v>242150.23066617482</v>
          </cell>
          <cell r="V109">
            <v>229733.27281728107</v>
          </cell>
          <cell r="AB109">
            <v>258088.92319703472</v>
          </cell>
        </row>
        <row r="110">
          <cell r="A110">
            <v>42888</v>
          </cell>
          <cell r="P110">
            <v>224796.45379164218</v>
          </cell>
          <cell r="V110">
            <v>214125.57924971476</v>
          </cell>
          <cell r="AB110">
            <v>238489.21134425237</v>
          </cell>
        </row>
        <row r="111">
          <cell r="A111">
            <v>42891</v>
          </cell>
          <cell r="P111">
            <v>232202.81417132006</v>
          </cell>
          <cell r="V111">
            <v>221644.5657558392</v>
          </cell>
          <cell r="AB111">
            <v>245864.62748682447</v>
          </cell>
        </row>
        <row r="112">
          <cell r="A112">
            <v>42892</v>
          </cell>
          <cell r="P112">
            <v>227870.18561922098</v>
          </cell>
          <cell r="V112">
            <v>216603.66220210737</v>
          </cell>
          <cell r="AB112">
            <v>241523.89342250678</v>
          </cell>
        </row>
        <row r="113">
          <cell r="A113">
            <v>42893</v>
          </cell>
          <cell r="P113">
            <v>230337.40546635154</v>
          </cell>
          <cell r="V113">
            <v>219474.88266862454</v>
          </cell>
          <cell r="AB113">
            <v>243894.71164033542</v>
          </cell>
        </row>
        <row r="114">
          <cell r="A114">
            <v>42894</v>
          </cell>
          <cell r="P114">
            <v>230096.11665919557</v>
          </cell>
          <cell r="V114">
            <v>219351.94173869622</v>
          </cell>
          <cell r="AB114">
            <v>243362.2649827702</v>
          </cell>
        </row>
        <row r="115">
          <cell r="A115">
            <v>42895</v>
          </cell>
          <cell r="P115">
            <v>227114.84324860515</v>
          </cell>
          <cell r="V115">
            <v>215652.25233267699</v>
          </cell>
          <cell r="AB115">
            <v>240619.12287160452</v>
          </cell>
        </row>
        <row r="116">
          <cell r="A116">
            <v>42899</v>
          </cell>
          <cell r="P116">
            <v>227374.42111004051</v>
          </cell>
          <cell r="V116">
            <v>215742.4997359119</v>
          </cell>
          <cell r="AB116">
            <v>240822.91699742907</v>
          </cell>
        </row>
        <row r="117">
          <cell r="A117">
            <v>42900</v>
          </cell>
          <cell r="P117">
            <v>229753.3369909607</v>
          </cell>
          <cell r="V117">
            <v>217894.71413440257</v>
          </cell>
          <cell r="AB117">
            <v>243635.27628927337</v>
          </cell>
        </row>
        <row r="118">
          <cell r="A118">
            <v>42901</v>
          </cell>
          <cell r="P118">
            <v>223687.4860499005</v>
          </cell>
          <cell r="V118">
            <v>211654.49332016203</v>
          </cell>
          <cell r="AB118">
            <v>237321.09381998825</v>
          </cell>
        </row>
        <row r="119">
          <cell r="A119">
            <v>42902</v>
          </cell>
          <cell r="P119">
            <v>220164.22045357007</v>
          </cell>
          <cell r="V119">
            <v>208205.36620617248</v>
          </cell>
          <cell r="AB119">
            <v>233669.34934737551</v>
          </cell>
        </row>
        <row r="120">
          <cell r="A120">
            <v>42905</v>
          </cell>
          <cell r="P120">
            <v>219487.10773025794</v>
          </cell>
          <cell r="V120">
            <v>207742.84593035994</v>
          </cell>
          <cell r="AB120">
            <v>233039.92728783967</v>
          </cell>
        </row>
        <row r="121">
          <cell r="A121">
            <v>42906</v>
          </cell>
          <cell r="P121">
            <v>219009.29001450803</v>
          </cell>
          <cell r="V121">
            <v>206807.80091702379</v>
          </cell>
          <cell r="AB121">
            <v>232782.52580202339</v>
          </cell>
        </row>
        <row r="122">
          <cell r="A122">
            <v>42907</v>
          </cell>
          <cell r="P122">
            <v>222682.24155734864</v>
          </cell>
          <cell r="V122">
            <v>212175.14079978457</v>
          </cell>
          <cell r="AB122">
            <v>235662.45859378931</v>
          </cell>
        </row>
        <row r="123">
          <cell r="A123">
            <v>42908</v>
          </cell>
          <cell r="P123">
            <v>221069.47950015939</v>
          </cell>
          <cell r="V123">
            <v>209792.15091308582</v>
          </cell>
          <cell r="AB123">
            <v>234418.6335008342</v>
          </cell>
        </row>
        <row r="124">
          <cell r="A124">
            <v>42909</v>
          </cell>
          <cell r="P124">
            <v>242539.11305996499</v>
          </cell>
          <cell r="V124">
            <v>229405.82867928105</v>
          </cell>
          <cell r="AB124">
            <v>258342.89588814057</v>
          </cell>
        </row>
        <row r="125">
          <cell r="A125">
            <v>42912</v>
          </cell>
          <cell r="P125">
            <v>251814.53970670057</v>
          </cell>
          <cell r="V125">
            <v>238902.51261467481</v>
          </cell>
          <cell r="AB125">
            <v>268180.30960172584</v>
          </cell>
        </row>
        <row r="126">
          <cell r="A126">
            <v>42913</v>
          </cell>
          <cell r="P126">
            <v>257447.84320462187</v>
          </cell>
          <cell r="V126">
            <v>246953.68117513659</v>
          </cell>
          <cell r="AB126">
            <v>272463.29651484196</v>
          </cell>
        </row>
        <row r="127">
          <cell r="A127">
            <v>42914</v>
          </cell>
          <cell r="P127">
            <v>256099.04469001057</v>
          </cell>
          <cell r="V127">
            <v>246589.81733668776</v>
          </cell>
          <cell r="AB127">
            <v>271283.43141647778</v>
          </cell>
        </row>
        <row r="128">
          <cell r="A128">
            <v>42915</v>
          </cell>
          <cell r="P128">
            <v>258883.86119458033</v>
          </cell>
          <cell r="V128">
            <v>250587.40893098788</v>
          </cell>
          <cell r="AB128">
            <v>273320.57010462595</v>
          </cell>
        </row>
        <row r="129">
          <cell r="A129">
            <v>42916</v>
          </cell>
          <cell r="P129">
            <v>262329.55713955109</v>
          </cell>
          <cell r="V129">
            <v>254633.2700465286</v>
          </cell>
          <cell r="AB129">
            <v>276617.73628502525</v>
          </cell>
        </row>
        <row r="130">
          <cell r="A130">
            <v>42919</v>
          </cell>
          <cell r="P130">
            <v>261404.31649015704</v>
          </cell>
          <cell r="V130">
            <v>253926.16352970075</v>
          </cell>
          <cell r="AB130">
            <v>275309.55172818992</v>
          </cell>
        </row>
        <row r="131">
          <cell r="A131">
            <v>42920</v>
          </cell>
          <cell r="P131">
            <v>263134.04407133715</v>
          </cell>
          <cell r="V131">
            <v>256508.53311595327</v>
          </cell>
          <cell r="AB131">
            <v>276391.68515241204</v>
          </cell>
        </row>
        <row r="132">
          <cell r="A132">
            <v>42921</v>
          </cell>
          <cell r="P132">
            <v>262903.10315960075</v>
          </cell>
          <cell r="V132">
            <v>256099.2154288654</v>
          </cell>
          <cell r="AB132">
            <v>276291.22041333403</v>
          </cell>
        </row>
        <row r="133">
          <cell r="A133">
            <v>42922</v>
          </cell>
          <cell r="P133">
            <v>263608.61715746386</v>
          </cell>
          <cell r="V133">
            <v>256548.1287579679</v>
          </cell>
          <cell r="AB133">
            <v>277036.97505109338</v>
          </cell>
        </row>
        <row r="134">
          <cell r="A134">
            <v>42923</v>
          </cell>
          <cell r="P134">
            <v>262831.99242243258</v>
          </cell>
          <cell r="V134">
            <v>255385.12587474185</v>
          </cell>
          <cell r="AB134">
            <v>276278.95134155644</v>
          </cell>
        </row>
        <row r="135">
          <cell r="A135">
            <v>42926</v>
          </cell>
          <cell r="P135">
            <v>264014.96487795439</v>
          </cell>
          <cell r="V135">
            <v>256648.88056558021</v>
          </cell>
          <cell r="AB135">
            <v>277333.55834264372</v>
          </cell>
        </row>
        <row r="136">
          <cell r="A136">
            <v>42927</v>
          </cell>
          <cell r="P136">
            <v>263805.36112930521</v>
          </cell>
          <cell r="V136">
            <v>257094.23437821548</v>
          </cell>
          <cell r="AB136">
            <v>276740.52863188606</v>
          </cell>
        </row>
        <row r="137">
          <cell r="A137">
            <v>42928</v>
          </cell>
          <cell r="P137">
            <v>264704.26760919701</v>
          </cell>
          <cell r="V137">
            <v>257486.57419805694</v>
          </cell>
          <cell r="AB137">
            <v>277983.545290521</v>
          </cell>
        </row>
        <row r="138">
          <cell r="A138">
            <v>42929</v>
          </cell>
          <cell r="P138">
            <v>264255.84870771086</v>
          </cell>
          <cell r="V138">
            <v>257537.1972957176</v>
          </cell>
          <cell r="AB138">
            <v>277104.81539938896</v>
          </cell>
        </row>
        <row r="139">
          <cell r="A139">
            <v>42930</v>
          </cell>
          <cell r="P139">
            <v>265699.60474356986</v>
          </cell>
          <cell r="V139">
            <v>260864.48601408995</v>
          </cell>
          <cell r="AB139">
            <v>277272.5356941034</v>
          </cell>
        </row>
        <row r="140">
          <cell r="A140">
            <v>42933</v>
          </cell>
          <cell r="P140">
            <v>263184.68659870437</v>
          </cell>
          <cell r="V140">
            <v>257488.35942801938</v>
          </cell>
          <cell r="AB140">
            <v>275211.72726444318</v>
          </cell>
        </row>
        <row r="141">
          <cell r="A141">
            <v>42934</v>
          </cell>
          <cell r="P141">
            <v>263724.78432204423</v>
          </cell>
          <cell r="V141">
            <v>258198.26452262182</v>
          </cell>
          <cell r="AB141">
            <v>275582.04180385655</v>
          </cell>
        </row>
        <row r="142">
          <cell r="A142">
            <v>42935</v>
          </cell>
          <cell r="P142">
            <v>263121.08962686762</v>
          </cell>
          <cell r="V142">
            <v>257191.15517162145</v>
          </cell>
          <cell r="AB142">
            <v>275223.07948450808</v>
          </cell>
        </row>
        <row r="143">
          <cell r="A143">
            <v>42936</v>
          </cell>
          <cell r="P143">
            <v>264490.98254523415</v>
          </cell>
          <cell r="V143">
            <v>259040.56325772725</v>
          </cell>
          <cell r="AB143">
            <v>276337.06068310473</v>
          </cell>
        </row>
        <row r="144">
          <cell r="A144">
            <v>42937</v>
          </cell>
          <cell r="P144">
            <v>260550.57862440779</v>
          </cell>
          <cell r="V144">
            <v>256040.50725319175</v>
          </cell>
          <cell r="AB144">
            <v>271315.29232282005</v>
          </cell>
        </row>
        <row r="145">
          <cell r="A145">
            <v>42940</v>
          </cell>
          <cell r="P145">
            <v>263893.03099720622</v>
          </cell>
          <cell r="V145">
            <v>258767.65188299597</v>
          </cell>
          <cell r="AB145">
            <v>275482.12366791081</v>
          </cell>
        </row>
        <row r="146">
          <cell r="A146">
            <v>42941</v>
          </cell>
          <cell r="P146">
            <v>265529.15018579795</v>
          </cell>
          <cell r="V146">
            <v>260412.96676747804</v>
          </cell>
          <cell r="AB146">
            <v>277441.1738067015</v>
          </cell>
        </row>
        <row r="147">
          <cell r="A147">
            <v>42942</v>
          </cell>
          <cell r="P147">
            <v>266862.9892729664</v>
          </cell>
          <cell r="V147">
            <v>261024.42928631973</v>
          </cell>
          <cell r="AB147">
            <v>279230.07664711197</v>
          </cell>
        </row>
        <row r="148">
          <cell r="A148">
            <v>42943</v>
          </cell>
          <cell r="P148">
            <v>266569.37131739705</v>
          </cell>
          <cell r="V148">
            <v>261320.78224760937</v>
          </cell>
          <cell r="AB148">
            <v>278607.05305525282</v>
          </cell>
        </row>
        <row r="149">
          <cell r="A149">
            <v>42944</v>
          </cell>
          <cell r="P149">
            <v>267762.16427104303</v>
          </cell>
          <cell r="V149">
            <v>261880.24838777061</v>
          </cell>
          <cell r="AB149">
            <v>280188.12738270109</v>
          </cell>
        </row>
        <row r="150">
          <cell r="A150">
            <v>42947</v>
          </cell>
          <cell r="P150">
            <v>270686.55967059091</v>
          </cell>
          <cell r="V150">
            <v>264041.89402913029</v>
          </cell>
          <cell r="AB150">
            <v>283828.89015347877</v>
          </cell>
        </row>
        <row r="151">
          <cell r="A151">
            <v>42948</v>
          </cell>
          <cell r="P151">
            <v>289529.38667338644</v>
          </cell>
          <cell r="V151">
            <v>284269.94539812783</v>
          </cell>
          <cell r="AB151">
            <v>302850.66218283243</v>
          </cell>
        </row>
        <row r="152">
          <cell r="A152">
            <v>42949</v>
          </cell>
          <cell r="P152">
            <v>298310.05015180859</v>
          </cell>
          <cell r="V152">
            <v>295102.69580564246</v>
          </cell>
          <cell r="AB152">
            <v>311190.94287713955</v>
          </cell>
        </row>
        <row r="153">
          <cell r="A153">
            <v>42950</v>
          </cell>
          <cell r="P153">
            <v>302175.65251029597</v>
          </cell>
          <cell r="V153">
            <v>299093.39108832239</v>
          </cell>
          <cell r="AB153">
            <v>315203.92335014575</v>
          </cell>
        </row>
        <row r="154">
          <cell r="A154">
            <v>42951</v>
          </cell>
          <cell r="P154">
            <v>300453.76298478781</v>
          </cell>
          <cell r="V154">
            <v>297501.13219348335</v>
          </cell>
          <cell r="AB154">
            <v>313002.71860933985</v>
          </cell>
        </row>
        <row r="155">
          <cell r="A155">
            <v>42954</v>
          </cell>
          <cell r="P155">
            <v>310208.47724821296</v>
          </cell>
          <cell r="V155">
            <v>309008.20913807867</v>
          </cell>
          <cell r="AB155">
            <v>322041.77197772032</v>
          </cell>
        </row>
        <row r="156">
          <cell r="A156">
            <v>42955</v>
          </cell>
          <cell r="P156">
            <v>315369.20376574743</v>
          </cell>
          <cell r="V156">
            <v>314468.44610593491</v>
          </cell>
          <cell r="AB156">
            <v>327118.63708748098</v>
          </cell>
        </row>
        <row r="157">
          <cell r="A157">
            <v>42956</v>
          </cell>
          <cell r="P157">
            <v>314581.53350870201</v>
          </cell>
          <cell r="V157">
            <v>314306.61233418825</v>
          </cell>
          <cell r="AB157">
            <v>325833.08245057875</v>
          </cell>
        </row>
        <row r="158">
          <cell r="A158">
            <v>42957</v>
          </cell>
          <cell r="P158">
            <v>312973.11870103312</v>
          </cell>
          <cell r="V158">
            <v>312014.20875736146</v>
          </cell>
          <cell r="AB158">
            <v>324592.59087610699</v>
          </cell>
        </row>
        <row r="159">
          <cell r="A159">
            <v>42958</v>
          </cell>
          <cell r="P159">
            <v>316736.71003407746</v>
          </cell>
          <cell r="V159">
            <v>318435.57542160683</v>
          </cell>
          <cell r="AB159">
            <v>326890.26093453221</v>
          </cell>
        </row>
        <row r="160">
          <cell r="A160">
            <v>42961</v>
          </cell>
          <cell r="P160">
            <v>313725.86049316806</v>
          </cell>
          <cell r="V160">
            <v>315720.9087272631</v>
          </cell>
          <cell r="AB160">
            <v>323094.277127143</v>
          </cell>
        </row>
        <row r="161">
          <cell r="A161">
            <v>42962</v>
          </cell>
          <cell r="P161">
            <v>312508.80633970181</v>
          </cell>
          <cell r="V161">
            <v>314790.49309103348</v>
          </cell>
          <cell r="AB161">
            <v>321325.85917868593</v>
          </cell>
        </row>
        <row r="162">
          <cell r="A162">
            <v>42963</v>
          </cell>
          <cell r="P162">
            <v>311601.81598454504</v>
          </cell>
          <cell r="V162">
            <v>313610.89943664888</v>
          </cell>
          <cell r="AB162">
            <v>320526.00417363166</v>
          </cell>
        </row>
        <row r="163">
          <cell r="A163">
            <v>42964</v>
          </cell>
          <cell r="P163">
            <v>312438.23502431432</v>
          </cell>
          <cell r="V163">
            <v>313937.65272099449</v>
          </cell>
          <cell r="AB163">
            <v>321473.55729856767</v>
          </cell>
        </row>
        <row r="164">
          <cell r="A164">
            <v>42965</v>
          </cell>
          <cell r="P164">
            <v>314598.18562020105</v>
          </cell>
          <cell r="V164">
            <v>315859.25525179377</v>
          </cell>
          <cell r="AB164">
            <v>324081.79465161543</v>
          </cell>
        </row>
        <row r="165">
          <cell r="A165">
            <v>42968</v>
          </cell>
          <cell r="P165">
            <v>319689.12097868056</v>
          </cell>
          <cell r="V165">
            <v>322290.39089875616</v>
          </cell>
          <cell r="AB165">
            <v>328742.72978000657</v>
          </cell>
        </row>
        <row r="166">
          <cell r="A166">
            <v>42969</v>
          </cell>
          <cell r="P166">
            <v>324007.74181539722</v>
          </cell>
          <cell r="V166">
            <v>329379.79928849608</v>
          </cell>
          <cell r="AB166">
            <v>331445.88145220676</v>
          </cell>
        </row>
        <row r="167">
          <cell r="A167">
            <v>42970</v>
          </cell>
          <cell r="P167">
            <v>314310.64277255506</v>
          </cell>
          <cell r="V167">
            <v>321311.42098583165</v>
          </cell>
          <cell r="AB167">
            <v>320352.15441958059</v>
          </cell>
        </row>
        <row r="168">
          <cell r="A168">
            <v>42971</v>
          </cell>
          <cell r="P168">
            <v>329488.42008362891</v>
          </cell>
          <cell r="V168">
            <v>336289.99315750488</v>
          </cell>
          <cell r="AB168">
            <v>336251.05359967169</v>
          </cell>
        </row>
        <row r="169">
          <cell r="A169">
            <v>42972</v>
          </cell>
          <cell r="P169">
            <v>333780.78318920109</v>
          </cell>
          <cell r="V169">
            <v>340134.69556000881</v>
          </cell>
          <cell r="AB169">
            <v>341158.87776954717</v>
          </cell>
        </row>
        <row r="170">
          <cell r="A170">
            <v>42975</v>
          </cell>
          <cell r="P170">
            <v>329115.588524741</v>
          </cell>
          <cell r="V170">
            <v>334416.28652759606</v>
          </cell>
          <cell r="AB170">
            <v>337288.53713659896</v>
          </cell>
        </row>
        <row r="171">
          <cell r="A171">
            <v>42976</v>
          </cell>
          <cell r="P171">
            <v>334003.10094545566</v>
          </cell>
          <cell r="V171">
            <v>341836.01079721778</v>
          </cell>
          <cell r="AB171">
            <v>340852.66157372517</v>
          </cell>
        </row>
        <row r="172">
          <cell r="A172">
            <v>42977</v>
          </cell>
          <cell r="P172">
            <v>326819.54110500397</v>
          </cell>
          <cell r="V172">
            <v>335847.1276656632</v>
          </cell>
          <cell r="AB172">
            <v>332608.13265393925</v>
          </cell>
        </row>
        <row r="173">
          <cell r="A173">
            <v>42978</v>
          </cell>
          <cell r="P173">
            <v>340222.53267708351</v>
          </cell>
          <cell r="V173">
            <v>350646.76922459039</v>
          </cell>
          <cell r="AB173">
            <v>345831.46470011643</v>
          </cell>
        </row>
        <row r="174">
          <cell r="A174">
            <v>42979</v>
          </cell>
          <cell r="P174">
            <v>341136.89961014694</v>
          </cell>
          <cell r="V174">
            <v>354373.70753594872</v>
          </cell>
          <cell r="AB174">
            <v>345117.43673785613</v>
          </cell>
        </row>
        <row r="175">
          <cell r="A175">
            <v>42982</v>
          </cell>
          <cell r="P175">
            <v>351222.56259332504</v>
          </cell>
          <cell r="V175">
            <v>364061.10613863001</v>
          </cell>
          <cell r="AB175">
            <v>356030.63744351827</v>
          </cell>
        </row>
        <row r="176">
          <cell r="A176">
            <v>42983</v>
          </cell>
          <cell r="P176">
            <v>345736.01653962361</v>
          </cell>
          <cell r="V176">
            <v>356591.94573274819</v>
          </cell>
          <cell r="AB176">
            <v>351052.83739701344</v>
          </cell>
        </row>
        <row r="177">
          <cell r="A177">
            <v>42984</v>
          </cell>
          <cell r="P177">
            <v>342216.66760968452</v>
          </cell>
          <cell r="V177">
            <v>351819.82542721025</v>
          </cell>
          <cell r="AB177">
            <v>348029.9332375197</v>
          </cell>
        </row>
        <row r="178">
          <cell r="A178">
            <v>42985</v>
          </cell>
          <cell r="P178">
            <v>342457.69564486347</v>
          </cell>
          <cell r="V178">
            <v>352356.59444466524</v>
          </cell>
          <cell r="AB178">
            <v>348005.03353922302</v>
          </cell>
        </row>
        <row r="179">
          <cell r="A179">
            <v>42986</v>
          </cell>
          <cell r="P179">
            <v>332329.93326861545</v>
          </cell>
          <cell r="V179">
            <v>337873.0926538296</v>
          </cell>
          <cell r="AB179">
            <v>340261.50623140438</v>
          </cell>
        </row>
        <row r="180">
          <cell r="A180">
            <v>42989</v>
          </cell>
          <cell r="P180">
            <v>338030.30659188784</v>
          </cell>
          <cell r="V180">
            <v>346884.82655394857</v>
          </cell>
          <cell r="AB180">
            <v>344393.24577983993</v>
          </cell>
        </row>
        <row r="181">
          <cell r="A181">
            <v>42990</v>
          </cell>
          <cell r="P181">
            <v>333795.25179449457</v>
          </cell>
          <cell r="V181">
            <v>344665.49840905116</v>
          </cell>
          <cell r="AB181">
            <v>338590.9699549948</v>
          </cell>
        </row>
        <row r="182">
          <cell r="A182">
            <v>42991</v>
          </cell>
          <cell r="P182">
            <v>344207.68845734274</v>
          </cell>
          <cell r="V182">
            <v>354944.0594524598</v>
          </cell>
          <cell r="AB182">
            <v>349997.06394868303</v>
          </cell>
        </row>
        <row r="183">
          <cell r="A183">
            <v>42992</v>
          </cell>
          <cell r="P183">
            <v>330583.29449398635</v>
          </cell>
          <cell r="V183">
            <v>343577.11448604509</v>
          </cell>
          <cell r="AB183">
            <v>334336.03469496715</v>
          </cell>
        </row>
        <row r="184">
          <cell r="A184">
            <v>42993</v>
          </cell>
          <cell r="P184">
            <v>325169.264782121</v>
          </cell>
          <cell r="V184">
            <v>335790.3435341217</v>
          </cell>
          <cell r="AB184">
            <v>329938.71739885962</v>
          </cell>
        </row>
        <row r="185">
          <cell r="A185">
            <v>42996</v>
          </cell>
          <cell r="P185">
            <v>334041.33303083241</v>
          </cell>
          <cell r="V185">
            <v>345546.47940376186</v>
          </cell>
          <cell r="AB185">
            <v>338759.01675376785</v>
          </cell>
        </row>
        <row r="186">
          <cell r="A186">
            <v>42997</v>
          </cell>
          <cell r="P186">
            <v>340168.24587178201</v>
          </cell>
          <cell r="V186">
            <v>353026.69685130421</v>
          </cell>
          <cell r="AB186">
            <v>343984.48044623825</v>
          </cell>
        </row>
        <row r="187">
          <cell r="A187">
            <v>42998</v>
          </cell>
          <cell r="P187">
            <v>352911.39823580161</v>
          </cell>
          <cell r="V187">
            <v>368017.48567251221</v>
          </cell>
          <cell r="AB187">
            <v>355826.14376843185</v>
          </cell>
        </row>
        <row r="188">
          <cell r="A188">
            <v>42999</v>
          </cell>
          <cell r="P188">
            <v>348778.20074886031</v>
          </cell>
          <cell r="V188">
            <v>363702.589104696</v>
          </cell>
          <cell r="AB188">
            <v>351937.49366692366</v>
          </cell>
        </row>
        <row r="189">
          <cell r="A189">
            <v>43000</v>
          </cell>
          <cell r="P189">
            <v>342345.63278575439</v>
          </cell>
          <cell r="V189">
            <v>359110.77919685037</v>
          </cell>
          <cell r="AB189">
            <v>343736.30893786077</v>
          </cell>
        </row>
        <row r="190">
          <cell r="A190">
            <v>43003</v>
          </cell>
          <cell r="P190">
            <v>360122.44024385442</v>
          </cell>
          <cell r="V190">
            <v>375935.83502202912</v>
          </cell>
          <cell r="AB190">
            <v>363175.49164033885</v>
          </cell>
        </row>
        <row r="191">
          <cell r="A191">
            <v>43004</v>
          </cell>
          <cell r="P191">
            <v>351917.54128110461</v>
          </cell>
          <cell r="V191">
            <v>367304.64644199773</v>
          </cell>
          <cell r="AB191">
            <v>354946.33935566433</v>
          </cell>
        </row>
        <row r="192">
          <cell r="A192">
            <v>43005</v>
          </cell>
          <cell r="P192">
            <v>356523.9230674397</v>
          </cell>
          <cell r="V192">
            <v>373797.70753151755</v>
          </cell>
          <cell r="AB192">
            <v>358647.34095680621</v>
          </cell>
        </row>
        <row r="193">
          <cell r="A193">
            <v>43006</v>
          </cell>
          <cell r="P193">
            <v>338604.94086118945</v>
          </cell>
          <cell r="V193">
            <v>352464.59938696364</v>
          </cell>
          <cell r="AB193">
            <v>342265.15457064542</v>
          </cell>
        </row>
        <row r="194">
          <cell r="A194">
            <v>43007</v>
          </cell>
          <cell r="P194">
            <v>357010.15004955459</v>
          </cell>
          <cell r="V194">
            <v>373823.05531809648</v>
          </cell>
          <cell r="AB194">
            <v>359405.39103854203</v>
          </cell>
        </row>
        <row r="195">
          <cell r="A195">
            <v>43010</v>
          </cell>
          <cell r="P195">
            <v>352238.38883275876</v>
          </cell>
          <cell r="V195">
            <v>370156.2440462581</v>
          </cell>
          <cell r="AB195">
            <v>353453.00788128062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5"/>
  <sheetViews>
    <sheetView zoomScale="76" workbookViewId="0">
      <selection activeCell="C2" sqref="C2:C195"/>
    </sheetView>
  </sheetViews>
  <sheetFormatPr defaultRowHeight="14.4" x14ac:dyDescent="0.3"/>
  <sheetData>
    <row r="1" spans="1:27" x14ac:dyDescent="0.3">
      <c r="A1" t="s">
        <v>2</v>
      </c>
      <c r="N1" t="s">
        <v>3</v>
      </c>
      <c r="V1" t="s">
        <v>19</v>
      </c>
      <c r="W1" t="s">
        <v>7</v>
      </c>
      <c r="X1" t="s">
        <v>5</v>
      </c>
      <c r="Y1" t="s">
        <v>20</v>
      </c>
      <c r="Z1" t="s">
        <v>9</v>
      </c>
      <c r="AA1" t="s">
        <v>6</v>
      </c>
    </row>
    <row r="2" spans="1:27" x14ac:dyDescent="0.3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0</v>
      </c>
      <c r="J2" t="s">
        <v>12</v>
      </c>
      <c r="K2" t="s">
        <v>13</v>
      </c>
      <c r="L2" t="s">
        <v>14</v>
      </c>
      <c r="N2" t="s">
        <v>15</v>
      </c>
      <c r="P2" t="s">
        <v>16</v>
      </c>
      <c r="R2" t="s">
        <v>17</v>
      </c>
      <c r="V2" t="s">
        <v>7</v>
      </c>
      <c r="W2">
        <v>1</v>
      </c>
      <c r="X2">
        <f>CORREL($B$7:$B$195,$D$7:$D$195)</f>
        <v>0.14359855073889499</v>
      </c>
      <c r="Y2">
        <f>CORREL($E$7:$E$195,$D$7:$D$195)</f>
        <v>8.9996084289640621E-2</v>
      </c>
      <c r="Z2">
        <f>CORREL($F$7:$F$195,$D$7:$D$195)</f>
        <v>-4.5041818268097979E-2</v>
      </c>
      <c r="AA2">
        <f>CORREL($C$7:$C$195,$D$7:$D$195)</f>
        <v>2.7375924091681193E-2</v>
      </c>
    </row>
    <row r="3" spans="1:27" x14ac:dyDescent="0.3">
      <c r="A3">
        <v>-0.12111486470709409</v>
      </c>
      <c r="B3">
        <v>1.9413275903404197</v>
      </c>
      <c r="C3">
        <v>0.21773772916300957</v>
      </c>
      <c r="D3">
        <v>2.3270369259960368</v>
      </c>
      <c r="E3">
        <v>0.76239110124858545</v>
      </c>
      <c r="F3">
        <v>0.33433258959256618</v>
      </c>
      <c r="G3">
        <v>0.33433258959256618</v>
      </c>
      <c r="H3">
        <v>-8.3788970906269591E-2</v>
      </c>
      <c r="I3">
        <v>0.15219703526192152</v>
      </c>
      <c r="J3">
        <v>9.0245810653790948E-2</v>
      </c>
      <c r="K3">
        <v>0.18443550275956572</v>
      </c>
      <c r="L3">
        <v>-2.9715391655709824E-2</v>
      </c>
      <c r="V3" t="s">
        <v>5</v>
      </c>
      <c r="W3">
        <f>CORREL($B$7:$B$195,$D$7:$D$195)</f>
        <v>0.14359855073889499</v>
      </c>
      <c r="X3">
        <f>1</f>
        <v>1</v>
      </c>
      <c r="Y3">
        <f>CORREL($E$7:$E$195,$B$7:$B$195)</f>
        <v>0.21362548936063475</v>
      </c>
      <c r="Z3">
        <f>CORREL($F$7:$F$195,$B$7:$B$195)</f>
        <v>-1.6957487856044877E-3</v>
      </c>
      <c r="AA3">
        <f>CORREL($C$7:$C$195,$B$7:$B$195)</f>
        <v>0.43882061530244371</v>
      </c>
    </row>
    <row r="4" spans="1:27" x14ac:dyDescent="0.3">
      <c r="A4">
        <v>0.57169222476712822</v>
      </c>
      <c r="B4">
        <v>0.88599867943728094</v>
      </c>
      <c r="C4">
        <v>0.65942276785541398</v>
      </c>
      <c r="D4">
        <v>0.75067627747221</v>
      </c>
      <c r="E4">
        <v>0.78135462728095484</v>
      </c>
      <c r="F4">
        <v>0.67492106560346998</v>
      </c>
      <c r="G4">
        <v>0.67492106560346998</v>
      </c>
      <c r="H4">
        <v>0.24419323684726071</v>
      </c>
      <c r="I4">
        <v>0.2224412883376399</v>
      </c>
      <c r="J4">
        <v>0.59169720110923252</v>
      </c>
      <c r="K4">
        <v>0.72283623750759518</v>
      </c>
      <c r="L4">
        <v>0.25772666020578094</v>
      </c>
      <c r="V4" t="s">
        <v>8</v>
      </c>
      <c r="W4">
        <f>CORREL($E$7:$E$195,$D$7:$D$195)</f>
        <v>8.9996084289640621E-2</v>
      </c>
      <c r="X4">
        <f>CORREL($B$7:$B$195,$E$7:$E$195)</f>
        <v>0.21362548936063475</v>
      </c>
      <c r="Y4">
        <v>1</v>
      </c>
      <c r="Z4">
        <f>CORREL($F$7:$F$195,$E$7:$E$195)</f>
        <v>-1.8078447651063725E-2</v>
      </c>
      <c r="AA4">
        <f>CORREL($C$7:$C$195,$E$7:$E$195)</f>
        <v>0.24944560162250579</v>
      </c>
    </row>
    <row r="5" spans="1:27" x14ac:dyDescent="0.3">
      <c r="N5" t="s">
        <v>4</v>
      </c>
      <c r="O5">
        <v>-0.12111486470709409</v>
      </c>
      <c r="P5" t="s">
        <v>7</v>
      </c>
      <c r="Q5">
        <v>2.3270369259960368</v>
      </c>
      <c r="R5" t="s">
        <v>7</v>
      </c>
      <c r="S5">
        <v>2.3270369259960368</v>
      </c>
      <c r="V5" t="s">
        <v>9</v>
      </c>
      <c r="W5">
        <f>CORREL($F$7:$F$195,$D$7:$D$195)</f>
        <v>-4.5041818268097979E-2</v>
      </c>
      <c r="X5">
        <f>CORREL($B$7:$B$195,$F$7:$F$195)</f>
        <v>-1.6957487856044877E-3</v>
      </c>
      <c r="Y5">
        <f>CORREL($E$7:$E$195,$F$7:$F$195)</f>
        <v>-1.8078447651063725E-2</v>
      </c>
      <c r="Z5">
        <v>1</v>
      </c>
      <c r="AA5">
        <f>CORREL($C$7:$C$195,$F$7:$F$195)</f>
        <v>3.0621190689545923E-3</v>
      </c>
    </row>
    <row r="6" spans="1:27" x14ac:dyDescent="0.3">
      <c r="A6" t="s">
        <v>1</v>
      </c>
      <c r="N6" t="s">
        <v>5</v>
      </c>
      <c r="O6">
        <v>1.9413275903404197</v>
      </c>
      <c r="P6" t="s">
        <v>5</v>
      </c>
      <c r="Q6">
        <v>1.9413275903404197</v>
      </c>
      <c r="R6" t="s">
        <v>5</v>
      </c>
      <c r="S6">
        <v>1.9413275903404197</v>
      </c>
      <c r="V6" t="s">
        <v>6</v>
      </c>
      <c r="W6">
        <f>CORREL($C$7:$C$195,$D$7:$D$195)</f>
        <v>2.7375924091681193E-2</v>
      </c>
      <c r="X6">
        <f>CORREL($B$7:$B$195,$C$7:$C$195)</f>
        <v>0.43882061530244371</v>
      </c>
      <c r="Y6">
        <f>CORREL($E$7:$E$195,$C$7:$C$195)</f>
        <v>0.24944560162250579</v>
      </c>
      <c r="Z6">
        <f>CORREL($F$7:$F$195,$C$7:$C$195)</f>
        <v>3.0621190689545923E-3</v>
      </c>
      <c r="AA6">
        <f>CORREL($C$7:$C$195,$C$7:$C$195)</f>
        <v>1.0000000000000002</v>
      </c>
    </row>
    <row r="7" spans="1:27" x14ac:dyDescent="0.3">
      <c r="A7">
        <v>1.6650808753568148E-2</v>
      </c>
      <c r="B7">
        <v>-2.6553106212424904E-2</v>
      </c>
      <c r="C7">
        <v>-3.2866588875923856E-2</v>
      </c>
      <c r="D7">
        <v>1.6277195809830863E-2</v>
      </c>
      <c r="E7">
        <v>3.160149973219057E-2</v>
      </c>
      <c r="F7">
        <v>-1.8718094157685827E-2</v>
      </c>
      <c r="G7">
        <v>-1.8718094157685827E-2</v>
      </c>
      <c r="H7">
        <v>3.1545454545454543E-2</v>
      </c>
      <c r="I7">
        <v>1.0351966873706004E-2</v>
      </c>
      <c r="J7">
        <v>-1.3953488372093023E-2</v>
      </c>
      <c r="K7">
        <v>-9.8684210526315888E-3</v>
      </c>
      <c r="L7">
        <v>3.166397415185785E-2</v>
      </c>
      <c r="N7" t="s">
        <v>6</v>
      </c>
      <c r="O7">
        <v>0.21773772916300957</v>
      </c>
      <c r="P7" t="s">
        <v>8</v>
      </c>
      <c r="Q7">
        <v>0.76239110124858545</v>
      </c>
      <c r="R7" t="s">
        <v>8</v>
      </c>
      <c r="S7">
        <v>0.76239110124858545</v>
      </c>
    </row>
    <row r="8" spans="1:27" x14ac:dyDescent="0.3">
      <c r="A8">
        <v>-4.3385253024934879E-2</v>
      </c>
      <c r="B8">
        <v>3.6541430777148783E-2</v>
      </c>
      <c r="C8">
        <v>-4.7255177960989228E-2</v>
      </c>
      <c r="D8">
        <v>1.3320647002854366E-2</v>
      </c>
      <c r="E8">
        <v>-1.1768778123918361E-2</v>
      </c>
      <c r="F8">
        <v>2.2080924855491291E-2</v>
      </c>
      <c r="G8">
        <v>2.2080924855491291E-2</v>
      </c>
      <c r="H8">
        <v>-1.11923856525954E-2</v>
      </c>
      <c r="I8">
        <v>4.2691256830601088E-3</v>
      </c>
      <c r="J8">
        <v>5.1886792452830191E-2</v>
      </c>
      <c r="K8">
        <v>1.3289036544850511E-2</v>
      </c>
      <c r="L8">
        <v>-4.0714062010647981E-3</v>
      </c>
      <c r="N8" t="s">
        <v>7</v>
      </c>
      <c r="O8">
        <v>2.3270369259960368</v>
      </c>
      <c r="P8" t="s">
        <v>9</v>
      </c>
      <c r="Q8">
        <v>0.33433258959256618</v>
      </c>
      <c r="R8" t="s">
        <v>9</v>
      </c>
      <c r="S8">
        <v>0.33433258959256618</v>
      </c>
    </row>
    <row r="9" spans="1:27" x14ac:dyDescent="0.3">
      <c r="A9">
        <v>-3.927323549965063E-2</v>
      </c>
      <c r="B9">
        <v>0.13869579609400853</v>
      </c>
      <c r="C9">
        <v>7.8514140987758524E-2</v>
      </c>
      <c r="D9">
        <v>-4.0688575899843531E-2</v>
      </c>
      <c r="E9">
        <v>-1.6637478108581356E-2</v>
      </c>
      <c r="F9">
        <v>-6.017418844022162E-2</v>
      </c>
      <c r="G9">
        <v>-6.017418844022162E-2</v>
      </c>
      <c r="H9">
        <v>-3.074866310160428E-2</v>
      </c>
      <c r="I9">
        <v>9.6922292127188097E-3</v>
      </c>
      <c r="J9">
        <v>4.4843049327354259E-3</v>
      </c>
      <c r="K9">
        <v>-6.5573770491803339E-3</v>
      </c>
      <c r="L9">
        <v>-6.4465408805032022E-3</v>
      </c>
      <c r="N9" t="s">
        <v>8</v>
      </c>
      <c r="O9">
        <v>0.76239110124858545</v>
      </c>
      <c r="P9" t="s">
        <v>10</v>
      </c>
      <c r="Q9">
        <v>0.33433258959256618</v>
      </c>
      <c r="R9" t="s">
        <v>6</v>
      </c>
      <c r="S9">
        <v>0.21773772916300957</v>
      </c>
      <c r="V9" t="s">
        <v>21</v>
      </c>
    </row>
    <row r="10" spans="1:27" x14ac:dyDescent="0.3">
      <c r="A10">
        <v>-2.982251963922021E-2</v>
      </c>
      <c r="B10">
        <v>0.1155523255813954</v>
      </c>
      <c r="C10">
        <v>4.6966731898238717E-2</v>
      </c>
      <c r="D10">
        <v>4.5676998368678584E-2</v>
      </c>
      <c r="E10">
        <v>-6.2333036509349023E-3</v>
      </c>
      <c r="F10">
        <v>-3.7188590684799655E-2</v>
      </c>
      <c r="G10">
        <v>-3.7188590684799655E-2</v>
      </c>
      <c r="H10">
        <v>2.2988505747126436E-3</v>
      </c>
      <c r="I10">
        <v>-6.0626473560119725E-3</v>
      </c>
      <c r="J10">
        <v>-1.7857142857142856E-2</v>
      </c>
      <c r="K10">
        <v>0</v>
      </c>
      <c r="L10">
        <v>3.0068048741890307E-3</v>
      </c>
      <c r="N10" t="s">
        <v>9</v>
      </c>
      <c r="O10">
        <v>0.33433258959256618</v>
      </c>
      <c r="P10" t="s">
        <v>6</v>
      </c>
      <c r="Q10">
        <v>0.21773772916300957</v>
      </c>
      <c r="W10" t="s">
        <v>22</v>
      </c>
      <c r="X10" t="s">
        <v>23</v>
      </c>
      <c r="Y10" t="s">
        <v>24</v>
      </c>
    </row>
    <row r="11" spans="1:27" x14ac:dyDescent="0.3">
      <c r="A11">
        <v>6.0878692457639862E-2</v>
      </c>
      <c r="B11">
        <v>3.2312703583061944E-2</v>
      </c>
      <c r="C11">
        <v>-5.7009345794392471E-2</v>
      </c>
      <c r="D11">
        <v>9.8283931357254481E-2</v>
      </c>
      <c r="E11">
        <v>5.4659498207885251E-2</v>
      </c>
      <c r="F11">
        <v>-1.0374999999999978E-2</v>
      </c>
      <c r="G11">
        <v>-1.0374999999999978E-2</v>
      </c>
      <c r="H11">
        <v>-7.4311926605504586E-3</v>
      </c>
      <c r="I11">
        <v>1.8637749915281412E-3</v>
      </c>
      <c r="J11">
        <v>0</v>
      </c>
      <c r="K11">
        <v>0</v>
      </c>
      <c r="L11">
        <v>-1.2306721363206076E-2</v>
      </c>
      <c r="N11" t="s">
        <v>10</v>
      </c>
      <c r="O11">
        <v>0.33433258959256618</v>
      </c>
      <c r="P11" t="s">
        <v>13</v>
      </c>
      <c r="Q11">
        <v>0.18443550275956572</v>
      </c>
      <c r="V11" t="s">
        <v>7</v>
      </c>
      <c r="W11">
        <v>1</v>
      </c>
      <c r="X11">
        <f>S5</f>
        <v>2.3270369259960368</v>
      </c>
      <c r="Y11" s="7">
        <f>D4</f>
        <v>0.75067627747221</v>
      </c>
    </row>
    <row r="12" spans="1:27" x14ac:dyDescent="0.3">
      <c r="A12">
        <v>-1.7597173144876389E-2</v>
      </c>
      <c r="B12">
        <v>4.1272245361605397E-2</v>
      </c>
      <c r="C12">
        <v>1.5460852329038533E-2</v>
      </c>
      <c r="D12">
        <v>-1.4204545454546665E-3</v>
      </c>
      <c r="E12">
        <v>-3.2115548003398518E-2</v>
      </c>
      <c r="F12">
        <v>-3.6251105216622517E-2</v>
      </c>
      <c r="G12">
        <v>-3.6251105216622517E-2</v>
      </c>
      <c r="H12">
        <v>-2.634254552176726E-2</v>
      </c>
      <c r="I12">
        <v>2.4014882462371125E-2</v>
      </c>
      <c r="J12">
        <v>0</v>
      </c>
      <c r="K12">
        <v>0</v>
      </c>
      <c r="L12">
        <v>4.7923322683707888E-4</v>
      </c>
      <c r="N12" t="s">
        <v>11</v>
      </c>
      <c r="O12">
        <v>-8.3788970906269591E-2</v>
      </c>
      <c r="P12" t="s">
        <v>0</v>
      </c>
      <c r="Q12">
        <v>0.15219703526192152</v>
      </c>
      <c r="V12" t="s">
        <v>5</v>
      </c>
      <c r="W12">
        <v>2</v>
      </c>
      <c r="X12">
        <f>S6</f>
        <v>1.9413275903404197</v>
      </c>
      <c r="Y12" s="7">
        <f>B4</f>
        <v>0.88599867943728094</v>
      </c>
    </row>
    <row r="13" spans="1:27" x14ac:dyDescent="0.3">
      <c r="A13">
        <v>-1.8703690381986255E-3</v>
      </c>
      <c r="B13">
        <v>1.454545454545458E-2</v>
      </c>
      <c r="C13">
        <v>9.5647081788015221E-3</v>
      </c>
      <c r="D13">
        <v>2.8449502133713065E-3</v>
      </c>
      <c r="E13">
        <v>-3.6867977528089726E-3</v>
      </c>
      <c r="F13">
        <v>0.14285714285714293</v>
      </c>
      <c r="G13">
        <v>0.14285714285714293</v>
      </c>
      <c r="H13">
        <v>-5.0692994114296563E-2</v>
      </c>
      <c r="I13">
        <v>3.63336085879446E-3</v>
      </c>
      <c r="J13">
        <v>1.8181818181818181E-2</v>
      </c>
      <c r="K13">
        <v>0</v>
      </c>
      <c r="L13">
        <v>-4.7900367236150624E-4</v>
      </c>
      <c r="N13" t="s">
        <v>0</v>
      </c>
      <c r="O13">
        <v>0.15219703526192152</v>
      </c>
      <c r="P13" t="s">
        <v>12</v>
      </c>
      <c r="Q13">
        <v>9.0245810653790948E-2</v>
      </c>
      <c r="V13" t="s">
        <v>8</v>
      </c>
      <c r="W13">
        <v>3</v>
      </c>
      <c r="X13">
        <f>S7</f>
        <v>0.76239110124858545</v>
      </c>
      <c r="Y13" s="7">
        <f>E4</f>
        <v>0.78135462728095484</v>
      </c>
    </row>
    <row r="14" spans="1:27" x14ac:dyDescent="0.3">
      <c r="A14">
        <v>6.7747747747747581E-3</v>
      </c>
      <c r="B14">
        <v>-1.0394265232974964E-2</v>
      </c>
      <c r="C14">
        <v>-2.5135344160865324E-3</v>
      </c>
      <c r="D14">
        <v>-2.6808510638297881E-2</v>
      </c>
      <c r="E14">
        <v>-3.1718061674009231E-3</v>
      </c>
      <c r="F14">
        <v>2.1788990825687974E-2</v>
      </c>
      <c r="G14">
        <v>2.1788990825687974E-2</v>
      </c>
      <c r="H14">
        <v>-1.2E-2</v>
      </c>
      <c r="I14">
        <v>1.9746585486258542E-3</v>
      </c>
      <c r="J14">
        <v>-1.7857142857142856E-2</v>
      </c>
      <c r="K14">
        <v>0</v>
      </c>
      <c r="L14">
        <v>1.9169329073482019E-3</v>
      </c>
      <c r="N14" t="s">
        <v>12</v>
      </c>
      <c r="O14">
        <v>9.0245810653790948E-2</v>
      </c>
      <c r="P14" t="s">
        <v>14</v>
      </c>
      <c r="Q14">
        <v>-2.9715391655709824E-2</v>
      </c>
      <c r="V14" t="s">
        <v>9</v>
      </c>
      <c r="W14">
        <v>4</v>
      </c>
      <c r="X14">
        <f>S8</f>
        <v>0.33433258959256618</v>
      </c>
      <c r="Y14" s="7">
        <f>F4</f>
        <v>0.67492106560346998</v>
      </c>
    </row>
    <row r="15" spans="1:27" x14ac:dyDescent="0.3">
      <c r="A15">
        <v>-1.768201016536616E-2</v>
      </c>
      <c r="B15">
        <v>1.7143547024025131E-2</v>
      </c>
      <c r="C15">
        <v>-1.1436324869160755E-2</v>
      </c>
      <c r="D15">
        <v>1.5886896953796872E-2</v>
      </c>
      <c r="E15">
        <v>-2.121265688527451E-3</v>
      </c>
      <c r="F15">
        <v>-1.1896745230078431E-2</v>
      </c>
      <c r="G15">
        <v>-1.1896745230078431E-2</v>
      </c>
      <c r="H15">
        <v>-2.4291497975708502E-2</v>
      </c>
      <c r="I15">
        <v>5.0911479717523781E-3</v>
      </c>
      <c r="J15">
        <v>-3.6363636363636362E-2</v>
      </c>
      <c r="K15">
        <v>0</v>
      </c>
      <c r="L15">
        <v>1.5943877551020634E-3</v>
      </c>
      <c r="N15" t="s">
        <v>13</v>
      </c>
      <c r="O15">
        <v>0.18443550275956572</v>
      </c>
      <c r="P15" t="s">
        <v>11</v>
      </c>
      <c r="Q15">
        <v>-8.3788970906269591E-2</v>
      </c>
      <c r="V15" t="s">
        <v>6</v>
      </c>
      <c r="W15">
        <v>5</v>
      </c>
      <c r="X15">
        <f>S9</f>
        <v>0.21773772916300957</v>
      </c>
      <c r="Y15" s="7">
        <f>C4</f>
        <v>0.65942276785541398</v>
      </c>
    </row>
    <row r="16" spans="1:27" x14ac:dyDescent="0.3">
      <c r="A16">
        <v>6.9231890394986159E-2</v>
      </c>
      <c r="B16">
        <v>-6.5875370919881271E-2</v>
      </c>
      <c r="C16">
        <v>-1.7254901960784365E-2</v>
      </c>
      <c r="D16">
        <v>-2.912482065997132E-2</v>
      </c>
      <c r="E16">
        <v>-7.9716563330379953E-3</v>
      </c>
      <c r="F16">
        <v>-3.9073148568832483E-2</v>
      </c>
      <c r="G16">
        <v>-3.9073148568832483E-2</v>
      </c>
      <c r="H16">
        <v>1.970954356846473E-2</v>
      </c>
      <c r="I16">
        <v>1.3071895424835859E-3</v>
      </c>
      <c r="J16">
        <v>5.6603773584905662E-2</v>
      </c>
      <c r="K16">
        <v>-3.3003300330033034E-3</v>
      </c>
      <c r="L16">
        <v>-1.7510347023240915E-3</v>
      </c>
      <c r="N16" t="s">
        <v>14</v>
      </c>
      <c r="O16">
        <v>-2.9715391655709824E-2</v>
      </c>
      <c r="P16" t="s">
        <v>4</v>
      </c>
      <c r="Q16">
        <v>-0.12111486470709409</v>
      </c>
      <c r="V16" t="s">
        <v>25</v>
      </c>
      <c r="W16">
        <f>W3</f>
        <v>0.14359855073889499</v>
      </c>
    </row>
    <row r="17" spans="1:23" x14ac:dyDescent="0.3">
      <c r="A17">
        <v>-1.0632497273718663E-2</v>
      </c>
      <c r="B17">
        <v>5.463786531130873E-2</v>
      </c>
      <c r="C17">
        <v>-7.2625698324022367E-2</v>
      </c>
      <c r="D17">
        <v>-9.9009900990099254E-3</v>
      </c>
      <c r="E17">
        <v>-1.0714285714285723E-2</v>
      </c>
      <c r="F17">
        <v>4.2316784869976511E-2</v>
      </c>
      <c r="G17">
        <v>4.2316784869976511E-2</v>
      </c>
      <c r="H17">
        <v>-5.0864699898270599E-4</v>
      </c>
      <c r="I17">
        <v>-1.9582245430808287E-3</v>
      </c>
      <c r="J17">
        <v>0</v>
      </c>
      <c r="K17">
        <v>0.11920529801324514</v>
      </c>
      <c r="L17">
        <v>-4.7839260086111344E-3</v>
      </c>
      <c r="V17" t="s">
        <v>26</v>
      </c>
      <c r="W17">
        <f>W4</f>
        <v>8.9996084289640621E-2</v>
      </c>
    </row>
    <row r="18" spans="1:23" x14ac:dyDescent="0.3">
      <c r="A18">
        <v>8.6800771562413268E-3</v>
      </c>
      <c r="B18">
        <v>-4.2168674698795178E-2</v>
      </c>
      <c r="C18">
        <v>3.2702237521514702E-2</v>
      </c>
      <c r="D18">
        <v>0.13477611940298509</v>
      </c>
      <c r="E18">
        <v>1.9314079422382547E-2</v>
      </c>
      <c r="F18">
        <v>-1.4742572011794186E-2</v>
      </c>
      <c r="G18">
        <v>-1.4742572011794186E-2</v>
      </c>
      <c r="H18">
        <v>-1.3231552162849873E-2</v>
      </c>
      <c r="I18">
        <v>-9.8103335513411165E-4</v>
      </c>
      <c r="J18">
        <v>-5.8035714285714288E-2</v>
      </c>
      <c r="K18">
        <v>-1.1834319526627229E-2</v>
      </c>
      <c r="L18">
        <v>-2.7239224483255023E-3</v>
      </c>
      <c r="V18" t="s">
        <v>27</v>
      </c>
      <c r="W18">
        <f>W5</f>
        <v>-4.5041818268097979E-2</v>
      </c>
    </row>
    <row r="19" spans="1:23" x14ac:dyDescent="0.3">
      <c r="A19">
        <v>1.6527796749078106E-2</v>
      </c>
      <c r="B19">
        <v>9.8113207547169956E-3</v>
      </c>
      <c r="C19">
        <v>-1.8750000000000711E-3</v>
      </c>
      <c r="D19">
        <v>5.9055635933184199E-2</v>
      </c>
      <c r="E19">
        <v>-4.0729590933238332E-3</v>
      </c>
      <c r="F19">
        <v>1.2661141804788149E-3</v>
      </c>
      <c r="G19">
        <v>1.2661141804788149E-3</v>
      </c>
      <c r="H19">
        <v>1.0830324909747292E-2</v>
      </c>
      <c r="I19">
        <v>2.4713584288052412E-2</v>
      </c>
      <c r="J19">
        <v>6.6350710900473939E-2</v>
      </c>
      <c r="K19">
        <v>-1.1976047904191626E-2</v>
      </c>
      <c r="L19">
        <v>9.8007712082262121E-3</v>
      </c>
      <c r="V19" t="s">
        <v>31</v>
      </c>
      <c r="W19">
        <f>W6</f>
        <v>2.7375924091681193E-2</v>
      </c>
    </row>
    <row r="20" spans="1:23" x14ac:dyDescent="0.3">
      <c r="A20">
        <v>2.2171459285137336E-3</v>
      </c>
      <c r="B20">
        <v>-2.9895366218236245E-2</v>
      </c>
      <c r="C20">
        <v>-2.8386558129826749E-2</v>
      </c>
      <c r="D20">
        <v>1.2170889220069599E-2</v>
      </c>
      <c r="E20">
        <v>-4.267425320056824E-3</v>
      </c>
      <c r="F20">
        <v>-2.9543625704103842E-2</v>
      </c>
      <c r="G20">
        <v>-2.9543625704103842E-2</v>
      </c>
      <c r="H20">
        <v>-7.1428571428571426E-3</v>
      </c>
      <c r="I20">
        <v>2.3957834211787255E-2</v>
      </c>
      <c r="J20">
        <v>-4.4444444444444444E-3</v>
      </c>
      <c r="K20">
        <v>-6.0606060606060658E-3</v>
      </c>
      <c r="L20">
        <v>8.7509944311853164E-3</v>
      </c>
      <c r="V20" t="s">
        <v>28</v>
      </c>
      <c r="W20">
        <f>X4</f>
        <v>0.21362548936063475</v>
      </c>
    </row>
    <row r="21" spans="1:23" x14ac:dyDescent="0.3">
      <c r="A21">
        <v>-6.6836495273848634E-2</v>
      </c>
      <c r="B21">
        <v>-9.3348741653826353E-2</v>
      </c>
      <c r="C21">
        <v>-3.6949516648764745E-2</v>
      </c>
      <c r="D21">
        <v>1.1042944785276143E-2</v>
      </c>
      <c r="E21">
        <v>-8.9285714285724268E-4</v>
      </c>
      <c r="F21">
        <v>-6.8941009239516793E-2</v>
      </c>
      <c r="G21">
        <v>-6.8941009239516793E-2</v>
      </c>
      <c r="H21">
        <v>-3.6998972250770813E-3</v>
      </c>
      <c r="I21">
        <v>-2.1213539229449418E-2</v>
      </c>
      <c r="J21">
        <v>-1.7857142857142856E-2</v>
      </c>
      <c r="K21">
        <v>-4.2682926829268331E-2</v>
      </c>
      <c r="L21">
        <v>-1.4668769716088324E-2</v>
      </c>
      <c r="V21" t="s">
        <v>29</v>
      </c>
      <c r="W21">
        <f>X5</f>
        <v>-1.6957487856044877E-3</v>
      </c>
    </row>
    <row r="22" spans="1:23" x14ac:dyDescent="0.3">
      <c r="A22">
        <v>-0.1091235632183907</v>
      </c>
      <c r="B22">
        <v>-0.13496671859509987</v>
      </c>
      <c r="C22">
        <v>-0.12647780504126704</v>
      </c>
      <c r="D22">
        <v>-2.1844660194174893E-2</v>
      </c>
      <c r="E22">
        <v>-5.9517426273458442E-2</v>
      </c>
      <c r="F22">
        <v>-0.10496183206106871</v>
      </c>
      <c r="G22">
        <v>-0.10496183206106871</v>
      </c>
      <c r="H22">
        <v>-4.1262636682484012E-4</v>
      </c>
      <c r="I22">
        <v>6.3745019920318727E-3</v>
      </c>
      <c r="J22">
        <v>2.7272727272727271E-2</v>
      </c>
      <c r="K22">
        <v>-1.2738853503184724E-2</v>
      </c>
      <c r="L22">
        <v>4.6422282695693798E-3</v>
      </c>
      <c r="V22" t="s">
        <v>32</v>
      </c>
      <c r="W22">
        <f>X6</f>
        <v>0.43882061530244371</v>
      </c>
    </row>
    <row r="23" spans="1:23" x14ac:dyDescent="0.3">
      <c r="A23">
        <v>-4.3625514071445937E-2</v>
      </c>
      <c r="B23">
        <v>-0.22576948264571053</v>
      </c>
      <c r="C23">
        <v>-0.18386108273748714</v>
      </c>
      <c r="D23">
        <v>-3.2258064516128962E-2</v>
      </c>
      <c r="E23">
        <v>-3.5347776510832291E-2</v>
      </c>
      <c r="F23">
        <v>0.10063965884861426</v>
      </c>
      <c r="G23">
        <v>0.10063965884861426</v>
      </c>
      <c r="H23">
        <v>-6.7079463364293082E-3</v>
      </c>
      <c r="I23">
        <v>-1.66270783847981E-2</v>
      </c>
      <c r="J23">
        <v>-8.8495575221238937E-3</v>
      </c>
      <c r="K23">
        <v>-9.6774193548387188E-3</v>
      </c>
      <c r="L23">
        <v>1.3065646908859151E-2</v>
      </c>
      <c r="V23" t="s">
        <v>30</v>
      </c>
      <c r="W23">
        <f>Y5</f>
        <v>-1.8078447651063725E-2</v>
      </c>
    </row>
    <row r="24" spans="1:23" x14ac:dyDescent="0.3">
      <c r="A24">
        <v>5.1517706576728495E-2</v>
      </c>
      <c r="B24">
        <v>0.16620850074011417</v>
      </c>
      <c r="C24">
        <v>7.6658322903629408E-2</v>
      </c>
      <c r="D24">
        <v>4.9743589743589688E-2</v>
      </c>
      <c r="E24">
        <v>7.0133963750984948E-2</v>
      </c>
      <c r="F24">
        <v>-0.10499806276636973</v>
      </c>
      <c r="G24">
        <v>-0.10499806276636973</v>
      </c>
      <c r="H24">
        <v>4.1038961038961042E-2</v>
      </c>
      <c r="I24">
        <v>2.1578099838969366E-2</v>
      </c>
      <c r="J24">
        <v>-1.7857142857142856E-2</v>
      </c>
      <c r="K24">
        <v>5.2117263843648252E-2</v>
      </c>
      <c r="L24">
        <v>2.8468071720666913E-2</v>
      </c>
      <c r="V24" t="s">
        <v>33</v>
      </c>
      <c r="W24">
        <f>Y6</f>
        <v>0.24944560162250579</v>
      </c>
    </row>
    <row r="25" spans="1:23" x14ac:dyDescent="0.3">
      <c r="A25">
        <v>6.6073290032876236E-2</v>
      </c>
      <c r="B25">
        <v>-2.3572076155938298E-2</v>
      </c>
      <c r="C25">
        <v>6.5387968613775077E-2</v>
      </c>
      <c r="D25">
        <v>-6.1064973131411829E-3</v>
      </c>
      <c r="E25">
        <v>4.5655375552282641E-2</v>
      </c>
      <c r="F25">
        <v>1.2987012987013069E-2</v>
      </c>
      <c r="G25">
        <v>1.2987012987013069E-2</v>
      </c>
      <c r="H25">
        <v>-1.1976047904191617E-2</v>
      </c>
      <c r="I25">
        <v>7.0933165195460283E-3</v>
      </c>
      <c r="J25">
        <v>-3.1818181818181815E-2</v>
      </c>
      <c r="K25">
        <v>-2.7863777089783305E-2</v>
      </c>
      <c r="L25">
        <v>-5.1995717999694666E-3</v>
      </c>
      <c r="V25" t="s">
        <v>34</v>
      </c>
      <c r="W25">
        <f>Z6</f>
        <v>3.0621190689545923E-3</v>
      </c>
    </row>
    <row r="26" spans="1:23" x14ac:dyDescent="0.3">
      <c r="A26">
        <v>3.3997743512598801E-2</v>
      </c>
      <c r="B26">
        <v>4.0297121634169021E-2</v>
      </c>
      <c r="C26">
        <v>1.936715766503003E-2</v>
      </c>
      <c r="D26">
        <v>6.5126566724010961E-3</v>
      </c>
      <c r="E26">
        <v>-8.9788732394366095E-3</v>
      </c>
      <c r="F26">
        <v>7.1225071225067174E-4</v>
      </c>
      <c r="G26">
        <v>7.1225071225067174E-4</v>
      </c>
      <c r="H26">
        <v>-2.7777777777777776E-2</v>
      </c>
      <c r="I26">
        <v>-7.8259508530286435E-4</v>
      </c>
      <c r="J26">
        <v>9.3896713615023476E-3</v>
      </c>
      <c r="K26">
        <v>-6.3694267515923622E-3</v>
      </c>
      <c r="L26">
        <v>-9.0699461952344872E-3</v>
      </c>
    </row>
    <row r="27" spans="1:23" x14ac:dyDescent="0.3">
      <c r="A27">
        <v>-2.524187095366261E-2</v>
      </c>
      <c r="B27">
        <v>-4.6769011067475982E-2</v>
      </c>
      <c r="C27">
        <v>-2.6759432700026762E-2</v>
      </c>
      <c r="D27">
        <v>7.422781101208642E-2</v>
      </c>
      <c r="E27">
        <v>7.8166637058093274E-3</v>
      </c>
      <c r="F27">
        <v>2.7615658362989293E-2</v>
      </c>
      <c r="G27">
        <v>2.7615658362989293E-2</v>
      </c>
      <c r="H27">
        <v>2.5974025974025974E-3</v>
      </c>
      <c r="I27">
        <v>-8.7719298245614395E-3</v>
      </c>
      <c r="J27">
        <v>3.7209302325581395E-2</v>
      </c>
      <c r="K27">
        <v>-6.4102564102564161E-3</v>
      </c>
      <c r="L27">
        <v>3.7232392181199055E-3</v>
      </c>
    </row>
    <row r="28" spans="1:23" x14ac:dyDescent="0.3">
      <c r="A28">
        <v>-7.4626865671637553E-4</v>
      </c>
      <c r="B28">
        <v>6.5543071161048953E-3</v>
      </c>
      <c r="C28">
        <v>-2.667033269177891E-2</v>
      </c>
      <c r="D28">
        <v>-2.2616206387089385E-2</v>
      </c>
      <c r="E28">
        <v>-3.1376696633174751E-2</v>
      </c>
      <c r="F28">
        <v>0.11234242969940435</v>
      </c>
      <c r="G28">
        <v>0.11234242969940435</v>
      </c>
      <c r="H28">
        <v>5.1813471502590676E-3</v>
      </c>
      <c r="I28">
        <v>3.0025284450064652E-3</v>
      </c>
      <c r="J28">
        <v>4.4843049327354259E-3</v>
      </c>
      <c r="K28">
        <v>9.6774193548387188E-3</v>
      </c>
      <c r="L28">
        <v>-1.5455950540959587E-3</v>
      </c>
    </row>
    <row r="29" spans="1:23" x14ac:dyDescent="0.3">
      <c r="A29">
        <v>-6.3480209111277067E-2</v>
      </c>
      <c r="B29">
        <v>-8.3720930232558138E-2</v>
      </c>
      <c r="C29">
        <v>-6.0734463276836119E-2</v>
      </c>
      <c r="D29">
        <v>-2.4534883720930226E-2</v>
      </c>
      <c r="E29">
        <v>-3.4758871701546873E-2</v>
      </c>
      <c r="F29">
        <v>-2.8642590286425868E-2</v>
      </c>
      <c r="G29">
        <v>-2.8642590286425868E-2</v>
      </c>
      <c r="H29">
        <v>-2.1134020618556702E-2</v>
      </c>
      <c r="I29">
        <v>-1.6070584528123592E-2</v>
      </c>
      <c r="J29">
        <v>-2.2321428571428572E-2</v>
      </c>
      <c r="K29">
        <v>2.5559105431309927E-2</v>
      </c>
      <c r="L29">
        <v>-1.0061919504643831E-2</v>
      </c>
    </row>
    <row r="30" spans="1:23" x14ac:dyDescent="0.3">
      <c r="A30">
        <v>1.2759170653907449E-2</v>
      </c>
      <c r="B30">
        <v>2.233502538071069E-2</v>
      </c>
      <c r="C30">
        <v>7.5187969924812026E-3</v>
      </c>
      <c r="D30">
        <v>1.1205149600667513E-2</v>
      </c>
      <c r="E30">
        <v>8.050527903469093E-2</v>
      </c>
      <c r="F30">
        <v>-6.4358974358974308E-2</v>
      </c>
      <c r="G30">
        <v>-6.4358974358974308E-2</v>
      </c>
      <c r="H30">
        <v>8.9520800421274346E-3</v>
      </c>
      <c r="I30">
        <v>2.2417934347477618E-3</v>
      </c>
      <c r="J30">
        <v>4.5662100456621002E-3</v>
      </c>
      <c r="K30">
        <v>9.3457943925233558E-2</v>
      </c>
      <c r="L30">
        <v>2.1579358874120335E-2</v>
      </c>
    </row>
    <row r="31" spans="1:23" x14ac:dyDescent="0.3">
      <c r="A31">
        <v>6.795275590551178E-2</v>
      </c>
      <c r="B31">
        <v>2.2641509433962276E-2</v>
      </c>
      <c r="C31">
        <v>7.3432835820895548E-2</v>
      </c>
      <c r="D31">
        <v>-3.890133207591634E-3</v>
      </c>
      <c r="E31">
        <v>-5.4091781539000218E-3</v>
      </c>
      <c r="F31">
        <v>6.4127158125513728E-2</v>
      </c>
      <c r="G31">
        <v>6.4127158125513728E-2</v>
      </c>
      <c r="H31">
        <v>6.2630480167014616E-3</v>
      </c>
      <c r="I31">
        <v>7.9884965649464779E-3</v>
      </c>
      <c r="J31">
        <v>1.8181818181818181E-2</v>
      </c>
      <c r="K31">
        <v>0.22507122507122512</v>
      </c>
      <c r="L31">
        <v>-2.9083116485534629E-3</v>
      </c>
    </row>
    <row r="32" spans="1:23" x14ac:dyDescent="0.3">
      <c r="A32">
        <v>6.3850180638501786E-2</v>
      </c>
      <c r="B32">
        <v>2.2528646339094904E-2</v>
      </c>
      <c r="C32">
        <v>-5.5617352614024268E-4</v>
      </c>
      <c r="D32">
        <v>-2.3550295857988107E-2</v>
      </c>
      <c r="E32">
        <v>4.1403508771929942E-2</v>
      </c>
      <c r="F32">
        <v>1.8156064898274486E-2</v>
      </c>
      <c r="G32">
        <v>1.8156064898274486E-2</v>
      </c>
      <c r="H32">
        <v>-9.3360995850622405E-3</v>
      </c>
      <c r="I32">
        <v>1.4423838960215601E-2</v>
      </c>
      <c r="J32">
        <v>-1.7857142857142856E-2</v>
      </c>
      <c r="K32">
        <v>0.13953488372093023</v>
      </c>
      <c r="L32">
        <v>5.5265581823764108E-3</v>
      </c>
    </row>
    <row r="33" spans="1:21" x14ac:dyDescent="0.3">
      <c r="A33">
        <v>6.9304872132644869E-5</v>
      </c>
      <c r="B33">
        <v>2.3551756885090258E-2</v>
      </c>
      <c r="C33">
        <v>-7.7907623817473886E-3</v>
      </c>
      <c r="D33">
        <v>2.6542237304569113E-2</v>
      </c>
      <c r="E33">
        <v>0.15144878706199458</v>
      </c>
      <c r="F33">
        <v>4.9829265208043663E-2</v>
      </c>
      <c r="G33">
        <v>4.9829265208043663E-2</v>
      </c>
      <c r="H33">
        <v>2.8272251308900523E-3</v>
      </c>
      <c r="I33">
        <v>-6.2500000000000003E-3</v>
      </c>
      <c r="J33">
        <v>1.8181818181818181E-2</v>
      </c>
      <c r="K33">
        <v>-0.18979591836734688</v>
      </c>
      <c r="L33">
        <v>-2.2900763358779494E-3</v>
      </c>
    </row>
    <row r="34" spans="1:21" x14ac:dyDescent="0.3">
      <c r="A34">
        <v>-1.8018018018018174E-2</v>
      </c>
      <c r="B34">
        <v>2.3380961217294452E-2</v>
      </c>
      <c r="C34">
        <v>3.196859226023558E-2</v>
      </c>
      <c r="D34">
        <v>0.10956316410861866</v>
      </c>
      <c r="E34">
        <v>3.8039502560351817E-3</v>
      </c>
      <c r="F34">
        <v>1.8672449102517735E-2</v>
      </c>
      <c r="G34">
        <v>1.8672449102517735E-2</v>
      </c>
      <c r="H34">
        <v>2.9758797118095436E-2</v>
      </c>
      <c r="I34">
        <v>-1.5723270440251573E-3</v>
      </c>
      <c r="J34">
        <v>-5.8035714285714288E-2</v>
      </c>
      <c r="K34">
        <v>-3.0226700251889196E-2</v>
      </c>
      <c r="L34">
        <v>-4.5906656465187021E-3</v>
      </c>
    </row>
    <row r="35" spans="1:21" x14ac:dyDescent="0.3">
      <c r="A35">
        <v>1.6019760056457378E-2</v>
      </c>
      <c r="B35">
        <v>4.424297370806899E-2</v>
      </c>
      <c r="C35">
        <v>1.5489130434782618E-2</v>
      </c>
      <c r="D35">
        <v>-4.2349436050223489E-2</v>
      </c>
      <c r="E35">
        <v>8.3515522518583157E-2</v>
      </c>
      <c r="F35">
        <v>-2.0458845789971664E-2</v>
      </c>
      <c r="G35">
        <v>-2.0458845789971664E-2</v>
      </c>
      <c r="H35">
        <v>1.4195903467856418E-2</v>
      </c>
      <c r="I35">
        <v>9.4488188976381531E-4</v>
      </c>
      <c r="J35">
        <v>-5.2132701421800945E-2</v>
      </c>
      <c r="K35">
        <v>-4.1558441558441593E-2</v>
      </c>
      <c r="L35">
        <v>-1.0299769408147606E-2</v>
      </c>
      <c r="T35" s="6"/>
      <c r="U35" s="8"/>
    </row>
    <row r="36" spans="1:21" x14ac:dyDescent="0.3">
      <c r="A36">
        <v>1.6878516357574543E-2</v>
      </c>
      <c r="B36">
        <v>1.9968744573710687E-2</v>
      </c>
      <c r="C36">
        <v>-9.9009900990098335E-3</v>
      </c>
      <c r="D36">
        <v>-9.5333333333333312E-2</v>
      </c>
      <c r="E36">
        <v>-4.57358084476723E-3</v>
      </c>
      <c r="F36">
        <v>-2.5594591331643182E-2</v>
      </c>
      <c r="G36">
        <v>-2.5594591331643182E-2</v>
      </c>
      <c r="H36">
        <v>7.5984803039392118E-3</v>
      </c>
      <c r="I36">
        <v>-4.2479546884833944E-3</v>
      </c>
      <c r="J36">
        <v>8.5000000000000006E-2</v>
      </c>
      <c r="K36">
        <v>3.2520325203252064E-2</v>
      </c>
      <c r="L36">
        <v>-1.1183597390493925E-2</v>
      </c>
      <c r="N36" t="s">
        <v>7</v>
      </c>
      <c r="O36">
        <v>2.3270369259960368</v>
      </c>
      <c r="P36">
        <f>$AD$32</f>
        <v>0</v>
      </c>
    </row>
    <row r="37" spans="1:21" x14ac:dyDescent="0.3">
      <c r="A37">
        <v>-5.4644808743170171E-3</v>
      </c>
      <c r="B37">
        <v>-5.2093973442288083E-2</v>
      </c>
      <c r="C37">
        <v>2.4324324324325247E-3</v>
      </c>
      <c r="D37">
        <v>-2.1247850650945761E-2</v>
      </c>
      <c r="E37">
        <v>-4.324324324324328E-2</v>
      </c>
      <c r="F37">
        <v>-2.8992689877338489E-2</v>
      </c>
      <c r="G37">
        <v>-2.8992689877338489E-2</v>
      </c>
      <c r="H37">
        <v>-4.7628497717801151E-3</v>
      </c>
      <c r="I37">
        <v>-2.3700426607678941E-3</v>
      </c>
      <c r="J37">
        <v>-4.608294930875576E-3</v>
      </c>
      <c r="K37">
        <v>-2.0997375328084007E-2</v>
      </c>
      <c r="L37">
        <v>5.1837888784166735E-3</v>
      </c>
      <c r="N37" t="s">
        <v>5</v>
      </c>
      <c r="O37">
        <v>1.9413275903404197</v>
      </c>
      <c r="P37">
        <f t="shared" ref="P37:P47" si="0">$AD$32</f>
        <v>0</v>
      </c>
    </row>
    <row r="38" spans="1:21" x14ac:dyDescent="0.3">
      <c r="A38">
        <v>2.6030219780219726E-2</v>
      </c>
      <c r="B38">
        <v>-1.4367816091953717E-3</v>
      </c>
      <c r="C38">
        <v>4.5834456726879099E-3</v>
      </c>
      <c r="D38">
        <v>1.1293763332915474E-3</v>
      </c>
      <c r="E38">
        <v>-3.9265536723163755E-2</v>
      </c>
      <c r="F38">
        <v>-1.7353579175704979E-2</v>
      </c>
      <c r="G38">
        <v>-1.7353579175704979E-2</v>
      </c>
      <c r="H38">
        <v>-2.9910269192422734E-3</v>
      </c>
      <c r="I38">
        <v>1.3620525815647804E-2</v>
      </c>
      <c r="J38">
        <v>1.8518518518518517E-2</v>
      </c>
      <c r="K38">
        <v>0</v>
      </c>
      <c r="L38">
        <v>0</v>
      </c>
      <c r="N38" t="s">
        <v>8</v>
      </c>
      <c r="O38">
        <v>0.76239110124858545</v>
      </c>
      <c r="P38">
        <f t="shared" si="0"/>
        <v>0</v>
      </c>
    </row>
    <row r="39" spans="1:21" x14ac:dyDescent="0.3">
      <c r="A39">
        <v>-1.7404110047526001E-3</v>
      </c>
      <c r="B39">
        <v>3.0575539568345245E-2</v>
      </c>
      <c r="C39">
        <v>-4.0257648953300751E-3</v>
      </c>
      <c r="D39">
        <v>1.5292053146151903E-2</v>
      </c>
      <c r="E39">
        <v>1.8817994707438872E-2</v>
      </c>
      <c r="F39">
        <v>6.1160888196338054E-2</v>
      </c>
      <c r="G39">
        <v>6.1160888196338054E-2</v>
      </c>
      <c r="H39">
        <v>-7.0000000000000001E-3</v>
      </c>
      <c r="I39">
        <v>-7.0312500000000002E-3</v>
      </c>
      <c r="J39">
        <v>-1.8181818181818181E-2</v>
      </c>
      <c r="K39">
        <v>1.8766756032171598E-2</v>
      </c>
      <c r="L39">
        <v>6.2509767151117139E-3</v>
      </c>
      <c r="N39" t="s">
        <v>9</v>
      </c>
      <c r="O39">
        <v>0.33433258959256618</v>
      </c>
      <c r="P39">
        <f t="shared" si="0"/>
        <v>0</v>
      </c>
    </row>
    <row r="40" spans="1:21" x14ac:dyDescent="0.3">
      <c r="A40">
        <v>-6.5714477301682412E-3</v>
      </c>
      <c r="B40">
        <v>3.1413612565445101E-2</v>
      </c>
      <c r="C40">
        <v>-2.829426030719475E-2</v>
      </c>
      <c r="D40">
        <v>-3.2962962962962986E-2</v>
      </c>
      <c r="E40">
        <v>1.587301587301733E-3</v>
      </c>
      <c r="F40">
        <v>2.00685266764562E-2</v>
      </c>
      <c r="G40">
        <v>2.00685266764562E-2</v>
      </c>
      <c r="H40">
        <v>-2.3162134944612285E-2</v>
      </c>
      <c r="I40">
        <v>-3.1471282454760031E-3</v>
      </c>
      <c r="J40">
        <v>-7.407407407407407E-2</v>
      </c>
      <c r="K40">
        <v>-7.8947368421052704E-3</v>
      </c>
      <c r="L40">
        <v>-1.8170523373194622E-2</v>
      </c>
      <c r="N40" t="s">
        <v>10</v>
      </c>
      <c r="O40">
        <v>0.33433258959256618</v>
      </c>
      <c r="P40">
        <f t="shared" si="0"/>
        <v>0</v>
      </c>
    </row>
    <row r="41" spans="1:21" x14ac:dyDescent="0.3">
      <c r="A41">
        <v>-6.0006749915626149E-2</v>
      </c>
      <c r="B41">
        <v>-7.9526226734348601E-2</v>
      </c>
      <c r="C41">
        <v>-5.8513588463671641E-2</v>
      </c>
      <c r="D41">
        <v>-2.2086046214732594E-2</v>
      </c>
      <c r="E41">
        <v>-8.5866589828555093E-2</v>
      </c>
      <c r="F41">
        <v>-1.4515355086372287E-2</v>
      </c>
      <c r="G41">
        <v>-1.4515355086372287E-2</v>
      </c>
      <c r="H41">
        <v>-1.2680412371134021E-2</v>
      </c>
      <c r="I41">
        <v>3.9463299131807421E-3</v>
      </c>
      <c r="J41">
        <v>0</v>
      </c>
      <c r="K41">
        <v>-2.1220159151193654E-2</v>
      </c>
      <c r="L41">
        <v>-2.0563112938942652E-3</v>
      </c>
      <c r="N41" t="s">
        <v>6</v>
      </c>
      <c r="O41">
        <v>0.21773772916300957</v>
      </c>
      <c r="P41">
        <f t="shared" si="0"/>
        <v>0</v>
      </c>
    </row>
    <row r="42" spans="1:21" x14ac:dyDescent="0.3">
      <c r="A42">
        <v>-2.9728565273588876E-2</v>
      </c>
      <c r="B42">
        <v>-3.8970588235294069E-2</v>
      </c>
      <c r="C42">
        <v>-2.0029455081001464E-2</v>
      </c>
      <c r="D42">
        <v>-7.5718015665796126E-3</v>
      </c>
      <c r="E42">
        <v>-4.2395587076438021E-2</v>
      </c>
      <c r="F42">
        <v>3.2379793061472872E-2</v>
      </c>
      <c r="G42">
        <v>3.2379793061472872E-2</v>
      </c>
      <c r="H42">
        <v>-3.8634227837527411E-3</v>
      </c>
      <c r="I42">
        <v>-1.4150943396226059E-3</v>
      </c>
      <c r="J42">
        <v>-0.02</v>
      </c>
      <c r="K42">
        <v>-3.7940379403794071E-2</v>
      </c>
      <c r="L42">
        <v>-4.1210968457759565E-3</v>
      </c>
      <c r="N42" t="s">
        <v>13</v>
      </c>
      <c r="O42">
        <v>0.18443550275956572</v>
      </c>
      <c r="P42">
        <f t="shared" si="0"/>
        <v>0</v>
      </c>
    </row>
    <row r="43" spans="1:21" x14ac:dyDescent="0.3">
      <c r="A43">
        <v>-2.6791000592066343E-2</v>
      </c>
      <c r="B43">
        <v>-5.2601377199693954E-2</v>
      </c>
      <c r="C43">
        <v>-1.0219416892095082E-2</v>
      </c>
      <c r="D43">
        <v>3.1307550644567347E-2</v>
      </c>
      <c r="E43">
        <v>-1.2672811059907899E-2</v>
      </c>
      <c r="F43">
        <v>5.0465746963801447E-2</v>
      </c>
      <c r="G43">
        <v>5.0465746963801447E-2</v>
      </c>
      <c r="H43">
        <v>-3.6268343815513623E-2</v>
      </c>
      <c r="I43">
        <v>1.6532829475673121E-2</v>
      </c>
      <c r="J43">
        <v>-6.6326530612244902E-2</v>
      </c>
      <c r="K43">
        <v>-4.7887323943661859E-2</v>
      </c>
      <c r="L43">
        <v>-2.8171255769536784E-2</v>
      </c>
      <c r="N43" t="s">
        <v>0</v>
      </c>
      <c r="O43">
        <v>0.15219703526192152</v>
      </c>
      <c r="P43">
        <f t="shared" si="0"/>
        <v>0</v>
      </c>
    </row>
    <row r="44" spans="1:21" x14ac:dyDescent="0.3">
      <c r="A44">
        <v>-3.7642585551330821E-2</v>
      </c>
      <c r="B44">
        <v>-9.7314758732081577E-2</v>
      </c>
      <c r="C44">
        <v>-5.4661402976009634E-3</v>
      </c>
      <c r="D44">
        <v>8.4566326530612176E-2</v>
      </c>
      <c r="E44">
        <v>6.9344890815135812E-2</v>
      </c>
      <c r="F44">
        <v>1.5826692109103115E-2</v>
      </c>
      <c r="G44">
        <v>1.5826692109103115E-2</v>
      </c>
      <c r="H44">
        <v>-4.0134870567761584E-2</v>
      </c>
      <c r="I44">
        <v>4.3215613382899594E-2</v>
      </c>
      <c r="J44">
        <v>-1.092896174863388E-2</v>
      </c>
      <c r="K44">
        <v>1.4792899408284035E-2</v>
      </c>
      <c r="L44">
        <v>3.6030134294136726E-3</v>
      </c>
      <c r="N44" t="s">
        <v>12</v>
      </c>
      <c r="O44">
        <v>9.0245810653790948E-2</v>
      </c>
      <c r="P44">
        <f t="shared" si="0"/>
        <v>0</v>
      </c>
    </row>
    <row r="45" spans="1:21" x14ac:dyDescent="0.3">
      <c r="A45">
        <v>4.8360331884630507E-2</v>
      </c>
      <c r="B45">
        <v>8.7005144263028411E-2</v>
      </c>
      <c r="C45">
        <v>-2.1374045801526805E-2</v>
      </c>
      <c r="D45">
        <v>0.17605550982006349</v>
      </c>
      <c r="E45">
        <v>6.7809820732657983E-2</v>
      </c>
      <c r="F45">
        <v>2.2430939226519349E-2</v>
      </c>
      <c r="G45">
        <v>2.2430939226519349E-2</v>
      </c>
      <c r="H45">
        <v>4.1359773371104816E-2</v>
      </c>
      <c r="I45">
        <v>-1.9302152932442463E-2</v>
      </c>
      <c r="J45">
        <v>1.1049723756906077E-2</v>
      </c>
      <c r="K45">
        <v>-4.0816326530612276E-2</v>
      </c>
      <c r="L45">
        <v>-3.0189295039164513E-2</v>
      </c>
      <c r="N45" t="s">
        <v>14</v>
      </c>
      <c r="O45">
        <v>-2.9715391655709824E-2</v>
      </c>
      <c r="P45">
        <f t="shared" si="0"/>
        <v>0</v>
      </c>
    </row>
    <row r="46" spans="1:21" x14ac:dyDescent="0.3">
      <c r="A46">
        <v>1.7562372804703495E-2</v>
      </c>
      <c r="B46">
        <v>5.7613168724280064E-3</v>
      </c>
      <c r="C46">
        <v>9.2355694227769139E-2</v>
      </c>
      <c r="D46">
        <v>9.6999999999999881E-3</v>
      </c>
      <c r="E46">
        <v>2.6277372262773581E-2</v>
      </c>
      <c r="F46">
        <v>0.10126445477142554</v>
      </c>
      <c r="G46">
        <v>0.10126445477142554</v>
      </c>
      <c r="H46">
        <v>-6.202393906420022E-3</v>
      </c>
      <c r="I46">
        <v>-1.514004542013626E-2</v>
      </c>
      <c r="J46">
        <v>-1.6393442622950821E-2</v>
      </c>
      <c r="K46">
        <v>-4.2553191489361736E-2</v>
      </c>
      <c r="L46">
        <v>-1.0768971899713958E-2</v>
      </c>
      <c r="N46" t="s">
        <v>11</v>
      </c>
      <c r="O46">
        <v>-8.3788970906269591E-2</v>
      </c>
      <c r="P46">
        <f t="shared" si="0"/>
        <v>0</v>
      </c>
    </row>
    <row r="47" spans="1:21" x14ac:dyDescent="0.3">
      <c r="A47">
        <v>-2.2592592592592678E-2</v>
      </c>
      <c r="B47">
        <v>-4.3985270049099953E-2</v>
      </c>
      <c r="C47">
        <v>-1.399600114253056E-2</v>
      </c>
      <c r="D47">
        <v>-4.1992671090422845E-2</v>
      </c>
      <c r="E47">
        <v>-1.3798008534850543E-2</v>
      </c>
      <c r="F47">
        <v>-5.2993130520118375E-3</v>
      </c>
      <c r="G47">
        <v>-5.2993130520118375E-3</v>
      </c>
      <c r="H47">
        <v>1.8613818022555568E-3</v>
      </c>
      <c r="I47">
        <v>3.5203689469638706E-2</v>
      </c>
      <c r="J47">
        <v>-2.2222222222222223E-2</v>
      </c>
      <c r="K47">
        <v>2.8571428571428598E-2</v>
      </c>
      <c r="L47">
        <v>1.632930770539209E-2</v>
      </c>
      <c r="N47" t="s">
        <v>4</v>
      </c>
      <c r="O47">
        <v>-0.12111486470709409</v>
      </c>
      <c r="P47">
        <f t="shared" si="0"/>
        <v>0</v>
      </c>
    </row>
    <row r="48" spans="1:21" x14ac:dyDescent="0.3">
      <c r="A48">
        <v>5.3429329291398348E-2</v>
      </c>
      <c r="B48">
        <v>2.2897496255082396E-2</v>
      </c>
      <c r="C48">
        <v>-5.7937427578224579E-4</v>
      </c>
      <c r="D48">
        <v>0.10937661532099657</v>
      </c>
      <c r="E48">
        <v>3.4905524304053075E-2</v>
      </c>
      <c r="F48">
        <v>1.9139700078926576E-2</v>
      </c>
      <c r="G48">
        <v>1.9139700078926576E-2</v>
      </c>
      <c r="H48">
        <v>1.092896174863388E-2</v>
      </c>
      <c r="I48">
        <v>-2.2720522720522655E-2</v>
      </c>
      <c r="J48">
        <v>2.2727272727272728E-2</v>
      </c>
      <c r="K48">
        <v>6.1728395061728444E-3</v>
      </c>
      <c r="L48">
        <v>-7.196652719665267E-3</v>
      </c>
      <c r="N48" s="4" t="s">
        <v>18</v>
      </c>
      <c r="O48" s="4"/>
      <c r="P48">
        <v>0.5</v>
      </c>
    </row>
    <row r="49" spans="1:12" x14ac:dyDescent="0.3">
      <c r="A49">
        <v>-1.0359712230215812E-2</v>
      </c>
      <c r="B49">
        <v>-3.242677824267777E-2</v>
      </c>
      <c r="C49">
        <v>5.7971014492754448E-3</v>
      </c>
      <c r="D49">
        <v>0.11695088994501908</v>
      </c>
      <c r="E49">
        <v>-1.4634146341463504E-2</v>
      </c>
      <c r="F49">
        <v>-5.324298160696999E-2</v>
      </c>
      <c r="G49">
        <v>-5.324298160696999E-2</v>
      </c>
      <c r="H49">
        <v>-8.1081081081081086E-3</v>
      </c>
      <c r="I49">
        <v>2.7351466342500448E-3</v>
      </c>
      <c r="J49">
        <v>3.888888888888889E-2</v>
      </c>
      <c r="K49">
        <v>-1.8404907975460138E-2</v>
      </c>
      <c r="L49">
        <v>-1.6857720836143193E-3</v>
      </c>
    </row>
    <row r="50" spans="1:12" x14ac:dyDescent="0.3">
      <c r="A50">
        <v>-1.1413201512067412E-2</v>
      </c>
      <c r="B50">
        <v>-9.7297297297297917E-3</v>
      </c>
      <c r="C50">
        <v>-3.7752161383285368E-2</v>
      </c>
      <c r="D50">
        <v>8.4765559819789851E-2</v>
      </c>
      <c r="E50">
        <v>3.2531824611032566E-2</v>
      </c>
      <c r="F50">
        <v>9.2024539877301192E-3</v>
      </c>
      <c r="G50">
        <v>9.2024539877301192E-3</v>
      </c>
      <c r="H50">
        <v>8.1743869209809257E-3</v>
      </c>
      <c r="I50">
        <v>-1.0759205940294019E-2</v>
      </c>
      <c r="J50">
        <v>-7.4866310160427801E-2</v>
      </c>
      <c r="K50">
        <v>0.15937499999999996</v>
      </c>
      <c r="L50">
        <v>1.0131712259372218E-3</v>
      </c>
    </row>
    <row r="51" spans="1:12" x14ac:dyDescent="0.3">
      <c r="A51">
        <v>8.235899698507276E-3</v>
      </c>
      <c r="B51">
        <v>-4.8034934497816505E-2</v>
      </c>
      <c r="C51">
        <v>-2.2761305780173643E-2</v>
      </c>
      <c r="D51">
        <v>-3.5532994923857898E-2</v>
      </c>
      <c r="E51">
        <v>-7.123287671232853E-3</v>
      </c>
      <c r="F51">
        <v>2.6950354609929044E-2</v>
      </c>
      <c r="G51">
        <v>2.6950354609929044E-2</v>
      </c>
      <c r="H51">
        <v>-1.8378378378378379E-3</v>
      </c>
      <c r="I51">
        <v>-3.6917892156862607E-2</v>
      </c>
      <c r="J51">
        <v>-1.7341040462427744E-2</v>
      </c>
      <c r="K51">
        <v>-8.0862533692722297E-2</v>
      </c>
      <c r="L51">
        <v>-1.4844804318488572E-2</v>
      </c>
    </row>
    <row r="52" spans="1:12" x14ac:dyDescent="0.3">
      <c r="A52">
        <v>-9.5543724017212606E-3</v>
      </c>
      <c r="B52">
        <v>-3.0963302752293611E-2</v>
      </c>
      <c r="C52">
        <v>1.1339258351210463E-2</v>
      </c>
      <c r="D52">
        <v>-9.4098883572567876E-2</v>
      </c>
      <c r="E52">
        <v>-6.2775938189845448E-2</v>
      </c>
      <c r="F52">
        <v>1.6475927387529614E-2</v>
      </c>
      <c r="G52">
        <v>1.6475927387529614E-2</v>
      </c>
      <c r="H52">
        <v>-1.8628831365753277E-2</v>
      </c>
      <c r="I52">
        <v>-2.4017814537935455E-2</v>
      </c>
      <c r="J52">
        <v>3.5294117647058823E-2</v>
      </c>
      <c r="K52">
        <v>-2.9325513196480961E-2</v>
      </c>
      <c r="L52">
        <v>-1.712328767122947E-4</v>
      </c>
    </row>
    <row r="53" spans="1:12" x14ac:dyDescent="0.3">
      <c r="A53">
        <v>-1.9072164948453631E-2</v>
      </c>
      <c r="B53">
        <v>-5.017751479289935E-2</v>
      </c>
      <c r="C53">
        <v>-6.5151515151515113E-2</v>
      </c>
      <c r="D53">
        <v>-3.60915492957746E-2</v>
      </c>
      <c r="E53">
        <v>2.1639923450610828E-2</v>
      </c>
      <c r="F53">
        <v>1.8344171600504711E-2</v>
      </c>
      <c r="G53">
        <v>1.8344171600504711E-2</v>
      </c>
      <c r="H53">
        <v>1.0374130890630173E-2</v>
      </c>
      <c r="I53">
        <v>-1.8904823989569788E-2</v>
      </c>
      <c r="J53">
        <v>-3.9772727272727272E-2</v>
      </c>
      <c r="K53">
        <v>-3.021148036253779E-3</v>
      </c>
      <c r="L53">
        <v>-3.4081178283952768E-2</v>
      </c>
    </row>
    <row r="54" spans="1:12" x14ac:dyDescent="0.3">
      <c r="A54">
        <v>1.0434652053149061E-2</v>
      </c>
      <c r="B54">
        <v>8.7216546224768085E-3</v>
      </c>
      <c r="C54">
        <v>-1.2965964343598124E-2</v>
      </c>
      <c r="D54">
        <v>0.18630136986301374</v>
      </c>
      <c r="E54">
        <v>8.501440922190226E-3</v>
      </c>
      <c r="F54">
        <v>7.4342356080823587E-3</v>
      </c>
      <c r="G54">
        <v>7.4342356080823587E-3</v>
      </c>
      <c r="H54">
        <v>8.7383943200436912E-3</v>
      </c>
      <c r="I54">
        <v>2.375415282392019E-2</v>
      </c>
      <c r="J54">
        <v>5.9171597633136092E-2</v>
      </c>
      <c r="K54">
        <v>1.2121212121212132E-2</v>
      </c>
      <c r="L54">
        <v>5.3191489361702881E-3</v>
      </c>
    </row>
    <row r="55" spans="1:12" x14ac:dyDescent="0.3">
      <c r="A55">
        <v>-4.5319465081722528E-3</v>
      </c>
      <c r="B55">
        <v>-7.8557312252964431E-2</v>
      </c>
      <c r="C55">
        <v>-7.0607553366174011E-2</v>
      </c>
      <c r="D55">
        <v>6.2355658198614272E-2</v>
      </c>
      <c r="E55">
        <v>-3.3433347621088697E-2</v>
      </c>
      <c r="F55">
        <v>5.0141911069063495E-3</v>
      </c>
      <c r="G55">
        <v>5.0141911069063495E-3</v>
      </c>
      <c r="H55">
        <v>3.7899296155928532E-3</v>
      </c>
      <c r="I55">
        <v>1.9471036832712082E-3</v>
      </c>
      <c r="J55">
        <v>-6.1452513966480445E-2</v>
      </c>
      <c r="K55">
        <v>-4.4910179640718598E-2</v>
      </c>
      <c r="L55">
        <v>1.0758377425044081E-2</v>
      </c>
    </row>
    <row r="56" spans="1:12" x14ac:dyDescent="0.3">
      <c r="A56">
        <v>5.6048958877528102E-2</v>
      </c>
      <c r="B56">
        <v>2.4128686327077903E-2</v>
      </c>
      <c r="C56">
        <v>-5.3003533568905343E-3</v>
      </c>
      <c r="D56">
        <v>8.6956521739130432E-2</v>
      </c>
      <c r="E56">
        <v>2.4390243902438963E-2</v>
      </c>
      <c r="F56">
        <v>-1.9297750164736865E-2</v>
      </c>
      <c r="G56">
        <v>-1.9297750164736865E-2</v>
      </c>
      <c r="H56">
        <v>8.1984897518878105E-3</v>
      </c>
      <c r="I56">
        <v>-1.1012145748987781E-2</v>
      </c>
      <c r="J56">
        <v>0.1130952380952381</v>
      </c>
      <c r="K56">
        <v>1.2539184952978068E-2</v>
      </c>
      <c r="L56">
        <v>-7.6775431861805061E-3</v>
      </c>
    </row>
    <row r="57" spans="1:12" x14ac:dyDescent="0.3">
      <c r="A57">
        <v>2.1201413427561839E-2</v>
      </c>
      <c r="B57">
        <v>8.1413612565445007E-2</v>
      </c>
      <c r="C57">
        <v>0.11900532859680289</v>
      </c>
      <c r="D57">
        <v>-1.0666666666666628E-2</v>
      </c>
      <c r="E57">
        <v>-2.1645021645021505E-2</v>
      </c>
      <c r="F57">
        <v>2.908427721251667E-2</v>
      </c>
      <c r="G57">
        <v>2.908427721251667E-2</v>
      </c>
      <c r="H57">
        <v>3.787716670233255E-2</v>
      </c>
      <c r="I57">
        <v>-1.9158342885213762E-2</v>
      </c>
      <c r="J57">
        <v>-3.7433155080213901E-2</v>
      </c>
      <c r="K57">
        <v>9.2879256965944356E-3</v>
      </c>
      <c r="L57">
        <v>7.561104272903108E-3</v>
      </c>
    </row>
    <row r="58" spans="1:12" x14ac:dyDescent="0.3">
      <c r="A58">
        <v>-1.3910034602076061E-2</v>
      </c>
      <c r="B58">
        <v>4.5993706124424528E-3</v>
      </c>
      <c r="C58">
        <v>-4.7619047619047616E-2</v>
      </c>
      <c r="D58">
        <v>2.6954177897574507E-3</v>
      </c>
      <c r="E58">
        <v>1.5486725663716745E-2</v>
      </c>
      <c r="F58">
        <v>-1.4923980971924209E-2</v>
      </c>
      <c r="G58">
        <v>-1.4923980971924209E-2</v>
      </c>
      <c r="H58">
        <v>0</v>
      </c>
      <c r="I58">
        <v>2.2871452420701245E-2</v>
      </c>
      <c r="J58">
        <v>-2.2222222222222223E-2</v>
      </c>
      <c r="K58">
        <v>-3.0674846625766898E-3</v>
      </c>
      <c r="L58">
        <v>9.9476439790575962E-3</v>
      </c>
    </row>
    <row r="59" spans="1:12" x14ac:dyDescent="0.3">
      <c r="A59">
        <v>1.7685451610639214E-2</v>
      </c>
      <c r="B59">
        <v>3.373493975903611E-2</v>
      </c>
      <c r="C59">
        <v>0</v>
      </c>
      <c r="D59">
        <v>0.11223118279569884</v>
      </c>
      <c r="E59">
        <v>-1.9607843137254839E-2</v>
      </c>
      <c r="F59">
        <v>7.2909762333112022E-3</v>
      </c>
      <c r="G59">
        <v>7.2909762333112022E-3</v>
      </c>
      <c r="H59">
        <v>8.2474226804123713E-3</v>
      </c>
      <c r="I59">
        <v>6.5284804961641464E-4</v>
      </c>
      <c r="J59">
        <v>0</v>
      </c>
      <c r="K59">
        <v>-1.2307692307692318E-2</v>
      </c>
      <c r="L59">
        <v>1.8489718334197346E-2</v>
      </c>
    </row>
    <row r="60" spans="1:12" x14ac:dyDescent="0.3">
      <c r="A60">
        <v>-1.4826563685262929E-2</v>
      </c>
      <c r="B60">
        <v>-2.6107226107226048E-2</v>
      </c>
      <c r="C60">
        <v>-8.3333333333333332E-3</v>
      </c>
      <c r="D60">
        <v>7.5528700906344406E-2</v>
      </c>
      <c r="E60">
        <v>-0.1111111111111112</v>
      </c>
      <c r="F60">
        <v>-3.3652942282383892E-2</v>
      </c>
      <c r="G60">
        <v>-3.3652942282383892E-2</v>
      </c>
      <c r="H60">
        <v>-5.1124744376278121E-3</v>
      </c>
      <c r="I60">
        <v>3.7514271733811032E-3</v>
      </c>
      <c r="J60">
        <v>-3.9772727272727272E-2</v>
      </c>
      <c r="K60">
        <v>-1.5576323987538955E-2</v>
      </c>
      <c r="L60">
        <v>6.2775704105871152E-3</v>
      </c>
    </row>
    <row r="61" spans="1:12" x14ac:dyDescent="0.3">
      <c r="A61">
        <v>-1.6519669606607962E-2</v>
      </c>
      <c r="B61">
        <v>-8.6404978458592616E-2</v>
      </c>
      <c r="C61">
        <v>1.176470588235299E-2</v>
      </c>
      <c r="D61">
        <v>1.0674157303370818E-2</v>
      </c>
      <c r="E61">
        <v>-3.5000000000000031E-2</v>
      </c>
      <c r="F61">
        <v>-1.7120622568093297E-2</v>
      </c>
      <c r="G61">
        <v>-1.7120622568093297E-2</v>
      </c>
      <c r="H61">
        <v>-2.9804727646454265E-2</v>
      </c>
      <c r="I61">
        <v>1.6249593760155997E-2</v>
      </c>
      <c r="J61">
        <v>-2.9585798816568046E-2</v>
      </c>
      <c r="K61">
        <v>9.4936708860759583E-3</v>
      </c>
      <c r="L61">
        <v>1.4162873039959473E-2</v>
      </c>
    </row>
    <row r="62" spans="1:12" x14ac:dyDescent="0.3">
      <c r="A62">
        <v>-4.2775800711743708E-2</v>
      </c>
      <c r="B62">
        <v>-2.305475504322773E-2</v>
      </c>
      <c r="C62">
        <v>-7.4750830564784043E-2</v>
      </c>
      <c r="D62">
        <v>8.8938299055030576E-2</v>
      </c>
      <c r="E62">
        <v>-0.17962003454231432</v>
      </c>
      <c r="F62">
        <v>-2.1773555027713091E-3</v>
      </c>
      <c r="G62">
        <v>-2.1773555027713091E-3</v>
      </c>
      <c r="H62">
        <v>-7.4152542372881358E-3</v>
      </c>
      <c r="I62">
        <v>-1.0553245922609566E-2</v>
      </c>
      <c r="J62">
        <v>4.878048780487805E-2</v>
      </c>
      <c r="K62">
        <v>5.9561128526645822E-2</v>
      </c>
      <c r="L62">
        <v>-1.7456359102244343E-2</v>
      </c>
    </row>
    <row r="63" spans="1:12" x14ac:dyDescent="0.3">
      <c r="A63">
        <v>3.1303442635140004E-2</v>
      </c>
      <c r="B63">
        <v>-0.12845266827567711</v>
      </c>
      <c r="C63">
        <v>-7.540394973070022E-2</v>
      </c>
      <c r="D63">
        <v>-5.9724349157733621E-2</v>
      </c>
      <c r="E63">
        <v>0.1789473684210528</v>
      </c>
      <c r="F63">
        <v>-4.7609601269588357E-3</v>
      </c>
      <c r="G63">
        <v>-4.7609601269588357E-3</v>
      </c>
      <c r="H63">
        <v>-2.1344717182497333E-3</v>
      </c>
      <c r="I63">
        <v>-6.140917905623715E-3</v>
      </c>
      <c r="J63">
        <v>0.18604651162790697</v>
      </c>
      <c r="K63">
        <v>-3.2544378698224879E-2</v>
      </c>
      <c r="L63">
        <v>-4.2301184433164128E-3</v>
      </c>
    </row>
    <row r="64" spans="1:12" x14ac:dyDescent="0.3">
      <c r="A64">
        <v>-2.9560201874549347E-2</v>
      </c>
      <c r="B64">
        <v>3.292307692307693E-2</v>
      </c>
      <c r="C64">
        <v>1.7475728155339779E-2</v>
      </c>
      <c r="D64">
        <v>2.1172638436482118E-2</v>
      </c>
      <c r="E64">
        <v>-4.1071428571428606E-2</v>
      </c>
      <c r="F64">
        <v>1.2058999402033024E-2</v>
      </c>
      <c r="G64">
        <v>1.2058999402033024E-2</v>
      </c>
      <c r="H64">
        <v>1.0695187165775401E-4</v>
      </c>
      <c r="I64">
        <v>-1.0731707317073208E-2</v>
      </c>
      <c r="J64">
        <v>-9.8039215686274508E-3</v>
      </c>
      <c r="K64">
        <v>-1.5290519877675855E-2</v>
      </c>
      <c r="L64">
        <v>-1.444350042480886E-2</v>
      </c>
    </row>
    <row r="65" spans="1:12" x14ac:dyDescent="0.3">
      <c r="A65">
        <v>-3.1872213967310492E-2</v>
      </c>
      <c r="B65">
        <v>-3.9916592195412673E-2</v>
      </c>
      <c r="C65">
        <v>-1.9083969465649127E-3</v>
      </c>
      <c r="D65">
        <v>-4.2530568846357412E-3</v>
      </c>
      <c r="E65">
        <v>8.3798882681563273E-3</v>
      </c>
      <c r="F65">
        <v>-2.7572624322993573E-2</v>
      </c>
      <c r="G65">
        <v>-2.7572624322993573E-2</v>
      </c>
      <c r="H65">
        <v>2.6628168110362529E-2</v>
      </c>
      <c r="I65">
        <v>1.8902038132807365E-2</v>
      </c>
      <c r="J65">
        <v>4.9504950495049507E-2</v>
      </c>
      <c r="K65">
        <v>3.1055900621118041E-3</v>
      </c>
      <c r="L65">
        <v>1.7241379310344827E-2</v>
      </c>
    </row>
    <row r="66" spans="1:12" x14ac:dyDescent="0.3">
      <c r="A66">
        <v>8.7406952651369704E-2</v>
      </c>
      <c r="B66">
        <v>5.4917778467266622E-2</v>
      </c>
      <c r="C66">
        <v>9.9426386233269659E-2</v>
      </c>
      <c r="D66">
        <v>2.8830752802989731E-2</v>
      </c>
      <c r="E66">
        <v>1.53277931671283E-2</v>
      </c>
      <c r="F66">
        <v>1.4278481012658193E-2</v>
      </c>
      <c r="G66">
        <v>1.4278481012658193E-2</v>
      </c>
      <c r="H66">
        <v>-2.8437500000000001E-2</v>
      </c>
      <c r="I66">
        <v>1.1453460235521896E-2</v>
      </c>
      <c r="J66">
        <v>5.6603773584905662E-2</v>
      </c>
      <c r="K66">
        <v>-9.2879256965944356E-3</v>
      </c>
      <c r="L66">
        <v>1.0169491525424115E-3</v>
      </c>
    </row>
    <row r="67" spans="1:12" x14ac:dyDescent="0.3">
      <c r="A67">
        <v>5.575158786167965E-2</v>
      </c>
      <c r="B67">
        <v>6.0294117647058741E-2</v>
      </c>
      <c r="C67">
        <v>5.2173913043477771E-3</v>
      </c>
      <c r="D67">
        <v>7.2651790347691009E-3</v>
      </c>
      <c r="E67">
        <v>-6.9116042197161056E-3</v>
      </c>
      <c r="F67">
        <v>6.7691693290734836E-2</v>
      </c>
      <c r="G67">
        <v>6.7691693290734836E-2</v>
      </c>
      <c r="H67">
        <v>2.7125549480004289E-2</v>
      </c>
      <c r="I67">
        <v>5.5821371610845294E-3</v>
      </c>
      <c r="J67">
        <v>-3.125E-2</v>
      </c>
      <c r="K67">
        <v>1.5625000000000014E-2</v>
      </c>
      <c r="L67">
        <v>-5.4182187605824631E-3</v>
      </c>
    </row>
    <row r="68" spans="1:12" x14ac:dyDescent="0.3">
      <c r="A68">
        <v>2.1590909090909213E-2</v>
      </c>
      <c r="B68">
        <v>0.11373092926490989</v>
      </c>
      <c r="C68">
        <v>5.1903114186851954E-3</v>
      </c>
      <c r="D68">
        <v>-3.1427099433281785E-2</v>
      </c>
      <c r="E68">
        <v>2.728937728937713E-2</v>
      </c>
      <c r="F68">
        <v>1.6644847578081177E-2</v>
      </c>
      <c r="G68">
        <v>1.6644847578081177E-2</v>
      </c>
      <c r="H68">
        <v>-3.3298538622129434E-2</v>
      </c>
      <c r="I68">
        <v>1.3481363996827915E-2</v>
      </c>
      <c r="J68">
        <v>-4.1474654377880185E-2</v>
      </c>
      <c r="K68">
        <v>-5.2307692307692354E-2</v>
      </c>
      <c r="L68">
        <v>2.7238678924071599E-3</v>
      </c>
    </row>
    <row r="69" spans="1:12" x14ac:dyDescent="0.3">
      <c r="A69">
        <v>-5.8954393770856629E-2</v>
      </c>
      <c r="B69">
        <v>-4.7322540473225372E-2</v>
      </c>
      <c r="C69">
        <v>-5.3356282271944944E-2</v>
      </c>
      <c r="D69">
        <v>9.0425531914893019E-3</v>
      </c>
      <c r="E69">
        <v>-6.3825993938313327E-2</v>
      </c>
      <c r="F69">
        <v>3.4952170713759699E-3</v>
      </c>
      <c r="G69">
        <v>3.4952170713759699E-3</v>
      </c>
      <c r="H69">
        <v>5.6149443904545942E-3</v>
      </c>
      <c r="I69">
        <v>2.5039123630673284E-3</v>
      </c>
      <c r="J69">
        <v>-9.6153846153846159E-3</v>
      </c>
      <c r="K69">
        <v>2.9220779220779248E-2</v>
      </c>
      <c r="L69">
        <v>-9.1680814940577112E-3</v>
      </c>
    </row>
    <row r="70" spans="1:12" x14ac:dyDescent="0.3">
      <c r="A70">
        <v>5.4095397024057863E-2</v>
      </c>
      <c r="B70">
        <v>-6.5359477124183009E-3</v>
      </c>
      <c r="C70">
        <v>0.15454545454545454</v>
      </c>
      <c r="D70">
        <v>5.7986294148656978E-3</v>
      </c>
      <c r="E70">
        <v>7.8080365644638975E-3</v>
      </c>
      <c r="F70">
        <v>-2.9147571035746955E-2</v>
      </c>
      <c r="G70">
        <v>-2.9147571035746955E-2</v>
      </c>
      <c r="H70">
        <v>-5.5835928272307527E-3</v>
      </c>
      <c r="I70">
        <v>-2.9659694036840104E-3</v>
      </c>
      <c r="J70">
        <v>1.9417475728155338E-2</v>
      </c>
      <c r="K70">
        <v>-9.4637223974763495E-3</v>
      </c>
      <c r="L70">
        <v>1.216586703221386E-2</v>
      </c>
    </row>
    <row r="71" spans="1:12" x14ac:dyDescent="0.3">
      <c r="A71">
        <v>7.1240105540897172E-2</v>
      </c>
      <c r="B71">
        <v>6.3157894736842066E-2</v>
      </c>
      <c r="C71">
        <v>-3.1496062992126431E-3</v>
      </c>
      <c r="D71">
        <v>7.0230607966456901E-2</v>
      </c>
      <c r="E71">
        <v>0.15268329554043836</v>
      </c>
      <c r="F71">
        <v>-1.8882175226586102E-2</v>
      </c>
      <c r="G71">
        <v>-1.8882175226586102E-2</v>
      </c>
      <c r="H71">
        <v>2.2567757261634812E-2</v>
      </c>
      <c r="I71">
        <v>-3.9142007202129323E-3</v>
      </c>
      <c r="J71">
        <v>4.7619047619047616E-2</v>
      </c>
      <c r="K71">
        <v>0</v>
      </c>
      <c r="L71">
        <v>5.5865921787709204E-3</v>
      </c>
    </row>
    <row r="72" spans="1:12" x14ac:dyDescent="0.3">
      <c r="A72">
        <v>-2.7093596059113333E-2</v>
      </c>
      <c r="B72">
        <v>-9.9009900990098664E-3</v>
      </c>
      <c r="C72">
        <v>1.4218009478673077E-2</v>
      </c>
      <c r="D72">
        <v>-4.750244857982365E-2</v>
      </c>
      <c r="E72">
        <v>3.0327868852458952E-2</v>
      </c>
      <c r="F72">
        <v>-3.7721324095458059E-2</v>
      </c>
      <c r="G72">
        <v>-3.7721324095458059E-2</v>
      </c>
      <c r="H72">
        <v>8.4477296726504746E-3</v>
      </c>
      <c r="I72">
        <v>6.2873310279786222E-3</v>
      </c>
      <c r="J72">
        <v>-2.7272727272727271E-2</v>
      </c>
      <c r="K72">
        <v>0</v>
      </c>
      <c r="L72">
        <v>1.0101010101010124E-2</v>
      </c>
    </row>
    <row r="73" spans="1:12" x14ac:dyDescent="0.3">
      <c r="A73">
        <v>-3.1962025316455769E-2</v>
      </c>
      <c r="B73">
        <v>-2.0250000000000056E-2</v>
      </c>
      <c r="C73">
        <v>0.21651090342679113</v>
      </c>
      <c r="D73">
        <v>2.5706940874035988E-3</v>
      </c>
      <c r="E73">
        <v>2.5934765314240403E-2</v>
      </c>
      <c r="F73">
        <v>-1.7999999999999971E-2</v>
      </c>
      <c r="G73">
        <v>-1.7999999999999971E-2</v>
      </c>
      <c r="H73">
        <v>-1.2565445026178011E-2</v>
      </c>
      <c r="I73">
        <v>-1.1715089034676662E-2</v>
      </c>
      <c r="J73">
        <v>-3.7383177570093455E-2</v>
      </c>
      <c r="K73">
        <v>-1.2738853503184724E-2</v>
      </c>
      <c r="L73">
        <v>-1.1333333333333329E-2</v>
      </c>
    </row>
    <row r="74" spans="1:12" x14ac:dyDescent="0.3">
      <c r="A74">
        <v>-5.4266100032689382E-3</v>
      </c>
      <c r="B74">
        <v>-5.8688440928807576E-3</v>
      </c>
      <c r="C74">
        <v>1.2804097311140657E-3</v>
      </c>
      <c r="D74">
        <v>-3.3846153846153818E-2</v>
      </c>
      <c r="E74">
        <v>-3.2878411910669966E-2</v>
      </c>
      <c r="F74">
        <v>-2.1384928716905085E-3</v>
      </c>
      <c r="G74">
        <v>-2.1384928716905085E-3</v>
      </c>
      <c r="H74">
        <v>-7.423117709437964E-3</v>
      </c>
      <c r="I74">
        <v>-2.9239766081871343E-2</v>
      </c>
      <c r="J74">
        <v>1.4563106796116505E-2</v>
      </c>
      <c r="K74">
        <v>-2.9032258064516155E-2</v>
      </c>
      <c r="L74">
        <v>-3.9109912339851657E-2</v>
      </c>
    </row>
    <row r="75" spans="1:12" x14ac:dyDescent="0.3">
      <c r="A75">
        <v>-6.7841178017354675E-2</v>
      </c>
      <c r="B75">
        <v>-4.5687885010266965E-2</v>
      </c>
      <c r="C75">
        <v>-1.4066496163682973E-2</v>
      </c>
      <c r="D75">
        <v>-5.8386411889596304E-3</v>
      </c>
      <c r="E75">
        <v>-9.0923669018601799E-2</v>
      </c>
      <c r="F75">
        <v>-4.0718440657209871E-2</v>
      </c>
      <c r="G75">
        <v>-4.0718440657209871E-2</v>
      </c>
      <c r="H75">
        <v>-1.014957264957265E-2</v>
      </c>
      <c r="I75">
        <v>-2.767828069032962E-3</v>
      </c>
      <c r="J75">
        <v>-6.2200956937799042E-2</v>
      </c>
      <c r="K75">
        <v>3.3222591362126277E-3</v>
      </c>
      <c r="L75">
        <v>-9.2982456140351076E-3</v>
      </c>
    </row>
    <row r="76" spans="1:12" x14ac:dyDescent="0.3">
      <c r="A76">
        <v>-4.0902679830747607E-2</v>
      </c>
      <c r="B76">
        <v>-9.8977945131791284E-2</v>
      </c>
      <c r="C76">
        <v>-5.3177691309986959E-2</v>
      </c>
      <c r="D76">
        <v>2.1356113187398678E-3</v>
      </c>
      <c r="E76">
        <v>-3.1398835773504899E-2</v>
      </c>
      <c r="F76">
        <v>3.2978723404255256E-2</v>
      </c>
      <c r="G76">
        <v>3.2978723404255256E-2</v>
      </c>
      <c r="H76">
        <v>-1.7808958445763627E-2</v>
      </c>
      <c r="I76">
        <v>-1.4857142857142895E-2</v>
      </c>
      <c r="J76">
        <v>0</v>
      </c>
      <c r="K76">
        <v>-2.6490066225165587E-2</v>
      </c>
      <c r="L76">
        <v>-3.2406587568620478E-2</v>
      </c>
    </row>
    <row r="77" spans="1:12" x14ac:dyDescent="0.3">
      <c r="A77">
        <v>-8.2352941176470924E-3</v>
      </c>
      <c r="B77">
        <v>-2.3880597014925287E-2</v>
      </c>
      <c r="C77">
        <v>-6.3013698630136908E-2</v>
      </c>
      <c r="D77">
        <v>3.356419818859889E-2</v>
      </c>
      <c r="E77">
        <v>-8.0313239847022447E-2</v>
      </c>
      <c r="F77">
        <v>-2.142121524201852E-2</v>
      </c>
      <c r="G77">
        <v>-2.142121524201852E-2</v>
      </c>
      <c r="H77">
        <v>6.5934065934065934E-3</v>
      </c>
      <c r="I77">
        <v>-1.6075571760026403E-2</v>
      </c>
      <c r="J77">
        <v>-1.5306122448979591E-2</v>
      </c>
      <c r="K77">
        <v>-2.0408163265306142E-2</v>
      </c>
      <c r="L77">
        <v>1.6471449487554229E-3</v>
      </c>
    </row>
    <row r="78" spans="1:12" x14ac:dyDescent="0.3">
      <c r="A78">
        <v>6.7170818505338098E-2</v>
      </c>
      <c r="B78">
        <v>9.3577981651375985E-2</v>
      </c>
      <c r="C78">
        <v>1.0233918128654804E-2</v>
      </c>
      <c r="D78">
        <v>-5.1546391752577319E-3</v>
      </c>
      <c r="E78">
        <v>0.10257425742574248</v>
      </c>
      <c r="F78">
        <v>2.6625973479267536E-2</v>
      </c>
      <c r="G78">
        <v>2.6625973479267536E-2</v>
      </c>
      <c r="H78">
        <v>-1.9104803493449781E-2</v>
      </c>
      <c r="I78">
        <v>-2.6949637864241579E-3</v>
      </c>
      <c r="J78">
        <v>3.1088082901554404E-2</v>
      </c>
      <c r="K78">
        <v>-1.7361111111111129E-2</v>
      </c>
      <c r="L78">
        <v>-2.1194957061940373E-2</v>
      </c>
    </row>
    <row r="79" spans="1:12" x14ac:dyDescent="0.3">
      <c r="A79">
        <v>2.8206197026538853E-2</v>
      </c>
      <c r="B79">
        <v>6.2639821029082832E-2</v>
      </c>
      <c r="C79">
        <v>6.5123010130246031E-2</v>
      </c>
      <c r="D79">
        <v>-5.1813471502590676E-3</v>
      </c>
      <c r="E79">
        <v>-2.6400862068965403E-2</v>
      </c>
      <c r="F79">
        <v>-2.2757560225525362E-2</v>
      </c>
      <c r="G79">
        <v>-2.2757560225525362E-2</v>
      </c>
      <c r="H79">
        <v>1.6694490818030049E-2</v>
      </c>
      <c r="I79">
        <v>1.0640094578618399E-2</v>
      </c>
      <c r="J79">
        <v>8.0402010050251257E-2</v>
      </c>
      <c r="K79">
        <v>1.060070671378093E-2</v>
      </c>
      <c r="L79">
        <v>1.5867089789061067E-2</v>
      </c>
    </row>
    <row r="80" spans="1:12" x14ac:dyDescent="0.3">
      <c r="A80">
        <v>8.7837837837838606E-3</v>
      </c>
      <c r="B80">
        <v>7.3684210526316091E-3</v>
      </c>
      <c r="C80">
        <v>4.6195652173913124E-2</v>
      </c>
      <c r="D80">
        <v>-3.125E-2</v>
      </c>
      <c r="E80">
        <v>5.5155875299760057E-2</v>
      </c>
      <c r="F80">
        <v>1.9091576628553524E-2</v>
      </c>
      <c r="G80">
        <v>1.9091576628553524E-2</v>
      </c>
      <c r="H80">
        <v>-2.4083196496989599E-3</v>
      </c>
      <c r="I80">
        <v>-6.851604278074905E-3</v>
      </c>
      <c r="J80">
        <v>-3.255813953488372E-2</v>
      </c>
      <c r="K80">
        <v>2.0979020979021001E-2</v>
      </c>
      <c r="L80">
        <v>-9.004042631385557E-3</v>
      </c>
    </row>
    <row r="81" spans="1:12" x14ac:dyDescent="0.3">
      <c r="A81">
        <v>3.0743469524447252E-2</v>
      </c>
      <c r="B81">
        <v>2.4033437826541319E-2</v>
      </c>
      <c r="C81">
        <v>-5.1948051948052685E-3</v>
      </c>
      <c r="D81">
        <v>1.3440860215053764E-2</v>
      </c>
      <c r="E81">
        <v>2.7097902097902221E-2</v>
      </c>
      <c r="F81">
        <v>7.5656201749871269E-2</v>
      </c>
      <c r="G81">
        <v>7.5656201749871269E-2</v>
      </c>
      <c r="H81">
        <v>-1.2399868319982443E-2</v>
      </c>
      <c r="I81">
        <v>-1.8004374894834144E-2</v>
      </c>
      <c r="J81">
        <v>2.8846153846153848E-2</v>
      </c>
      <c r="K81">
        <v>-1.3698630136986314E-2</v>
      </c>
      <c r="L81">
        <v>-1.5761171889486399E-2</v>
      </c>
    </row>
    <row r="82" spans="1:12" x14ac:dyDescent="0.3">
      <c r="A82">
        <v>-2.5342777308466203E-3</v>
      </c>
      <c r="B82">
        <v>-2.6785714285714392E-2</v>
      </c>
      <c r="C82">
        <v>-9.1383812010442395E-3</v>
      </c>
      <c r="D82">
        <v>1.8567639257294429E-2</v>
      </c>
      <c r="E82">
        <v>1.8723404255319164E-2</v>
      </c>
      <c r="F82">
        <v>7.3684210526315406E-3</v>
      </c>
      <c r="G82">
        <v>7.3684210526315406E-3</v>
      </c>
      <c r="H82">
        <v>1.2222222222222223E-2</v>
      </c>
      <c r="I82">
        <v>-1.3022618231665563E-2</v>
      </c>
      <c r="J82">
        <v>-6.5420560747663545E-2</v>
      </c>
      <c r="K82">
        <v>-1.0416666666666676E-2</v>
      </c>
      <c r="L82">
        <v>-1.8839487565938476E-3</v>
      </c>
    </row>
    <row r="83" spans="1:12" x14ac:dyDescent="0.3">
      <c r="A83">
        <v>1.315960912052124E-2</v>
      </c>
      <c r="B83">
        <v>6.6841415465268797E-2</v>
      </c>
      <c r="C83">
        <v>1.3175230566534165E-3</v>
      </c>
      <c r="D83">
        <v>1.4583333333333393E-2</v>
      </c>
      <c r="E83">
        <v>2.4561403508771819E-2</v>
      </c>
      <c r="F83">
        <v>1.8048826826256078E-3</v>
      </c>
      <c r="G83">
        <v>1.8048826826256078E-3</v>
      </c>
      <c r="H83">
        <v>-4.3907793633369925E-3</v>
      </c>
      <c r="I83">
        <v>1.2847222222222184E-2</v>
      </c>
      <c r="J83">
        <v>0.08</v>
      </c>
      <c r="K83">
        <v>-7.0175438596491299E-3</v>
      </c>
      <c r="L83">
        <v>6.9837674594187349E-3</v>
      </c>
    </row>
    <row r="84" spans="1:12" x14ac:dyDescent="0.3">
      <c r="A84">
        <v>-1.6332304526749102E-2</v>
      </c>
      <c r="B84">
        <v>-2.2113022113022947E-3</v>
      </c>
      <c r="C84">
        <v>-1.3157894736842105E-2</v>
      </c>
      <c r="D84">
        <v>2.5667351129363448E-2</v>
      </c>
      <c r="E84">
        <v>8.1539465101118061E-4</v>
      </c>
      <c r="F84">
        <v>-3.4705101460269269E-2</v>
      </c>
      <c r="G84">
        <v>-3.4705101460269269E-2</v>
      </c>
      <c r="H84">
        <v>-6.8357221609702317E-3</v>
      </c>
      <c r="I84">
        <v>2.3140212547137471E-2</v>
      </c>
      <c r="J84">
        <v>-6.4814814814814811E-2</v>
      </c>
      <c r="K84">
        <v>1.4134275618374572E-2</v>
      </c>
      <c r="L84">
        <v>1.7244611059044079E-2</v>
      </c>
    </row>
    <row r="85" spans="1:12" x14ac:dyDescent="0.3">
      <c r="A85">
        <v>-2.7323833180807808E-2</v>
      </c>
      <c r="B85">
        <v>1.4528441270623084E-2</v>
      </c>
      <c r="C85">
        <v>7.9999999999999238E-3</v>
      </c>
      <c r="D85">
        <v>1.7017017017016901E-2</v>
      </c>
      <c r="E85">
        <v>-5.4912823855303994E-2</v>
      </c>
      <c r="F85">
        <v>-4.9115913555989352E-4</v>
      </c>
      <c r="G85">
        <v>-4.9115913555989352E-4</v>
      </c>
      <c r="H85">
        <v>-2.0315275310834813E-2</v>
      </c>
      <c r="I85">
        <v>6.1986932484504034E-3</v>
      </c>
      <c r="J85">
        <v>-3.9603960396039604E-2</v>
      </c>
      <c r="K85">
        <v>-3.4843205574912927E-3</v>
      </c>
      <c r="L85">
        <v>1.8610650451446435E-2</v>
      </c>
    </row>
    <row r="86" spans="1:12" x14ac:dyDescent="0.3">
      <c r="A86">
        <v>-6.5860215053763507E-2</v>
      </c>
      <c r="B86">
        <v>-2.427184466019452E-3</v>
      </c>
      <c r="C86">
        <v>-3.9682539682539307E-3</v>
      </c>
      <c r="D86">
        <v>-9.8917322834645646E-2</v>
      </c>
      <c r="E86">
        <v>1.258620689655187E-2</v>
      </c>
      <c r="F86">
        <v>-5.798525798525804E-2</v>
      </c>
      <c r="G86">
        <v>-5.798525798525804E-2</v>
      </c>
      <c r="H86">
        <v>-2.2662889518413598E-4</v>
      </c>
      <c r="I86">
        <v>8.991008991008952E-3</v>
      </c>
      <c r="J86">
        <v>-2.0618556701030927E-2</v>
      </c>
      <c r="K86">
        <v>1.04895104895105E-2</v>
      </c>
      <c r="L86">
        <v>3.3285094066570119E-2</v>
      </c>
    </row>
    <row r="87" spans="1:12" x14ac:dyDescent="0.3">
      <c r="A87">
        <v>2.4460431654676301E-2</v>
      </c>
      <c r="B87">
        <v>-3.1630170316301803E-2</v>
      </c>
      <c r="C87">
        <v>1.3280212483400868E-3</v>
      </c>
      <c r="D87">
        <v>3.2222829055161148E-2</v>
      </c>
      <c r="E87">
        <v>2.0432487655371681E-3</v>
      </c>
      <c r="F87">
        <v>-0.10798122065727694</v>
      </c>
      <c r="G87">
        <v>-0.10798122065727694</v>
      </c>
      <c r="H87">
        <v>2.2668026748271563E-4</v>
      </c>
      <c r="I87">
        <v>-1.6336633663366299E-2</v>
      </c>
      <c r="J87">
        <v>3.1578947368421054E-2</v>
      </c>
      <c r="K87">
        <v>-1.0380622837370252E-2</v>
      </c>
      <c r="L87">
        <v>-1.5056022408963575E-2</v>
      </c>
    </row>
    <row r="88" spans="1:12" x14ac:dyDescent="0.3">
      <c r="A88">
        <v>2.1067415730337078E-2</v>
      </c>
      <c r="B88">
        <v>-5.0251256281397044E-4</v>
      </c>
      <c r="C88">
        <v>-5.3050397877984837E-3</v>
      </c>
      <c r="D88">
        <v>-5.5555555555555552E-2</v>
      </c>
      <c r="E88">
        <v>-1.359388275276127E-2</v>
      </c>
      <c r="F88">
        <v>-7.8596491228070164E-2</v>
      </c>
      <c r="G88">
        <v>-7.8596491228070164E-2</v>
      </c>
      <c r="H88">
        <v>-5.5524079320113315E-3</v>
      </c>
      <c r="I88">
        <v>4.5294413688977209E-3</v>
      </c>
      <c r="J88">
        <v>0</v>
      </c>
      <c r="K88">
        <v>5.9440559440559496E-2</v>
      </c>
      <c r="L88">
        <v>-7.8208318521151392E-3</v>
      </c>
    </row>
    <row r="89" spans="1:12" x14ac:dyDescent="0.3">
      <c r="A89">
        <v>1.2035763411279229E-2</v>
      </c>
      <c r="B89">
        <v>-4.725992961287085E-2</v>
      </c>
      <c r="C89">
        <v>2.6666666666667047E-3</v>
      </c>
      <c r="D89">
        <v>8.4033613445378148E-3</v>
      </c>
      <c r="E89">
        <v>-1.2058570198105667E-3</v>
      </c>
      <c r="F89">
        <v>-1.2566641279512502E-2</v>
      </c>
      <c r="G89">
        <v>-1.2566641279512502E-2</v>
      </c>
      <c r="H89">
        <v>5.1276207839562439E-3</v>
      </c>
      <c r="I89">
        <v>1.8704074816299342E-2</v>
      </c>
      <c r="J89">
        <v>5.1020408163265302E-3</v>
      </c>
      <c r="K89">
        <v>-1.6501650165016517E-2</v>
      </c>
      <c r="L89">
        <v>6.9867431028305367E-3</v>
      </c>
    </row>
    <row r="90" spans="1:12" x14ac:dyDescent="0.3">
      <c r="A90">
        <v>-1.3387699626231727E-2</v>
      </c>
      <c r="B90">
        <v>3.324538258575193E-2</v>
      </c>
      <c r="C90">
        <v>-3.989361702127622E-3</v>
      </c>
      <c r="D90">
        <v>0</v>
      </c>
      <c r="E90">
        <v>-6.7781993790962405E-2</v>
      </c>
      <c r="F90">
        <v>5.9262115953207344E-2</v>
      </c>
      <c r="G90">
        <v>5.9262115953207344E-2</v>
      </c>
      <c r="H90">
        <v>-1.5417753089218909E-2</v>
      </c>
      <c r="I90">
        <v>-1.1311475409836028E-2</v>
      </c>
      <c r="J90">
        <v>-1.5228426395939087E-2</v>
      </c>
      <c r="K90">
        <v>-4.3624161073825544E-2</v>
      </c>
      <c r="L90">
        <v>1.4232342999466236E-2</v>
      </c>
    </row>
    <row r="91" spans="1:12" x14ac:dyDescent="0.3">
      <c r="A91">
        <v>-5.8548009367681104E-3</v>
      </c>
      <c r="B91">
        <v>-5.3881511746680273E-2</v>
      </c>
      <c r="C91">
        <v>2.670226969292238E-3</v>
      </c>
      <c r="D91">
        <v>1.1666666666666634E-2</v>
      </c>
      <c r="E91">
        <v>2.4051803885290803E-3</v>
      </c>
      <c r="F91">
        <v>9.7087378640776344E-3</v>
      </c>
      <c r="G91">
        <v>9.7087378640776344E-3</v>
      </c>
      <c r="H91">
        <v>1.7962003454231434E-2</v>
      </c>
      <c r="I91">
        <v>-5.1401094345879996E-3</v>
      </c>
      <c r="J91">
        <v>1.0309278350515464E-2</v>
      </c>
      <c r="K91">
        <v>0</v>
      </c>
      <c r="L91">
        <v>3.858972110156093E-3</v>
      </c>
    </row>
    <row r="92" spans="1:12" x14ac:dyDescent="0.3">
      <c r="A92">
        <v>-2.979283586226057E-3</v>
      </c>
      <c r="B92">
        <v>2.7530364372469723E-2</v>
      </c>
      <c r="C92">
        <v>-9.3209054593873329E-3</v>
      </c>
      <c r="D92">
        <v>-1.1532125205930777E-2</v>
      </c>
      <c r="E92">
        <v>-4.0236249538574999E-2</v>
      </c>
      <c r="F92">
        <v>-2.0552884615384709E-2</v>
      </c>
      <c r="G92">
        <v>-2.0552884615384709E-2</v>
      </c>
      <c r="H92">
        <v>6.6734532292727069E-3</v>
      </c>
      <c r="I92">
        <v>-4.500000000000076E-3</v>
      </c>
      <c r="J92">
        <v>-1.5306122448979591E-2</v>
      </c>
      <c r="K92">
        <v>-3.5087719298245452E-2</v>
      </c>
      <c r="L92">
        <v>-5.4167394723046514E-3</v>
      </c>
    </row>
    <row r="93" spans="1:12" x14ac:dyDescent="0.3">
      <c r="A93">
        <v>-2.0847810979847904E-3</v>
      </c>
      <c r="B93">
        <v>3.887575518781184E-2</v>
      </c>
      <c r="C93">
        <v>-1.0752688172043163E-2</v>
      </c>
      <c r="D93">
        <v>1.6666666666667299E-3</v>
      </c>
      <c r="E93">
        <v>3.0576923076923123E-2</v>
      </c>
      <c r="F93">
        <v>-0.1411216100134986</v>
      </c>
      <c r="G93">
        <v>-0.1411216100134986</v>
      </c>
      <c r="H93">
        <v>2.6966292134831461E-2</v>
      </c>
      <c r="I93">
        <v>1.0380043529214877E-2</v>
      </c>
      <c r="J93">
        <v>-3.6269430051813469E-2</v>
      </c>
      <c r="K93">
        <v>-5.4545454545454591E-2</v>
      </c>
      <c r="L93">
        <v>2.6001405481377315E-2</v>
      </c>
    </row>
    <row r="94" spans="1:12" x14ac:dyDescent="0.3">
      <c r="A94">
        <v>-5.006963788300834E-2</v>
      </c>
      <c r="B94">
        <v>-1.0619469026548537E-2</v>
      </c>
      <c r="C94">
        <v>-1.4945652173912968E-2</v>
      </c>
      <c r="D94">
        <v>-0.16139767054908497</v>
      </c>
      <c r="E94">
        <v>-3.8253405486098284E-2</v>
      </c>
      <c r="F94">
        <v>6.4294899271324889E-3</v>
      </c>
      <c r="G94">
        <v>6.4294899271324889E-3</v>
      </c>
      <c r="H94">
        <v>-1.4223194748358862E-2</v>
      </c>
      <c r="I94">
        <v>-5.7995028997514502E-3</v>
      </c>
      <c r="J94">
        <v>0</v>
      </c>
      <c r="K94">
        <v>-0.13461538461538464</v>
      </c>
      <c r="L94">
        <v>-1.7123287671232876E-2</v>
      </c>
    </row>
    <row r="95" spans="1:12" x14ac:dyDescent="0.3">
      <c r="A95">
        <v>4.4644820760941305E-2</v>
      </c>
      <c r="B95">
        <v>5.6222846920521048E-3</v>
      </c>
      <c r="C95">
        <v>-8.2758620689654394E-3</v>
      </c>
      <c r="D95">
        <v>0.14285714285714302</v>
      </c>
      <c r="E95">
        <v>3.7834691501746363E-2</v>
      </c>
      <c r="F95">
        <v>-3.1516183986371363E-2</v>
      </c>
      <c r="G95">
        <v>-3.1516183986371363E-2</v>
      </c>
      <c r="H95">
        <v>-2.7746947835738068E-3</v>
      </c>
      <c r="I95">
        <v>-3.6666666666667425E-3</v>
      </c>
      <c r="J95">
        <v>-0.14516129032258066</v>
      </c>
      <c r="K95">
        <v>-4.8888888888888933E-2</v>
      </c>
      <c r="L95">
        <v>-6.9686411149825541E-3</v>
      </c>
    </row>
    <row r="96" spans="1:12" x14ac:dyDescent="0.3">
      <c r="A96">
        <v>-8.1403508771929582E-3</v>
      </c>
      <c r="B96">
        <v>2.9733163913595977E-2</v>
      </c>
      <c r="C96">
        <v>0</v>
      </c>
      <c r="D96">
        <v>-4.5138888888888951E-2</v>
      </c>
      <c r="E96">
        <v>4.6737707982799524E-3</v>
      </c>
      <c r="F96">
        <v>0.18323072412782176</v>
      </c>
      <c r="G96">
        <v>0.18323072412782176</v>
      </c>
      <c r="H96">
        <v>2.1702838063439065E-2</v>
      </c>
      <c r="I96">
        <v>4.6838407494146344E-3</v>
      </c>
      <c r="J96">
        <v>6.2893081761006293E-3</v>
      </c>
      <c r="K96">
        <v>9.3457943925233725E-3</v>
      </c>
      <c r="L96">
        <v>-9.8245614035088122E-3</v>
      </c>
    </row>
    <row r="97" spans="1:12" x14ac:dyDescent="0.3">
      <c r="A97">
        <v>2.4479977359558567E-2</v>
      </c>
      <c r="B97">
        <v>-1.6041461006910306E-2</v>
      </c>
      <c r="C97">
        <v>1.3908205841445661E-3</v>
      </c>
      <c r="D97">
        <v>0.1</v>
      </c>
      <c r="E97">
        <v>-2.6051358392258223E-3</v>
      </c>
      <c r="F97">
        <v>1.4618434093161631E-2</v>
      </c>
      <c r="G97">
        <v>1.4618434093161631E-2</v>
      </c>
      <c r="H97">
        <v>6.3180827886710244E-3</v>
      </c>
      <c r="I97">
        <v>-2.1645021645022781E-3</v>
      </c>
      <c r="J97">
        <v>0</v>
      </c>
      <c r="K97">
        <v>-1.8518518518518535E-2</v>
      </c>
      <c r="L97">
        <v>-5.1381998582565409E-3</v>
      </c>
    </row>
    <row r="98" spans="1:12" x14ac:dyDescent="0.3">
      <c r="A98">
        <v>-3.1146408839779136E-2</v>
      </c>
      <c r="B98">
        <v>-2.1820917983446136E-2</v>
      </c>
      <c r="C98">
        <v>-2.7777777777777776E-2</v>
      </c>
      <c r="D98">
        <v>7.7134986225895633E-3</v>
      </c>
      <c r="E98">
        <v>-2.8731343283582237E-2</v>
      </c>
      <c r="F98">
        <v>4.2735042735042729E-2</v>
      </c>
      <c r="G98">
        <v>4.2735042735042729E-2</v>
      </c>
      <c r="H98">
        <v>2.1866204806235117E-2</v>
      </c>
      <c r="I98">
        <v>5.6732854997498606E-3</v>
      </c>
      <c r="J98">
        <v>-1.2500000000000001E-2</v>
      </c>
      <c r="K98">
        <v>3.7735849056603807E-2</v>
      </c>
      <c r="L98">
        <v>6.2333036509350211E-3</v>
      </c>
    </row>
    <row r="99" spans="1:12" x14ac:dyDescent="0.3">
      <c r="A99">
        <v>4.4978259319980063E-2</v>
      </c>
      <c r="B99">
        <v>1.0256410256410037E-3</v>
      </c>
      <c r="C99">
        <v>1.2857142857142938E-2</v>
      </c>
      <c r="D99">
        <v>5.6314926189174316E-2</v>
      </c>
      <c r="E99">
        <v>2.343449865539781E-2</v>
      </c>
      <c r="F99">
        <v>-5.2693208430913345E-2</v>
      </c>
      <c r="G99">
        <v>-5.2693208430913345E-2</v>
      </c>
      <c r="H99">
        <v>-1.9597457627118644E-2</v>
      </c>
      <c r="I99">
        <v>-3.6502405840385687E-3</v>
      </c>
      <c r="J99">
        <v>6.9620253164556958E-2</v>
      </c>
      <c r="K99">
        <v>0</v>
      </c>
      <c r="L99">
        <v>-1.451327433628319E-2</v>
      </c>
    </row>
    <row r="100" spans="1:12" x14ac:dyDescent="0.3">
      <c r="A100">
        <v>-2.5920873124147224E-2</v>
      </c>
      <c r="B100">
        <v>-0.10732581967213109</v>
      </c>
      <c r="C100">
        <v>-8.4626234132582304E-3</v>
      </c>
      <c r="D100">
        <v>-5.4347826086956527E-2</v>
      </c>
      <c r="E100">
        <v>3.3408408408408266E-2</v>
      </c>
      <c r="F100">
        <v>-1.2360939431397839E-3</v>
      </c>
      <c r="G100">
        <v>-1.2360939431397839E-3</v>
      </c>
      <c r="H100">
        <v>-7.0232306861156132E-3</v>
      </c>
      <c r="I100">
        <v>6.8276436303081143E-3</v>
      </c>
      <c r="J100">
        <v>5.9171597633136092E-2</v>
      </c>
      <c r="K100">
        <v>-5.0000000000000044E-2</v>
      </c>
      <c r="L100">
        <v>-2.1192528735632179E-2</v>
      </c>
    </row>
    <row r="101" spans="1:12" x14ac:dyDescent="0.3">
      <c r="A101">
        <v>-2.8011204481793112E-3</v>
      </c>
      <c r="B101">
        <v>2.0086083213773191E-2</v>
      </c>
      <c r="C101">
        <v>-7.1123755334281651E-3</v>
      </c>
      <c r="D101">
        <v>8.5385878489326897E-2</v>
      </c>
      <c r="E101">
        <v>2.7061387577188567E-2</v>
      </c>
      <c r="F101">
        <v>-9.5297029702969809E-3</v>
      </c>
      <c r="G101">
        <v>-9.5297029702969809E-3</v>
      </c>
      <c r="H101">
        <v>2.426550598476605E-2</v>
      </c>
      <c r="I101">
        <v>-4.6311610982468871E-3</v>
      </c>
      <c r="J101">
        <v>-1.6759776536312849E-2</v>
      </c>
      <c r="K101">
        <v>4.7846889952153152E-3</v>
      </c>
      <c r="L101">
        <v>-1.2844036697247759E-2</v>
      </c>
    </row>
    <row r="102" spans="1:12" x14ac:dyDescent="0.3">
      <c r="A102">
        <v>-2.0365168539325882E-2</v>
      </c>
      <c r="B102">
        <v>2.7566807313642871E-2</v>
      </c>
      <c r="C102">
        <v>2.8653295128940235E-3</v>
      </c>
      <c r="D102">
        <v>-8.7241553202218908E-2</v>
      </c>
      <c r="E102">
        <v>8.7533156498673714E-2</v>
      </c>
      <c r="F102">
        <v>-1.7868299387729686E-2</v>
      </c>
      <c r="G102">
        <v>-1.7868299387729686E-2</v>
      </c>
      <c r="H102">
        <v>-1.4129395516838415E-2</v>
      </c>
      <c r="I102">
        <v>1.196410767696917E-2</v>
      </c>
      <c r="J102">
        <v>-5.681818181818182E-3</v>
      </c>
      <c r="K102">
        <v>-2.3809523809523832E-2</v>
      </c>
      <c r="L102">
        <v>3.382899628252789E-2</v>
      </c>
    </row>
    <row r="103" spans="1:12" x14ac:dyDescent="0.3">
      <c r="A103">
        <v>-4.050179211469538E-2</v>
      </c>
      <c r="B103">
        <v>-3.2849712565015135E-2</v>
      </c>
      <c r="C103">
        <v>-7.1428571428571426E-3</v>
      </c>
      <c r="D103">
        <v>4.9723756906077346E-2</v>
      </c>
      <c r="E103">
        <v>1.203252032520319E-2</v>
      </c>
      <c r="F103">
        <v>0.13867684478371509</v>
      </c>
      <c r="G103">
        <v>0.13867684478371509</v>
      </c>
      <c r="H103">
        <v>-8.0818965517241385E-3</v>
      </c>
      <c r="I103">
        <v>-1.4778325123152335E-3</v>
      </c>
      <c r="J103">
        <v>0</v>
      </c>
      <c r="K103">
        <v>0</v>
      </c>
      <c r="L103">
        <v>-4.1352031643293215E-3</v>
      </c>
    </row>
    <row r="104" spans="1:12" x14ac:dyDescent="0.3">
      <c r="A104">
        <v>-1.7556966753828871E-2</v>
      </c>
      <c r="B104">
        <v>9.8216812906877976E-2</v>
      </c>
      <c r="C104">
        <v>-2.8776978417266595E-3</v>
      </c>
      <c r="D104">
        <v>1.3684210526315759E-2</v>
      </c>
      <c r="E104">
        <v>-6.426735218508986E-2</v>
      </c>
      <c r="F104">
        <v>-8.0893854748603292E-2</v>
      </c>
      <c r="G104">
        <v>-8.0893854748603292E-2</v>
      </c>
      <c r="H104">
        <v>1.6730038022813688E-2</v>
      </c>
      <c r="I104">
        <v>-5.0978457490544688E-3</v>
      </c>
      <c r="J104">
        <v>-1.1428571428571429E-2</v>
      </c>
      <c r="K104">
        <v>1.4634146341463429E-2</v>
      </c>
      <c r="L104">
        <v>6.0119155082144757E-2</v>
      </c>
    </row>
    <row r="105" spans="1:12" x14ac:dyDescent="0.3">
      <c r="A105">
        <v>9.3612167300380245E-2</v>
      </c>
      <c r="B105">
        <v>0.116237113402062</v>
      </c>
      <c r="C105">
        <v>2.8860028860029272E-3</v>
      </c>
      <c r="D105">
        <v>0.14485981308411219</v>
      </c>
      <c r="E105">
        <v>6.0782967032967004E-2</v>
      </c>
      <c r="F105">
        <v>-1.993678580111841E-2</v>
      </c>
      <c r="G105">
        <v>-1.993678580111841E-2</v>
      </c>
      <c r="H105">
        <v>9.7232610321615551E-3</v>
      </c>
      <c r="I105">
        <v>-6.6115702479338841E-3</v>
      </c>
      <c r="J105">
        <v>5.7803468208092483E-3</v>
      </c>
      <c r="K105">
        <v>0.12019230769230781</v>
      </c>
      <c r="L105">
        <v>1.1750681198910044E-2</v>
      </c>
    </row>
    <row r="106" spans="1:12" x14ac:dyDescent="0.3">
      <c r="A106">
        <v>-1.9539670398442406E-2</v>
      </c>
      <c r="B106">
        <v>0.12906949896097888</v>
      </c>
      <c r="C106">
        <v>-5.7553956834533191E-3</v>
      </c>
      <c r="D106">
        <v>1.315192743764175E-2</v>
      </c>
      <c r="E106">
        <v>3.7552606021366133E-2</v>
      </c>
      <c r="F106">
        <v>-7.6903994046142957E-3</v>
      </c>
      <c r="G106">
        <v>-7.6903994046142957E-3</v>
      </c>
      <c r="H106">
        <v>-1.5873015873015872E-2</v>
      </c>
      <c r="I106">
        <v>-9.1514143094841936E-3</v>
      </c>
      <c r="J106">
        <v>5.7471264367816091E-3</v>
      </c>
      <c r="K106">
        <v>-3.4334763948497882E-2</v>
      </c>
      <c r="L106">
        <v>4.325871065477193E-2</v>
      </c>
    </row>
    <row r="107" spans="1:12" x14ac:dyDescent="0.3">
      <c r="A107">
        <v>-1.46099290780142E-2</v>
      </c>
      <c r="B107">
        <v>-1.3087934560327211E-2</v>
      </c>
      <c r="C107">
        <v>0</v>
      </c>
      <c r="D107">
        <v>-1.1190689346463742E-2</v>
      </c>
      <c r="E107">
        <v>4.6801872074883039E-2</v>
      </c>
      <c r="F107">
        <v>-7.4999999999999286E-3</v>
      </c>
      <c r="G107">
        <v>-7.4999999999999286E-3</v>
      </c>
      <c r="H107">
        <v>-6.4516129032258064E-3</v>
      </c>
      <c r="I107">
        <v>6.7170445004198151E-3</v>
      </c>
      <c r="J107">
        <v>2.8571428571428571E-2</v>
      </c>
      <c r="K107">
        <v>-5.7777777777777831E-2</v>
      </c>
      <c r="L107">
        <v>6.1310100032268893E-3</v>
      </c>
    </row>
    <row r="108" spans="1:12" x14ac:dyDescent="0.3">
      <c r="A108">
        <v>-2.2959550885274203E-2</v>
      </c>
      <c r="B108">
        <v>1.5333609614587691E-2</v>
      </c>
      <c r="C108">
        <v>0</v>
      </c>
      <c r="D108">
        <v>7.2430964237211147E-3</v>
      </c>
      <c r="E108">
        <v>-2.980625931445606E-2</v>
      </c>
      <c r="F108">
        <v>4.7858942065491142E-2</v>
      </c>
      <c r="G108">
        <v>4.7858942065491142E-2</v>
      </c>
      <c r="H108">
        <v>-4.6536796536796538E-3</v>
      </c>
      <c r="I108">
        <v>-4.1701417848206837E-3</v>
      </c>
      <c r="J108">
        <v>0</v>
      </c>
      <c r="K108">
        <v>-5.1886792452830108E-2</v>
      </c>
      <c r="L108">
        <v>-2.8864656831302071E-2</v>
      </c>
    </row>
    <row r="109" spans="1:12" x14ac:dyDescent="0.3">
      <c r="A109">
        <v>1.4732965009208104E-2</v>
      </c>
      <c r="B109">
        <v>5.9999999999999956E-2</v>
      </c>
      <c r="C109">
        <v>3.6179450072358905E-2</v>
      </c>
      <c r="D109">
        <v>7.8651685393258425E-2</v>
      </c>
      <c r="E109">
        <v>-1.228878648233488E-2</v>
      </c>
      <c r="F109">
        <v>4.8076923076922047E-3</v>
      </c>
      <c r="G109">
        <v>4.8076923076922047E-3</v>
      </c>
      <c r="H109">
        <v>-1.3808850712188757E-2</v>
      </c>
      <c r="I109">
        <v>-1.323283082077048E-2</v>
      </c>
      <c r="J109">
        <v>-1.6666666666666666E-2</v>
      </c>
      <c r="K109">
        <v>-2.985074626865674E-2</v>
      </c>
      <c r="L109">
        <v>-0.10336856010568039</v>
      </c>
    </row>
    <row r="110" spans="1:12" x14ac:dyDescent="0.3">
      <c r="A110">
        <v>-1.2704174228675136E-2</v>
      </c>
      <c r="B110">
        <v>2.7916827108201828E-2</v>
      </c>
      <c r="C110">
        <v>-2.5139664804469237E-2</v>
      </c>
      <c r="D110">
        <v>-8.2916666666666694E-2</v>
      </c>
      <c r="E110">
        <v>-0.12052877138413688</v>
      </c>
      <c r="F110">
        <v>1.8301435406698579E-2</v>
      </c>
      <c r="G110">
        <v>1.8301435406698579E-2</v>
      </c>
      <c r="H110">
        <v>-2.1499448732083794E-2</v>
      </c>
      <c r="I110">
        <v>3.3950093362745167E-4</v>
      </c>
      <c r="J110">
        <v>0</v>
      </c>
      <c r="K110">
        <v>1.0256410256410265E-2</v>
      </c>
      <c r="L110">
        <v>-1.952117863720065E-2</v>
      </c>
    </row>
    <row r="111" spans="1:12" x14ac:dyDescent="0.3">
      <c r="A111">
        <v>8.8602941176470676E-2</v>
      </c>
      <c r="B111">
        <v>8.3723543734781775E-2</v>
      </c>
      <c r="C111">
        <v>2.0057306590257961E-2</v>
      </c>
      <c r="D111">
        <v>2.271694684234439E-2</v>
      </c>
      <c r="E111">
        <v>5.7471264367816043E-2</v>
      </c>
      <c r="F111">
        <v>6.6604017385175643E-2</v>
      </c>
      <c r="G111">
        <v>6.6604017385175643E-2</v>
      </c>
      <c r="H111">
        <v>1.2845070422535212E-2</v>
      </c>
      <c r="I111">
        <v>-7.2967928050228321E-3</v>
      </c>
      <c r="J111">
        <v>-1.1299435028248588E-2</v>
      </c>
      <c r="K111">
        <v>1.0152284263959399E-2</v>
      </c>
      <c r="L111">
        <v>1.3711495116453734E-2</v>
      </c>
    </row>
    <row r="112" spans="1:12" x14ac:dyDescent="0.3">
      <c r="A112">
        <v>-4.9983113812901082E-2</v>
      </c>
      <c r="B112">
        <v>-4.2170756999654301E-2</v>
      </c>
      <c r="C112">
        <v>-9.831460674157343E-3</v>
      </c>
      <c r="D112">
        <v>-2.1768103065304335E-2</v>
      </c>
      <c r="E112">
        <v>1.1204013377926487E-2</v>
      </c>
      <c r="F112">
        <v>4.09691629955947E-2</v>
      </c>
      <c r="G112">
        <v>4.09691629955947E-2</v>
      </c>
      <c r="H112">
        <v>7.1198131049059962E-3</v>
      </c>
      <c r="I112">
        <v>-1.0256410256410645E-3</v>
      </c>
      <c r="J112">
        <v>-5.7142857142857143E-3</v>
      </c>
      <c r="K112">
        <v>-1.5075376884422124E-2</v>
      </c>
      <c r="L112">
        <v>-6.2997961830645972E-3</v>
      </c>
    </row>
    <row r="113" spans="1:12" x14ac:dyDescent="0.3">
      <c r="A113">
        <v>-2.0974049057945376E-2</v>
      </c>
      <c r="B113">
        <v>3.4464092385420364E-2</v>
      </c>
      <c r="C113">
        <v>-7.0921985815602835E-3</v>
      </c>
      <c r="D113">
        <v>9.9909173478656549E-3</v>
      </c>
      <c r="E113">
        <v>-1.3229700678022537E-3</v>
      </c>
      <c r="F113">
        <v>-6.1362674566229191E-3</v>
      </c>
      <c r="G113">
        <v>-6.1362674566229191E-3</v>
      </c>
      <c r="H113">
        <v>1.6679553739092013E-2</v>
      </c>
      <c r="I113">
        <v>-3.9356605065023181E-3</v>
      </c>
      <c r="J113">
        <v>1.7241379310344827E-2</v>
      </c>
      <c r="K113">
        <v>-2.0408163265306138E-2</v>
      </c>
      <c r="L113">
        <v>-1.6968114861085282E-2</v>
      </c>
    </row>
    <row r="114" spans="1:12" x14ac:dyDescent="0.3">
      <c r="A114">
        <v>-2.8322440087145805E-2</v>
      </c>
      <c r="B114">
        <v>2.0408163265306152E-2</v>
      </c>
      <c r="C114">
        <v>0</v>
      </c>
      <c r="D114">
        <v>-4.4964028776978415E-3</v>
      </c>
      <c r="E114">
        <v>-1.5565490975326982E-2</v>
      </c>
      <c r="F114">
        <v>3.0019161166702231E-2</v>
      </c>
      <c r="G114">
        <v>3.0019161166702231E-2</v>
      </c>
      <c r="H114">
        <v>7.1707953063885263E-3</v>
      </c>
      <c r="I114">
        <v>6.3562961690430027E-3</v>
      </c>
      <c r="J114">
        <v>5.6497175141242938E-3</v>
      </c>
      <c r="K114">
        <v>5.2083333333333382E-3</v>
      </c>
      <c r="L114">
        <v>-6.2594840667677979E-3</v>
      </c>
    </row>
    <row r="115" spans="1:12" x14ac:dyDescent="0.3">
      <c r="A115">
        <v>-1.15844544095666E-2</v>
      </c>
      <c r="B115">
        <v>-3.4017094017094053E-2</v>
      </c>
      <c r="C115">
        <v>2.8571428571428979E-3</v>
      </c>
      <c r="D115">
        <v>-2.3938572719060573E-2</v>
      </c>
      <c r="E115">
        <v>0.11690496215306981</v>
      </c>
      <c r="F115">
        <v>2.3356758991318633E-2</v>
      </c>
      <c r="G115">
        <v>2.3356758991318633E-2</v>
      </c>
      <c r="H115">
        <v>1.7799352750809062E-2</v>
      </c>
      <c r="I115">
        <v>-6.8282690337995438E-4</v>
      </c>
      <c r="J115">
        <v>5.6179775280898875E-3</v>
      </c>
      <c r="K115">
        <v>1.0362694300518144E-2</v>
      </c>
      <c r="L115">
        <v>1.3361328497804978E-3</v>
      </c>
    </row>
    <row r="116" spans="1:12" x14ac:dyDescent="0.3">
      <c r="A116">
        <v>1.6862003780718258E-2</v>
      </c>
      <c r="B116">
        <v>4.070076092727022E-3</v>
      </c>
      <c r="C116">
        <v>2.1367521367521368E-2</v>
      </c>
      <c r="D116">
        <v>0</v>
      </c>
      <c r="E116">
        <v>-8.1325301204820347E-3</v>
      </c>
      <c r="F116">
        <v>2.6055342355079766E-2</v>
      </c>
      <c r="G116">
        <v>2.6055342355079766E-2</v>
      </c>
      <c r="H116">
        <v>1.6322204557498676E-2</v>
      </c>
      <c r="I116">
        <v>3.0748206354630479E-3</v>
      </c>
      <c r="J116">
        <v>5.5865921787709499E-3</v>
      </c>
      <c r="K116">
        <v>-1.5384615384615398E-2</v>
      </c>
      <c r="L116">
        <v>-1.6584064048799037E-2</v>
      </c>
    </row>
    <row r="117" spans="1:12" x14ac:dyDescent="0.3">
      <c r="A117">
        <v>1.1972040452111941E-2</v>
      </c>
      <c r="B117">
        <v>-1.1279520620373644E-2</v>
      </c>
      <c r="C117">
        <v>-8.3682008368202027E-3</v>
      </c>
      <c r="D117">
        <v>1.3419713095789014E-2</v>
      </c>
      <c r="E117">
        <v>3.097479501973897E-2</v>
      </c>
      <c r="F117">
        <v>-1.9980314960629932E-2</v>
      </c>
      <c r="G117">
        <v>-1.9980314960629932E-2</v>
      </c>
      <c r="H117">
        <v>-1.0428616122640526E-4</v>
      </c>
      <c r="I117">
        <v>-6.1307901907356945E-2</v>
      </c>
      <c r="J117">
        <v>2.2222222222222223E-2</v>
      </c>
      <c r="K117">
        <v>-2.0833333333333353E-2</v>
      </c>
      <c r="L117">
        <v>-2.306648575305301E-2</v>
      </c>
    </row>
    <row r="118" spans="1:12" x14ac:dyDescent="0.3">
      <c r="A118">
        <v>-1.1022117716217627E-3</v>
      </c>
      <c r="B118">
        <v>-3.6541889483066026E-2</v>
      </c>
      <c r="C118">
        <v>1.6877637130801728E-2</v>
      </c>
      <c r="D118">
        <v>-2.9680365296803651E-2</v>
      </c>
      <c r="E118">
        <v>-2.7982326951399303E-3</v>
      </c>
      <c r="F118">
        <v>6.1263432760873121E-3</v>
      </c>
      <c r="G118">
        <v>6.1263432760873121E-3</v>
      </c>
      <c r="H118">
        <v>-1.4497288277012932E-2</v>
      </c>
      <c r="I118">
        <v>1.0703918722786605E-2</v>
      </c>
      <c r="J118">
        <v>-2.717391304347826E-2</v>
      </c>
      <c r="K118">
        <v>1.0638297872340436E-2</v>
      </c>
      <c r="L118">
        <v>-1.5476190476190499E-2</v>
      </c>
    </row>
    <row r="119" spans="1:12" x14ac:dyDescent="0.3">
      <c r="A119">
        <v>-7.9741062233338267E-2</v>
      </c>
      <c r="B119">
        <v>-3.8297872340425539E-2</v>
      </c>
      <c r="C119">
        <v>-3.1811894882434265E-2</v>
      </c>
      <c r="D119">
        <v>-4.2352941176470853E-3</v>
      </c>
      <c r="E119">
        <v>-9.1419288140599714E-2</v>
      </c>
      <c r="F119">
        <v>-2.5753643441804874E-2</v>
      </c>
      <c r="G119">
        <v>-2.5753643441804874E-2</v>
      </c>
      <c r="H119">
        <v>-3.9157582812996087E-3</v>
      </c>
      <c r="I119">
        <v>-3.6079698438341447E-2</v>
      </c>
      <c r="J119">
        <v>-3.3519553072625698E-2</v>
      </c>
      <c r="K119">
        <v>5.2631578947368467E-2</v>
      </c>
      <c r="L119">
        <v>3.2245062474809292E-3</v>
      </c>
    </row>
    <row r="120" spans="1:12" x14ac:dyDescent="0.3">
      <c r="A120">
        <v>5.8353317346123194E-2</v>
      </c>
      <c r="B120">
        <v>9.619084263178966E-4</v>
      </c>
      <c r="C120">
        <v>-1.857142857142853E-2</v>
      </c>
      <c r="D120">
        <v>-7.5614366729678372E-3</v>
      </c>
      <c r="E120">
        <v>5.6566970091027395E-2</v>
      </c>
      <c r="F120">
        <v>-2.8073770491803228E-2</v>
      </c>
      <c r="G120">
        <v>-2.8073770491803228E-2</v>
      </c>
      <c r="H120">
        <v>1.3493412664683383E-2</v>
      </c>
      <c r="I120">
        <v>2.4581005586592264E-2</v>
      </c>
      <c r="J120">
        <v>1.1560693641618497E-2</v>
      </c>
      <c r="K120">
        <v>-1.5000000000000013E-2</v>
      </c>
      <c r="L120">
        <v>-1.6070711128967114E-3</v>
      </c>
    </row>
    <row r="121" spans="1:12" x14ac:dyDescent="0.3">
      <c r="A121">
        <v>3.1722054380664562E-2</v>
      </c>
      <c r="B121">
        <v>-2.9406111858543169E-2</v>
      </c>
      <c r="C121">
        <v>8.7336244541483879E-3</v>
      </c>
      <c r="D121">
        <v>4.7619047619044914E-4</v>
      </c>
      <c r="E121">
        <v>-1.5384615384615398E-3</v>
      </c>
      <c r="F121">
        <v>8.2226438962681968E-3</v>
      </c>
      <c r="G121">
        <v>8.2226438962681968E-3</v>
      </c>
      <c r="H121">
        <v>7.7576265855959746E-3</v>
      </c>
      <c r="I121">
        <v>-1.5812431842966275E-2</v>
      </c>
      <c r="J121">
        <v>-4.5714285714285714E-2</v>
      </c>
      <c r="K121">
        <v>-1.0152284263959399E-2</v>
      </c>
      <c r="L121">
        <v>3.7625754527162922E-2</v>
      </c>
    </row>
    <row r="122" spans="1:12" x14ac:dyDescent="0.3">
      <c r="A122">
        <v>-1.5885797950219528E-2</v>
      </c>
      <c r="B122">
        <v>0.13465346534653461</v>
      </c>
      <c r="C122">
        <v>1.7316017316017358E-2</v>
      </c>
      <c r="D122">
        <v>2.8557829604949755E-3</v>
      </c>
      <c r="E122">
        <v>3.389830508474579E-2</v>
      </c>
      <c r="F122">
        <v>-1.5265579255541549E-2</v>
      </c>
      <c r="G122">
        <v>-1.5265579255541549E-2</v>
      </c>
      <c r="H122">
        <v>-1.1858941017372308E-2</v>
      </c>
      <c r="I122">
        <v>-5.5401662049861496E-3</v>
      </c>
      <c r="J122">
        <v>-1.1976047904191617E-2</v>
      </c>
      <c r="K122">
        <v>2.5641025641025664E-2</v>
      </c>
      <c r="L122">
        <v>-1.1052937754508441E-2</v>
      </c>
    </row>
    <row r="123" spans="1:12" x14ac:dyDescent="0.3">
      <c r="A123">
        <v>-2.328349326787172E-2</v>
      </c>
      <c r="B123">
        <v>-5.0436300174520082E-2</v>
      </c>
      <c r="C123">
        <v>5.673758865248308E-3</v>
      </c>
      <c r="D123">
        <v>-3.796867584242919E-3</v>
      </c>
      <c r="E123">
        <v>6.5573770491802671E-3</v>
      </c>
      <c r="F123">
        <v>8.706731790188927E-3</v>
      </c>
      <c r="G123">
        <v>8.706731790188927E-3</v>
      </c>
      <c r="H123">
        <v>-1.7791346457521843E-2</v>
      </c>
      <c r="I123">
        <v>4.2711234911791173E-3</v>
      </c>
      <c r="J123">
        <v>1.8181818181818181E-2</v>
      </c>
      <c r="K123">
        <v>-5.0000000000000044E-3</v>
      </c>
      <c r="L123">
        <v>6.6666666666667339E-3</v>
      </c>
    </row>
    <row r="124" spans="1:12" x14ac:dyDescent="0.3">
      <c r="A124">
        <v>4.0289413556740226E-2</v>
      </c>
      <c r="B124">
        <v>-1.8562764197757729E-2</v>
      </c>
      <c r="C124">
        <v>-1.2693935119887244E-2</v>
      </c>
      <c r="D124">
        <v>0.12434492615531202</v>
      </c>
      <c r="E124">
        <v>5.1673082617708088E-2</v>
      </c>
      <c r="F124">
        <v>-1.1052631578947338E-2</v>
      </c>
      <c r="G124">
        <v>-1.1052631578947338E-2</v>
      </c>
      <c r="H124">
        <v>-5.3590568060021436E-3</v>
      </c>
      <c r="I124">
        <v>2.9585798816568472E-3</v>
      </c>
      <c r="J124">
        <v>1.7857142857142856E-2</v>
      </c>
      <c r="K124">
        <v>1.5075376884422124E-2</v>
      </c>
      <c r="L124">
        <v>1.558239189715588E-3</v>
      </c>
    </row>
    <row r="125" spans="1:12" x14ac:dyDescent="0.3">
      <c r="A125">
        <v>1.5228054762427586E-2</v>
      </c>
      <c r="B125">
        <v>3.6516853932584324E-2</v>
      </c>
      <c r="C125">
        <v>-4.2857142857142452E-3</v>
      </c>
      <c r="D125">
        <v>4.915254237288133E-2</v>
      </c>
      <c r="E125">
        <v>-2.4919048289455226E-2</v>
      </c>
      <c r="F125">
        <v>-3.7573177221926567E-2</v>
      </c>
      <c r="G125">
        <v>-3.7573177221926567E-2</v>
      </c>
      <c r="H125">
        <v>2.2629310344827588E-3</v>
      </c>
      <c r="I125">
        <v>-9.7713864306783818E-3</v>
      </c>
      <c r="J125">
        <v>-5.8479532163742687E-3</v>
      </c>
      <c r="K125">
        <v>2.4752475247524636E-2</v>
      </c>
      <c r="L125">
        <v>-2.3142746013224521E-2</v>
      </c>
    </row>
    <row r="126" spans="1:12" x14ac:dyDescent="0.3">
      <c r="A126">
        <v>5.4013124684502846E-2</v>
      </c>
      <c r="B126">
        <v>0.18319783197831965</v>
      </c>
      <c r="C126">
        <v>1.4347202295551551E-3</v>
      </c>
      <c r="D126">
        <v>1.0096930533117932E-2</v>
      </c>
      <c r="E126">
        <v>-3.2630667051689217E-2</v>
      </c>
      <c r="F126">
        <v>6.303915063039075E-3</v>
      </c>
      <c r="G126">
        <v>6.303915063039075E-3</v>
      </c>
      <c r="H126">
        <v>2.1825610149446294E-2</v>
      </c>
      <c r="I126">
        <v>2.606590951405655E-3</v>
      </c>
      <c r="J126">
        <v>-1.7647058823529412E-2</v>
      </c>
      <c r="K126">
        <v>-2.8985507246376704E-2</v>
      </c>
      <c r="L126">
        <v>2.5681863428230266E-2</v>
      </c>
    </row>
    <row r="127" spans="1:12" x14ac:dyDescent="0.3">
      <c r="A127">
        <v>-1.2725779967159177E-2</v>
      </c>
      <c r="B127">
        <v>-1.0994044892349961E-2</v>
      </c>
      <c r="C127">
        <v>2.8653295128940235E-3</v>
      </c>
      <c r="D127">
        <v>0</v>
      </c>
      <c r="E127">
        <v>2.6865671641790902E-2</v>
      </c>
      <c r="F127">
        <v>-0.14067479942850861</v>
      </c>
      <c r="G127">
        <v>-0.14067479942850861</v>
      </c>
      <c r="H127">
        <v>-3.472222222222222E-3</v>
      </c>
      <c r="I127">
        <v>1.374187558031565E-2</v>
      </c>
      <c r="J127">
        <v>0</v>
      </c>
      <c r="K127">
        <v>1.4925373134328233E-2</v>
      </c>
      <c r="L127">
        <v>7.9580745341614242E-3</v>
      </c>
    </row>
    <row r="128" spans="1:12" x14ac:dyDescent="0.3">
      <c r="A128">
        <v>4.4005544005543962E-2</v>
      </c>
      <c r="B128">
        <v>8.8621275281766401E-2</v>
      </c>
      <c r="C128">
        <v>0</v>
      </c>
      <c r="D128">
        <v>-3.9984006397438752E-4</v>
      </c>
      <c r="E128">
        <v>1.7441860465116296E-2</v>
      </c>
      <c r="F128">
        <v>2.1486123545210473E-2</v>
      </c>
      <c r="G128">
        <v>2.1486123545210473E-2</v>
      </c>
      <c r="H128">
        <v>-3.8855453489599831E-2</v>
      </c>
      <c r="I128">
        <v>-8.6096354643706401E-3</v>
      </c>
      <c r="J128">
        <v>1.7964071856287425E-2</v>
      </c>
      <c r="K128">
        <v>0</v>
      </c>
      <c r="L128">
        <v>-7.1249759291353255E-3</v>
      </c>
    </row>
    <row r="129" spans="1:12" x14ac:dyDescent="0.3">
      <c r="A129">
        <v>-3.06007301692666E-2</v>
      </c>
      <c r="B129">
        <v>3.8292440788540466E-2</v>
      </c>
      <c r="C129">
        <v>4.2857142857142452E-3</v>
      </c>
      <c r="D129">
        <v>1.2799999999999954E-2</v>
      </c>
      <c r="E129">
        <v>-6.5714285714284825E-3</v>
      </c>
      <c r="F129">
        <v>-1.2645549017152936E-2</v>
      </c>
      <c r="G129">
        <v>-1.2645549017152936E-2</v>
      </c>
      <c r="H129">
        <v>8.4587498626826317E-3</v>
      </c>
      <c r="I129">
        <v>-5.9127864005913619E-3</v>
      </c>
      <c r="J129">
        <v>5.8823529411764705E-3</v>
      </c>
      <c r="K129">
        <v>0</v>
      </c>
      <c r="L129">
        <v>-4.2668735453839967E-3</v>
      </c>
    </row>
    <row r="130" spans="1:12" x14ac:dyDescent="0.3">
      <c r="A130">
        <v>7.9430293070391449E-3</v>
      </c>
      <c r="B130">
        <v>1.8303510449392206E-2</v>
      </c>
      <c r="C130">
        <v>-1.4224751066855522E-3</v>
      </c>
      <c r="D130">
        <v>-7.8988941548183266E-3</v>
      </c>
      <c r="E130">
        <v>-9.9223468507334146E-3</v>
      </c>
      <c r="F130">
        <v>3.4491503931016979E-2</v>
      </c>
      <c r="G130">
        <v>3.4491503931016979E-2</v>
      </c>
      <c r="H130">
        <v>-7.0806100217864921E-3</v>
      </c>
      <c r="I130">
        <v>4.0892193308551027E-3</v>
      </c>
      <c r="J130">
        <v>-1.1695906432748537E-2</v>
      </c>
      <c r="K130">
        <v>5.3921568627451032E-2</v>
      </c>
      <c r="L130">
        <v>1.9867549668874093E-2</v>
      </c>
    </row>
    <row r="131" spans="1:12" x14ac:dyDescent="0.3">
      <c r="A131">
        <v>-1.0190217391304348E-2</v>
      </c>
      <c r="B131">
        <v>5.9691482226693536E-2</v>
      </c>
      <c r="C131">
        <v>3.9886039886039844E-2</v>
      </c>
      <c r="D131">
        <v>-2.7866242038216108E-3</v>
      </c>
      <c r="E131">
        <v>7.9883805374000721E-3</v>
      </c>
      <c r="F131">
        <v>3.3831821524883614E-2</v>
      </c>
      <c r="G131">
        <v>3.3831821524883614E-2</v>
      </c>
      <c r="H131">
        <v>-1.0970927043335162E-3</v>
      </c>
      <c r="I131">
        <v>3.2025175860792211E-2</v>
      </c>
      <c r="J131">
        <v>2.9585798816568046E-2</v>
      </c>
      <c r="K131">
        <v>-5.1162790697674466E-2</v>
      </c>
      <c r="L131">
        <v>1.4132925897631819E-2</v>
      </c>
    </row>
    <row r="132" spans="1:12" x14ac:dyDescent="0.3">
      <c r="A132">
        <v>1.5717227179135353E-2</v>
      </c>
      <c r="B132">
        <v>-1.2658227848101266E-2</v>
      </c>
      <c r="C132">
        <v>8.2191780821917037E-3</v>
      </c>
      <c r="D132">
        <v>2.7944111776446652E-3</v>
      </c>
      <c r="E132">
        <v>-1.7291066282420605E-2</v>
      </c>
      <c r="F132">
        <v>-6.8769267251600459E-3</v>
      </c>
      <c r="G132">
        <v>-6.8769267251600459E-3</v>
      </c>
      <c r="H132">
        <v>6.5897858319604614E-3</v>
      </c>
      <c r="I132">
        <v>2.2600896860986586E-2</v>
      </c>
      <c r="J132">
        <v>-1.1494252873563218E-2</v>
      </c>
      <c r="K132">
        <v>-9.8039215686273242E-3</v>
      </c>
      <c r="L132">
        <v>5.8380414312616787E-3</v>
      </c>
    </row>
    <row r="133" spans="1:12" x14ac:dyDescent="0.3">
      <c r="A133">
        <v>8.9262788026217843E-2</v>
      </c>
      <c r="B133">
        <v>2.692307692307612E-3</v>
      </c>
      <c r="C133">
        <v>1.358695652174029E-3</v>
      </c>
      <c r="D133">
        <v>0</v>
      </c>
      <c r="E133">
        <v>1.6862170087976473E-2</v>
      </c>
      <c r="F133">
        <v>3.1399235912129841E-2</v>
      </c>
      <c r="G133">
        <v>3.1399235912129841E-2</v>
      </c>
      <c r="H133">
        <v>3.8188761593016913E-3</v>
      </c>
      <c r="I133">
        <v>-1.7540782318895411E-4</v>
      </c>
      <c r="J133">
        <v>0</v>
      </c>
      <c r="K133">
        <v>0.11386138613861382</v>
      </c>
      <c r="L133">
        <v>1.1233851338701044E-3</v>
      </c>
    </row>
    <row r="134" spans="1:12" x14ac:dyDescent="0.3">
      <c r="A134">
        <v>4.5099255583126614E-2</v>
      </c>
      <c r="B134">
        <v>-9.3338447768826216E-3</v>
      </c>
      <c r="C134">
        <v>-2.7137042062415581E-3</v>
      </c>
      <c r="D134">
        <v>-3.5828025477706101E-3</v>
      </c>
      <c r="E134">
        <v>-4.7584715212688816E-3</v>
      </c>
      <c r="F134">
        <v>3.2526912837133951E-2</v>
      </c>
      <c r="G134">
        <v>3.2526912837133951E-2</v>
      </c>
      <c r="H134">
        <v>1.2282608695652173E-2</v>
      </c>
      <c r="I134">
        <v>-5.263157894736842E-3</v>
      </c>
      <c r="J134">
        <v>-1.1627906976744186E-2</v>
      </c>
      <c r="K134">
        <v>5.7777777777777706E-2</v>
      </c>
      <c r="L134">
        <v>-1.2530390873386978E-2</v>
      </c>
    </row>
    <row r="135" spans="1:12" x14ac:dyDescent="0.3">
      <c r="A135">
        <v>-5.460912922181984E-2</v>
      </c>
      <c r="B135">
        <v>1.3164687661331904E-2</v>
      </c>
      <c r="C135">
        <v>1.3605442176869975E-3</v>
      </c>
      <c r="D135">
        <v>4.7942469037154959E-3</v>
      </c>
      <c r="E135">
        <v>-2.2747029846421393E-2</v>
      </c>
      <c r="F135">
        <v>1.9955156950672657E-2</v>
      </c>
      <c r="G135">
        <v>1.9955156950672657E-2</v>
      </c>
      <c r="H135">
        <v>5.0467089015354882E-3</v>
      </c>
      <c r="I135">
        <v>-3.6507936507936586E-2</v>
      </c>
      <c r="J135">
        <v>1.1764705882352941E-2</v>
      </c>
      <c r="K135">
        <v>6.7226890756302587E-2</v>
      </c>
      <c r="L135">
        <v>-6.8181818181818074E-3</v>
      </c>
    </row>
    <row r="136" spans="1:12" x14ac:dyDescent="0.3">
      <c r="A136">
        <v>3.6416148678343947E-3</v>
      </c>
      <c r="B136">
        <v>2.5605095541401338E-2</v>
      </c>
      <c r="C136">
        <v>1.358695652174029E-3</v>
      </c>
      <c r="D136">
        <v>-4.3737574552683671E-3</v>
      </c>
      <c r="E136">
        <v>-2.2238695329873178E-3</v>
      </c>
      <c r="F136">
        <v>-9.4526269509782306E-3</v>
      </c>
      <c r="G136">
        <v>-9.4526269509782306E-3</v>
      </c>
      <c r="H136">
        <v>1.0683760683760685E-3</v>
      </c>
      <c r="I136">
        <v>4.5762401610836539E-3</v>
      </c>
      <c r="J136">
        <v>1.1627906976744186E-2</v>
      </c>
      <c r="K136">
        <v>-7.8740157480315029E-3</v>
      </c>
      <c r="L136">
        <v>6.8649885583523919E-3</v>
      </c>
    </row>
    <row r="137" spans="1:12" x14ac:dyDescent="0.3">
      <c r="A137">
        <v>-8.2264623084141425E-2</v>
      </c>
      <c r="B137">
        <v>-2.1239597565519908E-2</v>
      </c>
      <c r="C137">
        <v>-4.070556309362241E-3</v>
      </c>
      <c r="D137">
        <v>1.0383386581469626E-2</v>
      </c>
      <c r="E137">
        <v>-2.9420505200594412E-2</v>
      </c>
      <c r="F137">
        <v>2.1083000443852386E-3</v>
      </c>
      <c r="G137">
        <v>2.1083000443852386E-3</v>
      </c>
      <c r="H137">
        <v>-3.2017075773745998E-3</v>
      </c>
      <c r="I137">
        <v>8.9285714285715946E-3</v>
      </c>
      <c r="J137">
        <v>-1.1494252873563218E-2</v>
      </c>
      <c r="K137">
        <v>-0.10317460317460315</v>
      </c>
      <c r="L137">
        <v>1.3446969696969714E-2</v>
      </c>
    </row>
    <row r="138" spans="1:12" x14ac:dyDescent="0.3">
      <c r="A138">
        <v>2.1676891615541972E-2</v>
      </c>
      <c r="B138">
        <v>2.7918781725888363E-2</v>
      </c>
      <c r="C138">
        <v>-4.0871934604906181E-3</v>
      </c>
      <c r="D138">
        <v>-8.6956521739129985E-3</v>
      </c>
      <c r="E138">
        <v>1.5462339252908753E-2</v>
      </c>
      <c r="F138">
        <v>1.4948510685416834E-2</v>
      </c>
      <c r="G138">
        <v>1.4948510685416834E-2</v>
      </c>
      <c r="H138">
        <v>2.1948608137044967E-2</v>
      </c>
      <c r="I138">
        <v>6.5017157305398386E-3</v>
      </c>
      <c r="J138">
        <v>1.7441860465116279E-2</v>
      </c>
      <c r="K138">
        <v>-3.5398230088495602E-2</v>
      </c>
      <c r="L138">
        <v>1.1025976452999504E-2</v>
      </c>
    </row>
    <row r="139" spans="1:12" x14ac:dyDescent="0.3">
      <c r="A139">
        <v>-4.3167867627435276E-2</v>
      </c>
      <c r="B139">
        <v>8.888888888888892E-2</v>
      </c>
      <c r="C139">
        <v>-3.283173734610112E-2</v>
      </c>
      <c r="D139">
        <v>-3.5885167464115059E-3</v>
      </c>
      <c r="E139">
        <v>-5.2012663952962425E-2</v>
      </c>
      <c r="F139">
        <v>1.298276238271872E-2</v>
      </c>
      <c r="G139">
        <v>1.298276238271872E-2</v>
      </c>
      <c r="H139">
        <v>1.8334206390780514E-2</v>
      </c>
      <c r="I139">
        <v>-5.0242239368382463E-3</v>
      </c>
      <c r="J139">
        <v>5.7142857142857143E-3</v>
      </c>
      <c r="K139">
        <v>-1.8348623853211024E-2</v>
      </c>
      <c r="L139">
        <v>-1.4048059149722698E-2</v>
      </c>
    </row>
    <row r="140" spans="1:12" x14ac:dyDescent="0.3">
      <c r="A140">
        <v>-6.7638240011156743E-3</v>
      </c>
      <c r="B140">
        <v>-4.8526077097505678E-2</v>
      </c>
      <c r="C140">
        <v>-1.9801980198019882E-2</v>
      </c>
      <c r="D140">
        <v>4.001600640255875E-4</v>
      </c>
      <c r="E140">
        <v>-4.5006361323155199E-2</v>
      </c>
      <c r="F140">
        <v>-8.6160473882606059E-3</v>
      </c>
      <c r="G140">
        <v>-8.6160473882606059E-3</v>
      </c>
      <c r="H140">
        <v>-1.0493827160493827E-2</v>
      </c>
      <c r="I140">
        <v>5.0495942290350844E-3</v>
      </c>
      <c r="J140">
        <v>-1.1363636363636364E-2</v>
      </c>
      <c r="K140">
        <v>0</v>
      </c>
      <c r="L140">
        <v>6.7491563554555566E-3</v>
      </c>
    </row>
    <row r="141" spans="1:12" x14ac:dyDescent="0.3">
      <c r="A141">
        <v>-2.190395956192084E-2</v>
      </c>
      <c r="B141">
        <v>9.2945662535748458E-3</v>
      </c>
      <c r="C141">
        <v>1.1544011544011504E-2</v>
      </c>
      <c r="D141">
        <v>4.0000000000000001E-3</v>
      </c>
      <c r="E141">
        <v>-4.3297252289758573E-2</v>
      </c>
      <c r="F141">
        <v>9.3427485062465999E-3</v>
      </c>
      <c r="G141">
        <v>9.3427485062465999E-3</v>
      </c>
      <c r="H141">
        <v>-1.8714909544603868E-3</v>
      </c>
      <c r="I141">
        <v>-2.5121119684191231E-3</v>
      </c>
      <c r="J141">
        <v>-1.1494252873563218E-2</v>
      </c>
      <c r="K141">
        <v>0</v>
      </c>
      <c r="L141">
        <v>-1.6387337057728164E-2</v>
      </c>
    </row>
    <row r="142" spans="1:12" x14ac:dyDescent="0.3">
      <c r="A142">
        <v>1.3853000287108863E-2</v>
      </c>
      <c r="B142">
        <v>-1.5112160566706034E-2</v>
      </c>
      <c r="C142">
        <v>-5.7061340941510913E-3</v>
      </c>
      <c r="D142">
        <v>-3.9840637450199202E-3</v>
      </c>
      <c r="E142">
        <v>4.5778938207136625E-2</v>
      </c>
      <c r="F142">
        <v>2.6907760198041117E-3</v>
      </c>
      <c r="G142">
        <v>2.6907760198041117E-3</v>
      </c>
      <c r="H142">
        <v>-7.2916666666666668E-3</v>
      </c>
      <c r="I142">
        <v>6.2960964202194644E-3</v>
      </c>
      <c r="J142">
        <v>1.7441860465116279E-2</v>
      </c>
      <c r="K142">
        <v>9.3457943925233725E-3</v>
      </c>
      <c r="L142">
        <v>1.9689511548655794E-2</v>
      </c>
    </row>
    <row r="143" spans="1:12" x14ac:dyDescent="0.3">
      <c r="A143">
        <v>-8.4955752212388571E-3</v>
      </c>
      <c r="B143">
        <v>3.1047710381203589E-2</v>
      </c>
      <c r="C143">
        <v>2.8694404591105139E-3</v>
      </c>
      <c r="D143">
        <v>-2.7999999999999544E-3</v>
      </c>
      <c r="E143">
        <v>4.9766977363515374E-2</v>
      </c>
      <c r="F143">
        <v>7.5139544869042814E-3</v>
      </c>
      <c r="G143">
        <v>7.5139544869042814E-3</v>
      </c>
      <c r="H143">
        <v>-2.7282266526757609E-3</v>
      </c>
      <c r="I143">
        <v>-4.2903110475509066E-3</v>
      </c>
      <c r="J143">
        <v>-1.7142857142857144E-2</v>
      </c>
      <c r="K143">
        <v>-1.8518518518518535E-2</v>
      </c>
      <c r="L143">
        <v>-8.5406609728927007E-3</v>
      </c>
    </row>
    <row r="144" spans="1:12" x14ac:dyDescent="0.3">
      <c r="A144">
        <v>1.5708675473045258E-3</v>
      </c>
      <c r="B144">
        <v>3.4763399604697064E-2</v>
      </c>
      <c r="C144">
        <v>1.4306151645206624E-3</v>
      </c>
      <c r="D144">
        <v>-2.2462896109105585E-2</v>
      </c>
      <c r="E144">
        <v>-6.1043285238623887E-2</v>
      </c>
      <c r="F144">
        <v>3.3986788834434241E-2</v>
      </c>
      <c r="G144">
        <v>3.3986788834434241E-2</v>
      </c>
      <c r="H144">
        <v>-1.0416666666666666E-2</v>
      </c>
      <c r="I144">
        <v>-8.7971274685816475E-3</v>
      </c>
      <c r="J144">
        <v>-5.8139534883720929E-3</v>
      </c>
      <c r="K144">
        <v>2.8301886792452855E-2</v>
      </c>
      <c r="L144">
        <v>-8.8014981273408024E-3</v>
      </c>
    </row>
    <row r="145" spans="1:12" x14ac:dyDescent="0.3">
      <c r="A145">
        <v>5.0616667854851312E-2</v>
      </c>
      <c r="B145">
        <v>-2.0449438202247115E-2</v>
      </c>
      <c r="C145">
        <v>-2.8571428571428979E-3</v>
      </c>
      <c r="D145">
        <v>1.6413623307345096E-2</v>
      </c>
      <c r="E145">
        <v>7.6494427558257361E-2</v>
      </c>
      <c r="F145">
        <v>-2.977846470891294E-2</v>
      </c>
      <c r="G145">
        <v>-2.977846470891294E-2</v>
      </c>
      <c r="H145">
        <v>2.0520999468367888E-2</v>
      </c>
      <c r="I145">
        <v>4.3470385799673555E-3</v>
      </c>
      <c r="J145">
        <v>2.3391812865497075E-2</v>
      </c>
      <c r="K145">
        <v>-3.6697247706422048E-2</v>
      </c>
      <c r="L145">
        <v>1.7192518420555521E-2</v>
      </c>
    </row>
    <row r="146" spans="1:12" x14ac:dyDescent="0.3">
      <c r="A146">
        <v>-4.5938793512926714E-2</v>
      </c>
      <c r="B146">
        <v>-3.4411562284929038E-3</v>
      </c>
      <c r="C146">
        <v>5.730659025788047E-3</v>
      </c>
      <c r="D146">
        <v>7.2668550666128845E-3</v>
      </c>
      <c r="E146">
        <v>4.0470588235294189E-2</v>
      </c>
      <c r="F146">
        <v>-3.3666100254885319E-2</v>
      </c>
      <c r="G146">
        <v>-3.3666100254885319E-2</v>
      </c>
      <c r="H146">
        <v>-6.0429256095019795E-3</v>
      </c>
      <c r="I146">
        <v>1.2623985572587917E-2</v>
      </c>
      <c r="J146">
        <v>-5.7142857142857143E-3</v>
      </c>
      <c r="K146">
        <v>-4.7619047619047667E-3</v>
      </c>
      <c r="L146">
        <v>-1.5973254086181398E-2</v>
      </c>
    </row>
    <row r="147" spans="1:12" x14ac:dyDescent="0.3">
      <c r="A147">
        <v>-2.3470839260312824E-2</v>
      </c>
      <c r="B147">
        <v>-1.3581952117863635E-2</v>
      </c>
      <c r="C147">
        <v>-4.2735042735042332E-3</v>
      </c>
      <c r="D147">
        <v>2.004008016032064E-3</v>
      </c>
      <c r="E147">
        <v>6.6485753052917276E-2</v>
      </c>
      <c r="F147">
        <v>2.2310143971865055E-2</v>
      </c>
      <c r="G147">
        <v>2.2310143971865055E-2</v>
      </c>
      <c r="H147">
        <v>2.20125786163522E-2</v>
      </c>
      <c r="I147">
        <v>-2.4933214603739579E-3</v>
      </c>
      <c r="J147">
        <v>0</v>
      </c>
      <c r="K147">
        <v>3.3492822966507206E-2</v>
      </c>
      <c r="L147">
        <v>-2.6425066062663923E-3</v>
      </c>
    </row>
    <row r="148" spans="1:12" x14ac:dyDescent="0.3">
      <c r="A148">
        <v>-1.3109978150036498E-2</v>
      </c>
      <c r="B148">
        <v>1.5169194865810936E-2</v>
      </c>
      <c r="C148">
        <v>5.7224606580828534E-3</v>
      </c>
      <c r="D148">
        <v>3.9999999999997725E-4</v>
      </c>
      <c r="E148">
        <v>-3.8592027141645446E-2</v>
      </c>
      <c r="F148">
        <v>-1.6340571920017158E-2</v>
      </c>
      <c r="G148">
        <v>-1.6340571920017158E-2</v>
      </c>
      <c r="H148">
        <v>4.8205128205128208E-3</v>
      </c>
      <c r="I148">
        <v>1.4104624174254557E-2</v>
      </c>
      <c r="J148">
        <v>5.7471264367816091E-3</v>
      </c>
      <c r="K148">
        <v>4.6296296296296337E-3</v>
      </c>
      <c r="L148">
        <v>-4.5420136260409154E-3</v>
      </c>
    </row>
    <row r="149" spans="1:12" x14ac:dyDescent="0.3">
      <c r="A149">
        <v>1.7195571955719649E-2</v>
      </c>
      <c r="B149">
        <v>-1.3908045977011422E-2</v>
      </c>
      <c r="C149">
        <v>2.7027027027027108E-2</v>
      </c>
      <c r="D149">
        <v>4.39824070371849E-3</v>
      </c>
      <c r="E149">
        <v>3.3083370092633381E-2</v>
      </c>
      <c r="F149">
        <v>1.8469945355191232E-2</v>
      </c>
      <c r="G149">
        <v>1.8469945355191232E-2</v>
      </c>
      <c r="H149">
        <v>-1.1942431356537716E-2</v>
      </c>
      <c r="I149">
        <v>-6.3380281690141246E-3</v>
      </c>
      <c r="J149">
        <v>-2.2857142857142857E-2</v>
      </c>
      <c r="K149">
        <v>9.2165898617511607E-3</v>
      </c>
      <c r="L149">
        <v>-5.70342205323202E-3</v>
      </c>
    </row>
    <row r="150" spans="1:12" x14ac:dyDescent="0.3">
      <c r="A150">
        <v>-7.4729739534208882E-3</v>
      </c>
      <c r="B150">
        <v>-2.9607180324047161E-2</v>
      </c>
      <c r="C150">
        <v>-1.8005540166204946E-2</v>
      </c>
      <c r="D150">
        <v>2.2691082802547727E-2</v>
      </c>
      <c r="E150">
        <v>-2.6473099914602831E-2</v>
      </c>
      <c r="F150">
        <v>-1.330614872840428E-2</v>
      </c>
      <c r="G150">
        <v>-1.330614872840428E-2</v>
      </c>
      <c r="H150">
        <v>-1.6012396694214875E-2</v>
      </c>
      <c r="I150">
        <v>6.2012756909992917E-3</v>
      </c>
      <c r="J150">
        <v>0</v>
      </c>
      <c r="K150">
        <v>-3.6529680365296836E-2</v>
      </c>
      <c r="L150">
        <v>1.7973231357552674E-2</v>
      </c>
    </row>
    <row r="151" spans="1:12" x14ac:dyDescent="0.3">
      <c r="A151">
        <v>-4.3859649122808672E-3</v>
      </c>
      <c r="B151">
        <v>0.12912912912912913</v>
      </c>
      <c r="C151">
        <v>1.9746121297602136E-2</v>
      </c>
      <c r="D151">
        <v>5.877773452705342E-2</v>
      </c>
      <c r="E151">
        <v>0.12412280701754382</v>
      </c>
      <c r="F151">
        <v>0</v>
      </c>
      <c r="G151">
        <v>0</v>
      </c>
      <c r="H151">
        <v>-1.6062992125984252E-2</v>
      </c>
      <c r="I151">
        <v>-4.9304455009684008E-3</v>
      </c>
      <c r="J151">
        <v>5.8479532163742687E-3</v>
      </c>
      <c r="K151">
        <v>1.8957345971564E-2</v>
      </c>
      <c r="L151">
        <v>3.5687453042824918E-2</v>
      </c>
    </row>
    <row r="152" spans="1:12" x14ac:dyDescent="0.3">
      <c r="A152">
        <v>-4.772393538913196E-3</v>
      </c>
      <c r="B152">
        <v>8.4574468085106408E-2</v>
      </c>
      <c r="C152">
        <v>-4.1493775933609568E-3</v>
      </c>
      <c r="D152">
        <v>2.5735294117647058E-2</v>
      </c>
      <c r="E152">
        <v>3.0042918454935633E-2</v>
      </c>
      <c r="F152">
        <v>-6.6884176182708047E-2</v>
      </c>
      <c r="G152">
        <v>-6.6884176182708047E-2</v>
      </c>
      <c r="H152">
        <v>1.0456679470763978E-2</v>
      </c>
      <c r="I152">
        <v>7.6092726950981321E-3</v>
      </c>
      <c r="J152">
        <v>-5.8139534883720929E-3</v>
      </c>
      <c r="K152">
        <v>0</v>
      </c>
      <c r="L152">
        <v>-3.6271309394274803E-4</v>
      </c>
    </row>
    <row r="153" spans="1:12" x14ac:dyDescent="0.3">
      <c r="A153">
        <v>2.2058281077093178E-2</v>
      </c>
      <c r="B153">
        <v>1.8146150073565417E-2</v>
      </c>
      <c r="C153">
        <v>3.8888888888888848E-2</v>
      </c>
      <c r="D153">
        <v>9.6774193548386685E-3</v>
      </c>
      <c r="E153">
        <v>4.3181818181818189E-2</v>
      </c>
      <c r="F153">
        <v>2.0979020979021773E-3</v>
      </c>
      <c r="G153">
        <v>2.0979020979021773E-3</v>
      </c>
      <c r="H153">
        <v>-4.4350580781414998E-3</v>
      </c>
      <c r="I153">
        <v>-6.3224446786091021E-3</v>
      </c>
      <c r="J153">
        <v>5.8479532163742687E-3</v>
      </c>
      <c r="K153">
        <v>-1.3953488372093035E-2</v>
      </c>
      <c r="L153">
        <v>2.1770682148041466E-3</v>
      </c>
    </row>
    <row r="154" spans="1:12" x14ac:dyDescent="0.3">
      <c r="A154">
        <v>-1.4941533131225591E-2</v>
      </c>
      <c r="B154">
        <v>3.8535645472062207E-3</v>
      </c>
      <c r="C154">
        <v>-1.7379679144384989E-2</v>
      </c>
      <c r="D154">
        <v>-1.774937877174299E-3</v>
      </c>
      <c r="E154">
        <v>-8.5814572742677397E-2</v>
      </c>
      <c r="F154">
        <v>3.8729937194696418E-2</v>
      </c>
      <c r="G154">
        <v>3.8729937194696418E-2</v>
      </c>
      <c r="H154">
        <v>-1.1349172677131947E-2</v>
      </c>
      <c r="I154">
        <v>1.2195121951219674E-2</v>
      </c>
      <c r="J154">
        <v>4.0697674418604654E-2</v>
      </c>
      <c r="K154">
        <v>3.7735849056603807E-2</v>
      </c>
      <c r="L154">
        <v>-1.9913106444605384E-2</v>
      </c>
    </row>
    <row r="155" spans="1:12" x14ac:dyDescent="0.3">
      <c r="A155">
        <v>1.6853520920348045E-3</v>
      </c>
      <c r="B155">
        <v>9.6449136276391526E-2</v>
      </c>
      <c r="C155">
        <v>0.17687074829931973</v>
      </c>
      <c r="D155">
        <v>1.7425320056899125E-2</v>
      </c>
      <c r="E155">
        <v>7.1759565735469391E-2</v>
      </c>
      <c r="F155">
        <v>2.3513604299630435E-2</v>
      </c>
      <c r="G155">
        <v>2.3513604299630435E-2</v>
      </c>
      <c r="H155">
        <v>8.5827700890462391E-3</v>
      </c>
      <c r="I155">
        <v>8.9051859612360902E-3</v>
      </c>
      <c r="J155">
        <v>-3.3519553072625698E-2</v>
      </c>
      <c r="K155">
        <v>-3.6363636363636397E-2</v>
      </c>
      <c r="L155">
        <v>4.8023642408570001E-3</v>
      </c>
    </row>
    <row r="156" spans="1:12" x14ac:dyDescent="0.3">
      <c r="A156">
        <v>-1.3167520117044499E-2</v>
      </c>
      <c r="B156">
        <v>2.3457330415754984E-2</v>
      </c>
      <c r="C156">
        <v>1.0404624277456713E-2</v>
      </c>
      <c r="D156">
        <v>2.0622160083886672E-2</v>
      </c>
      <c r="E156">
        <v>-4.2618900555898676E-2</v>
      </c>
      <c r="F156">
        <v>1.9582102614593658E-2</v>
      </c>
      <c r="G156">
        <v>1.9582102614593658E-2</v>
      </c>
      <c r="H156">
        <v>1.0211679608552281E-2</v>
      </c>
      <c r="I156">
        <v>1.0730356524749128E-2</v>
      </c>
      <c r="J156">
        <v>1.7341040462427744E-2</v>
      </c>
      <c r="K156">
        <v>2.3584905660377381E-2</v>
      </c>
      <c r="L156">
        <v>1.1029411764705909E-2</v>
      </c>
    </row>
    <row r="157" spans="1:12" x14ac:dyDescent="0.3">
      <c r="A157">
        <v>8.8954781319495069E-3</v>
      </c>
      <c r="B157">
        <v>1.5735910373727777E-2</v>
      </c>
      <c r="C157">
        <v>9.1533180778031707E-3</v>
      </c>
      <c r="D157">
        <v>-3.4246575342465752E-3</v>
      </c>
      <c r="E157">
        <v>-3.6903225806451702E-2</v>
      </c>
      <c r="F157">
        <v>2.3605150214592151E-3</v>
      </c>
      <c r="G157">
        <v>2.3605150214592151E-3</v>
      </c>
      <c r="H157">
        <v>-9.4766768453195746E-3</v>
      </c>
      <c r="I157">
        <v>-1.8835616438356553E-3</v>
      </c>
      <c r="J157">
        <v>2.2727272727272728E-2</v>
      </c>
      <c r="K157">
        <v>1.3824884792626741E-2</v>
      </c>
      <c r="L157">
        <v>-1.2363636363636358E-2</v>
      </c>
    </row>
    <row r="158" spans="1:12" x14ac:dyDescent="0.3">
      <c r="A158">
        <v>7.3475385745770997E-4</v>
      </c>
      <c r="B158">
        <v>-2.3322387808369083E-2</v>
      </c>
      <c r="C158">
        <v>-2.2675736961451569E-3</v>
      </c>
      <c r="D158">
        <v>-3.092783505154561E-3</v>
      </c>
      <c r="E158">
        <v>1.2191854233654873E-2</v>
      </c>
      <c r="F158">
        <v>8.563476771569074E-4</v>
      </c>
      <c r="G158">
        <v>8.563476771569074E-4</v>
      </c>
      <c r="H158">
        <v>-7.8664824067184013E-3</v>
      </c>
      <c r="I158">
        <v>1.7155601303829601E-4</v>
      </c>
      <c r="J158">
        <v>-3.3333333333333333E-2</v>
      </c>
      <c r="K158">
        <v>5.0000000000000044E-2</v>
      </c>
      <c r="L158">
        <v>-4.0500736377024824E-3</v>
      </c>
    </row>
    <row r="159" spans="1:12" x14ac:dyDescent="0.3">
      <c r="A159">
        <v>-9.10425844346535E-3</v>
      </c>
      <c r="B159">
        <v>9.2155172413793091E-2</v>
      </c>
      <c r="C159">
        <v>0</v>
      </c>
      <c r="D159">
        <v>-6.2047569803516415E-3</v>
      </c>
      <c r="E159">
        <v>4.5665122435473313E-2</v>
      </c>
      <c r="F159">
        <v>-5.9893048128342487E-3</v>
      </c>
      <c r="G159">
        <v>-5.9893048128342487E-3</v>
      </c>
      <c r="H159">
        <v>2.678667095253402E-3</v>
      </c>
      <c r="I159">
        <v>-8.2332761578043819E-3</v>
      </c>
      <c r="J159">
        <v>-5.7471264367816091E-3</v>
      </c>
      <c r="K159">
        <v>0.14285714285714285</v>
      </c>
      <c r="L159">
        <v>-2.6802218114602639E-2</v>
      </c>
    </row>
    <row r="160" spans="1:12" x14ac:dyDescent="0.3">
      <c r="A160">
        <v>2.963841138114407E-4</v>
      </c>
      <c r="B160">
        <v>1.9733207040808273E-2</v>
      </c>
      <c r="C160">
        <v>4.5454545454546103E-3</v>
      </c>
      <c r="D160">
        <v>-2.2199098161637301E-2</v>
      </c>
      <c r="E160">
        <v>1.645569620253166E-2</v>
      </c>
      <c r="F160">
        <v>7.1228749731009303E-2</v>
      </c>
      <c r="G160">
        <v>7.1228749731009303E-2</v>
      </c>
      <c r="H160">
        <v>1.2823252831801668E-3</v>
      </c>
      <c r="I160">
        <v>-3.1131096506400347E-3</v>
      </c>
      <c r="J160">
        <v>5.7803468208092483E-3</v>
      </c>
      <c r="K160">
        <v>0.13257575757575749</v>
      </c>
      <c r="L160">
        <v>-4.1785375118708239E-3</v>
      </c>
    </row>
    <row r="161" spans="1:12" x14ac:dyDescent="0.3">
      <c r="A161">
        <v>3.629629629629634E-2</v>
      </c>
      <c r="B161">
        <v>1.2849291740846789E-2</v>
      </c>
      <c r="C161">
        <v>-5.6561085972850677E-3</v>
      </c>
      <c r="D161">
        <v>-6.7399787158566064E-3</v>
      </c>
      <c r="E161">
        <v>-3.8978829389788285E-2</v>
      </c>
      <c r="F161">
        <v>3.9373242265970283E-2</v>
      </c>
      <c r="G161">
        <v>3.9373242265970283E-2</v>
      </c>
      <c r="H161">
        <v>-1.0672358591248667E-3</v>
      </c>
      <c r="I161">
        <v>3.1228313671062945E-3</v>
      </c>
      <c r="J161">
        <v>-1.1494252873563218E-2</v>
      </c>
      <c r="K161">
        <v>-4.6822742474916433E-2</v>
      </c>
      <c r="L161">
        <v>1.2206751859622365E-2</v>
      </c>
    </row>
    <row r="162" spans="1:12" x14ac:dyDescent="0.3">
      <c r="A162">
        <v>5.7040743388134307E-2</v>
      </c>
      <c r="B162">
        <v>-9.5529231944975167E-3</v>
      </c>
      <c r="C162">
        <v>1.1376564277588168E-2</v>
      </c>
      <c r="D162">
        <v>-7.1428571428567374E-4</v>
      </c>
      <c r="E162">
        <v>-1.2569651418945239E-2</v>
      </c>
      <c r="F162">
        <v>1.8361035948975426E-3</v>
      </c>
      <c r="G162">
        <v>1.8361035948975426E-3</v>
      </c>
      <c r="H162">
        <v>1.1752136752136752E-2</v>
      </c>
      <c r="I162">
        <v>-1.3317191283293056E-2</v>
      </c>
      <c r="J162">
        <v>0</v>
      </c>
      <c r="K162">
        <v>-1.7543859649122629E-2</v>
      </c>
      <c r="L162">
        <v>-8.2909364989635897E-3</v>
      </c>
    </row>
    <row r="163" spans="1:12" x14ac:dyDescent="0.3">
      <c r="A163">
        <v>-6.2212604814713785E-3</v>
      </c>
      <c r="B163">
        <v>2.3919753086419928E-3</v>
      </c>
      <c r="C163">
        <v>4.6119235095612984E-2</v>
      </c>
      <c r="D163">
        <v>-4.6461758398856729E-3</v>
      </c>
      <c r="E163">
        <v>5.931758530183729E-2</v>
      </c>
      <c r="F163">
        <v>4.5239702903443597E-2</v>
      </c>
      <c r="G163">
        <v>4.5239702903443597E-2</v>
      </c>
      <c r="H163">
        <v>-2.4287222808870115E-3</v>
      </c>
      <c r="I163">
        <v>-1.647677475898331E-2</v>
      </c>
      <c r="J163">
        <v>0</v>
      </c>
      <c r="K163">
        <v>0</v>
      </c>
      <c r="L163">
        <v>1.0450313509405227E-2</v>
      </c>
    </row>
    <row r="164" spans="1:12" x14ac:dyDescent="0.3">
      <c r="A164">
        <v>2.9599891126837193E-2</v>
      </c>
      <c r="B164">
        <v>6.9278731429453782E-4</v>
      </c>
      <c r="C164">
        <v>-4.301075268817265E-3</v>
      </c>
      <c r="D164">
        <v>3.5906642728913014E-4</v>
      </c>
      <c r="E164">
        <v>0.10257680872150642</v>
      </c>
      <c r="F164">
        <v>-1.1812476928756008E-2</v>
      </c>
      <c r="G164">
        <v>-1.1812476928756008E-2</v>
      </c>
      <c r="H164">
        <v>-1.1855615539324653E-2</v>
      </c>
      <c r="I164">
        <v>-8.198182142220678E-3</v>
      </c>
      <c r="J164">
        <v>-1.1627906976744186E-2</v>
      </c>
      <c r="K164">
        <v>1.42857142857141E-2</v>
      </c>
      <c r="L164">
        <v>-7.5216246709288942E-3</v>
      </c>
    </row>
    <row r="165" spans="1:12" x14ac:dyDescent="0.3">
      <c r="A165">
        <v>6.8733064569426478E-3</v>
      </c>
      <c r="B165">
        <v>4.5384615384615426E-2</v>
      </c>
      <c r="C165">
        <v>9.7192224622030862E-3</v>
      </c>
      <c r="D165">
        <v>8.2555635319452782E-3</v>
      </c>
      <c r="E165">
        <v>4.4943820224719142E-2</v>
      </c>
      <c r="F165">
        <v>-1.867762420620097E-2</v>
      </c>
      <c r="G165">
        <v>-1.867762420620097E-2</v>
      </c>
      <c r="H165">
        <v>1.6818425281199787E-2</v>
      </c>
      <c r="I165">
        <v>1.0601976639712449E-2</v>
      </c>
      <c r="J165">
        <v>-1.1764705882352941E-2</v>
      </c>
      <c r="K165">
        <v>-1.4084507042253339E-2</v>
      </c>
      <c r="L165">
        <v>-1.8946570670708872E-3</v>
      </c>
    </row>
    <row r="166" spans="1:12" x14ac:dyDescent="0.3">
      <c r="A166">
        <v>4.2008532983263194E-3</v>
      </c>
      <c r="B166">
        <v>8.6681383370125098E-2</v>
      </c>
      <c r="C166">
        <v>9.9465240641711195E-2</v>
      </c>
      <c r="D166">
        <v>-7.1199715201139199E-3</v>
      </c>
      <c r="E166">
        <v>4.0322580645161261E-2</v>
      </c>
      <c r="F166">
        <v>9.8972211648268582E-3</v>
      </c>
      <c r="G166">
        <v>9.8972211648268582E-3</v>
      </c>
      <c r="H166">
        <v>6.7425200168563003E-3</v>
      </c>
      <c r="I166">
        <v>2.8449502133713065E-3</v>
      </c>
      <c r="J166">
        <v>-1.1904761904761904E-2</v>
      </c>
      <c r="K166">
        <v>-6.4285714285714335E-2</v>
      </c>
      <c r="L166">
        <v>5.3151100987092088E-3</v>
      </c>
    </row>
    <row r="167" spans="1:12" x14ac:dyDescent="0.3">
      <c r="A167">
        <v>2.0981763513955025E-2</v>
      </c>
      <c r="B167">
        <v>1.4355362946912273E-2</v>
      </c>
      <c r="C167">
        <v>-2.4319066147859923E-2</v>
      </c>
      <c r="D167">
        <v>-4.2667622803872277E-2</v>
      </c>
      <c r="E167">
        <v>-2.2945736434108525E-2</v>
      </c>
      <c r="F167">
        <v>-2.8552581982661147E-2</v>
      </c>
      <c r="G167">
        <v>-2.8552581982661147E-2</v>
      </c>
      <c r="H167">
        <v>1.9673503557974047E-2</v>
      </c>
      <c r="I167">
        <v>-7.0921985815602835E-3</v>
      </c>
      <c r="J167">
        <v>1.2048192771084338E-2</v>
      </c>
      <c r="K167">
        <v>-2.2900763358778647E-2</v>
      </c>
      <c r="L167">
        <v>9.8187311178246986E-3</v>
      </c>
    </row>
    <row r="168" spans="1:12" x14ac:dyDescent="0.3">
      <c r="A168">
        <v>-4.5774647887323799E-2</v>
      </c>
      <c r="B168">
        <v>2.336448598130841E-2</v>
      </c>
      <c r="C168">
        <v>-3.7886340977068764E-2</v>
      </c>
      <c r="D168">
        <v>6.8913857677902535E-2</v>
      </c>
      <c r="E168">
        <v>-5.5114778377234774E-2</v>
      </c>
      <c r="F168">
        <v>2.1534581433698699E-2</v>
      </c>
      <c r="G168">
        <v>2.1534581433698699E-2</v>
      </c>
      <c r="H168">
        <v>6.9786535303776685E-3</v>
      </c>
      <c r="I168">
        <v>-3.5714285714285713E-3</v>
      </c>
      <c r="J168">
        <v>-4.1666666666666664E-2</v>
      </c>
      <c r="K168">
        <v>-1.5625000000000014E-2</v>
      </c>
      <c r="L168">
        <v>5.7965594614809704E-3</v>
      </c>
    </row>
    <row r="169" spans="1:12" x14ac:dyDescent="0.3">
      <c r="A169">
        <v>3.6900369003690037E-2</v>
      </c>
      <c r="B169">
        <v>-2.9354207436400326E-3</v>
      </c>
      <c r="C169">
        <v>1.4507772020725448E-2</v>
      </c>
      <c r="D169">
        <v>1.6117729502452778E-2</v>
      </c>
      <c r="E169">
        <v>3.6609941782355521E-2</v>
      </c>
      <c r="F169">
        <v>-8.4512391985566478E-3</v>
      </c>
      <c r="G169">
        <v>-8.4512391985566478E-3</v>
      </c>
      <c r="H169">
        <v>-1.3249082755809212E-3</v>
      </c>
      <c r="I169">
        <v>-2.4193548387096774E-2</v>
      </c>
      <c r="J169">
        <v>4.3478260869565216E-2</v>
      </c>
      <c r="K169">
        <v>3.9682539682539715E-2</v>
      </c>
      <c r="L169">
        <v>-7.9940509388362092E-3</v>
      </c>
    </row>
    <row r="170" spans="1:12" x14ac:dyDescent="0.3">
      <c r="A170">
        <v>-2.9116790682628081E-3</v>
      </c>
      <c r="B170">
        <v>-4.2787046123650585E-2</v>
      </c>
      <c r="C170">
        <v>1.0214504596526488E-3</v>
      </c>
      <c r="D170">
        <v>-6.8965517241379309E-3</v>
      </c>
      <c r="E170">
        <v>9.2882600712820527E-3</v>
      </c>
      <c r="F170">
        <v>-4.8362382685309298E-2</v>
      </c>
      <c r="G170">
        <v>-4.8362382685309298E-2</v>
      </c>
      <c r="H170">
        <v>2.0512297173180937E-2</v>
      </c>
      <c r="I170">
        <v>1.8365472910927456E-3</v>
      </c>
      <c r="J170">
        <v>5.9523809523809521E-3</v>
      </c>
      <c r="K170">
        <v>1.9083969465648873E-2</v>
      </c>
      <c r="L170">
        <v>-2.9985007496251236E-3</v>
      </c>
    </row>
    <row r="171" spans="1:12" x14ac:dyDescent="0.3">
      <c r="A171">
        <v>2.4983776768332217E-2</v>
      </c>
      <c r="B171">
        <v>7.2380561820791486E-2</v>
      </c>
      <c r="C171">
        <v>-5.1020408163265302E-3</v>
      </c>
      <c r="D171">
        <v>-1.736111111111111E-3</v>
      </c>
      <c r="E171">
        <v>4.1305510968432282E-2</v>
      </c>
      <c r="F171">
        <v>-5.1323337023246969E-3</v>
      </c>
      <c r="G171">
        <v>-5.1323337023246969E-3</v>
      </c>
      <c r="H171">
        <v>2.47E-2</v>
      </c>
      <c r="I171">
        <v>1.466544454628781E-2</v>
      </c>
      <c r="J171">
        <v>-1.7751479289940829E-2</v>
      </c>
      <c r="K171">
        <v>3.3707865168539353E-2</v>
      </c>
      <c r="L171">
        <v>-5.2631578947368628E-3</v>
      </c>
    </row>
    <row r="172" spans="1:12" x14ac:dyDescent="0.3">
      <c r="A172">
        <v>-5.2231718898385571E-2</v>
      </c>
      <c r="B172">
        <v>2.2944550669216024E-2</v>
      </c>
      <c r="C172">
        <v>5.1282051282051282E-3</v>
      </c>
      <c r="D172">
        <v>-5.0434782608695654E-2</v>
      </c>
      <c r="E172">
        <v>0.11663755009762619</v>
      </c>
      <c r="F172">
        <v>4.0461258345135106E-3</v>
      </c>
      <c r="G172">
        <v>4.0461258345135106E-3</v>
      </c>
      <c r="H172">
        <v>3.9328583975797797E-2</v>
      </c>
      <c r="I172">
        <v>7.2267389340560069E-3</v>
      </c>
      <c r="J172">
        <v>-6.024096385542169E-3</v>
      </c>
      <c r="K172">
        <v>2.8985507246376635E-2</v>
      </c>
      <c r="L172">
        <v>7.7475434618291114E-3</v>
      </c>
    </row>
    <row r="173" spans="1:12" x14ac:dyDescent="0.3">
      <c r="A173">
        <v>2.9325317301269305E-2</v>
      </c>
      <c r="B173">
        <v>4.9844236760124609E-2</v>
      </c>
      <c r="C173">
        <v>2.8571428571428543E-2</v>
      </c>
      <c r="D173">
        <v>4.9816849816849904E-2</v>
      </c>
      <c r="E173">
        <v>-2.5860482238174134E-2</v>
      </c>
      <c r="F173">
        <v>-9.0670965142051752E-3</v>
      </c>
      <c r="G173">
        <v>-9.0670965142051752E-3</v>
      </c>
      <c r="H173">
        <v>1.4084507042253521E-2</v>
      </c>
      <c r="I173">
        <v>1.7040358744394617E-2</v>
      </c>
      <c r="J173">
        <v>-6.0606060606060606E-3</v>
      </c>
      <c r="K173">
        <v>8.4507042253521208E-2</v>
      </c>
      <c r="L173">
        <v>1.2563285205325365E-2</v>
      </c>
    </row>
    <row r="174" spans="1:12" x14ac:dyDescent="0.3">
      <c r="A174">
        <v>-3.0761243429164833E-2</v>
      </c>
      <c r="B174">
        <v>5.9347181008902079E-2</v>
      </c>
      <c r="C174">
        <v>5.8531746031746087E-2</v>
      </c>
      <c r="D174">
        <v>-1.6050244242847251E-2</v>
      </c>
      <c r="E174">
        <v>2.7680680207841382E-2</v>
      </c>
      <c r="F174">
        <v>-1.9926799511996683E-2</v>
      </c>
      <c r="G174">
        <v>-1.9926799511996683E-2</v>
      </c>
      <c r="H174">
        <v>-1.9444444444444445E-2</v>
      </c>
      <c r="I174">
        <v>6.525573192239939E-3</v>
      </c>
      <c r="J174">
        <v>2.4390243902439025E-2</v>
      </c>
      <c r="K174">
        <v>-2.9220779220779248E-2</v>
      </c>
      <c r="L174">
        <v>9.2592592592592587E-3</v>
      </c>
    </row>
    <row r="175" spans="1:12" x14ac:dyDescent="0.3">
      <c r="A175">
        <v>-5.9256779377301602E-2</v>
      </c>
      <c r="B175">
        <v>5.6022408963585435E-3</v>
      </c>
      <c r="C175">
        <v>4.7797563261480734E-2</v>
      </c>
      <c r="D175">
        <v>4.3262411347517689E-2</v>
      </c>
      <c r="E175">
        <v>-3.6771465342893945E-3</v>
      </c>
      <c r="F175">
        <v>-6.2240663900415818E-3</v>
      </c>
      <c r="G175">
        <v>-6.2240663900415818E-3</v>
      </c>
      <c r="H175">
        <v>-7.5542965061378663E-3</v>
      </c>
      <c r="I175">
        <v>1.2265638689327699E-3</v>
      </c>
      <c r="J175">
        <v>2.3809523809523808E-2</v>
      </c>
      <c r="K175">
        <v>-3.3444816053511735E-3</v>
      </c>
      <c r="L175">
        <v>1.2844036697247758E-3</v>
      </c>
    </row>
    <row r="176" spans="1:12" x14ac:dyDescent="0.3">
      <c r="A176">
        <v>-1.6939501779359399E-2</v>
      </c>
      <c r="B176">
        <v>-3.5654596100278581E-2</v>
      </c>
      <c r="C176">
        <v>4.5617173524150345E-2</v>
      </c>
      <c r="D176">
        <v>-1.4276002719238574E-2</v>
      </c>
      <c r="E176">
        <v>-1.1810297102786624E-2</v>
      </c>
      <c r="F176">
        <v>7.5156576200417574E-2</v>
      </c>
      <c r="G176">
        <v>7.5156576200417574E-2</v>
      </c>
      <c r="H176">
        <v>1.1417697431018078E-2</v>
      </c>
      <c r="I176">
        <v>1.207560378018897E-2</v>
      </c>
      <c r="J176">
        <v>4.6511627906976744E-2</v>
      </c>
      <c r="K176">
        <v>3.3557046979865801E-3</v>
      </c>
      <c r="L176">
        <v>1.1544804837823027E-2</v>
      </c>
    </row>
    <row r="177" spans="1:12" x14ac:dyDescent="0.3">
      <c r="A177">
        <v>-9.9189110918042611E-3</v>
      </c>
      <c r="B177">
        <v>-3.5239745811669526E-2</v>
      </c>
      <c r="C177">
        <v>-9.4097519247220568E-3</v>
      </c>
      <c r="D177">
        <v>5.5172413793104233E-3</v>
      </c>
      <c r="E177">
        <v>-8.403361344537813E-2</v>
      </c>
      <c r="F177">
        <v>5.5339805825242059E-3</v>
      </c>
      <c r="G177">
        <v>5.5339805825242059E-3</v>
      </c>
      <c r="H177">
        <v>-8.4666039510818431E-3</v>
      </c>
      <c r="I177">
        <v>2.7667300708974977E-3</v>
      </c>
      <c r="J177">
        <v>1.1111111111111112E-2</v>
      </c>
      <c r="K177">
        <v>-3.3444816053511739E-2</v>
      </c>
      <c r="L177">
        <v>4.1666666666666102E-3</v>
      </c>
    </row>
    <row r="178" spans="1:12" x14ac:dyDescent="0.3">
      <c r="A178">
        <v>-1.4259597806215638E-2</v>
      </c>
      <c r="B178">
        <v>1.1077844311377212E-2</v>
      </c>
      <c r="C178">
        <v>-4.3177892918825561E-3</v>
      </c>
      <c r="D178">
        <v>-5.4869684499314906E-3</v>
      </c>
      <c r="E178">
        <v>2.242609582059114E-2</v>
      </c>
      <c r="F178">
        <v>1.5641595056483583E-2</v>
      </c>
      <c r="G178">
        <v>1.5641595056483583E-2</v>
      </c>
      <c r="H178">
        <v>3.7950664136622391E-4</v>
      </c>
      <c r="I178">
        <v>5.1733057423693739E-3</v>
      </c>
      <c r="J178">
        <v>0</v>
      </c>
      <c r="K178">
        <v>3.8062283737024256E-2</v>
      </c>
      <c r="L178">
        <v>-2.4896265560166022E-2</v>
      </c>
    </row>
    <row r="179" spans="1:12" x14ac:dyDescent="0.3">
      <c r="A179">
        <v>-4.4658753709198883E-2</v>
      </c>
      <c r="B179">
        <v>-0.11637548119632814</v>
      </c>
      <c r="C179">
        <v>-1.4744145706851716E-2</v>
      </c>
      <c r="D179">
        <v>0</v>
      </c>
      <c r="E179">
        <v>-6.9292123629112565E-2</v>
      </c>
      <c r="F179">
        <v>-2.0058940963969953E-2</v>
      </c>
      <c r="G179">
        <v>-2.0058940963969953E-2</v>
      </c>
      <c r="H179">
        <v>-1.6122913505311077E-3</v>
      </c>
      <c r="I179">
        <v>-8.9209126779892477E-3</v>
      </c>
      <c r="J179">
        <v>7.1428571428571425E-2</v>
      </c>
      <c r="K179">
        <v>2.0000000000000018E-2</v>
      </c>
      <c r="L179">
        <v>2.7567067530064795E-2</v>
      </c>
    </row>
    <row r="180" spans="1:12" x14ac:dyDescent="0.3">
      <c r="A180">
        <v>1.2424289485944758E-3</v>
      </c>
      <c r="B180">
        <v>8.2774798927614093E-2</v>
      </c>
      <c r="C180">
        <v>4.9295774647887404E-2</v>
      </c>
      <c r="D180">
        <v>2.0689655172414579E-3</v>
      </c>
      <c r="E180">
        <v>2.6245313336904087E-2</v>
      </c>
      <c r="F180">
        <v>-3.9095847885137772E-2</v>
      </c>
      <c r="G180">
        <v>-3.9095847885137772E-2</v>
      </c>
      <c r="H180">
        <v>1.4534055286406384E-2</v>
      </c>
      <c r="I180">
        <v>5.539207200969243E-3</v>
      </c>
      <c r="J180">
        <v>6.1538461538461542E-2</v>
      </c>
      <c r="K180">
        <v>3.2679738562091533E-2</v>
      </c>
      <c r="L180">
        <v>9.0025207057976234E-3</v>
      </c>
    </row>
    <row r="181" spans="1:12" x14ac:dyDescent="0.3">
      <c r="A181">
        <v>8.6086551884598551E-3</v>
      </c>
      <c r="B181">
        <v>3.7449705973382742E-2</v>
      </c>
      <c r="C181">
        <v>-5.0335570469799374E-3</v>
      </c>
      <c r="D181">
        <v>-2.7185134205093026E-2</v>
      </c>
      <c r="E181">
        <v>-1.3569937369519846E-2</v>
      </c>
      <c r="F181">
        <v>1.5143866733973315E-3</v>
      </c>
      <c r="G181">
        <v>1.5143866733973315E-3</v>
      </c>
      <c r="H181">
        <v>1.0767790262172285E-2</v>
      </c>
      <c r="I181">
        <v>1.9108280254777111E-2</v>
      </c>
      <c r="J181">
        <v>2.8985507246376812E-2</v>
      </c>
      <c r="K181">
        <v>9.4936708860759583E-3</v>
      </c>
      <c r="L181">
        <v>7.1377587437543093E-4</v>
      </c>
    </row>
    <row r="182" spans="1:12" x14ac:dyDescent="0.3">
      <c r="A182">
        <v>-1.653210303729339E-2</v>
      </c>
      <c r="B182">
        <v>2.386634844868769E-3</v>
      </c>
      <c r="C182">
        <v>-2.4451939291736859E-2</v>
      </c>
      <c r="D182">
        <v>4.9168730102582367E-2</v>
      </c>
      <c r="E182">
        <v>-1.2804232804232804E-2</v>
      </c>
      <c r="F182">
        <v>-5.5443548387096774E-2</v>
      </c>
      <c r="G182">
        <v>-5.5443548387096774E-2</v>
      </c>
      <c r="H182">
        <v>-8.8003705419175543E-3</v>
      </c>
      <c r="I182">
        <v>-1.6891891891895734E-4</v>
      </c>
      <c r="J182">
        <v>-2.3474178403755867E-2</v>
      </c>
      <c r="K182">
        <v>9.4043887147335498E-3</v>
      </c>
      <c r="L182">
        <v>-4.9928673323823315E-3</v>
      </c>
    </row>
    <row r="183" spans="1:12" x14ac:dyDescent="0.3">
      <c r="A183">
        <v>6.4112587959342703E-3</v>
      </c>
      <c r="B183">
        <v>2.321428571428575E-2</v>
      </c>
      <c r="C183">
        <v>1.9878997407087269E-2</v>
      </c>
      <c r="D183">
        <v>-6.3385030343897544E-2</v>
      </c>
      <c r="E183">
        <v>9.3257583878229629E-3</v>
      </c>
      <c r="F183">
        <v>-2.3479188900747093E-2</v>
      </c>
      <c r="G183">
        <v>-2.3479188900747093E-2</v>
      </c>
      <c r="H183">
        <v>-2.4859813084112149E-2</v>
      </c>
      <c r="I183">
        <v>-6.9268457509714864E-3</v>
      </c>
      <c r="J183">
        <v>-8.1730769230769232E-2</v>
      </c>
      <c r="K183">
        <v>0</v>
      </c>
      <c r="L183">
        <v>0</v>
      </c>
    </row>
    <row r="184" spans="1:12" x14ac:dyDescent="0.3">
      <c r="A184">
        <v>-4.5602858918583004E-2</v>
      </c>
      <c r="B184">
        <v>-5.9045956951716147E-2</v>
      </c>
      <c r="C184">
        <v>-5.5084745762711863E-2</v>
      </c>
      <c r="D184">
        <v>4.319654427645747E-3</v>
      </c>
      <c r="E184">
        <v>-9.9936278674596396E-2</v>
      </c>
      <c r="F184">
        <v>2.3825136612021933E-2</v>
      </c>
      <c r="G184">
        <v>2.3825136612021933E-2</v>
      </c>
      <c r="H184">
        <v>-3.5460992907801418E-3</v>
      </c>
      <c r="I184">
        <v>1.2249064307587694E-2</v>
      </c>
      <c r="J184">
        <v>1.5706806282722512E-2</v>
      </c>
      <c r="K184">
        <v>0</v>
      </c>
      <c r="L184">
        <v>8.9605734767025103E-3</v>
      </c>
    </row>
    <row r="185" spans="1:12" x14ac:dyDescent="0.3">
      <c r="A185">
        <v>1.2210012210012674E-3</v>
      </c>
      <c r="B185">
        <v>3.4621329211746488E-2</v>
      </c>
      <c r="C185">
        <v>1.7040358744394669E-2</v>
      </c>
      <c r="D185">
        <v>2.6523297491039346E-2</v>
      </c>
      <c r="E185">
        <v>2.9498525073746337E-2</v>
      </c>
      <c r="F185">
        <v>-5.1238257899231844E-3</v>
      </c>
      <c r="G185">
        <v>-5.1238257899231844E-3</v>
      </c>
      <c r="H185">
        <v>-7.4059824949504662E-3</v>
      </c>
      <c r="I185">
        <v>9.5798319327731855E-3</v>
      </c>
      <c r="J185">
        <v>0.13402061855670103</v>
      </c>
      <c r="K185">
        <v>-9.3167701863354109E-3</v>
      </c>
      <c r="L185">
        <v>3.9076376554175131E-3</v>
      </c>
    </row>
    <row r="186" spans="1:12" x14ac:dyDescent="0.3">
      <c r="A186">
        <v>0.11178861788617886</v>
      </c>
      <c r="B186">
        <v>5.0194203764565321E-2</v>
      </c>
      <c r="C186">
        <v>1.1463844797178106E-2</v>
      </c>
      <c r="D186">
        <v>6.2849162011173586E-3</v>
      </c>
      <c r="E186">
        <v>2.5787965616045804E-2</v>
      </c>
      <c r="F186">
        <v>5.7618025751072853E-2</v>
      </c>
      <c r="G186">
        <v>5.7618025751072853E-2</v>
      </c>
      <c r="H186">
        <v>5.4263565891472867E-3</v>
      </c>
      <c r="I186">
        <v>5.4935908107207497E-3</v>
      </c>
      <c r="J186">
        <v>0</v>
      </c>
      <c r="K186">
        <v>-5.0156739811912272E-2</v>
      </c>
      <c r="L186">
        <v>8.3156404812455564E-3</v>
      </c>
    </row>
    <row r="187" spans="1:12" x14ac:dyDescent="0.3">
      <c r="A187">
        <v>-1.7111517367458893E-2</v>
      </c>
      <c r="B187">
        <v>6.7425320056898969E-2</v>
      </c>
      <c r="C187">
        <v>-5.2310374891020792E-3</v>
      </c>
      <c r="D187">
        <v>3.3657182512144307E-2</v>
      </c>
      <c r="E187">
        <v>-4.4692737430167637E-3</v>
      </c>
      <c r="F187">
        <v>1.4406005884143267E-2</v>
      </c>
      <c r="G187">
        <v>1.4406005884143267E-2</v>
      </c>
      <c r="H187">
        <v>8.577486507324596E-3</v>
      </c>
      <c r="I187">
        <v>3.3112582781456954E-3</v>
      </c>
      <c r="J187">
        <v>9.0909090909090905E-3</v>
      </c>
      <c r="K187">
        <v>-0.12211221122112204</v>
      </c>
      <c r="L187">
        <v>1.1756448499736701E-2</v>
      </c>
    </row>
    <row r="188" spans="1:12" x14ac:dyDescent="0.3">
      <c r="A188">
        <v>-1.4210252213376956E-2</v>
      </c>
      <c r="B188">
        <v>-1.8390191897654524E-2</v>
      </c>
      <c r="C188">
        <v>-2.1034180543382925E-2</v>
      </c>
      <c r="D188">
        <v>-8.0563947633433275E-3</v>
      </c>
      <c r="E188">
        <v>-6.9584736251402726E-3</v>
      </c>
      <c r="F188">
        <v>-5.1805180518051733E-2</v>
      </c>
      <c r="G188">
        <v>-5.1805180518051733E-2</v>
      </c>
      <c r="H188">
        <v>-1.1944577161968466E-2</v>
      </c>
      <c r="I188">
        <v>-3.3003300330033004E-3</v>
      </c>
      <c r="J188">
        <v>-6.3063063063063057E-2</v>
      </c>
      <c r="K188">
        <v>1.8796992481203024E-2</v>
      </c>
      <c r="L188">
        <v>1.7343045438779298E-3</v>
      </c>
    </row>
    <row r="189" spans="1:12" x14ac:dyDescent="0.3">
      <c r="A189">
        <v>-6.2716981132075494E-2</v>
      </c>
      <c r="B189">
        <v>2.6880260657072975E-2</v>
      </c>
      <c r="C189">
        <v>-5.2820053715308915E-2</v>
      </c>
      <c r="D189">
        <v>-2.8764805414551606E-2</v>
      </c>
      <c r="E189">
        <v>-7.88878842676312E-2</v>
      </c>
      <c r="F189">
        <v>2.2993355131315184E-2</v>
      </c>
      <c r="G189">
        <v>2.2993355131315184E-2</v>
      </c>
      <c r="H189">
        <v>-7.7369439071566732E-3</v>
      </c>
      <c r="I189">
        <v>-1.9867549668874173E-2</v>
      </c>
      <c r="J189">
        <v>9.6153846153846159E-3</v>
      </c>
      <c r="K189">
        <v>-3.6900369003690066E-3</v>
      </c>
      <c r="L189">
        <v>-5.3670360110802491E-3</v>
      </c>
    </row>
    <row r="190" spans="1:12" x14ac:dyDescent="0.3">
      <c r="A190">
        <v>-1.602383444721793E-2</v>
      </c>
      <c r="B190">
        <v>5.2882072977260709E-3</v>
      </c>
      <c r="C190">
        <v>3.0245746691871484E-2</v>
      </c>
      <c r="D190">
        <v>7.3867595818815288E-2</v>
      </c>
      <c r="E190">
        <v>1.8404907975460141E-2</v>
      </c>
      <c r="F190">
        <v>-1.3300340241261904E-2</v>
      </c>
      <c r="G190">
        <v>-1.3300340241261904E-2</v>
      </c>
      <c r="H190">
        <v>-1.1695906432748537E-2</v>
      </c>
      <c r="I190">
        <v>-6.5878378378377992E-3</v>
      </c>
      <c r="J190">
        <v>4.2857142857142858E-2</v>
      </c>
      <c r="K190">
        <v>2.222222222222224E-2</v>
      </c>
      <c r="L190">
        <v>1.5839860748476875E-2</v>
      </c>
    </row>
    <row r="191" spans="1:12" x14ac:dyDescent="0.3">
      <c r="A191">
        <v>-2.0540098199672709E-2</v>
      </c>
      <c r="B191">
        <v>-2.2619673855865247E-2</v>
      </c>
      <c r="C191">
        <v>-3.4862385321100892E-2</v>
      </c>
      <c r="D191">
        <v>-2.4983776768332217E-2</v>
      </c>
      <c r="E191">
        <v>0</v>
      </c>
      <c r="F191">
        <v>-1.9853709508881982E-2</v>
      </c>
      <c r="G191">
        <v>-1.9853709508881982E-2</v>
      </c>
      <c r="H191">
        <v>-4.9309664694280079E-3</v>
      </c>
      <c r="I191">
        <v>2.8736609420166599E-2</v>
      </c>
      <c r="J191">
        <v>4.5662100456621002E-3</v>
      </c>
      <c r="K191">
        <v>3.9855072463767946E-2</v>
      </c>
      <c r="L191">
        <v>-5.8259081562713555E-3</v>
      </c>
    </row>
    <row r="192" spans="1:12" x14ac:dyDescent="0.3">
      <c r="A192">
        <v>6.7674826635475164E-3</v>
      </c>
      <c r="B192">
        <v>3.7944025834230261E-2</v>
      </c>
      <c r="C192">
        <v>-3.612167300380225E-2</v>
      </c>
      <c r="D192">
        <v>1.1980033277870292E-2</v>
      </c>
      <c r="E192">
        <v>-4.3493975903614354E-2</v>
      </c>
      <c r="F192">
        <v>-2.014925373134329E-2</v>
      </c>
      <c r="G192">
        <v>-2.014925373134329E-2</v>
      </c>
      <c r="H192">
        <v>7.2348860257680876E-3</v>
      </c>
      <c r="I192">
        <v>1.1570247933885048E-3</v>
      </c>
      <c r="J192">
        <v>-5.909090909090909E-2</v>
      </c>
      <c r="K192">
        <v>-3.4843205574912731E-2</v>
      </c>
      <c r="L192">
        <v>1.4822475008617707E-2</v>
      </c>
    </row>
    <row r="193" spans="1:12" x14ac:dyDescent="0.3">
      <c r="A193">
        <v>-3.7178423236514553E-2</v>
      </c>
      <c r="B193">
        <v>-9.437386569872952E-2</v>
      </c>
      <c r="C193">
        <v>-1.5779092702169709E-2</v>
      </c>
      <c r="D193">
        <v>-4.0447221308780042E-2</v>
      </c>
      <c r="E193">
        <v>-4.9124574883486769E-3</v>
      </c>
      <c r="F193">
        <v>-4.0039168752039958E-2</v>
      </c>
      <c r="G193">
        <v>-4.0039168752039958E-2</v>
      </c>
      <c r="H193">
        <v>-7.2813145724687596E-3</v>
      </c>
      <c r="I193">
        <v>3.9623576027736501E-2</v>
      </c>
      <c r="J193">
        <v>-1.932367149758454E-2</v>
      </c>
      <c r="K193">
        <v>1.0830324909747301E-2</v>
      </c>
      <c r="L193">
        <v>1.0190217391303526E-3</v>
      </c>
    </row>
    <row r="194" spans="1:12" x14ac:dyDescent="0.3">
      <c r="A194">
        <v>2.6547147043613155E-2</v>
      </c>
      <c r="B194">
        <v>9.5619811050672701E-2</v>
      </c>
      <c r="C194">
        <v>2.2044088176352734E-2</v>
      </c>
      <c r="D194">
        <v>4.8320767649074593E-2</v>
      </c>
      <c r="E194">
        <v>-1.5189873417721532E-2</v>
      </c>
      <c r="F194">
        <v>4.8056216706335655E-2</v>
      </c>
      <c r="G194">
        <v>4.8056216706335655E-2</v>
      </c>
      <c r="H194">
        <v>1.0902963623748638E-3</v>
      </c>
      <c r="I194">
        <v>4.1765920279498096E-2</v>
      </c>
      <c r="J194">
        <v>-1.9704433497536946E-2</v>
      </c>
      <c r="K194">
        <v>1.0714285714285525E-2</v>
      </c>
      <c r="L194">
        <v>1.0179843909060447E-3</v>
      </c>
    </row>
    <row r="195" spans="1:12" x14ac:dyDescent="0.3">
      <c r="A195">
        <v>-5.1217464315701042E-3</v>
      </c>
      <c r="B195">
        <v>2.0642801149725724E-2</v>
      </c>
      <c r="C195">
        <v>1.2745098039215658E-2</v>
      </c>
      <c r="D195">
        <v>-2.9421379535796013E-2</v>
      </c>
      <c r="E195">
        <v>2.3393316195372743E-2</v>
      </c>
      <c r="F195">
        <v>3.6227965826754562E-2</v>
      </c>
      <c r="G195">
        <v>3.6227965826754562E-2</v>
      </c>
      <c r="H195">
        <v>-1.4851485148514852E-3</v>
      </c>
      <c r="I195">
        <v>-2.5914634146341462E-2</v>
      </c>
      <c r="J195">
        <v>1.507537688442211E-2</v>
      </c>
      <c r="K195">
        <v>1.7667844522968216E-2</v>
      </c>
      <c r="L195">
        <v>-3.3898305084751061E-4</v>
      </c>
    </row>
  </sheetData>
  <mergeCells count="1">
    <mergeCell ref="N48:O4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3CAFA-66BA-439C-A251-C21CC2DF46FF}">
  <dimension ref="A1:H27"/>
  <sheetViews>
    <sheetView workbookViewId="0">
      <selection activeCell="B23" sqref="B23:B27"/>
    </sheetView>
  </sheetViews>
  <sheetFormatPr defaultRowHeight="14.4" x14ac:dyDescent="0.3"/>
  <cols>
    <col min="2" max="2" width="12.6640625" bestFit="1" customWidth="1"/>
    <col min="3" max="3" width="16.77734375" customWidth="1"/>
  </cols>
  <sheetData>
    <row r="1" spans="1:8" x14ac:dyDescent="0.3">
      <c r="A1" s="9" t="s">
        <v>35</v>
      </c>
      <c r="B1" s="9"/>
      <c r="C1" s="9"/>
      <c r="D1" s="9"/>
      <c r="E1" s="9"/>
      <c r="F1" s="9"/>
      <c r="G1" s="9"/>
      <c r="H1" s="9"/>
    </row>
    <row r="2" spans="1:8" x14ac:dyDescent="0.3">
      <c r="G2" s="4" t="s">
        <v>36</v>
      </c>
      <c r="H2" s="4"/>
    </row>
    <row r="3" spans="1:8" x14ac:dyDescent="0.3">
      <c r="B3" s="10" t="s">
        <v>22</v>
      </c>
      <c r="C3" s="10" t="s">
        <v>23</v>
      </c>
      <c r="D3" s="10" t="s">
        <v>24</v>
      </c>
      <c r="E3" s="11" t="s">
        <v>37</v>
      </c>
      <c r="F3" s="10" t="s">
        <v>38</v>
      </c>
      <c r="G3" s="10" t="s">
        <v>24</v>
      </c>
      <c r="H3" s="11" t="s">
        <v>37</v>
      </c>
    </row>
    <row r="4" spans="1:8" x14ac:dyDescent="0.3">
      <c r="A4" t="s">
        <v>7</v>
      </c>
      <c r="B4">
        <v>1</v>
      </c>
      <c r="C4" s="12">
        <v>2.3270369259960368</v>
      </c>
      <c r="D4" s="12">
        <v>0.75067627747221</v>
      </c>
      <c r="E4">
        <v>0.6421191876422021</v>
      </c>
      <c r="F4">
        <f>E4*100</f>
        <v>64.211918764220215</v>
      </c>
      <c r="G4" s="13">
        <f>D4*D4</f>
        <v>0.56351487355953445</v>
      </c>
      <c r="H4">
        <f>E4*E4</f>
        <v>0.41231705113828154</v>
      </c>
    </row>
    <row r="5" spans="1:8" x14ac:dyDescent="0.3">
      <c r="A5" t="s">
        <v>5</v>
      </c>
      <c r="B5">
        <v>2</v>
      </c>
      <c r="C5" s="12">
        <v>1.9413275903404197</v>
      </c>
      <c r="D5" s="12">
        <v>0.88599867943728094</v>
      </c>
      <c r="E5">
        <v>0.2774153906600032</v>
      </c>
      <c r="F5">
        <f t="shared" ref="F5:F8" si="0">E5*100</f>
        <v>27.741539066000321</v>
      </c>
      <c r="G5" s="13">
        <f t="shared" ref="G5:H8" si="1">D5*D5</f>
        <v>0.78499365996460568</v>
      </c>
      <c r="H5">
        <f t="shared" si="1"/>
        <v>7.6959298975042195E-2</v>
      </c>
    </row>
    <row r="6" spans="1:8" x14ac:dyDescent="0.3">
      <c r="A6" t="s">
        <v>8</v>
      </c>
      <c r="B6">
        <v>3</v>
      </c>
      <c r="C6" s="12">
        <v>0.76239110124858545</v>
      </c>
      <c r="D6" s="12">
        <v>0.78135462728095484</v>
      </c>
      <c r="E6">
        <v>7.0860175161125305E-2</v>
      </c>
      <c r="F6">
        <f t="shared" si="0"/>
        <v>7.0860175161125305</v>
      </c>
      <c r="G6" s="13">
        <f t="shared" si="1"/>
        <v>0.61051505357335989</v>
      </c>
      <c r="H6">
        <f t="shared" si="1"/>
        <v>5.0211644238653593E-3</v>
      </c>
    </row>
    <row r="7" spans="1:8" x14ac:dyDescent="0.3">
      <c r="A7" t="s">
        <v>9</v>
      </c>
      <c r="B7">
        <v>4</v>
      </c>
      <c r="C7" s="12">
        <v>0.33433258959256618</v>
      </c>
      <c r="D7" s="12">
        <v>0.67492106560346998</v>
      </c>
      <c r="E7">
        <v>1.0143774657092377E-2</v>
      </c>
      <c r="F7">
        <f t="shared" si="0"/>
        <v>1.0143774657092377</v>
      </c>
      <c r="G7" s="13">
        <f t="shared" si="1"/>
        <v>0.45551844479532344</v>
      </c>
      <c r="H7">
        <f t="shared" si="1"/>
        <v>1.0289616429386956E-4</v>
      </c>
    </row>
    <row r="8" spans="1:8" x14ac:dyDescent="0.3">
      <c r="A8" t="s">
        <v>6</v>
      </c>
      <c r="B8">
        <v>5</v>
      </c>
      <c r="C8" s="12">
        <v>0.21773772916300957</v>
      </c>
      <c r="D8" s="12">
        <v>0.65942276785541398</v>
      </c>
      <c r="E8">
        <v>4.1777933559890582E-2</v>
      </c>
      <c r="F8">
        <f t="shared" si="0"/>
        <v>4.1777933559890581</v>
      </c>
      <c r="G8" s="13">
        <f t="shared" si="1"/>
        <v>0.43483838676609521</v>
      </c>
      <c r="H8">
        <f t="shared" si="1"/>
        <v>1.7453957325346318E-3</v>
      </c>
    </row>
    <row r="10" spans="1:8" ht="15.6" x14ac:dyDescent="0.35">
      <c r="A10" t="s">
        <v>25</v>
      </c>
      <c r="B10">
        <v>0.14359855073889499</v>
      </c>
      <c r="D10" s="14" t="s">
        <v>39</v>
      </c>
      <c r="E10" s="5">
        <f>SUMPRODUCT(C4:C7,E4:E7)</f>
        <v>2.0902037738324197</v>
      </c>
    </row>
    <row r="11" spans="1:8" ht="15.6" x14ac:dyDescent="0.35">
      <c r="A11" t="s">
        <v>26</v>
      </c>
      <c r="B11">
        <v>8.9996084289640621E-2</v>
      </c>
      <c r="D11" s="15" t="s">
        <v>40</v>
      </c>
      <c r="E11" s="5">
        <f>SQRT(G4*H4+G5*H5+G6*H6+G7*H7+2*D4*D5*E4*E5*B10+2*D4*D6*E4*E6*B11+2*D4*D7*E4*E7*B12+2*D5*D6*E5*E6*B13+2*D5*D7*E5*E7*B14+2*D6*D7*E6*E7*B15)</f>
        <v>0.57954029260827078</v>
      </c>
    </row>
    <row r="12" spans="1:8" ht="15.6" x14ac:dyDescent="0.35">
      <c r="A12" t="s">
        <v>27</v>
      </c>
      <c r="B12">
        <v>-4.5041818268097979E-2</v>
      </c>
      <c r="D12" s="15" t="s">
        <v>41</v>
      </c>
      <c r="E12" s="5">
        <f>(10000-SUMSQ(F4:F7))/10000</f>
        <v>0.50559958929851689</v>
      </c>
    </row>
    <row r="13" spans="1:8" ht="15.6" x14ac:dyDescent="0.35">
      <c r="A13" t="s">
        <v>31</v>
      </c>
      <c r="B13">
        <v>2.7375924091681193E-2</v>
      </c>
      <c r="D13" s="15" t="s">
        <v>42</v>
      </c>
      <c r="E13" s="7">
        <f>E15-E12</f>
        <v>-5.5995892985168938E-3</v>
      </c>
    </row>
    <row r="14" spans="1:8" ht="15.6" x14ac:dyDescent="0.35">
      <c r="A14" t="s">
        <v>28</v>
      </c>
      <c r="B14">
        <v>0.21362548936063475</v>
      </c>
      <c r="D14" s="15" t="s">
        <v>43</v>
      </c>
      <c r="E14">
        <f>1-SUM(E4:E7)</f>
        <v>-5.385281204230985E-4</v>
      </c>
    </row>
    <row r="15" spans="1:8" ht="15.6" x14ac:dyDescent="0.35">
      <c r="A15" t="s">
        <v>29</v>
      </c>
      <c r="B15">
        <v>-1.6957487856044877E-3</v>
      </c>
      <c r="D15" s="15" t="s">
        <v>44</v>
      </c>
      <c r="E15" s="16">
        <v>0.5</v>
      </c>
    </row>
    <row r="16" spans="1:8" x14ac:dyDescent="0.3">
      <c r="A16" t="s">
        <v>32</v>
      </c>
      <c r="B16">
        <v>0.43882061530244371</v>
      </c>
      <c r="D16" s="15"/>
      <c r="E16" s="16"/>
    </row>
    <row r="17" spans="1:8" x14ac:dyDescent="0.3">
      <c r="A17" t="s">
        <v>30</v>
      </c>
      <c r="B17">
        <v>-1.8078447651063725E-2</v>
      </c>
      <c r="D17" s="15"/>
      <c r="E17" s="16"/>
    </row>
    <row r="18" spans="1:8" x14ac:dyDescent="0.3">
      <c r="A18" t="s">
        <v>33</v>
      </c>
      <c r="B18">
        <v>0.24944560162250579</v>
      </c>
      <c r="D18" s="15"/>
      <c r="E18" s="16"/>
    </row>
    <row r="19" spans="1:8" x14ac:dyDescent="0.3">
      <c r="A19" t="s">
        <v>34</v>
      </c>
      <c r="B19">
        <v>3.0621190689545923E-3</v>
      </c>
      <c r="D19" s="15"/>
      <c r="E19" s="16"/>
    </row>
    <row r="21" spans="1:8" x14ac:dyDescent="0.3">
      <c r="A21" s="17" t="s">
        <v>45</v>
      </c>
      <c r="B21" s="17"/>
      <c r="C21" s="17"/>
      <c r="D21" s="17"/>
      <c r="E21" s="17"/>
      <c r="F21" s="3"/>
      <c r="G21" s="3"/>
      <c r="H21" s="3"/>
    </row>
    <row r="22" spans="1:8" x14ac:dyDescent="0.3">
      <c r="A22" s="18"/>
      <c r="B22" s="19" t="s">
        <v>37</v>
      </c>
      <c r="C22" s="18"/>
      <c r="D22" s="18"/>
      <c r="E22" s="18"/>
    </row>
    <row r="23" spans="1:8" ht="15.6" x14ac:dyDescent="0.35">
      <c r="A23" t="s">
        <v>7</v>
      </c>
      <c r="B23" s="7">
        <f>E4</f>
        <v>0.6421191876422021</v>
      </c>
      <c r="C23" s="20">
        <f>100000*B23</f>
        <v>64211.918764220209</v>
      </c>
      <c r="D23" s="21" t="s">
        <v>39</v>
      </c>
      <c r="E23" s="22">
        <f>E10</f>
        <v>2.0902037738324197</v>
      </c>
    </row>
    <row r="24" spans="1:8" ht="15.6" x14ac:dyDescent="0.35">
      <c r="A24" t="s">
        <v>5</v>
      </c>
      <c r="B24" s="7">
        <f t="shared" ref="B24:B27" si="2">E5</f>
        <v>0.2774153906600032</v>
      </c>
      <c r="C24" s="20">
        <f t="shared" ref="C24:C27" si="3">100000*B24</f>
        <v>27741.539066000321</v>
      </c>
      <c r="D24" s="23" t="s">
        <v>40</v>
      </c>
      <c r="E24" s="22">
        <f>E11</f>
        <v>0.57954029260827078</v>
      </c>
    </row>
    <row r="25" spans="1:8" x14ac:dyDescent="0.3">
      <c r="A25" t="s">
        <v>8</v>
      </c>
      <c r="B25" s="7">
        <f t="shared" si="2"/>
        <v>7.0860175161125305E-2</v>
      </c>
      <c r="C25" s="20">
        <f t="shared" si="3"/>
        <v>7086.0175161125308</v>
      </c>
      <c r="D25" s="18"/>
      <c r="E25" s="18"/>
    </row>
    <row r="26" spans="1:8" x14ac:dyDescent="0.3">
      <c r="A26" t="s">
        <v>9</v>
      </c>
      <c r="B26" s="7">
        <f t="shared" si="2"/>
        <v>1.0143774657092377E-2</v>
      </c>
      <c r="C26" s="20">
        <f t="shared" si="3"/>
        <v>1014.3774657092376</v>
      </c>
      <c r="D26" s="18"/>
      <c r="E26" s="18"/>
    </row>
    <row r="27" spans="1:8" x14ac:dyDescent="0.3">
      <c r="A27" t="s">
        <v>6</v>
      </c>
      <c r="B27" s="7">
        <f t="shared" si="2"/>
        <v>4.1777933559890582E-2</v>
      </c>
      <c r="C27" s="20">
        <f t="shared" si="3"/>
        <v>4177.793355989058</v>
      </c>
    </row>
  </sheetData>
  <mergeCells count="3">
    <mergeCell ref="A1:H1"/>
    <mergeCell ref="G2:H2"/>
    <mergeCell ref="A21:E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9F001-D92E-4B25-B6B9-99ECB34AAFD2}">
  <dimension ref="A1:H27"/>
  <sheetViews>
    <sheetView workbookViewId="0">
      <selection activeCell="E8" sqref="E8"/>
    </sheetView>
  </sheetViews>
  <sheetFormatPr defaultRowHeight="14.4" x14ac:dyDescent="0.3"/>
  <cols>
    <col min="3" max="3" width="11.21875" customWidth="1"/>
  </cols>
  <sheetData>
    <row r="1" spans="1:8" x14ac:dyDescent="0.3">
      <c r="A1" s="9" t="s">
        <v>46</v>
      </c>
      <c r="B1" s="9"/>
      <c r="C1" s="9"/>
      <c r="D1" s="9"/>
      <c r="E1" s="9"/>
      <c r="F1" s="9"/>
      <c r="G1" s="9"/>
      <c r="H1" s="9"/>
    </row>
    <row r="2" spans="1:8" x14ac:dyDescent="0.3">
      <c r="G2" s="4" t="s">
        <v>36</v>
      </c>
      <c r="H2" s="4"/>
    </row>
    <row r="3" spans="1:8" x14ac:dyDescent="0.3">
      <c r="B3" s="10" t="s">
        <v>22</v>
      </c>
      <c r="C3" s="10" t="s">
        <v>23</v>
      </c>
      <c r="D3" s="10" t="s">
        <v>24</v>
      </c>
      <c r="E3" s="11" t="s">
        <v>37</v>
      </c>
      <c r="F3" s="10" t="s">
        <v>38</v>
      </c>
      <c r="G3" s="10" t="s">
        <v>24</v>
      </c>
      <c r="H3" s="11" t="s">
        <v>37</v>
      </c>
    </row>
    <row r="4" spans="1:8" x14ac:dyDescent="0.3">
      <c r="A4" t="s">
        <v>7</v>
      </c>
      <c r="B4">
        <v>1</v>
      </c>
      <c r="C4" s="12">
        <v>2.3270369259960368</v>
      </c>
      <c r="D4" s="12">
        <v>0.75067627747221</v>
      </c>
      <c r="E4">
        <v>0.96184376923514892</v>
      </c>
      <c r="F4">
        <f>E4*100</f>
        <v>96.18437692351489</v>
      </c>
      <c r="G4" s="13">
        <f>D4*D4</f>
        <v>0.56351487355953445</v>
      </c>
      <c r="H4">
        <f>E4*E4</f>
        <v>0.92514343641647845</v>
      </c>
    </row>
    <row r="5" spans="1:8" x14ac:dyDescent="0.3">
      <c r="A5" t="s">
        <v>5</v>
      </c>
      <c r="B5">
        <v>2</v>
      </c>
      <c r="C5" s="12">
        <v>1.9413275903404197</v>
      </c>
      <c r="D5" s="12">
        <v>0.88599867943728094</v>
      </c>
      <c r="E5">
        <v>1.3130230256840791E-2</v>
      </c>
      <c r="F5">
        <f t="shared" ref="F5:F8" si="0">E5*100</f>
        <v>1.3130230256840791</v>
      </c>
      <c r="G5" s="13">
        <f t="shared" ref="G5:G8" si="1">D5*D5</f>
        <v>0.78499365996460568</v>
      </c>
      <c r="H5">
        <f t="shared" ref="H5:H8" si="2">E5*E5</f>
        <v>1.724029465976574E-4</v>
      </c>
    </row>
    <row r="6" spans="1:8" x14ac:dyDescent="0.3">
      <c r="A6" t="s">
        <v>8</v>
      </c>
      <c r="B6">
        <v>3</v>
      </c>
      <c r="C6" s="12">
        <v>0.76239110124858545</v>
      </c>
      <c r="D6" s="12">
        <v>0.78135462728095484</v>
      </c>
      <c r="E6">
        <v>1.1027626700771542E-2</v>
      </c>
      <c r="F6">
        <f t="shared" si="0"/>
        <v>1.1027626700771542</v>
      </c>
      <c r="G6" s="13">
        <f t="shared" si="1"/>
        <v>0.61051505357335989</v>
      </c>
      <c r="H6">
        <f t="shared" si="2"/>
        <v>1.2160855065156945E-4</v>
      </c>
    </row>
    <row r="7" spans="1:8" x14ac:dyDescent="0.3">
      <c r="A7" t="s">
        <v>9</v>
      </c>
      <c r="B7">
        <v>4</v>
      </c>
      <c r="C7" s="12">
        <v>0.33433258959256618</v>
      </c>
      <c r="D7" s="12">
        <v>0.67492106560346998</v>
      </c>
      <c r="E7">
        <v>1.3009579338384876E-2</v>
      </c>
      <c r="F7">
        <f t="shared" si="0"/>
        <v>1.3009579338384876</v>
      </c>
      <c r="G7" s="13">
        <f t="shared" si="1"/>
        <v>0.45551844479532344</v>
      </c>
      <c r="H7">
        <f t="shared" si="2"/>
        <v>1.6924915456173066E-4</v>
      </c>
    </row>
    <row r="8" spans="1:8" x14ac:dyDescent="0.3">
      <c r="A8" t="s">
        <v>6</v>
      </c>
      <c r="B8">
        <v>5</v>
      </c>
      <c r="C8" s="12">
        <v>0.21773772916300957</v>
      </c>
      <c r="D8" s="12">
        <v>0.65942276785541398</v>
      </c>
      <c r="E8">
        <v>1.251E-2</v>
      </c>
      <c r="F8">
        <f t="shared" si="0"/>
        <v>1.2510000000000001</v>
      </c>
      <c r="G8" s="13">
        <f t="shared" si="1"/>
        <v>0.43483838676609521</v>
      </c>
      <c r="H8">
        <f t="shared" si="2"/>
        <v>1.5650010000000002E-4</v>
      </c>
    </row>
    <row r="10" spans="1:8" ht="15.6" x14ac:dyDescent="0.35">
      <c r="A10" t="s">
        <v>25</v>
      </c>
      <c r="B10">
        <v>0.14359855073889499</v>
      </c>
      <c r="D10" s="14" t="s">
        <v>39</v>
      </c>
      <c r="E10" s="5">
        <f>SUMPRODUCT(C4:C7,E4:E7)</f>
        <v>2.2764929371288019</v>
      </c>
    </row>
    <row r="11" spans="1:8" ht="15.6" x14ac:dyDescent="0.35">
      <c r="A11" t="s">
        <v>26</v>
      </c>
      <c r="B11">
        <v>8.9996084289640621E-2</v>
      </c>
      <c r="D11" s="15" t="s">
        <v>40</v>
      </c>
      <c r="E11" s="5">
        <f>SQRT(G4*H4+G5*H5+G6*H6+G7*H7+2*D4*D5*E4*E5*B10+2*D4*D6*E4*E6*B11+2*D4*D7*E4*E7*B12+2*D5*D6*E5*E6*B13+2*D5*D7*E5*E7*B14+2*D6*D7*E6*E7*B15)</f>
        <v>0.72431256428034962</v>
      </c>
    </row>
    <row r="12" spans="1:8" ht="15.6" x14ac:dyDescent="0.35">
      <c r="A12" t="s">
        <v>27</v>
      </c>
      <c r="B12">
        <v>-4.5041818268097979E-2</v>
      </c>
      <c r="D12" s="15" t="s">
        <v>41</v>
      </c>
      <c r="E12" s="5">
        <f>(10000-SUMSQ(F4:F7))/10000</f>
        <v>7.4393302931710786E-2</v>
      </c>
    </row>
    <row r="13" spans="1:8" ht="15.6" x14ac:dyDescent="0.35">
      <c r="A13" t="s">
        <v>31</v>
      </c>
      <c r="B13">
        <v>2.7375924091681193E-2</v>
      </c>
      <c r="D13" s="15" t="s">
        <v>42</v>
      </c>
      <c r="E13" s="7">
        <f>E15-E12</f>
        <v>0.42560669706828924</v>
      </c>
    </row>
    <row r="14" spans="1:8" ht="15.6" x14ac:dyDescent="0.35">
      <c r="A14" t="s">
        <v>28</v>
      </c>
      <c r="B14">
        <v>0.21362548936063475</v>
      </c>
      <c r="D14" s="15" t="s">
        <v>43</v>
      </c>
      <c r="E14">
        <f>1-SUM(E4:E7)</f>
        <v>9.887944688539152E-4</v>
      </c>
    </row>
    <row r="15" spans="1:8" ht="15.6" x14ac:dyDescent="0.35">
      <c r="A15" t="s">
        <v>29</v>
      </c>
      <c r="B15">
        <v>-1.6957487856044877E-3</v>
      </c>
      <c r="D15" s="15" t="s">
        <v>44</v>
      </c>
      <c r="E15" s="16">
        <v>0.5</v>
      </c>
    </row>
    <row r="16" spans="1:8" x14ac:dyDescent="0.3">
      <c r="A16" t="s">
        <v>32</v>
      </c>
      <c r="B16">
        <v>0.43882061530244371</v>
      </c>
      <c r="D16" s="15"/>
      <c r="E16" s="16"/>
    </row>
    <row r="17" spans="1:5" x14ac:dyDescent="0.3">
      <c r="A17" t="s">
        <v>30</v>
      </c>
      <c r="B17">
        <v>-1.8078447651063725E-2</v>
      </c>
      <c r="D17" s="15"/>
      <c r="E17" s="16"/>
    </row>
    <row r="18" spans="1:5" x14ac:dyDescent="0.3">
      <c r="A18" t="s">
        <v>33</v>
      </c>
      <c r="B18">
        <v>0.24944560162250579</v>
      </c>
      <c r="D18" s="15"/>
      <c r="E18" s="16"/>
    </row>
    <row r="19" spans="1:5" x14ac:dyDescent="0.3">
      <c r="A19" t="s">
        <v>34</v>
      </c>
      <c r="B19">
        <v>3.0621190689545923E-3</v>
      </c>
      <c r="D19" s="15"/>
      <c r="E19" s="16"/>
    </row>
    <row r="21" spans="1:5" x14ac:dyDescent="0.3">
      <c r="A21" s="17" t="s">
        <v>45</v>
      </c>
      <c r="B21" s="17"/>
      <c r="C21" s="17"/>
      <c r="D21" s="17"/>
      <c r="E21" s="17"/>
    </row>
    <row r="22" spans="1:5" x14ac:dyDescent="0.3">
      <c r="A22" s="18"/>
      <c r="B22" s="24" t="s">
        <v>37</v>
      </c>
      <c r="C22" s="18"/>
      <c r="D22" s="18"/>
      <c r="E22" s="18"/>
    </row>
    <row r="23" spans="1:5" ht="15.6" x14ac:dyDescent="0.35">
      <c r="A23" t="s">
        <v>7</v>
      </c>
      <c r="B23">
        <f>E4</f>
        <v>0.96184376923514892</v>
      </c>
      <c r="C23" s="25">
        <f>100000*B23</f>
        <v>96184.376923514894</v>
      </c>
      <c r="D23" s="21" t="s">
        <v>39</v>
      </c>
      <c r="E23" s="22">
        <f>E10</f>
        <v>2.2764929371288019</v>
      </c>
    </row>
    <row r="24" spans="1:5" ht="15.6" x14ac:dyDescent="0.35">
      <c r="A24" t="s">
        <v>5</v>
      </c>
      <c r="B24">
        <f t="shared" ref="B24:B27" si="3">E5</f>
        <v>1.3130230256840791E-2</v>
      </c>
      <c r="C24" s="25">
        <f t="shared" ref="C24:C27" si="4">100000*B24</f>
        <v>1313.0230256840791</v>
      </c>
      <c r="D24" s="23" t="s">
        <v>40</v>
      </c>
      <c r="E24" s="22">
        <f>E11</f>
        <v>0.72431256428034962</v>
      </c>
    </row>
    <row r="25" spans="1:5" x14ac:dyDescent="0.3">
      <c r="A25" t="s">
        <v>8</v>
      </c>
      <c r="B25">
        <f t="shared" si="3"/>
        <v>1.1027626700771542E-2</v>
      </c>
      <c r="C25" s="25">
        <f t="shared" si="4"/>
        <v>1102.7626700771541</v>
      </c>
      <c r="D25" s="18"/>
      <c r="E25" s="18"/>
    </row>
    <row r="26" spans="1:5" x14ac:dyDescent="0.3">
      <c r="A26" t="s">
        <v>9</v>
      </c>
      <c r="B26">
        <f t="shared" si="3"/>
        <v>1.3009579338384876E-2</v>
      </c>
      <c r="C26" s="25">
        <f t="shared" si="4"/>
        <v>1300.9579338384876</v>
      </c>
      <c r="D26" s="18"/>
      <c r="E26" s="18"/>
    </row>
    <row r="27" spans="1:5" x14ac:dyDescent="0.3">
      <c r="A27" t="s">
        <v>6</v>
      </c>
      <c r="B27">
        <f t="shared" si="3"/>
        <v>1.251E-2</v>
      </c>
      <c r="C27" s="25">
        <f t="shared" si="4"/>
        <v>1251</v>
      </c>
    </row>
  </sheetData>
  <mergeCells count="3">
    <mergeCell ref="A1:H1"/>
    <mergeCell ref="G2:H2"/>
    <mergeCell ref="A21:E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D0BA3-0A32-470A-902D-1A36203DF4FE}">
  <dimension ref="A1:D8"/>
  <sheetViews>
    <sheetView workbookViewId="0">
      <selection activeCell="C7" sqref="C7:C8"/>
    </sheetView>
  </sheetViews>
  <sheetFormatPr defaultRowHeight="14.4" x14ac:dyDescent="0.3"/>
  <sheetData>
    <row r="1" spans="1:4" x14ac:dyDescent="0.3">
      <c r="A1" s="26" t="s">
        <v>47</v>
      </c>
      <c r="B1" s="27"/>
      <c r="C1" s="27"/>
      <c r="D1" s="28"/>
    </row>
    <row r="2" spans="1:4" x14ac:dyDescent="0.3">
      <c r="A2" s="17" t="s">
        <v>48</v>
      </c>
      <c r="B2" s="17"/>
      <c r="C2" s="17" t="s">
        <v>49</v>
      </c>
      <c r="D2" s="17"/>
    </row>
    <row r="3" spans="1:4" ht="15.6" x14ac:dyDescent="0.35">
      <c r="A3" s="21" t="s">
        <v>39</v>
      </c>
      <c r="B3" s="29">
        <v>2.2811914006597616</v>
      </c>
      <c r="C3" s="21" t="s">
        <v>39</v>
      </c>
      <c r="D3" s="22">
        <v>2.0902037738324197</v>
      </c>
    </row>
    <row r="4" spans="1:4" ht="15.6" x14ac:dyDescent="0.35">
      <c r="A4" s="23" t="s">
        <v>40</v>
      </c>
      <c r="B4" s="29">
        <v>0.72602299226588141</v>
      </c>
      <c r="C4" s="23" t="s">
        <v>40</v>
      </c>
      <c r="D4" s="22">
        <v>0.57954029260827078</v>
      </c>
    </row>
    <row r="6" spans="1:4" x14ac:dyDescent="0.3">
      <c r="B6" s="17" t="s">
        <v>50</v>
      </c>
      <c r="C6" s="17"/>
    </row>
    <row r="7" spans="1:4" ht="15.6" x14ac:dyDescent="0.35">
      <c r="B7" s="21" t="s">
        <v>39</v>
      </c>
      <c r="C7" s="22">
        <f>GEOMEAN(B3,D3)</f>
        <v>2.1836105134600117</v>
      </c>
    </row>
    <row r="8" spans="1:4" ht="15.6" x14ac:dyDescent="0.35">
      <c r="B8" s="23" t="s">
        <v>40</v>
      </c>
      <c r="C8" s="22">
        <f>GEOMEAN(B4,D4)</f>
        <v>0.64865983179020825</v>
      </c>
    </row>
  </sheetData>
  <mergeCells count="4">
    <mergeCell ref="A1:D1"/>
    <mergeCell ref="A2:B2"/>
    <mergeCell ref="C2:D2"/>
    <mergeCell ref="B6:C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A05F5-02D4-4CFA-AD12-0F3BE208BC83}">
  <dimension ref="A1:H30"/>
  <sheetViews>
    <sheetView topLeftCell="A3" workbookViewId="0">
      <selection activeCell="B26" sqref="B26:B30"/>
    </sheetView>
  </sheetViews>
  <sheetFormatPr defaultRowHeight="14.4" x14ac:dyDescent="0.3"/>
  <sheetData>
    <row r="1" spans="1:8" x14ac:dyDescent="0.3">
      <c r="A1" s="9" t="s">
        <v>50</v>
      </c>
      <c r="B1" s="9"/>
      <c r="C1" s="9"/>
      <c r="D1" s="9"/>
      <c r="E1" s="9"/>
      <c r="F1" s="9"/>
      <c r="G1" s="9"/>
      <c r="H1" s="9"/>
    </row>
    <row r="2" spans="1:8" x14ac:dyDescent="0.3">
      <c r="G2" s="4" t="s">
        <v>36</v>
      </c>
      <c r="H2" s="4"/>
    </row>
    <row r="3" spans="1:8" x14ac:dyDescent="0.3">
      <c r="B3" s="10" t="s">
        <v>22</v>
      </c>
      <c r="C3" s="10" t="s">
        <v>23</v>
      </c>
      <c r="D3" s="10" t="s">
        <v>24</v>
      </c>
      <c r="E3" s="11" t="s">
        <v>37</v>
      </c>
      <c r="F3" s="10" t="s">
        <v>38</v>
      </c>
      <c r="G3" s="10" t="s">
        <v>24</v>
      </c>
      <c r="H3" s="11" t="s">
        <v>37</v>
      </c>
    </row>
    <row r="4" spans="1:8" x14ac:dyDescent="0.3">
      <c r="A4" t="s">
        <v>7</v>
      </c>
      <c r="B4">
        <v>1</v>
      </c>
      <c r="C4" s="12">
        <v>2.3270369259960368</v>
      </c>
      <c r="D4" s="12">
        <v>0.75067627747221</v>
      </c>
      <c r="E4">
        <v>0.46443023172253106</v>
      </c>
      <c r="F4">
        <f>E4*100</f>
        <v>46.443023172253106</v>
      </c>
      <c r="G4" s="13">
        <f>D4*D4</f>
        <v>0.56351487355953445</v>
      </c>
      <c r="H4">
        <f>E4*E4</f>
        <v>0.21569544013784389</v>
      </c>
    </row>
    <row r="5" spans="1:8" x14ac:dyDescent="0.3">
      <c r="A5" t="s">
        <v>5</v>
      </c>
      <c r="B5">
        <v>2</v>
      </c>
      <c r="C5" s="12">
        <v>1.9413275903404197</v>
      </c>
      <c r="D5" s="12">
        <v>0.88599867943728094</v>
      </c>
      <c r="E5">
        <v>0.39347046991010398</v>
      </c>
      <c r="F5">
        <f t="shared" ref="F5:F8" si="0">E5*100</f>
        <v>39.347046991010401</v>
      </c>
      <c r="G5" s="13">
        <f t="shared" ref="G5:G8" si="1">D5*D5</f>
        <v>0.78499365996460568</v>
      </c>
      <c r="H5">
        <f t="shared" ref="H5:H8" si="2">E5*E5</f>
        <v>0.15481901069127804</v>
      </c>
    </row>
    <row r="6" spans="1:8" x14ac:dyDescent="0.3">
      <c r="A6" t="s">
        <v>8</v>
      </c>
      <c r="B6">
        <v>3</v>
      </c>
      <c r="C6" s="12">
        <v>0.76239110124858545</v>
      </c>
      <c r="D6" s="12">
        <v>0.78135462728095484</v>
      </c>
      <c r="E6">
        <v>0.1228549095683656</v>
      </c>
      <c r="F6">
        <f t="shared" si="0"/>
        <v>12.28549095683656</v>
      </c>
      <c r="G6" s="13">
        <f t="shared" si="1"/>
        <v>0.61051505357335989</v>
      </c>
      <c r="H6">
        <f t="shared" si="2"/>
        <v>1.5093328805051291E-2</v>
      </c>
    </row>
    <row r="7" spans="1:8" x14ac:dyDescent="0.3">
      <c r="A7" t="s">
        <v>9</v>
      </c>
      <c r="B7">
        <v>4</v>
      </c>
      <c r="C7" s="12">
        <v>0.33433258959256618</v>
      </c>
      <c r="D7" s="12">
        <v>0.67492106560346998</v>
      </c>
      <c r="E7">
        <v>1.9666632070396213E-2</v>
      </c>
      <c r="F7">
        <f t="shared" si="0"/>
        <v>1.9666632070396213</v>
      </c>
      <c r="G7" s="13">
        <f t="shared" si="1"/>
        <v>0.45551844479532344</v>
      </c>
      <c r="H7">
        <f t="shared" si="2"/>
        <v>3.8677641699233684E-4</v>
      </c>
    </row>
    <row r="8" spans="1:8" x14ac:dyDescent="0.3">
      <c r="A8" t="s">
        <v>6</v>
      </c>
      <c r="B8">
        <v>5</v>
      </c>
      <c r="C8" s="12">
        <v>0.21773772916300957</v>
      </c>
      <c r="D8" s="12">
        <v>0.65942276785541398</v>
      </c>
      <c r="E8">
        <v>0.01</v>
      </c>
      <c r="F8">
        <f t="shared" si="0"/>
        <v>1</v>
      </c>
      <c r="G8" s="13">
        <f t="shared" si="1"/>
        <v>0.43483838676609521</v>
      </c>
      <c r="H8">
        <f t="shared" si="2"/>
        <v>1E-4</v>
      </c>
    </row>
    <row r="10" spans="1:8" ht="15.6" x14ac:dyDescent="0.35">
      <c r="A10" t="s">
        <v>25</v>
      </c>
      <c r="B10">
        <v>0.14359855073889499</v>
      </c>
      <c r="D10" s="14" t="s">
        <v>39</v>
      </c>
      <c r="E10" s="5">
        <v>2.1836105134600117</v>
      </c>
    </row>
    <row r="11" spans="1:8" ht="15.6" x14ac:dyDescent="0.35">
      <c r="A11" t="s">
        <v>26</v>
      </c>
      <c r="B11">
        <v>8.9996084289640621E-2</v>
      </c>
      <c r="D11" s="15" t="s">
        <v>40</v>
      </c>
      <c r="E11" s="5">
        <v>0.64865983179020825</v>
      </c>
    </row>
    <row r="12" spans="1:8" ht="15.6" x14ac:dyDescent="0.35">
      <c r="A12" t="s">
        <v>27</v>
      </c>
      <c r="B12">
        <v>-4.5041818268097979E-2</v>
      </c>
      <c r="D12" s="15" t="s">
        <v>41</v>
      </c>
      <c r="E12" s="5">
        <f>(10000-SUMSQ(F4:F7))/10000</f>
        <v>0.61400544394883438</v>
      </c>
    </row>
    <row r="13" spans="1:8" ht="15.6" x14ac:dyDescent="0.35">
      <c r="A13" t="s">
        <v>31</v>
      </c>
      <c r="B13">
        <v>2.7375924091681193E-2</v>
      </c>
      <c r="D13" s="15" t="s">
        <v>42</v>
      </c>
      <c r="E13" s="7">
        <f>E15-E12</f>
        <v>-4.0054439488343974E-3</v>
      </c>
    </row>
    <row r="14" spans="1:8" ht="15.6" x14ac:dyDescent="0.35">
      <c r="A14" t="s">
        <v>28</v>
      </c>
      <c r="B14">
        <v>0.21362548936063475</v>
      </c>
      <c r="D14" s="15" t="s">
        <v>43</v>
      </c>
      <c r="E14">
        <f>1-SUM(E4:E7)</f>
        <v>-4.2224327139694928E-4</v>
      </c>
    </row>
    <row r="15" spans="1:8" ht="15.6" x14ac:dyDescent="0.35">
      <c r="A15" t="s">
        <v>29</v>
      </c>
      <c r="B15">
        <v>-1.6957487856044877E-3</v>
      </c>
      <c r="D15" s="15" t="s">
        <v>44</v>
      </c>
      <c r="E15" s="16">
        <v>0.61</v>
      </c>
    </row>
    <row r="16" spans="1:8" x14ac:dyDescent="0.3">
      <c r="A16" t="s">
        <v>32</v>
      </c>
      <c r="B16">
        <v>0.43882061530244371</v>
      </c>
      <c r="D16" s="15"/>
      <c r="E16" s="16"/>
    </row>
    <row r="17" spans="1:8" x14ac:dyDescent="0.3">
      <c r="A17" t="s">
        <v>30</v>
      </c>
      <c r="B17">
        <v>-1.8078447651063725E-2</v>
      </c>
      <c r="D17" s="15"/>
      <c r="E17" s="16"/>
    </row>
    <row r="18" spans="1:8" x14ac:dyDescent="0.3">
      <c r="A18" t="s">
        <v>33</v>
      </c>
      <c r="B18">
        <v>0.24944560162250579</v>
      </c>
      <c r="D18" s="15"/>
      <c r="E18" s="16"/>
    </row>
    <row r="19" spans="1:8" x14ac:dyDescent="0.3">
      <c r="A19" t="s">
        <v>34</v>
      </c>
      <c r="B19">
        <v>3.0621190689545923E-3</v>
      </c>
      <c r="D19" s="15"/>
      <c r="E19" s="16"/>
    </row>
    <row r="20" spans="1:8" x14ac:dyDescent="0.3">
      <c r="D20" s="15"/>
      <c r="E20" s="16"/>
    </row>
    <row r="21" spans="1:8" x14ac:dyDescent="0.3">
      <c r="D21" s="15"/>
      <c r="E21" s="16"/>
    </row>
    <row r="22" spans="1:8" x14ac:dyDescent="0.3">
      <c r="D22" s="15"/>
      <c r="E22" s="16"/>
    </row>
    <row r="23" spans="1:8" ht="15" thickBot="1" x14ac:dyDescent="0.35"/>
    <row r="24" spans="1:8" x14ac:dyDescent="0.3">
      <c r="A24" s="17" t="s">
        <v>45</v>
      </c>
      <c r="B24" s="17"/>
      <c r="C24" s="17"/>
      <c r="D24" s="17"/>
      <c r="E24" s="17"/>
      <c r="G24" s="30" t="s">
        <v>51</v>
      </c>
      <c r="H24" s="31"/>
    </row>
    <row r="25" spans="1:8" ht="15" thickBot="1" x14ac:dyDescent="0.35">
      <c r="A25" s="18"/>
      <c r="B25" s="24" t="s">
        <v>37</v>
      </c>
      <c r="C25" s="18"/>
      <c r="D25" s="18"/>
      <c r="E25" s="18"/>
      <c r="G25" s="32">
        <f>ABS(E26-E10)+ABS(E11-E27)</f>
        <v>0.26881722659666829</v>
      </c>
      <c r="H25" s="33"/>
    </row>
    <row r="26" spans="1:8" ht="15.6" x14ac:dyDescent="0.35">
      <c r="A26" t="s">
        <v>7</v>
      </c>
      <c r="B26">
        <f>E4</f>
        <v>0.46443023172253106</v>
      </c>
      <c r="C26" s="18">
        <f>100000*B26</f>
        <v>46443.023172253103</v>
      </c>
      <c r="D26" s="21" t="s">
        <v>39</v>
      </c>
      <c r="E26" s="22">
        <v>1.9448399658417805</v>
      </c>
    </row>
    <row r="27" spans="1:8" ht="15.6" x14ac:dyDescent="0.35">
      <c r="A27" t="s">
        <v>5</v>
      </c>
      <c r="B27">
        <f t="shared" ref="B27:B30" si="3">E5</f>
        <v>0.39347046991010398</v>
      </c>
      <c r="C27" s="18">
        <f t="shared" ref="C27:C30" si="4">100000*B27</f>
        <v>39347.0469910104</v>
      </c>
      <c r="D27" s="23" t="s">
        <v>40</v>
      </c>
      <c r="E27" s="22">
        <v>0.61861315281177109</v>
      </c>
    </row>
    <row r="28" spans="1:8" x14ac:dyDescent="0.3">
      <c r="A28" t="s">
        <v>8</v>
      </c>
      <c r="B28">
        <f t="shared" si="3"/>
        <v>0.1228549095683656</v>
      </c>
      <c r="C28" s="18">
        <f t="shared" si="4"/>
        <v>12285.49095683656</v>
      </c>
      <c r="D28" s="18"/>
      <c r="E28" s="18"/>
    </row>
    <row r="29" spans="1:8" x14ac:dyDescent="0.3">
      <c r="A29" t="s">
        <v>9</v>
      </c>
      <c r="B29">
        <f t="shared" si="3"/>
        <v>1.9666632070396213E-2</v>
      </c>
      <c r="C29" s="18">
        <f t="shared" si="4"/>
        <v>1966.6632070396213</v>
      </c>
      <c r="D29" s="18"/>
      <c r="E29" s="18"/>
    </row>
    <row r="30" spans="1:8" x14ac:dyDescent="0.3">
      <c r="A30" t="s">
        <v>6</v>
      </c>
      <c r="B30">
        <f t="shared" si="3"/>
        <v>0.01</v>
      </c>
      <c r="C30" s="18">
        <f t="shared" si="4"/>
        <v>1000</v>
      </c>
    </row>
  </sheetData>
  <mergeCells count="5">
    <mergeCell ref="A1:H1"/>
    <mergeCell ref="G2:H2"/>
    <mergeCell ref="A24:E24"/>
    <mergeCell ref="G24:H24"/>
    <mergeCell ref="G25:H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2BB23-9F1C-45A6-88C5-1663A6C84A1A}">
  <dimension ref="A1:AI195"/>
  <sheetViews>
    <sheetView tabSelected="1" topLeftCell="J1" zoomScale="66" workbookViewId="0">
      <selection activeCell="AM37" sqref="AM37"/>
    </sheetView>
  </sheetViews>
  <sheetFormatPr defaultRowHeight="14.4" x14ac:dyDescent="0.3"/>
  <cols>
    <col min="1" max="1" width="11.88671875" customWidth="1"/>
    <col min="17" max="17" width="12.44140625" customWidth="1"/>
    <col min="19" max="19" width="9.5546875" customWidth="1"/>
    <col min="24" max="24" width="11.77734375" customWidth="1"/>
    <col min="31" max="31" width="11.109375" customWidth="1"/>
  </cols>
  <sheetData>
    <row r="1" spans="1:31" ht="15" thickBot="1" x14ac:dyDescent="0.35">
      <c r="A1" s="34" t="s">
        <v>52</v>
      </c>
      <c r="B1" s="35"/>
      <c r="C1" s="35"/>
      <c r="D1" s="35"/>
      <c r="E1" s="36"/>
      <c r="F1" s="37"/>
      <c r="G1" s="34" t="s">
        <v>53</v>
      </c>
      <c r="H1" s="35"/>
      <c r="I1" s="35"/>
      <c r="J1" s="36"/>
      <c r="K1" s="38"/>
      <c r="L1" s="4" t="s">
        <v>54</v>
      </c>
      <c r="M1" s="4"/>
      <c r="N1" s="4"/>
      <c r="O1" s="4"/>
      <c r="P1" s="4"/>
      <c r="Q1" s="4"/>
      <c r="S1" s="4" t="s">
        <v>55</v>
      </c>
      <c r="T1" s="4"/>
      <c r="U1" s="4"/>
      <c r="V1" s="4"/>
      <c r="W1" s="4"/>
      <c r="X1" s="4"/>
      <c r="Z1" s="4" t="s">
        <v>56</v>
      </c>
      <c r="AA1" s="4"/>
      <c r="AB1" s="4"/>
      <c r="AC1" s="4"/>
      <c r="AD1" s="4"/>
      <c r="AE1" s="4"/>
    </row>
    <row r="2" spans="1:31" x14ac:dyDescent="0.3">
      <c r="A2" s="39" t="s">
        <v>57</v>
      </c>
      <c r="B2" s="1" t="s">
        <v>58</v>
      </c>
      <c r="C2" s="1" t="s">
        <v>7</v>
      </c>
      <c r="D2" s="1" t="s">
        <v>20</v>
      </c>
      <c r="E2" s="1" t="s">
        <v>59</v>
      </c>
      <c r="G2" s="1" t="s">
        <v>58</v>
      </c>
      <c r="H2" s="1" t="s">
        <v>7</v>
      </c>
      <c r="I2" s="1" t="s">
        <v>20</v>
      </c>
      <c r="J2" s="1" t="s">
        <v>59</v>
      </c>
      <c r="K2" t="s">
        <v>6</v>
      </c>
      <c r="L2" s="4" t="s">
        <v>60</v>
      </c>
      <c r="M2" s="4"/>
      <c r="N2" s="4"/>
      <c r="O2" s="4"/>
      <c r="P2" s="4"/>
      <c r="Q2" s="4"/>
      <c r="S2" s="4" t="s">
        <v>60</v>
      </c>
      <c r="T2" s="4"/>
      <c r="U2" s="4"/>
      <c r="V2" s="4"/>
      <c r="W2" s="4"/>
      <c r="X2" s="4"/>
      <c r="Z2" s="4" t="s">
        <v>60</v>
      </c>
      <c r="AA2" s="4"/>
      <c r="AB2" s="4"/>
      <c r="AC2" s="4"/>
      <c r="AD2" s="4"/>
      <c r="AE2" s="4"/>
    </row>
    <row r="3" spans="1:31" x14ac:dyDescent="0.3">
      <c r="A3" s="39"/>
      <c r="B3" s="40"/>
      <c r="C3" s="40"/>
      <c r="D3" s="40"/>
      <c r="E3" s="40"/>
      <c r="G3" s="2">
        <f>(AVERAGE(G7:G195))*247</f>
        <v>1.9413275903404197</v>
      </c>
      <c r="H3" s="2">
        <f t="shared" ref="H3:J3" si="0">(AVERAGE(H7:H195))*247</f>
        <v>2.3270369259960368</v>
      </c>
      <c r="I3" s="2">
        <f t="shared" si="0"/>
        <v>0.76239110124858545</v>
      </c>
      <c r="J3" s="2">
        <f t="shared" si="0"/>
        <v>0.33433258959256618</v>
      </c>
      <c r="K3" s="7">
        <v>0.21773772916300957</v>
      </c>
      <c r="L3" s="2">
        <f>AG37</f>
        <v>0.6421191876422021</v>
      </c>
      <c r="M3" s="5">
        <f>AG38</f>
        <v>0.2774153906600032</v>
      </c>
      <c r="N3" s="7">
        <f>AG39</f>
        <v>7.0860175161125305E-2</v>
      </c>
      <c r="O3" s="7">
        <f>AG40</f>
        <v>1.0143774657092377E-2</v>
      </c>
      <c r="P3" s="7">
        <f>AG41</f>
        <v>4.1777933559890582E-2</v>
      </c>
      <c r="Q3" s="16">
        <f>SUM(L3:O3)</f>
        <v>1.0005385281204231</v>
      </c>
      <c r="S3" s="5">
        <f>AI37</f>
        <v>0.46443023172253106</v>
      </c>
      <c r="T3" s="5">
        <f>AI38</f>
        <v>0.39347046991010398</v>
      </c>
      <c r="U3" s="5">
        <f>AI39</f>
        <v>0.1228549095683656</v>
      </c>
      <c r="V3" s="5">
        <f>AI40</f>
        <v>1.9666632070396213E-2</v>
      </c>
      <c r="W3" s="5">
        <f>AI41</f>
        <v>0.01</v>
      </c>
      <c r="X3" s="16">
        <f>SUM(S3:V3)</f>
        <v>1.0004222432713969</v>
      </c>
      <c r="Z3" s="7">
        <f>AH37</f>
        <v>0.96409079334942394</v>
      </c>
      <c r="AA3" s="7">
        <f>AH38</f>
        <v>1.3160381913197952E-2</v>
      </c>
      <c r="AB3" s="7">
        <f>AH39</f>
        <v>1.0901197714987501E-2</v>
      </c>
      <c r="AC3" s="7">
        <f>AH40</f>
        <v>1.1536224719139062E-2</v>
      </c>
      <c r="AD3" s="7">
        <f>AH41</f>
        <v>1.251E-2</v>
      </c>
      <c r="AE3" s="16">
        <f>SUM(Z3:AC3)</f>
        <v>0.99968859769674845</v>
      </c>
    </row>
    <row r="4" spans="1:31" x14ac:dyDescent="0.3">
      <c r="A4" s="39"/>
      <c r="B4" s="40"/>
      <c r="C4" s="40"/>
      <c r="D4" s="40"/>
      <c r="E4" s="40"/>
      <c r="G4" s="2">
        <f>_xlfn.STDEV.S(G7:G195)/SQRT(1/247)</f>
        <v>0.88599867943728094</v>
      </c>
      <c r="H4" s="2">
        <f t="shared" ref="H4:J4" si="1">_xlfn.STDEV.S(H7:H195)/SQRT(1/247)</f>
        <v>0.75067627747221</v>
      </c>
      <c r="I4" s="2">
        <f t="shared" si="1"/>
        <v>0.78135462728095484</v>
      </c>
      <c r="J4" s="2">
        <f t="shared" si="1"/>
        <v>0.67492106560346998</v>
      </c>
      <c r="K4" s="7">
        <v>0.65942276785541398</v>
      </c>
      <c r="L4" s="4" t="s">
        <v>61</v>
      </c>
      <c r="M4" s="4"/>
      <c r="N4" s="4"/>
      <c r="O4" s="4"/>
      <c r="P4" s="4"/>
      <c r="Q4" s="4"/>
      <c r="S4" s="4" t="s">
        <v>61</v>
      </c>
      <c r="T4" s="4"/>
      <c r="U4" s="4"/>
      <c r="V4" s="4"/>
      <c r="W4" s="4"/>
      <c r="X4" s="4"/>
      <c r="Z4" s="4" t="s">
        <v>61</v>
      </c>
      <c r="AA4" s="4"/>
      <c r="AB4" s="4"/>
      <c r="AC4" s="4"/>
      <c r="AD4" s="4"/>
      <c r="AE4" s="4"/>
    </row>
    <row r="5" spans="1:31" x14ac:dyDescent="0.3">
      <c r="A5" s="39"/>
      <c r="B5" s="4"/>
      <c r="C5" s="4"/>
      <c r="D5" s="4"/>
      <c r="E5" s="4"/>
      <c r="G5" s="3"/>
      <c r="H5" s="3"/>
      <c r="I5" s="3"/>
      <c r="J5" s="3"/>
      <c r="L5" s="1" t="str">
        <f>G2</f>
        <v>AERO</v>
      </c>
      <c r="M5" s="1" t="str">
        <f>H2</f>
        <v>PIK</v>
      </c>
      <c r="N5" s="1" t="str">
        <f>I2</f>
        <v>RUSGIDRO</v>
      </c>
      <c r="O5" s="1" t="str">
        <f>J2</f>
        <v>SBER</v>
      </c>
      <c r="P5" t="s">
        <v>6</v>
      </c>
      <c r="Q5" s="1" t="s">
        <v>62</v>
      </c>
      <c r="S5" s="1" t="str">
        <f>G2</f>
        <v>AERO</v>
      </c>
      <c r="T5" s="1" t="str">
        <f>H2</f>
        <v>PIK</v>
      </c>
      <c r="U5" s="1" t="str">
        <f>N5</f>
        <v>RUSGIDRO</v>
      </c>
      <c r="V5" s="1" t="str">
        <f>O5</f>
        <v>SBER</v>
      </c>
      <c r="W5" t="s">
        <v>6</v>
      </c>
      <c r="X5" s="1" t="s">
        <v>62</v>
      </c>
      <c r="Z5" s="1" t="str">
        <f>L5</f>
        <v>AERO</v>
      </c>
      <c r="AA5" s="1" t="str">
        <f>M5</f>
        <v>PIK</v>
      </c>
      <c r="AB5" s="1" t="str">
        <f>N5</f>
        <v>RUSGIDRO</v>
      </c>
      <c r="AC5" s="1" t="str">
        <f>O5</f>
        <v>SBER</v>
      </c>
      <c r="AD5" t="s">
        <v>6</v>
      </c>
      <c r="AE5" s="1" t="s">
        <v>62</v>
      </c>
    </row>
    <row r="6" spans="1:31" x14ac:dyDescent="0.3">
      <c r="A6" s="41">
        <v>42734</v>
      </c>
      <c r="B6">
        <v>59.88</v>
      </c>
      <c r="C6">
        <v>62.05</v>
      </c>
      <c r="D6">
        <v>0.56010000000000004</v>
      </c>
      <c r="E6">
        <v>88.15</v>
      </c>
      <c r="G6" s="4"/>
      <c r="H6" s="4"/>
      <c r="I6" s="4"/>
      <c r="J6" s="4"/>
      <c r="L6" s="42">
        <f>100000*L3</f>
        <v>64211.918764220209</v>
      </c>
      <c r="M6" s="42">
        <f t="shared" ref="M6:O6" si="2">100000*M3</f>
        <v>27741.539066000321</v>
      </c>
      <c r="N6" s="42">
        <f t="shared" si="2"/>
        <v>7086.0175161125308</v>
      </c>
      <c r="O6" s="42">
        <f t="shared" si="2"/>
        <v>1014.3774657092376</v>
      </c>
      <c r="P6">
        <v>-3.2866588875923856E-2</v>
      </c>
      <c r="Q6" s="43">
        <f>SUM(L6:O6)</f>
        <v>100053.85281204231</v>
      </c>
      <c r="S6" s="42">
        <f>100000*S3</f>
        <v>46443.023172253103</v>
      </c>
      <c r="T6" s="42">
        <f t="shared" ref="T6:V6" si="3">100000*T3</f>
        <v>39347.0469910104</v>
      </c>
      <c r="U6" s="42">
        <f t="shared" si="3"/>
        <v>12285.49095683656</v>
      </c>
      <c r="V6" s="42">
        <f t="shared" si="3"/>
        <v>1966.6632070396213</v>
      </c>
      <c r="W6">
        <v>-3.2866588875923856E-2</v>
      </c>
      <c r="X6" s="43">
        <f>SUM(S6:V6)</f>
        <v>100042.22432713967</v>
      </c>
      <c r="Z6" s="42">
        <f>100000*Z3</f>
        <v>96409.079334942391</v>
      </c>
      <c r="AA6" s="42">
        <f t="shared" ref="AA6:AC6" si="4">100000*AA3</f>
        <v>1316.0381913197953</v>
      </c>
      <c r="AB6" s="42">
        <f t="shared" si="4"/>
        <v>1090.1197714987502</v>
      </c>
      <c r="AC6" s="42">
        <f t="shared" si="4"/>
        <v>1153.6224719139061</v>
      </c>
      <c r="AD6">
        <v>-3.2866588875923856E-2</v>
      </c>
      <c r="AE6" s="43">
        <f>SUM(Z6:AC6)</f>
        <v>99968.859769674833</v>
      </c>
    </row>
    <row r="7" spans="1:31" x14ac:dyDescent="0.3">
      <c r="A7" s="41">
        <v>42738</v>
      </c>
      <c r="B7">
        <v>58.29</v>
      </c>
      <c r="C7">
        <v>63.06</v>
      </c>
      <c r="D7">
        <v>0.57779999999999998</v>
      </c>
      <c r="E7">
        <v>86.5</v>
      </c>
      <c r="G7" s="5">
        <f t="shared" ref="G7:J38" si="5">(B7-B6)/B6</f>
        <v>-2.6553106212424904E-2</v>
      </c>
      <c r="H7" s="5">
        <f t="shared" si="5"/>
        <v>1.6277195809830863E-2</v>
      </c>
      <c r="I7" s="5">
        <f t="shared" si="5"/>
        <v>3.160149973219057E-2</v>
      </c>
      <c r="J7" s="5">
        <f t="shared" si="5"/>
        <v>-1.8718094157685827E-2</v>
      </c>
      <c r="K7">
        <v>-3.2866588875923856E-2</v>
      </c>
      <c r="L7" s="44">
        <f>L6+L6*G7</f>
        <v>62506.892865170266</v>
      </c>
      <c r="M7" s="44">
        <f t="shared" ref="M7:N22" si="6">M6+M6*H7</f>
        <v>28193.093529443682</v>
      </c>
      <c r="N7" s="44">
        <f t="shared" si="6"/>
        <v>7309.9462967502586</v>
      </c>
      <c r="O7" s="44">
        <f>O6+O6*J7</f>
        <v>995.39025279465739</v>
      </c>
      <c r="P7">
        <v>-4.7255177960989228E-2</v>
      </c>
      <c r="Q7" s="43">
        <f>SUM(L7:O7)</f>
        <v>99005.322944158877</v>
      </c>
      <c r="S7" s="44">
        <f>S6+S6*G7</f>
        <v>45209.816645134153</v>
      </c>
      <c r="T7" s="44">
        <f>T6+T6*H7</f>
        <v>39987.506579421693</v>
      </c>
      <c r="U7" s="44">
        <f>U6+U6*I7</f>
        <v>12673.73089601886</v>
      </c>
      <c r="V7" s="44">
        <f>V6+V6*J7</f>
        <v>1929.8510199537973</v>
      </c>
      <c r="W7">
        <v>-4.7255177960989228E-2</v>
      </c>
      <c r="X7" s="43">
        <f>SUM(S7:V7)</f>
        <v>99800.905140528499</v>
      </c>
      <c r="Z7" s="44">
        <f>Z6+Z6*G7</f>
        <v>93849.118811519569</v>
      </c>
      <c r="AA7" s="44">
        <f>AA6+AA6*H7</f>
        <v>1337.4596026531233</v>
      </c>
      <c r="AB7" s="44">
        <f>AB6+AB6*I7</f>
        <v>1124.5691911658237</v>
      </c>
      <c r="AC7" s="44">
        <f>AC6+AC6*J7</f>
        <v>1132.0288578621994</v>
      </c>
      <c r="AD7">
        <v>-4.7255177960989228E-2</v>
      </c>
      <c r="AE7" s="43">
        <f>SUM(Z7:AC7)</f>
        <v>97443.176463200711</v>
      </c>
    </row>
    <row r="8" spans="1:31" x14ac:dyDescent="0.3">
      <c r="A8" s="41">
        <v>42739</v>
      </c>
      <c r="B8">
        <v>60.42</v>
      </c>
      <c r="C8">
        <v>63.9</v>
      </c>
      <c r="D8">
        <v>0.57099999999999995</v>
      </c>
      <c r="E8">
        <v>88.41</v>
      </c>
      <c r="G8" s="5">
        <f t="shared" si="5"/>
        <v>3.6541430777148783E-2</v>
      </c>
      <c r="H8" s="5">
        <f t="shared" si="5"/>
        <v>1.3320647002854366E-2</v>
      </c>
      <c r="I8" s="5">
        <f t="shared" si="5"/>
        <v>-1.1768778123918361E-2</v>
      </c>
      <c r="J8" s="5">
        <f t="shared" si="5"/>
        <v>2.2080924855491291E-2</v>
      </c>
      <c r="K8">
        <v>-4.7255177960989228E-2</v>
      </c>
      <c r="L8" s="44">
        <f t="shared" ref="L8:N23" si="7">L7+L7*G8</f>
        <v>64790.984163897541</v>
      </c>
      <c r="M8" s="44">
        <f t="shared" si="6"/>
        <v>28568.643776267858</v>
      </c>
      <c r="N8" s="44">
        <f t="shared" si="6"/>
        <v>7223.9171606860464</v>
      </c>
      <c r="O8" s="44">
        <f>O7+O7*J8</f>
        <v>1017.3693901685047</v>
      </c>
      <c r="P8">
        <v>7.8514140987758524E-2</v>
      </c>
      <c r="Q8" s="43">
        <f>SUM(L8:O8)</f>
        <v>101600.91449101995</v>
      </c>
      <c r="S8" s="44">
        <f>S7+S7*G8</f>
        <v>46861.848030519912</v>
      </c>
      <c r="T8" s="44">
        <f>T7+T7*H8</f>
        <v>40520.166039090487</v>
      </c>
      <c r="U8" s="44">
        <f>U7+U7*I8</f>
        <v>12524.576569101366</v>
      </c>
      <c r="V8" s="44">
        <f>V7+V7*J8</f>
        <v>1972.4639153076903</v>
      </c>
      <c r="W8">
        <v>7.8514140987758524E-2</v>
      </c>
      <c r="X8" s="43">
        <f t="shared" ref="X8:X71" si="8">SUM(S8:V8)</f>
        <v>101879.05455401944</v>
      </c>
      <c r="Z8" s="44">
        <f>Z7+Z7*G8</f>
        <v>97278.49989006712</v>
      </c>
      <c r="AA8" s="44">
        <f>AA7+AA7*H8</f>
        <v>1355.2754299006433</v>
      </c>
      <c r="AB8" s="44">
        <f>AB7+AB7*I8</f>
        <v>1111.3343858699989</v>
      </c>
      <c r="AC8" s="44">
        <f>AC7+AC7*J8</f>
        <v>1157.0251020069022</v>
      </c>
      <c r="AD8">
        <v>7.8514140987758524E-2</v>
      </c>
      <c r="AE8" s="43">
        <f t="shared" ref="AE8:AE71" si="9">SUM(Z8:AC8)</f>
        <v>100902.13480784466</v>
      </c>
    </row>
    <row r="9" spans="1:31" x14ac:dyDescent="0.3">
      <c r="A9" s="41">
        <v>42740</v>
      </c>
      <c r="B9">
        <v>68.8</v>
      </c>
      <c r="C9">
        <v>61.3</v>
      </c>
      <c r="D9">
        <v>0.5615</v>
      </c>
      <c r="E9">
        <v>83.09</v>
      </c>
      <c r="G9" s="5">
        <f t="shared" si="5"/>
        <v>0.13869579609400853</v>
      </c>
      <c r="H9" s="5">
        <f t="shared" si="5"/>
        <v>-4.0688575899843531E-2</v>
      </c>
      <c r="I9" s="5">
        <f t="shared" si="5"/>
        <v>-1.6637478108581356E-2</v>
      </c>
      <c r="J9" s="5">
        <f t="shared" si="5"/>
        <v>-6.017418844022162E-2</v>
      </c>
      <c r="K9">
        <v>7.8514140987758524E-2</v>
      </c>
      <c r="L9" s="44">
        <f t="shared" si="7"/>
        <v>73777.221292223607</v>
      </c>
      <c r="M9" s="44">
        <f t="shared" si="6"/>
        <v>27406.226345621591</v>
      </c>
      <c r="N9" s="44">
        <f t="shared" si="6"/>
        <v>7103.729397066927</v>
      </c>
      <c r="O9" s="44">
        <f>O8+O8*J9</f>
        <v>956.15001277119165</v>
      </c>
      <c r="P9">
        <v>4.6966731898238717E-2</v>
      </c>
      <c r="Q9" s="43">
        <f>SUM(L9:O9)</f>
        <v>109243.32704768331</v>
      </c>
      <c r="S9" s="44">
        <f>S8+S8*G9</f>
        <v>53361.389349549318</v>
      </c>
      <c r="T9" s="44">
        <f>T8+T8*H9</f>
        <v>38871.458187734694</v>
      </c>
      <c r="U9" s="44">
        <f>U8+U8*I9</f>
        <v>12316.199200613692</v>
      </c>
      <c r="V9" s="44">
        <f>V8+V8*J9</f>
        <v>1853.772499976428</v>
      </c>
      <c r="W9">
        <v>4.6966731898238717E-2</v>
      </c>
      <c r="X9" s="43">
        <f t="shared" si="8"/>
        <v>106402.81923787414</v>
      </c>
      <c r="Z9" s="44">
        <f>Z8+Z8*G9</f>
        <v>110770.6188751509</v>
      </c>
      <c r="AA9" s="44">
        <f>AA8+AA8*H9</f>
        <v>1300.131202705938</v>
      </c>
      <c r="AB9" s="44">
        <f>AB8+AB8*I9</f>
        <v>1092.8445843537731</v>
      </c>
      <c r="AC9" s="44">
        <f>AC8+AC8*J9</f>
        <v>1087.4020554886722</v>
      </c>
      <c r="AD9">
        <v>4.6966731898238717E-2</v>
      </c>
      <c r="AE9" s="43">
        <f t="shared" si="9"/>
        <v>114250.99671769928</v>
      </c>
    </row>
    <row r="10" spans="1:31" x14ac:dyDescent="0.3">
      <c r="A10" s="41">
        <v>42741</v>
      </c>
      <c r="B10">
        <v>76.75</v>
      </c>
      <c r="C10">
        <v>64.099999999999994</v>
      </c>
      <c r="D10">
        <v>0.55800000000000005</v>
      </c>
      <c r="E10">
        <v>80</v>
      </c>
      <c r="G10" s="5">
        <f t="shared" si="5"/>
        <v>0.1155523255813954</v>
      </c>
      <c r="H10" s="5">
        <f t="shared" si="5"/>
        <v>4.5676998368678584E-2</v>
      </c>
      <c r="I10" s="5">
        <f t="shared" si="5"/>
        <v>-6.2333036509349023E-3</v>
      </c>
      <c r="J10" s="5">
        <f t="shared" si="5"/>
        <v>-3.7188590684799655E-2</v>
      </c>
      <c r="K10">
        <v>4.6966731898238717E-2</v>
      </c>
      <c r="L10" s="44">
        <f t="shared" si="7"/>
        <v>82302.35078747329</v>
      </c>
      <c r="M10" s="44">
        <f t="shared" si="6"/>
        <v>28658.060501702184</v>
      </c>
      <c r="N10" s="44">
        <f t="shared" si="6"/>
        <v>7059.4496946809359</v>
      </c>
      <c r="O10" s="44">
        <f>O9+O9*J10</f>
        <v>920.5921413129779</v>
      </c>
      <c r="P10">
        <v>-5.7009345794392471E-2</v>
      </c>
      <c r="Q10" s="43">
        <f>SUM(L10:O10)</f>
        <v>118940.4531251694</v>
      </c>
      <c r="S10" s="44">
        <f>S9+S9*G10</f>
        <v>59527.421985144043</v>
      </c>
      <c r="T10" s="44">
        <f>T9+T9*H10</f>
        <v>40646.989719964011</v>
      </c>
      <c r="U10" s="44">
        <f>U9+U9*I10</f>
        <v>12239.428591170865</v>
      </c>
      <c r="V10" s="44">
        <f>V9+V9*J10</f>
        <v>1784.8333132520668</v>
      </c>
      <c r="W10">
        <v>-5.7009345794392471E-2</v>
      </c>
      <c r="X10" s="43">
        <f t="shared" si="8"/>
        <v>114198.67360953098</v>
      </c>
      <c r="Z10" s="44">
        <f>Z9+Z9*G10</f>
        <v>123570.421492265</v>
      </c>
      <c r="AA10" s="44">
        <f>AA9+AA9*H10</f>
        <v>1359.5172935310052</v>
      </c>
      <c r="AB10" s="44">
        <f>AB9+AB9*I10</f>
        <v>1086.0325522162163</v>
      </c>
      <c r="AC10" s="44">
        <f>AC9+AC9*J10</f>
        <v>1046.9631055372943</v>
      </c>
      <c r="AD10">
        <v>-5.7009345794392471E-2</v>
      </c>
      <c r="AE10" s="43">
        <f t="shared" si="9"/>
        <v>127062.93444354951</v>
      </c>
    </row>
    <row r="11" spans="1:31" x14ac:dyDescent="0.3">
      <c r="A11" s="41">
        <v>42744</v>
      </c>
      <c r="B11">
        <v>79.23</v>
      </c>
      <c r="C11">
        <v>70.400000000000006</v>
      </c>
      <c r="D11">
        <v>0.58850000000000002</v>
      </c>
      <c r="E11">
        <v>79.17</v>
      </c>
      <c r="G11" s="5">
        <f t="shared" si="5"/>
        <v>3.2312703583061944E-2</v>
      </c>
      <c r="H11" s="5">
        <f t="shared" si="5"/>
        <v>9.8283931357254481E-2</v>
      </c>
      <c r="I11" s="5">
        <f t="shared" si="5"/>
        <v>5.4659498207885251E-2</v>
      </c>
      <c r="J11" s="5">
        <f t="shared" si="5"/>
        <v>-1.0374999999999978E-2</v>
      </c>
      <c r="K11">
        <v>-5.7009345794392471E-2</v>
      </c>
      <c r="L11" s="44">
        <f t="shared" si="7"/>
        <v>84961.762252658096</v>
      </c>
      <c r="M11" s="44">
        <f t="shared" si="6"/>
        <v>31474.687352883528</v>
      </c>
      <c r="N11" s="44">
        <f t="shared" si="6"/>
        <v>7445.315672616005</v>
      </c>
      <c r="O11" s="44">
        <f>O10+O10*J11</f>
        <v>911.04099784685582</v>
      </c>
      <c r="P11">
        <v>1.5460852329038533E-2</v>
      </c>
      <c r="Q11" s="43">
        <f>SUM(L11:O11)</f>
        <v>124792.80627600448</v>
      </c>
      <c r="S11" s="44">
        <f>S10+S10*G11</f>
        <v>61450.913926813846</v>
      </c>
      <c r="T11" s="44">
        <f>T10+T10*H11</f>
        <v>44641.935667479986</v>
      </c>
      <c r="U11" s="44">
        <f>U10+U10*I11</f>
        <v>12908.429616315509</v>
      </c>
      <c r="V11" s="44">
        <f>V10+V10*J11</f>
        <v>1766.3156676270767</v>
      </c>
      <c r="W11">
        <v>1.5460852329038533E-2</v>
      </c>
      <c r="X11" s="43">
        <f t="shared" si="8"/>
        <v>120767.59487823641</v>
      </c>
      <c r="Z11" s="44">
        <f>Z10+Z10*G11</f>
        <v>127563.31589357859</v>
      </c>
      <c r="AA11" s="44">
        <f>AA10+AA10*H11</f>
        <v>1493.1359978874068</v>
      </c>
      <c r="AB11" s="44">
        <f>AB10+AB10*I11</f>
        <v>1145.3945465577838</v>
      </c>
      <c r="AC11" s="44">
        <f>AC10+AC10*J11</f>
        <v>1036.1008633173449</v>
      </c>
      <c r="AD11">
        <v>1.5460852329038533E-2</v>
      </c>
      <c r="AE11" s="43">
        <f t="shared" si="9"/>
        <v>131237.94730134113</v>
      </c>
    </row>
    <row r="12" spans="1:31" x14ac:dyDescent="0.3">
      <c r="A12" s="41">
        <v>42745</v>
      </c>
      <c r="B12">
        <v>82.5</v>
      </c>
      <c r="C12">
        <v>70.3</v>
      </c>
      <c r="D12">
        <v>0.5696</v>
      </c>
      <c r="E12">
        <v>76.3</v>
      </c>
      <c r="G12" s="5">
        <f t="shared" si="5"/>
        <v>4.1272245361605397E-2</v>
      </c>
      <c r="H12" s="5">
        <f t="shared" si="5"/>
        <v>-1.4204545454546665E-3</v>
      </c>
      <c r="I12" s="5">
        <f t="shared" si="5"/>
        <v>-3.2115548003398518E-2</v>
      </c>
      <c r="J12" s="5">
        <f t="shared" si="5"/>
        <v>-3.6251105216622517E-2</v>
      </c>
      <c r="K12">
        <v>1.5460852329038533E-2</v>
      </c>
      <c r="L12" s="44">
        <f t="shared" si="7"/>
        <v>88468.324950704191</v>
      </c>
      <c r="M12" s="44">
        <f t="shared" si="6"/>
        <v>31429.978990166361</v>
      </c>
      <c r="N12" s="44">
        <f t="shared" si="6"/>
        <v>7206.2052797316501</v>
      </c>
      <c r="O12" s="44">
        <f>O11+O11*J12</f>
        <v>878.01475477725262</v>
      </c>
      <c r="P12">
        <v>9.5647081788015221E-3</v>
      </c>
      <c r="Q12" s="43">
        <f>SUM(L12:O12)</f>
        <v>127982.52397537944</v>
      </c>
      <c r="S12" s="44">
        <f>S11+S11*G12</f>
        <v>63987.131124096202</v>
      </c>
      <c r="T12" s="44">
        <f>T11+T11*H12</f>
        <v>44578.523827043216</v>
      </c>
      <c r="U12" s="44">
        <f>U11+U11*I12</f>
        <v>12493.868325324236</v>
      </c>
      <c r="V12" s="44">
        <f>V11+V11*J12</f>
        <v>1702.2847725141587</v>
      </c>
      <c r="W12">
        <v>9.5647081788015221E-3</v>
      </c>
      <c r="X12" s="43">
        <f t="shared" si="8"/>
        <v>122761.80804897781</v>
      </c>
      <c r="Z12" s="44">
        <f>Z11+Z11*G12</f>
        <v>132828.14036627836</v>
      </c>
      <c r="AA12" s="44">
        <f>AA11+AA11*H12</f>
        <v>1491.0150660722256</v>
      </c>
      <c r="AB12" s="44">
        <f>AB11+AB11*I12</f>
        <v>1108.6095730149764</v>
      </c>
      <c r="AC12" s="44">
        <f>AC11+AC11*J12</f>
        <v>998.54106190619439</v>
      </c>
      <c r="AD12">
        <v>9.5647081788015221E-3</v>
      </c>
      <c r="AE12" s="43">
        <f t="shared" si="9"/>
        <v>136426.30606727177</v>
      </c>
    </row>
    <row r="13" spans="1:31" x14ac:dyDescent="0.3">
      <c r="A13" s="41">
        <v>42746</v>
      </c>
      <c r="B13">
        <v>83.7</v>
      </c>
      <c r="C13">
        <v>70.5</v>
      </c>
      <c r="D13">
        <v>0.5675</v>
      </c>
      <c r="E13">
        <v>87.2</v>
      </c>
      <c r="G13" s="5">
        <f t="shared" si="5"/>
        <v>1.454545454545458E-2</v>
      </c>
      <c r="H13" s="5">
        <f t="shared" si="5"/>
        <v>2.8449502133713065E-3</v>
      </c>
      <c r="I13" s="5">
        <f t="shared" si="5"/>
        <v>-3.6867977528089726E-3</v>
      </c>
      <c r="J13" s="5">
        <f t="shared" si="5"/>
        <v>0.14285714285714293</v>
      </c>
      <c r="K13">
        <v>9.5647081788015221E-3</v>
      </c>
      <c r="L13" s="44">
        <f t="shared" si="7"/>
        <v>89755.136949987165</v>
      </c>
      <c r="M13" s="44">
        <f t="shared" si="6"/>
        <v>31519.395715600691</v>
      </c>
      <c r="N13" s="44">
        <f t="shared" si="6"/>
        <v>7179.6374583000552</v>
      </c>
      <c r="O13" s="44">
        <f>O12+O12*J13</f>
        <v>1003.445434031146</v>
      </c>
      <c r="P13">
        <v>-2.5135344160865324E-3</v>
      </c>
      <c r="Q13" s="43">
        <f>SUM(L13:O13)</f>
        <v>129457.61555791907</v>
      </c>
      <c r="S13" s="44">
        <f>S12+S12*G13</f>
        <v>64917.853031355786</v>
      </c>
      <c r="T13" s="44">
        <f>T12+T12*H13</f>
        <v>44705.34750791674</v>
      </c>
      <c r="U13" s="44">
        <f>U12+U12*I13</f>
        <v>12447.805959658539</v>
      </c>
      <c r="V13" s="44">
        <f>V12+V12*J13</f>
        <v>1945.468311444753</v>
      </c>
      <c r="W13">
        <v>-2.5135344160865324E-3</v>
      </c>
      <c r="X13" s="43">
        <f t="shared" si="8"/>
        <v>124016.47481037582</v>
      </c>
      <c r="Z13" s="44">
        <f>Z12+Z12*G13</f>
        <v>134760.18604433333</v>
      </c>
      <c r="AA13" s="44">
        <f>AA12+AA12*H13</f>
        <v>1495.2569297025877</v>
      </c>
      <c r="AB13" s="44">
        <f>AB12+AB12*I13</f>
        <v>1104.5223537324423</v>
      </c>
      <c r="AC13" s="44">
        <f>AC12+AC12*J13</f>
        <v>1141.1897850356509</v>
      </c>
      <c r="AD13">
        <v>-2.5135344160865324E-3</v>
      </c>
      <c r="AE13" s="43">
        <f t="shared" si="9"/>
        <v>138501.155112804</v>
      </c>
    </row>
    <row r="14" spans="1:31" x14ac:dyDescent="0.3">
      <c r="A14" s="41">
        <v>42747</v>
      </c>
      <c r="B14">
        <v>82.83</v>
      </c>
      <c r="C14">
        <v>68.61</v>
      </c>
      <c r="D14">
        <v>0.56569999999999998</v>
      </c>
      <c r="E14">
        <v>89.1</v>
      </c>
      <c r="G14" s="5">
        <f t="shared" si="5"/>
        <v>-1.0394265232974964E-2</v>
      </c>
      <c r="H14" s="5">
        <f t="shared" si="5"/>
        <v>-2.6808510638297881E-2</v>
      </c>
      <c r="I14" s="5">
        <f t="shared" si="5"/>
        <v>-3.1718061674009231E-3</v>
      </c>
      <c r="J14" s="5">
        <f t="shared" si="5"/>
        <v>2.1788990825687974E-2</v>
      </c>
      <c r="K14">
        <v>-2.5135344160865324E-3</v>
      </c>
      <c r="L14" s="44">
        <f t="shared" si="7"/>
        <v>88822.198250507005</v>
      </c>
      <c r="M14" s="44">
        <f t="shared" si="6"/>
        <v>30674.407660246288</v>
      </c>
      <c r="N14" s="44">
        <f t="shared" si="6"/>
        <v>7156.8650399301168</v>
      </c>
      <c r="O14" s="44">
        <f>O13+O13*J14</f>
        <v>1025.3094973873292</v>
      </c>
      <c r="P14">
        <v>-1.1436324869160755E-2</v>
      </c>
      <c r="Q14" s="43">
        <f>SUM(L14:O14)</f>
        <v>127678.78044807073</v>
      </c>
      <c r="S14" s="44">
        <f>S13+S13*G14</f>
        <v>64243.079648592589</v>
      </c>
      <c r="T14" s="44">
        <f>T13+T13*H14</f>
        <v>43506.863723661954</v>
      </c>
      <c r="U14" s="44">
        <f>U13+U13*I14</f>
        <v>12408.323931945084</v>
      </c>
      <c r="V14" s="44">
        <f>V13+V13*J14</f>
        <v>1987.8581026344893</v>
      </c>
      <c r="W14">
        <v>-1.1436324869160755E-2</v>
      </c>
      <c r="X14" s="43">
        <f t="shared" si="8"/>
        <v>122146.12540683412</v>
      </c>
      <c r="Z14" s="44">
        <f>Z13+Z13*G14</f>
        <v>133359.45292774346</v>
      </c>
      <c r="AA14" s="44">
        <f>AA13+AA13*H14</f>
        <v>1455.1713183956672</v>
      </c>
      <c r="AB14" s="44">
        <f>AB13+AB13*I14</f>
        <v>1101.0190229188415</v>
      </c>
      <c r="AC14" s="44">
        <f>AC13+AC13*J14</f>
        <v>1166.0551587921616</v>
      </c>
      <c r="AD14">
        <v>-1.1436324869160755E-2</v>
      </c>
      <c r="AE14" s="43">
        <f t="shared" si="9"/>
        <v>137081.69842785012</v>
      </c>
    </row>
    <row r="15" spans="1:31" x14ac:dyDescent="0.3">
      <c r="A15" s="41">
        <v>42748</v>
      </c>
      <c r="B15">
        <v>84.25</v>
      </c>
      <c r="C15">
        <v>69.7</v>
      </c>
      <c r="D15">
        <v>0.5645</v>
      </c>
      <c r="E15">
        <v>88.04</v>
      </c>
      <c r="G15" s="5">
        <f t="shared" si="5"/>
        <v>1.7143547024025131E-2</v>
      </c>
      <c r="H15" s="5">
        <f t="shared" si="5"/>
        <v>1.5886896953796872E-2</v>
      </c>
      <c r="I15" s="5">
        <f t="shared" si="5"/>
        <v>-2.121265688527451E-3</v>
      </c>
      <c r="J15" s="5">
        <f t="shared" si="5"/>
        <v>-1.1896745230078431E-2</v>
      </c>
      <c r="K15">
        <v>-1.1436324869160755E-2</v>
      </c>
      <c r="L15" s="44">
        <f t="shared" si="7"/>
        <v>90344.92578299185</v>
      </c>
      <c r="M15" s="44">
        <f t="shared" si="6"/>
        <v>31161.728813863378</v>
      </c>
      <c r="N15" s="44">
        <f t="shared" si="6"/>
        <v>7141.6834276834916</v>
      </c>
      <c r="O15" s="44">
        <f>O14+O14*J15</f>
        <v>1013.1116515149324</v>
      </c>
      <c r="P15">
        <v>-1.7254901960784365E-2</v>
      </c>
      <c r="Q15" s="43">
        <f>SUM(L15:O15)</f>
        <v>129661.44967605364</v>
      </c>
      <c r="S15" s="44">
        <f>S14+S14*G15</f>
        <v>65344.433905516431</v>
      </c>
      <c r="T15" s="44">
        <f>T14+T14*H15</f>
        <v>44198.052784422653</v>
      </c>
      <c r="U15" s="44">
        <f>U14+U14*I15</f>
        <v>12382.002580136115</v>
      </c>
      <c r="V15" s="44">
        <f>V14+V14*J15</f>
        <v>1964.2090612338998</v>
      </c>
      <c r="W15">
        <v>-1.7254901960784365E-2</v>
      </c>
      <c r="X15" s="43">
        <f t="shared" si="8"/>
        <v>123888.69833130909</v>
      </c>
      <c r="Z15" s="44">
        <f>Z14+Z14*G15</f>
        <v>135645.70698010849</v>
      </c>
      <c r="AA15" s="44">
        <f>AA14+AA14*H15</f>
        <v>1478.2894751811398</v>
      </c>
      <c r="AB15" s="44">
        <f>AB14+AB14*I15</f>
        <v>1098.6834690431078</v>
      </c>
      <c r="AC15" s="44">
        <f>AC14+AC14*J15</f>
        <v>1152.1828976437926</v>
      </c>
      <c r="AD15">
        <v>-1.7254901960784365E-2</v>
      </c>
      <c r="AE15" s="43">
        <f t="shared" si="9"/>
        <v>139374.86282197654</v>
      </c>
    </row>
    <row r="16" spans="1:31" x14ac:dyDescent="0.3">
      <c r="A16" s="41">
        <v>42751</v>
      </c>
      <c r="B16">
        <v>78.7</v>
      </c>
      <c r="C16">
        <v>67.67</v>
      </c>
      <c r="D16">
        <v>0.56000000000000005</v>
      </c>
      <c r="E16">
        <v>84.6</v>
      </c>
      <c r="G16" s="5">
        <f t="shared" si="5"/>
        <v>-6.5875370919881271E-2</v>
      </c>
      <c r="H16" s="5">
        <f t="shared" si="5"/>
        <v>-2.912482065997132E-2</v>
      </c>
      <c r="I16" s="5">
        <f t="shared" si="5"/>
        <v>-7.9716563330379953E-3</v>
      </c>
      <c r="J16" s="5">
        <f t="shared" si="5"/>
        <v>-3.9073148568832483E-2</v>
      </c>
      <c r="K16">
        <v>-1.7254901960784365E-2</v>
      </c>
      <c r="L16" s="44">
        <f t="shared" si="7"/>
        <v>84393.420286308115</v>
      </c>
      <c r="M16" s="44">
        <f t="shared" si="6"/>
        <v>30254.149050704946</v>
      </c>
      <c r="N16" s="44">
        <f t="shared" si="6"/>
        <v>7084.7523817586462</v>
      </c>
      <c r="O16" s="44">
        <f>O15+O15*J16</f>
        <v>973.52618943847426</v>
      </c>
      <c r="P16">
        <v>-7.2625698324022367E-2</v>
      </c>
      <c r="Q16" s="43">
        <f>SUM(L16:O16)</f>
        <v>122705.84790821018</v>
      </c>
      <c r="S16" s="44">
        <f>S15+S15*G16</f>
        <v>61039.845084440873</v>
      </c>
      <c r="T16" s="44">
        <f>T15+T15*H16</f>
        <v>42910.792423556399</v>
      </c>
      <c r="U16" s="44">
        <f>U15+U15*I16</f>
        <v>12283.297510852481</v>
      </c>
      <c r="V16" s="44">
        <f>V15+V15*J16</f>
        <v>1887.4612287640607</v>
      </c>
      <c r="W16">
        <v>-7.2625698324022367E-2</v>
      </c>
      <c r="X16" s="43">
        <f t="shared" si="8"/>
        <v>118121.39624761383</v>
      </c>
      <c r="Z16" s="44">
        <f>Z15+Z15*G16</f>
        <v>126709.99571910431</v>
      </c>
      <c r="AA16" s="44">
        <f>AA15+AA15*H16</f>
        <v>1435.234559332966</v>
      </c>
      <c r="AB16" s="44">
        <f>AB15+AB15*I16</f>
        <v>1089.9251420091061</v>
      </c>
      <c r="AC16" s="44">
        <f>AC15+AC15*J16</f>
        <v>1107.1634841056887</v>
      </c>
      <c r="AD16">
        <v>-7.2625698324022367E-2</v>
      </c>
      <c r="AE16" s="43">
        <f t="shared" si="9"/>
        <v>130342.31890455207</v>
      </c>
    </row>
    <row r="17" spans="1:31" x14ac:dyDescent="0.3">
      <c r="A17" s="41">
        <v>42752</v>
      </c>
      <c r="B17">
        <v>83</v>
      </c>
      <c r="C17">
        <v>67</v>
      </c>
      <c r="D17">
        <v>0.55400000000000005</v>
      </c>
      <c r="E17">
        <v>88.18</v>
      </c>
      <c r="G17" s="5">
        <f t="shared" si="5"/>
        <v>5.463786531130873E-2</v>
      </c>
      <c r="H17" s="5">
        <f t="shared" si="5"/>
        <v>-9.9009900990099254E-3</v>
      </c>
      <c r="I17" s="5">
        <f t="shared" si="5"/>
        <v>-1.0714285714285723E-2</v>
      </c>
      <c r="J17" s="5">
        <f t="shared" si="5"/>
        <v>4.2316784869976511E-2</v>
      </c>
      <c r="K17">
        <v>-7.2625698324022367E-2</v>
      </c>
      <c r="L17" s="44">
        <f t="shared" si="7"/>
        <v>89004.496617072087</v>
      </c>
      <c r="M17" s="44">
        <f t="shared" si="6"/>
        <v>29954.603020499944</v>
      </c>
      <c r="N17" s="44">
        <f t="shared" si="6"/>
        <v>7008.844320525518</v>
      </c>
      <c r="O17" s="44">
        <f>O16+O16*J17</f>
        <v>1014.7226877622302</v>
      </c>
      <c r="P17">
        <v>3.2702237521514702E-2</v>
      </c>
      <c r="Q17" s="43">
        <f>SUM(L17:O17)</f>
        <v>126982.66664585978</v>
      </c>
      <c r="S17" s="44">
        <f>S16+S16*G17</f>
        <v>64374.931918787704</v>
      </c>
      <c r="T17" s="44">
        <f>T16+T16*H17</f>
        <v>42485.933092630097</v>
      </c>
      <c r="U17" s="44">
        <f>U16+U16*I17</f>
        <v>12151.690751807633</v>
      </c>
      <c r="V17" s="44">
        <f>V16+V16*J17</f>
        <v>1967.3325195320911</v>
      </c>
      <c r="W17">
        <v>3.2702237521514702E-2</v>
      </c>
      <c r="X17" s="43">
        <f t="shared" si="8"/>
        <v>120979.88828275753</v>
      </c>
      <c r="Z17" s="44">
        <f>Z16+Z16*G17</f>
        <v>133633.15939880125</v>
      </c>
      <c r="AA17" s="44">
        <f>AA16+AA16*H17</f>
        <v>1421.0243161712535</v>
      </c>
      <c r="AB17" s="44">
        <f>AB16+AB16*I17</f>
        <v>1078.2473726304372</v>
      </c>
      <c r="AC17" s="44">
        <f>AC16+AC16*J17</f>
        <v>1154.0150830784828</v>
      </c>
      <c r="AD17">
        <v>3.2702237521514702E-2</v>
      </c>
      <c r="AE17" s="43">
        <f t="shared" si="9"/>
        <v>137286.44617068139</v>
      </c>
    </row>
    <row r="18" spans="1:31" x14ac:dyDescent="0.3">
      <c r="A18" s="41">
        <v>42753</v>
      </c>
      <c r="B18">
        <v>79.5</v>
      </c>
      <c r="C18">
        <v>76.03</v>
      </c>
      <c r="D18">
        <v>0.56469999999999998</v>
      </c>
      <c r="E18">
        <v>86.88</v>
      </c>
      <c r="G18" s="5">
        <f t="shared" si="5"/>
        <v>-4.2168674698795178E-2</v>
      </c>
      <c r="H18" s="5">
        <f t="shared" si="5"/>
        <v>0.13477611940298509</v>
      </c>
      <c r="I18" s="5">
        <f t="shared" si="5"/>
        <v>1.9314079422382547E-2</v>
      </c>
      <c r="J18" s="5">
        <f t="shared" si="5"/>
        <v>-1.4742572011794186E-2</v>
      </c>
      <c r="K18">
        <v>3.2702237521514702E-2</v>
      </c>
      <c r="L18" s="44">
        <f t="shared" si="7"/>
        <v>85251.294952496755</v>
      </c>
      <c r="M18" s="44">
        <f t="shared" si="6"/>
        <v>33991.768173859862</v>
      </c>
      <c r="N18" s="44">
        <f t="shared" si="6"/>
        <v>7144.2136963912626</v>
      </c>
      <c r="O18" s="44">
        <f>O17+O17*J18</f>
        <v>999.7630654658941</v>
      </c>
      <c r="P18">
        <v>-1.8750000000000711E-3</v>
      </c>
      <c r="Q18" s="43">
        <f>SUM(L18:O18)</f>
        <v>127387.03988821378</v>
      </c>
      <c r="S18" s="44">
        <f>S17+S17*G18</f>
        <v>61660.326355947262</v>
      </c>
      <c r="T18" s="44">
        <f>T17+T17*H18</f>
        <v>48212.022284069644</v>
      </c>
      <c r="U18" s="44">
        <f>U17+U17*I18</f>
        <v>12386.389472104278</v>
      </c>
      <c r="V18" s="44">
        <f>V17+V17*J18</f>
        <v>1938.3289781917447</v>
      </c>
      <c r="W18">
        <v>-1.8750000000000711E-3</v>
      </c>
      <c r="X18" s="43">
        <f t="shared" si="8"/>
        <v>124197.06709031292</v>
      </c>
      <c r="Z18" s="44">
        <f>Z17+Z17*G18</f>
        <v>127998.02617114095</v>
      </c>
      <c r="AA18" s="44">
        <f>AA17+AA17*H18</f>
        <v>1612.5444590820957</v>
      </c>
      <c r="AB18" s="44">
        <f>AB17+AB17*I18</f>
        <v>1099.0727280223969</v>
      </c>
      <c r="AC18" s="44">
        <f>AC17+AC17*J18</f>
        <v>1137.0019326135016</v>
      </c>
      <c r="AD18">
        <v>-1.8750000000000711E-3</v>
      </c>
      <c r="AE18" s="43">
        <f t="shared" si="9"/>
        <v>131846.64529085896</v>
      </c>
    </row>
    <row r="19" spans="1:31" x14ac:dyDescent="0.3">
      <c r="A19" s="41">
        <v>42754</v>
      </c>
      <c r="B19">
        <v>80.28</v>
      </c>
      <c r="C19">
        <v>80.52</v>
      </c>
      <c r="D19">
        <v>0.56240000000000001</v>
      </c>
      <c r="E19">
        <v>86.99</v>
      </c>
      <c r="G19" s="5">
        <f t="shared" si="5"/>
        <v>9.8113207547169956E-3</v>
      </c>
      <c r="H19" s="5">
        <f t="shared" si="5"/>
        <v>5.9055635933184199E-2</v>
      </c>
      <c r="I19" s="5">
        <f t="shared" si="5"/>
        <v>-4.0729590933238332E-3</v>
      </c>
      <c r="J19" s="5">
        <f t="shared" si="5"/>
        <v>1.2661141804788149E-3</v>
      </c>
      <c r="K19">
        <v>-1.8750000000000711E-3</v>
      </c>
      <c r="L19" s="44">
        <f t="shared" si="7"/>
        <v>86087.722752030691</v>
      </c>
      <c r="M19" s="44">
        <f t="shared" si="6"/>
        <v>35999.173659860528</v>
      </c>
      <c r="N19" s="44">
        <f t="shared" si="6"/>
        <v>7115.1156062518967</v>
      </c>
      <c r="O19" s="44">
        <f>O18+O18*J19</f>
        <v>1001.0288796601994</v>
      </c>
      <c r="P19">
        <v>-2.8386558129826749E-2</v>
      </c>
      <c r="Q19" s="43">
        <f>SUM(L19:O19)</f>
        <v>130203.04089780331</v>
      </c>
      <c r="S19" s="44">
        <f>S18+S18*G19</f>
        <v>62265.295595665993</v>
      </c>
      <c r="T19" s="44">
        <f>T18+T18*H19</f>
        <v>51059.213919680224</v>
      </c>
      <c r="U19" s="44">
        <f>U18+U18*I19</f>
        <v>12335.94021447042</v>
      </c>
      <c r="V19" s="44">
        <f>V18+V18*J19</f>
        <v>1940.7831239974662</v>
      </c>
      <c r="W19">
        <v>-2.8386558129826749E-2</v>
      </c>
      <c r="X19" s="43">
        <f t="shared" si="8"/>
        <v>127601.2328538141</v>
      </c>
      <c r="Z19" s="44">
        <f>Z18+Z18*G19</f>
        <v>129253.85586187668</v>
      </c>
      <c r="AA19" s="44">
        <f>AA18+AA18*H19</f>
        <v>1707.7742975837214</v>
      </c>
      <c r="AB19" s="44">
        <f>AB18+AB18*I19</f>
        <v>1094.5962497605738</v>
      </c>
      <c r="AC19" s="44">
        <f>AC18+AC18*J19</f>
        <v>1138.4415068836154</v>
      </c>
      <c r="AD19">
        <v>-2.8386558129826749E-2</v>
      </c>
      <c r="AE19" s="43">
        <f t="shared" si="9"/>
        <v>133194.6679161046</v>
      </c>
    </row>
    <row r="20" spans="1:31" x14ac:dyDescent="0.3">
      <c r="A20" s="41">
        <v>42755</v>
      </c>
      <c r="B20">
        <v>77.88</v>
      </c>
      <c r="C20">
        <v>81.5</v>
      </c>
      <c r="D20">
        <v>0.56000000000000005</v>
      </c>
      <c r="E20">
        <v>84.42</v>
      </c>
      <c r="G20" s="5">
        <f t="shared" si="5"/>
        <v>-2.9895366218236245E-2</v>
      </c>
      <c r="H20" s="5">
        <f t="shared" si="5"/>
        <v>1.2170889220069599E-2</v>
      </c>
      <c r="I20" s="5">
        <f t="shared" si="5"/>
        <v>-4.267425320056824E-3</v>
      </c>
      <c r="J20" s="5">
        <f t="shared" si="5"/>
        <v>-2.9543625704103842E-2</v>
      </c>
      <c r="K20">
        <v>-2.8386558129826749E-2</v>
      </c>
      <c r="L20" s="44">
        <f t="shared" si="7"/>
        <v>83514.098753464743</v>
      </c>
      <c r="M20" s="44">
        <f t="shared" si="6"/>
        <v>36437.31561448874</v>
      </c>
      <c r="N20" s="44">
        <f t="shared" si="6"/>
        <v>7084.7523817586462</v>
      </c>
      <c r="O20" s="44">
        <f>O19+O19*J20</f>
        <v>971.45485712052005</v>
      </c>
      <c r="P20">
        <v>-3.6949516648764745E-2</v>
      </c>
      <c r="Q20" s="43">
        <f>SUM(L20:O20)</f>
        <v>128007.62160683266</v>
      </c>
      <c r="S20" s="44">
        <f>S19+S19*G20</f>
        <v>60403.851781146826</v>
      </c>
      <c r="T20" s="44">
        <f>T19+T19*H20</f>
        <v>51680.649955960485</v>
      </c>
      <c r="U20" s="44">
        <f>U19+U19*I20</f>
        <v>12283.297510852482</v>
      </c>
      <c r="V20" s="44">
        <f>V19+V19*J20</f>
        <v>1883.4453538092437</v>
      </c>
      <c r="W20">
        <v>-3.6949516648764745E-2</v>
      </c>
      <c r="X20" s="43">
        <f t="shared" si="8"/>
        <v>126251.24460176905</v>
      </c>
      <c r="Z20" s="44">
        <f>Z19+Z19*G20</f>
        <v>125389.76450576675</v>
      </c>
      <c r="AA20" s="44">
        <f>AA19+AA19*H20</f>
        <v>1728.5594293724951</v>
      </c>
      <c r="AB20" s="44">
        <f>AB19+AB19*I20</f>
        <v>1089.9251420091061</v>
      </c>
      <c r="AC20" s="44">
        <f>AC19+AC19*J20</f>
        <v>1104.8078171182299</v>
      </c>
      <c r="AD20">
        <v>-3.6949516648764745E-2</v>
      </c>
      <c r="AE20" s="43">
        <f t="shared" si="9"/>
        <v>129313.05689426659</v>
      </c>
    </row>
    <row r="21" spans="1:31" x14ac:dyDescent="0.3">
      <c r="A21" s="41">
        <v>42758</v>
      </c>
      <c r="B21">
        <v>70.61</v>
      </c>
      <c r="C21">
        <v>82.4</v>
      </c>
      <c r="D21">
        <v>0.5595</v>
      </c>
      <c r="E21">
        <v>78.599999999999994</v>
      </c>
      <c r="G21" s="5">
        <f t="shared" si="5"/>
        <v>-9.3348741653826353E-2</v>
      </c>
      <c r="H21" s="5">
        <f t="shared" si="5"/>
        <v>1.1042944785276143E-2</v>
      </c>
      <c r="I21" s="5">
        <f t="shared" si="5"/>
        <v>-8.9285714285724268E-4</v>
      </c>
      <c r="J21" s="5">
        <f t="shared" si="5"/>
        <v>-6.8941009239516793E-2</v>
      </c>
      <c r="K21">
        <v>-3.6949516648764745E-2</v>
      </c>
      <c r="L21" s="44">
        <f t="shared" si="7"/>
        <v>75718.16272447542</v>
      </c>
      <c r="M21" s="44">
        <f t="shared" si="6"/>
        <v>36839.69087894322</v>
      </c>
      <c r="N21" s="44">
        <f t="shared" si="6"/>
        <v>7078.4267099892177</v>
      </c>
      <c r="O21" s="44">
        <f>O20+O20*J21</f>
        <v>904.48177884000086</v>
      </c>
      <c r="P21">
        <v>-0.12647780504126704</v>
      </c>
      <c r="Q21" s="43">
        <f>SUM(L21:O21)</f>
        <v>120540.76209224785</v>
      </c>
      <c r="S21" s="44">
        <f>S20+S20*G21</f>
        <v>54765.228226332532</v>
      </c>
      <c r="T21" s="44">
        <f>T20+T20*H21</f>
        <v>52251.356519891342</v>
      </c>
      <c r="U21" s="44">
        <f>U20+U20*I21</f>
        <v>12272.330280932078</v>
      </c>
      <c r="V21" s="44">
        <f>V20+V20*J21</f>
        <v>1753.5987302701556</v>
      </c>
      <c r="W21">
        <v>-0.12647780504126704</v>
      </c>
      <c r="X21" s="43">
        <f t="shared" si="8"/>
        <v>121042.5137574261</v>
      </c>
      <c r="Z21" s="44">
        <f>Z20+Z20*G21</f>
        <v>113684.78777288381</v>
      </c>
      <c r="AA21" s="44">
        <f>AA20+AA20*H21</f>
        <v>1747.647815709124</v>
      </c>
      <c r="AB21" s="44">
        <f>AB20+AB20*I21</f>
        <v>1088.9519945608836</v>
      </c>
      <c r="AC21" s="44">
        <f>AC20+AC20*J21</f>
        <v>1028.6412511903916</v>
      </c>
      <c r="AD21">
        <v>-0.12647780504126704</v>
      </c>
      <c r="AE21" s="43">
        <f t="shared" si="9"/>
        <v>117550.02883434419</v>
      </c>
    </row>
    <row r="22" spans="1:31" x14ac:dyDescent="0.3">
      <c r="A22" s="41">
        <v>42759</v>
      </c>
      <c r="B22">
        <v>61.08</v>
      </c>
      <c r="C22">
        <v>80.599999999999994</v>
      </c>
      <c r="D22">
        <v>0.5262</v>
      </c>
      <c r="E22">
        <v>70.349999999999994</v>
      </c>
      <c r="G22" s="5">
        <f t="shared" si="5"/>
        <v>-0.13496671859509987</v>
      </c>
      <c r="H22" s="5">
        <f t="shared" si="5"/>
        <v>-2.1844660194174893E-2</v>
      </c>
      <c r="I22" s="5">
        <f t="shared" si="5"/>
        <v>-5.9517426273458442E-2</v>
      </c>
      <c r="J22" s="5">
        <f t="shared" si="5"/>
        <v>-0.10496183206106871</v>
      </c>
      <c r="K22">
        <v>-0.12647780504126704</v>
      </c>
      <c r="L22" s="44">
        <f t="shared" si="7"/>
        <v>65498.730763503161</v>
      </c>
      <c r="M22" s="44">
        <f t="shared" si="6"/>
        <v>36034.94035003426</v>
      </c>
      <c r="N22" s="44">
        <f t="shared" si="6"/>
        <v>6657.136970145355</v>
      </c>
      <c r="O22" s="44">
        <f>O21+O21*J22</f>
        <v>809.54571426710004</v>
      </c>
      <c r="P22">
        <v>-0.18386108273748714</v>
      </c>
      <c r="Q22" s="43">
        <f>SUM(L22:O22)</f>
        <v>109000.35379794987</v>
      </c>
      <c r="S22" s="44">
        <f>S21+S21*G22</f>
        <v>47373.745079512686</v>
      </c>
      <c r="T22" s="44">
        <f>T21+T21*H22</f>
        <v>51109.943392029629</v>
      </c>
      <c r="U22" s="44">
        <f>U21+U21*I22</f>
        <v>11541.912768233171</v>
      </c>
      <c r="V22" s="44">
        <f>V21+V21*J22</f>
        <v>1569.5377948410362</v>
      </c>
      <c r="W22">
        <v>-0.18386108273748714</v>
      </c>
      <c r="X22" s="43">
        <f t="shared" si="8"/>
        <v>111595.13903461653</v>
      </c>
      <c r="Z22" s="44">
        <f>Z21+Z21*G22</f>
        <v>98341.125012997349</v>
      </c>
      <c r="AA22" s="44">
        <f>AA21+AA21*H22</f>
        <v>1709.4710430358662</v>
      </c>
      <c r="AB22" s="44">
        <f>AB21+AB21*I22</f>
        <v>1024.1403745092707</v>
      </c>
      <c r="AC22" s="44">
        <f>AC21+AC21*J22</f>
        <v>920.67318093185816</v>
      </c>
      <c r="AD22">
        <v>-0.18386108273748714</v>
      </c>
      <c r="AE22" s="43">
        <f t="shared" si="9"/>
        <v>101995.40961147434</v>
      </c>
    </row>
    <row r="23" spans="1:31" x14ac:dyDescent="0.3">
      <c r="A23" s="41">
        <v>42760</v>
      </c>
      <c r="B23">
        <v>47.29</v>
      </c>
      <c r="C23">
        <v>78</v>
      </c>
      <c r="D23">
        <v>0.50760000000000005</v>
      </c>
      <c r="E23">
        <v>77.430000000000007</v>
      </c>
      <c r="G23" s="5">
        <f t="shared" si="5"/>
        <v>-0.22576948264571053</v>
      </c>
      <c r="H23" s="5">
        <f t="shared" si="5"/>
        <v>-3.2258064516128962E-2</v>
      </c>
      <c r="I23" s="5">
        <f t="shared" si="5"/>
        <v>-3.5347776510832291E-2</v>
      </c>
      <c r="J23" s="5">
        <f t="shared" si="5"/>
        <v>0.10063965884861426</v>
      </c>
      <c r="K23">
        <v>-0.18386108273748714</v>
      </c>
      <c r="L23" s="44">
        <f t="shared" si="7"/>
        <v>50711.116205076367</v>
      </c>
      <c r="M23" s="44">
        <f t="shared" si="7"/>
        <v>34872.522919387993</v>
      </c>
      <c r="N23" s="44">
        <f t="shared" si="7"/>
        <v>6421.8219803226575</v>
      </c>
      <c r="O23" s="44">
        <f>O22+O22*J23</f>
        <v>891.01811877329874</v>
      </c>
      <c r="P23">
        <v>7.6658322903629408E-2</v>
      </c>
      <c r="Q23" s="43">
        <f>SUM(L23:O23)</f>
        <v>92896.479223560309</v>
      </c>
      <c r="S23" s="44">
        <f>S22+S22*G23</f>
        <v>36678.19916192133</v>
      </c>
      <c r="T23" s="44">
        <f>T22+T22*H23</f>
        <v>49461.235540673835</v>
      </c>
      <c r="U23" s="44">
        <f>U22+U22*I23</f>
        <v>11133.931815194142</v>
      </c>
      <c r="V23" s="44">
        <f>V22+V22*J23</f>
        <v>1727.4955430638445</v>
      </c>
      <c r="W23">
        <v>7.6658322903629408E-2</v>
      </c>
      <c r="X23" s="43">
        <f t="shared" si="8"/>
        <v>99000.862060853164</v>
      </c>
      <c r="Z23" s="44">
        <f>Z22+Z22*G23</f>
        <v>76138.700096015789</v>
      </c>
      <c r="AA23" s="44">
        <f>AA22+AA22*H23</f>
        <v>1654.3268158411609</v>
      </c>
      <c r="AB23" s="44">
        <f>AB22+AB22*I23</f>
        <v>987.93928943539697</v>
      </c>
      <c r="AC23" s="44">
        <f>AC22+AC22*J23</f>
        <v>1013.3294157719089</v>
      </c>
      <c r="AD23">
        <v>7.6658322903629408E-2</v>
      </c>
      <c r="AE23" s="43">
        <f t="shared" si="9"/>
        <v>79794.295617064257</v>
      </c>
    </row>
    <row r="24" spans="1:31" x14ac:dyDescent="0.3">
      <c r="A24" s="41">
        <v>42761</v>
      </c>
      <c r="B24">
        <v>55.15</v>
      </c>
      <c r="C24">
        <v>81.88</v>
      </c>
      <c r="D24">
        <v>0.54320000000000002</v>
      </c>
      <c r="E24">
        <v>69.3</v>
      </c>
      <c r="G24" s="5">
        <f t="shared" si="5"/>
        <v>0.16620850074011417</v>
      </c>
      <c r="H24" s="5">
        <f t="shared" si="5"/>
        <v>4.9743589743589688E-2</v>
      </c>
      <c r="I24" s="5">
        <f t="shared" si="5"/>
        <v>7.0133963750984948E-2</v>
      </c>
      <c r="J24" s="5">
        <f t="shared" si="5"/>
        <v>-0.10499806276636973</v>
      </c>
      <c r="K24">
        <v>7.6658322903629408E-2</v>
      </c>
      <c r="L24" s="44">
        <f t="shared" ref="L24:N39" si="10">L23+L23*G24</f>
        <v>59139.734800379818</v>
      </c>
      <c r="M24" s="44">
        <f t="shared" si="10"/>
        <v>36607.207392813958</v>
      </c>
      <c r="N24" s="44">
        <f t="shared" si="10"/>
        <v>6872.2098103058852</v>
      </c>
      <c r="O24" s="44">
        <f>O23+O23*J24</f>
        <v>797.46294241236728</v>
      </c>
      <c r="P24">
        <v>6.5387968613775077E-2</v>
      </c>
      <c r="Q24" s="43">
        <f>SUM(L24:O24)</f>
        <v>103416.61494591202</v>
      </c>
      <c r="S24" s="44">
        <f>S23+S23*G24</f>
        <v>42774.427654471583</v>
      </c>
      <c r="T24" s="44">
        <f>T23+T23*H24</f>
        <v>51921.614949620169</v>
      </c>
      <c r="U24" s="44">
        <f>U23+U23*I24</f>
        <v>11914.798585526907</v>
      </c>
      <c r="V24" s="44">
        <f>V23+V23*J24</f>
        <v>1546.1118576046028</v>
      </c>
      <c r="W24">
        <v>6.5387968613775077E-2</v>
      </c>
      <c r="X24" s="43">
        <f t="shared" si="8"/>
        <v>108156.95304722326</v>
      </c>
      <c r="Z24" s="44">
        <f>Z23+Z23*G24</f>
        <v>88793.599287275763</v>
      </c>
      <c r="AA24" s="44">
        <f>AA23+AA23*H24</f>
        <v>1736.6189702701827</v>
      </c>
      <c r="AB24" s="44">
        <f>AB23+AB23*I24</f>
        <v>1057.2273877488328</v>
      </c>
      <c r="AC24" s="44">
        <f>AC23+AC23*J24</f>
        <v>906.9317901716812</v>
      </c>
      <c r="AD24">
        <v>6.5387968613775077E-2</v>
      </c>
      <c r="AE24" s="43">
        <f t="shared" si="9"/>
        <v>92494.377435466464</v>
      </c>
    </row>
    <row r="25" spans="1:31" x14ac:dyDescent="0.3">
      <c r="A25" s="41">
        <v>42762</v>
      </c>
      <c r="B25">
        <v>53.85</v>
      </c>
      <c r="C25">
        <v>81.38</v>
      </c>
      <c r="D25">
        <v>0.56799999999999995</v>
      </c>
      <c r="E25">
        <v>70.2</v>
      </c>
      <c r="G25" s="5">
        <f t="shared" si="5"/>
        <v>-2.3572076155938298E-2</v>
      </c>
      <c r="H25" s="5">
        <f t="shared" si="5"/>
        <v>-6.1064973131411829E-3</v>
      </c>
      <c r="I25" s="5">
        <f t="shared" si="5"/>
        <v>4.5655375552282641E-2</v>
      </c>
      <c r="J25" s="5">
        <f t="shared" si="5"/>
        <v>1.2987012987013069E-2</v>
      </c>
      <c r="K25">
        <v>6.5387968613775077E-2</v>
      </c>
      <c r="L25" s="44">
        <f t="shared" si="10"/>
        <v>57745.688467823267</v>
      </c>
      <c r="M25" s="44">
        <f t="shared" si="10"/>
        <v>36383.665579228138</v>
      </c>
      <c r="N25" s="44">
        <f t="shared" si="10"/>
        <v>7185.9631300694818</v>
      </c>
      <c r="O25" s="44">
        <f>O24+O24*J25</f>
        <v>807.81960400213836</v>
      </c>
      <c r="P25">
        <v>1.936715766503003E-2</v>
      </c>
      <c r="Q25" s="43">
        <f>SUM(L25:O25)</f>
        <v>102123.13678112303</v>
      </c>
      <c r="S25" s="44">
        <f>S24+S24*G25</f>
        <v>41766.145588273706</v>
      </c>
      <c r="T25" s="44">
        <f>T24+T24*H25</f>
        <v>51604.55574743636</v>
      </c>
      <c r="U25" s="44">
        <f>U24+U24*I25</f>
        <v>12458.773189578944</v>
      </c>
      <c r="V25" s="44">
        <f>V24+V24*J25</f>
        <v>1566.1912323786887</v>
      </c>
      <c r="W25">
        <v>1.936715766503003E-2</v>
      </c>
      <c r="X25" s="43">
        <f t="shared" si="8"/>
        <v>107395.6657576677</v>
      </c>
      <c r="Z25" s="44">
        <f>Z24+Z24*G25</f>
        <v>86700.549802716225</v>
      </c>
      <c r="AA25" s="44">
        <f>AA24+AA24*H25</f>
        <v>1726.0143111942778</v>
      </c>
      <c r="AB25" s="44">
        <f>AB24+AB24*I25</f>
        <v>1105.4955011806646</v>
      </c>
      <c r="AC25" s="44">
        <f>AC24+AC24*J25</f>
        <v>918.71012510897583</v>
      </c>
      <c r="AD25">
        <v>1.936715766503003E-2</v>
      </c>
      <c r="AE25" s="43">
        <f t="shared" si="9"/>
        <v>90450.769740200136</v>
      </c>
    </row>
    <row r="26" spans="1:31" x14ac:dyDescent="0.3">
      <c r="A26" s="41">
        <v>42765</v>
      </c>
      <c r="B26">
        <v>56.02</v>
      </c>
      <c r="C26">
        <v>81.91</v>
      </c>
      <c r="D26">
        <v>0.56289999999999996</v>
      </c>
      <c r="E26">
        <v>70.25</v>
      </c>
      <c r="G26" s="5">
        <f t="shared" si="5"/>
        <v>4.0297121634169021E-2</v>
      </c>
      <c r="H26" s="5">
        <f t="shared" si="5"/>
        <v>6.5126566724010961E-3</v>
      </c>
      <c r="I26" s="5">
        <f t="shared" si="5"/>
        <v>-8.9788732394366095E-3</v>
      </c>
      <c r="J26" s="5">
        <f t="shared" si="5"/>
        <v>7.1225071225067174E-4</v>
      </c>
      <c r="K26">
        <v>1.936715766503003E-2</v>
      </c>
      <c r="L26" s="44">
        <f t="shared" si="10"/>
        <v>60072.673499859971</v>
      </c>
      <c r="M26" s="44">
        <f t="shared" si="10"/>
        <v>36620.619901629107</v>
      </c>
      <c r="N26" s="44">
        <f t="shared" si="10"/>
        <v>7121.4412780213224</v>
      </c>
      <c r="O26" s="44">
        <f>O25+O25*J26</f>
        <v>808.39497409045896</v>
      </c>
      <c r="P26">
        <v>-2.6759432700026762E-2</v>
      </c>
      <c r="Q26" s="43">
        <f>SUM(L26:O26)</f>
        <v>104623.12965360086</v>
      </c>
      <c r="S26" s="44">
        <f>S25+S25*G26</f>
        <v>43449.201037234787</v>
      </c>
      <c r="T26" s="44">
        <f>T25+T25*H26</f>
        <v>51940.638501751193</v>
      </c>
      <c r="U26" s="44">
        <f>U25+U25*I26</f>
        <v>12346.907444390823</v>
      </c>
      <c r="V26" s="44">
        <f>V25+V25*J26</f>
        <v>1567.3067531994711</v>
      </c>
      <c r="W26">
        <v>-2.6759432700026762E-2</v>
      </c>
      <c r="X26" s="43">
        <f t="shared" si="8"/>
        <v>109304.05373657627</v>
      </c>
      <c r="Z26" s="44">
        <f>Z25+Z25*G26</f>
        <v>90194.332403865614</v>
      </c>
      <c r="AA26" s="44">
        <f>AA25+AA25*H26</f>
        <v>1737.255249814737</v>
      </c>
      <c r="AB26" s="44">
        <f>AB25+AB25*I26</f>
        <v>1095.5693972087961</v>
      </c>
      <c r="AC26" s="44">
        <f>AC25+AC25*J26</f>
        <v>919.36447704993657</v>
      </c>
      <c r="AD26">
        <v>-2.6759432700026762E-2</v>
      </c>
      <c r="AE26" s="43">
        <f t="shared" si="9"/>
        <v>93946.521527939083</v>
      </c>
    </row>
    <row r="27" spans="1:31" x14ac:dyDescent="0.3">
      <c r="A27" s="41">
        <v>42766</v>
      </c>
      <c r="B27">
        <v>53.4</v>
      </c>
      <c r="C27">
        <v>87.99</v>
      </c>
      <c r="D27">
        <v>0.56730000000000003</v>
      </c>
      <c r="E27">
        <v>72.19</v>
      </c>
      <c r="G27" s="5">
        <f t="shared" si="5"/>
        <v>-4.6769011067475982E-2</v>
      </c>
      <c r="H27" s="5">
        <f t="shared" si="5"/>
        <v>7.422781101208642E-2</v>
      </c>
      <c r="I27" s="5">
        <f t="shared" si="5"/>
        <v>7.8166637058093274E-3</v>
      </c>
      <c r="J27" s="5">
        <f t="shared" si="5"/>
        <v>2.7615658362989293E-2</v>
      </c>
      <c r="K27">
        <v>-2.6759432700026762E-2</v>
      </c>
      <c r="L27" s="44">
        <f t="shared" si="10"/>
        <v>57263.133968092152</v>
      </c>
      <c r="M27" s="44">
        <f t="shared" si="10"/>
        <v>39338.888354832685</v>
      </c>
      <c r="N27" s="44">
        <f t="shared" si="10"/>
        <v>7177.1071895922842</v>
      </c>
      <c r="O27" s="44">
        <f>O26+O26*J27</f>
        <v>830.71933351729865</v>
      </c>
      <c r="P27">
        <v>-2.667033269177891E-2</v>
      </c>
      <c r="Q27" s="43">
        <f>SUM(L27:O27)</f>
        <v>104609.84884603441</v>
      </c>
      <c r="S27" s="44">
        <f>S26+S26*G27</f>
        <v>41417.124873051362</v>
      </c>
      <c r="T27" s="44">
        <f>T26+T26*H27</f>
        <v>55796.07840030628</v>
      </c>
      <c r="U27" s="44">
        <f>U26+U26*I27</f>
        <v>12443.41906769038</v>
      </c>
      <c r="V27" s="44">
        <f>V26+V26*J27</f>
        <v>1610.5889610458337</v>
      </c>
      <c r="W27">
        <v>-2.667033269177891E-2</v>
      </c>
      <c r="X27" s="43">
        <f t="shared" si="8"/>
        <v>111267.21130209387</v>
      </c>
      <c r="Z27" s="44">
        <f>Z26+Z26*G27</f>
        <v>85976.032673445618</v>
      </c>
      <c r="AA27" s="44">
        <f>AA26+AA26*H27</f>
        <v>1866.2079041777404</v>
      </c>
      <c r="AB27" s="44">
        <f>AB26+AB26*I27</f>
        <v>1104.1330947531535</v>
      </c>
      <c r="AC27" s="44">
        <f>AC26+AC26*J27</f>
        <v>944.75333235921596</v>
      </c>
      <c r="AD27">
        <v>-2.667033269177891E-2</v>
      </c>
      <c r="AE27" s="43">
        <f t="shared" si="9"/>
        <v>89891.127004735739</v>
      </c>
    </row>
    <row r="28" spans="1:31" x14ac:dyDescent="0.3">
      <c r="A28" s="41">
        <v>42767</v>
      </c>
      <c r="B28">
        <v>53.75</v>
      </c>
      <c r="C28">
        <v>86</v>
      </c>
      <c r="D28">
        <v>0.54949999999999999</v>
      </c>
      <c r="E28">
        <v>80.3</v>
      </c>
      <c r="G28" s="5">
        <f t="shared" si="5"/>
        <v>6.5543071161048953E-3</v>
      </c>
      <c r="H28" s="5">
        <f t="shared" si="5"/>
        <v>-2.2616206387089385E-2</v>
      </c>
      <c r="I28" s="5">
        <f t="shared" si="5"/>
        <v>-3.1376696633174751E-2</v>
      </c>
      <c r="J28" s="5">
        <f t="shared" si="5"/>
        <v>0.11234242969940435</v>
      </c>
      <c r="K28">
        <v>-2.667033269177891E-2</v>
      </c>
      <c r="L28" s="44">
        <f t="shared" si="10"/>
        <v>57638.454134549684</v>
      </c>
      <c r="M28" s="44">
        <f t="shared" si="10"/>
        <v>38449.191936761119</v>
      </c>
      <c r="N28" s="44">
        <f t="shared" si="10"/>
        <v>6951.9132746006699</v>
      </c>
      <c r="O28" s="44">
        <f>O27+O27*J28</f>
        <v>924.04436184290182</v>
      </c>
      <c r="P28">
        <v>-6.0734463276836119E-2</v>
      </c>
      <c r="Q28" s="43">
        <f>SUM(L28:O28)</f>
        <v>103963.60370775436</v>
      </c>
      <c r="S28" s="44">
        <f>S27+S27*G28</f>
        <v>41688.585429335406</v>
      </c>
      <c r="T28" s="44">
        <f>T27+T27*H28</f>
        <v>54534.182775614732</v>
      </c>
      <c r="U28" s="44">
        <f>U27+U27*I28</f>
        <v>12052.985682523997</v>
      </c>
      <c r="V28" s="44">
        <f>V27+V27*J28</f>
        <v>1791.526438176762</v>
      </c>
      <c r="W28">
        <v>-6.0734463276836119E-2</v>
      </c>
      <c r="X28" s="43">
        <f t="shared" si="8"/>
        <v>110067.28032565091</v>
      </c>
      <c r="Z28" s="44">
        <f>Z27+Z27*G28</f>
        <v>86539.545996211644</v>
      </c>
      <c r="AA28" s="44">
        <f>AA27+AA27*H28</f>
        <v>1824.0013610556391</v>
      </c>
      <c r="AB28" s="44">
        <f>AB27+AB27*I28</f>
        <v>1069.4890455964355</v>
      </c>
      <c r="AC28" s="44">
        <f>AC27+AC27*J28</f>
        <v>1050.8892171830591</v>
      </c>
      <c r="AD28">
        <v>-6.0734463276836119E-2</v>
      </c>
      <c r="AE28" s="43">
        <f t="shared" si="9"/>
        <v>90483.925620046764</v>
      </c>
    </row>
    <row r="29" spans="1:31" x14ac:dyDescent="0.3">
      <c r="A29" s="41">
        <v>42768</v>
      </c>
      <c r="B29">
        <v>49.25</v>
      </c>
      <c r="C29">
        <v>83.89</v>
      </c>
      <c r="D29">
        <v>0.53039999999999998</v>
      </c>
      <c r="E29">
        <v>78</v>
      </c>
      <c r="G29" s="5">
        <f t="shared" si="5"/>
        <v>-8.3720930232558138E-2</v>
      </c>
      <c r="H29" s="5">
        <f t="shared" si="5"/>
        <v>-2.4534883720930226E-2</v>
      </c>
      <c r="I29" s="5">
        <f t="shared" si="5"/>
        <v>-3.4758871701546873E-2</v>
      </c>
      <c r="J29" s="5">
        <f t="shared" si="5"/>
        <v>-2.8642590286425868E-2</v>
      </c>
      <c r="K29">
        <v>-6.0734463276836119E-2</v>
      </c>
      <c r="L29" s="44">
        <f t="shared" si="10"/>
        <v>52812.909137238545</v>
      </c>
      <c r="M29" s="44">
        <f t="shared" si="10"/>
        <v>37505.845483428959</v>
      </c>
      <c r="N29" s="44">
        <f t="shared" si="10"/>
        <v>6710.2726130085448</v>
      </c>
      <c r="O29" s="44">
        <f>O28+O28*J29</f>
        <v>897.5773377801537</v>
      </c>
      <c r="P29">
        <v>7.5187969924812026E-3</v>
      </c>
      <c r="Q29" s="43">
        <f>SUM(L29:O29)</f>
        <v>97926.604571456206</v>
      </c>
      <c r="S29" s="44">
        <f>S28+S28*G29</f>
        <v>38198.378277111973</v>
      </c>
      <c r="T29" s="44">
        <f>T28+T28*H29</f>
        <v>53196.192942399066</v>
      </c>
      <c r="U29" s="44">
        <f>U28+U28*I29</f>
        <v>11634.037499564563</v>
      </c>
      <c r="V29" s="44">
        <f>V28+V28*J29</f>
        <v>1740.2124804207651</v>
      </c>
      <c r="W29">
        <v>7.5187969924812026E-3</v>
      </c>
      <c r="X29" s="43">
        <f t="shared" si="8"/>
        <v>104768.82119949638</v>
      </c>
      <c r="Z29" s="44">
        <f>Z28+Z28*G29</f>
        <v>79294.374703505557</v>
      </c>
      <c r="AA29" s="44">
        <f>AA28+AA28*H29</f>
        <v>1779.2496997553205</v>
      </c>
      <c r="AB29" s="44">
        <f>AB28+AB28*I29</f>
        <v>1032.3148130743391</v>
      </c>
      <c r="AC29" s="44">
        <f>AC28+AC28*J29</f>
        <v>1020.7890278988619</v>
      </c>
      <c r="AD29">
        <v>7.5187969924812026E-3</v>
      </c>
      <c r="AE29" s="43">
        <f t="shared" si="9"/>
        <v>83126.72824423408</v>
      </c>
    </row>
    <row r="30" spans="1:31" x14ac:dyDescent="0.3">
      <c r="A30" s="41">
        <v>42769</v>
      </c>
      <c r="B30">
        <v>50.35</v>
      </c>
      <c r="C30">
        <v>84.83</v>
      </c>
      <c r="D30">
        <v>0.57310000000000005</v>
      </c>
      <c r="E30">
        <v>72.98</v>
      </c>
      <c r="G30" s="5">
        <f t="shared" si="5"/>
        <v>2.233502538071069E-2</v>
      </c>
      <c r="H30" s="5">
        <f t="shared" si="5"/>
        <v>1.1205149600667513E-2</v>
      </c>
      <c r="I30" s="5">
        <f t="shared" si="5"/>
        <v>8.050527903469093E-2</v>
      </c>
      <c r="J30" s="5">
        <f t="shared" si="5"/>
        <v>-6.4358974358974308E-2</v>
      </c>
      <c r="K30">
        <v>7.5187969924812026E-3</v>
      </c>
      <c r="L30" s="44">
        <f t="shared" si="10"/>
        <v>53992.486803247935</v>
      </c>
      <c r="M30" s="44">
        <f t="shared" si="10"/>
        <v>37926.104092970301</v>
      </c>
      <c r="N30" s="44">
        <f t="shared" si="10"/>
        <v>7250.4849821176422</v>
      </c>
      <c r="O30" s="44">
        <f>O29+O29*J30</f>
        <v>839.81018091276439</v>
      </c>
      <c r="P30">
        <v>7.3432835820895548E-2</v>
      </c>
      <c r="Q30" s="43">
        <f>SUM(L30:O30)</f>
        <v>100008.88605924865</v>
      </c>
      <c r="S30" s="44">
        <f>S29+S29*G30</f>
        <v>39051.540025433256</v>
      </c>
      <c r="T30" s="44">
        <f>T29+T29*H30</f>
        <v>53792.264242504622</v>
      </c>
      <c r="U30" s="44">
        <f>U29+U29*I30</f>
        <v>12570.638934767067</v>
      </c>
      <c r="V30" s="44">
        <f>V29+V29*J30</f>
        <v>1628.214190014198</v>
      </c>
      <c r="W30">
        <v>7.3432835820895548E-2</v>
      </c>
      <c r="X30" s="43">
        <f t="shared" si="8"/>
        <v>107042.65739271913</v>
      </c>
      <c r="Z30" s="44">
        <f>Z29+Z29*G30</f>
        <v>81065.416575055933</v>
      </c>
      <c r="AA30" s="44">
        <f>AA29+AA29*H30</f>
        <v>1799.1864588180217</v>
      </c>
      <c r="AB30" s="44">
        <f>AB29+AB29*I30</f>
        <v>1115.4216051525336</v>
      </c>
      <c r="AC30" s="44">
        <f>AC29+AC29*J30</f>
        <v>955.09209302639681</v>
      </c>
      <c r="AD30">
        <v>7.3432835820895548E-2</v>
      </c>
      <c r="AE30" s="43">
        <f t="shared" si="9"/>
        <v>84935.116732052877</v>
      </c>
    </row>
    <row r="31" spans="1:31" x14ac:dyDescent="0.3">
      <c r="A31" s="41">
        <v>42772</v>
      </c>
      <c r="B31">
        <v>51.49</v>
      </c>
      <c r="C31">
        <v>84.5</v>
      </c>
      <c r="D31">
        <v>0.56999999999999995</v>
      </c>
      <c r="E31">
        <v>77.66</v>
      </c>
      <c r="G31" s="5">
        <f t="shared" si="5"/>
        <v>2.2641509433962276E-2</v>
      </c>
      <c r="H31" s="5">
        <f t="shared" si="5"/>
        <v>-3.890133207591634E-3</v>
      </c>
      <c r="I31" s="5">
        <f t="shared" si="5"/>
        <v>-5.4091781539000218E-3</v>
      </c>
      <c r="J31" s="5">
        <f t="shared" si="5"/>
        <v>6.4127158125513728E-2</v>
      </c>
      <c r="K31">
        <v>7.3432835820895548E-2</v>
      </c>
      <c r="L31" s="44">
        <f t="shared" si="10"/>
        <v>55214.958202566755</v>
      </c>
      <c r="M31" s="44">
        <f t="shared" si="10"/>
        <v>37778.566496003659</v>
      </c>
      <c r="N31" s="44">
        <f t="shared" si="10"/>
        <v>7211.2658171471912</v>
      </c>
      <c r="O31" s="44">
        <f>O30+O30*J31</f>
        <v>893.66482117957355</v>
      </c>
      <c r="P31">
        <v>-5.5617352614024268E-4</v>
      </c>
      <c r="Q31" s="43">
        <f>SUM(L31:O31)</f>
        <v>101098.45533689717</v>
      </c>
      <c r="S31" s="44">
        <f>S30+S30*G31</f>
        <v>39935.725837329861</v>
      </c>
      <c r="T31" s="44">
        <f>T30+T30*H31</f>
        <v>53583.005169063312</v>
      </c>
      <c r="U31" s="44">
        <f>U30+U30*I31</f>
        <v>12502.64210926056</v>
      </c>
      <c r="V31" s="44">
        <f>V30+V30*J31</f>
        <v>1732.6269388394437</v>
      </c>
      <c r="W31">
        <v>-5.5617352614024268E-4</v>
      </c>
      <c r="X31" s="43">
        <f t="shared" si="8"/>
        <v>107754.00005449318</v>
      </c>
      <c r="Z31" s="44">
        <f>Z30+Z30*G31</f>
        <v>82900.859969208148</v>
      </c>
      <c r="AA31" s="44">
        <f>AA30+AA30*H31</f>
        <v>1792.1873838279246</v>
      </c>
      <c r="AB31" s="44">
        <f>AB30+AB30*I31</f>
        <v>1109.3880909735544</v>
      </c>
      <c r="AC31" s="44">
        <f>AC30+AC30*J31</f>
        <v>1016.3394347003284</v>
      </c>
      <c r="AD31">
        <v>-5.5617352614024268E-4</v>
      </c>
      <c r="AE31" s="43">
        <f t="shared" si="9"/>
        <v>86818.77487870997</v>
      </c>
    </row>
    <row r="32" spans="1:31" x14ac:dyDescent="0.3">
      <c r="A32" s="41">
        <v>42773</v>
      </c>
      <c r="B32">
        <v>52.65</v>
      </c>
      <c r="C32">
        <v>82.51</v>
      </c>
      <c r="D32">
        <v>0.59360000000000002</v>
      </c>
      <c r="E32">
        <v>79.069999999999993</v>
      </c>
      <c r="G32" s="5">
        <f t="shared" si="5"/>
        <v>2.2528646339094904E-2</v>
      </c>
      <c r="H32" s="5">
        <f t="shared" si="5"/>
        <v>-2.3550295857988107E-2</v>
      </c>
      <c r="I32" s="5">
        <f t="shared" si="5"/>
        <v>4.1403508771929942E-2</v>
      </c>
      <c r="J32" s="5">
        <f t="shared" si="5"/>
        <v>1.8156064898274486E-2</v>
      </c>
      <c r="K32">
        <v>-5.5617352614024268E-4</v>
      </c>
      <c r="L32" s="44">
        <f t="shared" si="10"/>
        <v>56458.876468540286</v>
      </c>
      <c r="M32" s="44">
        <f t="shared" si="10"/>
        <v>36888.870077932093</v>
      </c>
      <c r="N32" s="44">
        <f t="shared" si="10"/>
        <v>7509.8375246641635</v>
      </c>
      <c r="O32" s="44">
        <f>O31+O31*J32</f>
        <v>909.89025767021474</v>
      </c>
      <c r="P32">
        <v>-7.7907623817473886E-3</v>
      </c>
      <c r="Q32" s="43">
        <f>SUM(L32:O32)</f>
        <v>101767.47432880675</v>
      </c>
      <c r="S32" s="44">
        <f>S31+S31*G32</f>
        <v>40835.423681014123</v>
      </c>
      <c r="T32" s="44">
        <f>T31+T31*H32</f>
        <v>52321.109544371764</v>
      </c>
      <c r="U32" s="44">
        <f>U31+U31*I32</f>
        <v>13020.295361503629</v>
      </c>
      <c r="V32" s="44">
        <f>V31+V31*J32</f>
        <v>1764.0846259855114</v>
      </c>
      <c r="W32">
        <v>-7.7907623817473886E-3</v>
      </c>
      <c r="X32" s="43">
        <f t="shared" si="8"/>
        <v>107940.91321287502</v>
      </c>
      <c r="Z32" s="44">
        <f>Z31+Z31*G32</f>
        <v>84768.504124661267</v>
      </c>
      <c r="AA32" s="44">
        <f>AA31+AA31*H32</f>
        <v>1749.9808407058233</v>
      </c>
      <c r="AB32" s="44">
        <f>AB31+AB31*I32</f>
        <v>1155.3206505296525</v>
      </c>
      <c r="AC32" s="44">
        <f>AC31+AC31*J32</f>
        <v>1034.7921594354232</v>
      </c>
      <c r="AD32">
        <v>-7.7907623817473886E-3</v>
      </c>
      <c r="AE32" s="43">
        <f t="shared" si="9"/>
        <v>88708.597775332179</v>
      </c>
    </row>
    <row r="33" spans="1:35" x14ac:dyDescent="0.3">
      <c r="A33" s="41">
        <v>42774</v>
      </c>
      <c r="B33">
        <v>53.89</v>
      </c>
      <c r="C33">
        <v>84.7</v>
      </c>
      <c r="D33">
        <v>0.6835</v>
      </c>
      <c r="E33">
        <v>83.01</v>
      </c>
      <c r="G33" s="5">
        <f t="shared" si="5"/>
        <v>2.3551756885090258E-2</v>
      </c>
      <c r="H33" s="5">
        <f t="shared" si="5"/>
        <v>2.6542237304569113E-2</v>
      </c>
      <c r="I33" s="5">
        <f t="shared" si="5"/>
        <v>0.15144878706199458</v>
      </c>
      <c r="J33" s="5">
        <f t="shared" si="5"/>
        <v>4.9829265208043663E-2</v>
      </c>
      <c r="K33">
        <v>-7.7907623817473886E-3</v>
      </c>
      <c r="L33" s="44">
        <f t="shared" si="10"/>
        <v>57788.582201132689</v>
      </c>
      <c r="M33" s="44">
        <f t="shared" si="10"/>
        <v>37867.983221437986</v>
      </c>
      <c r="N33" s="44">
        <f t="shared" si="10"/>
        <v>8647.1933088072037</v>
      </c>
      <c r="O33" s="44">
        <f>O32+O32*J33</f>
        <v>955.22942062987909</v>
      </c>
      <c r="P33">
        <v>3.196859226023558E-2</v>
      </c>
      <c r="Q33" s="43">
        <f>SUM(L33:O33)</f>
        <v>105258.98815200778</v>
      </c>
      <c r="S33" s="44">
        <f>S32+S32*G33</f>
        <v>41797.169651849028</v>
      </c>
      <c r="T33" s="44">
        <f>T32+T32*H33</f>
        <v>53709.828849936835</v>
      </c>
      <c r="U33" s="44">
        <f>U32+U32*I33</f>
        <v>14992.203301192269</v>
      </c>
      <c r="V33" s="44">
        <f>V32+V32*J33</f>
        <v>1851.987666663176</v>
      </c>
      <c r="W33">
        <v>3.196859226023558E-2</v>
      </c>
      <c r="X33" s="43">
        <f t="shared" si="8"/>
        <v>112351.18946964129</v>
      </c>
      <c r="Z33" s="44">
        <f>Z32+Z32*G33</f>
        <v>86764.951325318063</v>
      </c>
      <c r="AA33" s="44">
        <f>AA32+AA32*H33</f>
        <v>1796.4292474582867</v>
      </c>
      <c r="AB33" s="44">
        <f>AB32+AB32*I33</f>
        <v>1330.2925617200428</v>
      </c>
      <c r="AC33" s="44">
        <f>AC32+AC32*J33</f>
        <v>1086.3550923831351</v>
      </c>
      <c r="AD33">
        <v>3.196859226023558E-2</v>
      </c>
      <c r="AE33" s="43">
        <f t="shared" si="9"/>
        <v>90978.028226879527</v>
      </c>
    </row>
    <row r="34" spans="1:35" x14ac:dyDescent="0.3">
      <c r="A34" s="41">
        <v>42775</v>
      </c>
      <c r="B34">
        <v>55.15</v>
      </c>
      <c r="C34">
        <v>93.98</v>
      </c>
      <c r="D34">
        <v>0.68610000000000004</v>
      </c>
      <c r="E34">
        <v>84.56</v>
      </c>
      <c r="G34" s="5">
        <f t="shared" si="5"/>
        <v>2.3380961217294452E-2</v>
      </c>
      <c r="H34" s="5">
        <f t="shared" si="5"/>
        <v>0.10956316410861866</v>
      </c>
      <c r="I34" s="5">
        <f t="shared" si="5"/>
        <v>3.8039502560351817E-3</v>
      </c>
      <c r="J34" s="5">
        <f t="shared" si="5"/>
        <v>1.8672449102517735E-2</v>
      </c>
      <c r="K34">
        <v>3.196859226023558E-2</v>
      </c>
      <c r="L34" s="44">
        <f t="shared" si="10"/>
        <v>59139.734800379803</v>
      </c>
      <c r="M34" s="44">
        <f t="shared" si="10"/>
        <v>42016.919281590817</v>
      </c>
      <c r="N34" s="44">
        <f t="shared" si="10"/>
        <v>8680.0868020082271</v>
      </c>
      <c r="O34" s="44">
        <f>O33+O33*J34</f>
        <v>973.06589336781803</v>
      </c>
      <c r="P34">
        <v>1.5489130434782618E-2</v>
      </c>
      <c r="Q34" s="43">
        <f>SUM(L34:O34)</f>
        <v>110809.80677734668</v>
      </c>
      <c r="S34" s="44">
        <f>S33+S33*G34</f>
        <v>42774.42765447159</v>
      </c>
      <c r="T34" s="44">
        <f>T33+T33*H34</f>
        <v>59594.447642468287</v>
      </c>
      <c r="U34" s="44">
        <f>U33+U33*I34</f>
        <v>15049.232896778371</v>
      </c>
      <c r="V34" s="44">
        <f>V33+V33*J34</f>
        <v>1886.5688121074347</v>
      </c>
      <c r="W34">
        <v>1.5489130434782618E-2</v>
      </c>
      <c r="X34" s="43">
        <f t="shared" si="8"/>
        <v>119304.67700582568</v>
      </c>
      <c r="Z34" s="44">
        <f>Z33+Z33*G34</f>
        <v>88793.599287275763</v>
      </c>
      <c r="AA34" s="44">
        <f>AA33+AA33*H34</f>
        <v>1993.2517199070812</v>
      </c>
      <c r="AB34" s="44">
        <f>AB33+AB33*I34</f>
        <v>1335.3529284507995</v>
      </c>
      <c r="AC34" s="44">
        <f>AC33+AC33*J34</f>
        <v>1106.6400025529201</v>
      </c>
      <c r="AD34">
        <v>1.5489130434782618E-2</v>
      </c>
      <c r="AE34" s="43">
        <f t="shared" si="9"/>
        <v>93228.843938186561</v>
      </c>
    </row>
    <row r="35" spans="1:35" x14ac:dyDescent="0.3">
      <c r="A35" s="41">
        <v>42776</v>
      </c>
      <c r="B35">
        <v>57.59</v>
      </c>
      <c r="C35">
        <v>90</v>
      </c>
      <c r="D35">
        <v>0.74339999999999995</v>
      </c>
      <c r="E35">
        <v>82.83</v>
      </c>
      <c r="G35" s="5">
        <f t="shared" si="5"/>
        <v>4.424297370806899E-2</v>
      </c>
      <c r="H35" s="5">
        <f t="shared" si="5"/>
        <v>-4.2349436050223489E-2</v>
      </c>
      <c r="I35" s="5">
        <f t="shared" si="5"/>
        <v>8.3515522518583157E-2</v>
      </c>
      <c r="J35" s="5">
        <f t="shared" si="5"/>
        <v>-2.0458845789971664E-2</v>
      </c>
      <c r="K35">
        <v>1.5489130434782618E-2</v>
      </c>
      <c r="L35" s="44">
        <f t="shared" si="10"/>
        <v>61756.252532255181</v>
      </c>
      <c r="M35" s="44">
        <f t="shared" si="10"/>
        <v>40237.526445447686</v>
      </c>
      <c r="N35" s="44">
        <f t="shared" si="10"/>
        <v>9405.0087867846014</v>
      </c>
      <c r="O35" s="44">
        <f>O34+O34*J35</f>
        <v>953.15808831192487</v>
      </c>
      <c r="P35">
        <v>-9.9009900990098335E-3</v>
      </c>
      <c r="Q35" s="43">
        <f>SUM(L35:O35)</f>
        <v>112351.9458527994</v>
      </c>
      <c r="S35" s="44">
        <f>S34+S34*G35</f>
        <v>44666.895532566079</v>
      </c>
      <c r="T35" s="44">
        <f>T34+T34*H35</f>
        <v>57070.656393085184</v>
      </c>
      <c r="U35" s="44">
        <f>U34+U34*I35</f>
        <v>16306.077445656667</v>
      </c>
      <c r="V35" s="44">
        <f>V34+V34*J35</f>
        <v>1847.9717917083588</v>
      </c>
      <c r="W35">
        <v>-9.9009900990098335E-3</v>
      </c>
      <c r="X35" s="43">
        <f t="shared" si="8"/>
        <v>119891.6011630163</v>
      </c>
      <c r="Z35" s="44">
        <f>Z34+Z34*G35</f>
        <v>92722.092165987517</v>
      </c>
      <c r="AA35" s="44">
        <f>AA34+AA34*H35</f>
        <v>1908.8386336628782</v>
      </c>
      <c r="AB35" s="44">
        <f>AB34+AB34*I35</f>
        <v>1446.8756260170883</v>
      </c>
      <c r="AC35" s="44">
        <f>AC34+AC34*J35</f>
        <v>1083.9994253956761</v>
      </c>
      <c r="AD35">
        <v>-9.9009900990098335E-3</v>
      </c>
      <c r="AE35" s="43">
        <f t="shared" si="9"/>
        <v>97161.805851063167</v>
      </c>
    </row>
    <row r="36" spans="1:35" x14ac:dyDescent="0.3">
      <c r="A36" s="41">
        <v>42779</v>
      </c>
      <c r="B36">
        <v>58.74</v>
      </c>
      <c r="C36">
        <v>81.42</v>
      </c>
      <c r="D36">
        <v>0.74</v>
      </c>
      <c r="E36">
        <v>80.709999999999994</v>
      </c>
      <c r="G36" s="5">
        <f t="shared" si="5"/>
        <v>1.9968744573710687E-2</v>
      </c>
      <c r="H36" s="5">
        <f t="shared" si="5"/>
        <v>-9.5333333333333312E-2</v>
      </c>
      <c r="I36" s="5">
        <f t="shared" si="5"/>
        <v>-4.57358084476723E-3</v>
      </c>
      <c r="J36" s="5">
        <f t="shared" si="5"/>
        <v>-2.5594591331643182E-2</v>
      </c>
      <c r="K36">
        <v>-9.9009900990098335E-3</v>
      </c>
      <c r="L36" s="44">
        <f t="shared" si="10"/>
        <v>62989.44736490136</v>
      </c>
      <c r="M36" s="44">
        <f t="shared" si="10"/>
        <v>36401.548924315008</v>
      </c>
      <c r="N36" s="44">
        <f t="shared" si="10"/>
        <v>9361.9942187524957</v>
      </c>
      <c r="O36" s="44">
        <f>O35+O35*J36</f>
        <v>928.76239656713085</v>
      </c>
      <c r="P36">
        <v>2.4324324324325247E-3</v>
      </c>
      <c r="Q36" s="43">
        <f>SUM(L36:O36)</f>
        <v>109681.752904536</v>
      </c>
      <c r="S36" s="44">
        <f>S35+S35*G36</f>
        <v>45558.837360356512</v>
      </c>
      <c r="T36" s="44">
        <f>T35+T35*H36</f>
        <v>51629.920483611066</v>
      </c>
      <c r="U36" s="44">
        <f>U35+U35*I36</f>
        <v>16231.500282197921</v>
      </c>
      <c r="V36" s="44">
        <f>V35+V35*J36</f>
        <v>1800.6737089071789</v>
      </c>
      <c r="W36">
        <v>2.4324324324325247E-3</v>
      </c>
      <c r="X36" s="43">
        <f t="shared" si="8"/>
        <v>115220.9318350727</v>
      </c>
      <c r="Z36" s="44">
        <f>Z35+Z35*G36</f>
        <v>94573.635940790176</v>
      </c>
      <c r="AA36" s="44">
        <f>AA35+AA35*H36</f>
        <v>1726.8626839203505</v>
      </c>
      <c r="AB36" s="44">
        <f>AB35+AB35*I36</f>
        <v>1440.258223369176</v>
      </c>
      <c r="AC36" s="44">
        <f>AC35+AC35*J36</f>
        <v>1056.2549030989378</v>
      </c>
      <c r="AD36">
        <v>2.4324324324325247E-3</v>
      </c>
      <c r="AE36" s="43">
        <f t="shared" si="9"/>
        <v>98797.011751178637</v>
      </c>
    </row>
    <row r="37" spans="1:35" x14ac:dyDescent="0.3">
      <c r="A37" s="41">
        <v>42780</v>
      </c>
      <c r="B37">
        <v>55.68</v>
      </c>
      <c r="C37">
        <v>79.69</v>
      </c>
      <c r="D37">
        <v>0.70799999999999996</v>
      </c>
      <c r="E37">
        <v>78.37</v>
      </c>
      <c r="G37" s="5">
        <f t="shared" si="5"/>
        <v>-5.2093973442288083E-2</v>
      </c>
      <c r="H37" s="5">
        <f t="shared" si="5"/>
        <v>-2.1247850650945761E-2</v>
      </c>
      <c r="I37" s="5">
        <f t="shared" si="5"/>
        <v>-4.324324324324328E-2</v>
      </c>
      <c r="J37" s="5">
        <f t="shared" si="5"/>
        <v>-2.8992689877338489E-2</v>
      </c>
      <c r="K37">
        <v>2.4324324324325247E-3</v>
      </c>
      <c r="L37" s="44">
        <f t="shared" si="10"/>
        <v>59708.076766729784</v>
      </c>
      <c r="M37" s="44">
        <f t="shared" si="10"/>
        <v>35628.094249308066</v>
      </c>
      <c r="N37" s="44">
        <f t="shared" si="10"/>
        <v>8957.1512255091438</v>
      </c>
      <c r="O37" s="44">
        <f>O36+O36*J37</f>
        <v>901.83507643372639</v>
      </c>
      <c r="P37">
        <v>4.5834456726879099E-3</v>
      </c>
      <c r="Q37" s="43">
        <f>SUM(L37:O37)</f>
        <v>105195.15731798072</v>
      </c>
      <c r="S37" s="44">
        <f>S36+S36*G37</f>
        <v>43185.496496844578</v>
      </c>
      <c r="T37" s="44">
        <f>T36+T36*H37</f>
        <v>50532.89564405509</v>
      </c>
      <c r="U37" s="44">
        <f>U36+U36*I37</f>
        <v>15529.597567292065</v>
      </c>
      <c r="V37" s="44">
        <f>V36+V36*J37</f>
        <v>1748.4673344945563</v>
      </c>
      <c r="W37">
        <v>4.5834456726879099E-3</v>
      </c>
      <c r="X37" s="43">
        <f t="shared" si="8"/>
        <v>110996.45704268629</v>
      </c>
      <c r="Z37" s="44">
        <f>Z36+Z36*G37</f>
        <v>89646.919461750032</v>
      </c>
      <c r="AA37" s="44">
        <f>AA36+AA36*H37</f>
        <v>1690.1705635177195</v>
      </c>
      <c r="AB37" s="44">
        <f>AB36+AB36*I37</f>
        <v>1377.9767866829413</v>
      </c>
      <c r="AC37" s="44">
        <f>AC36+AC36*J37</f>
        <v>1025.6312322619722</v>
      </c>
      <c r="AD37">
        <v>4.5834456726879099E-3</v>
      </c>
      <c r="AE37" s="43">
        <f t="shared" si="9"/>
        <v>93740.698044212666</v>
      </c>
      <c r="AG37">
        <v>0.6421191876422021</v>
      </c>
      <c r="AH37">
        <v>0.96409079334942394</v>
      </c>
      <c r="AI37">
        <v>0.46443023172253106</v>
      </c>
    </row>
    <row r="38" spans="1:35" x14ac:dyDescent="0.3">
      <c r="A38" s="41">
        <v>42781</v>
      </c>
      <c r="B38">
        <v>55.6</v>
      </c>
      <c r="C38">
        <v>79.78</v>
      </c>
      <c r="D38">
        <v>0.68020000000000003</v>
      </c>
      <c r="E38">
        <v>77.010000000000005</v>
      </c>
      <c r="G38" s="5">
        <f t="shared" si="5"/>
        <v>-1.4367816091953717E-3</v>
      </c>
      <c r="H38" s="5">
        <f t="shared" si="5"/>
        <v>1.1293763332915474E-3</v>
      </c>
      <c r="I38" s="5">
        <f t="shared" si="5"/>
        <v>-3.9265536723163755E-2</v>
      </c>
      <c r="J38" s="5">
        <f t="shared" si="5"/>
        <v>-1.7353579175704979E-2</v>
      </c>
      <c r="K38">
        <v>4.5834456726879099E-3</v>
      </c>
      <c r="L38" s="44">
        <f t="shared" si="10"/>
        <v>59622.289300110919</v>
      </c>
      <c r="M38" s="44">
        <f t="shared" si="10"/>
        <v>35668.331775753511</v>
      </c>
      <c r="N38" s="44">
        <f t="shared" si="10"/>
        <v>8605.4438751289836</v>
      </c>
      <c r="O38" s="44">
        <f>O37+O37*J38</f>
        <v>886.1850100314058</v>
      </c>
      <c r="P38">
        <v>-4.0257648953300751E-3</v>
      </c>
      <c r="Q38" s="43">
        <f>SUM(L38:O38)</f>
        <v>104782.24996102482</v>
      </c>
      <c r="S38" s="44">
        <f>S37+S37*G38</f>
        <v>43123.448369693942</v>
      </c>
      <c r="T38" s="44">
        <f>T37+T37*H38</f>
        <v>50589.966300448177</v>
      </c>
      <c r="U38" s="44">
        <f>U37+U37*I38</f>
        <v>14919.819583717604</v>
      </c>
      <c r="V38" s="44">
        <f>V37+V37*J38</f>
        <v>1718.1251681692711</v>
      </c>
      <c r="W38">
        <v>-4.0257648953300751E-3</v>
      </c>
      <c r="X38" s="43">
        <f t="shared" si="8"/>
        <v>110351.35942202898</v>
      </c>
      <c r="Z38" s="44">
        <f>Z37+Z37*G38</f>
        <v>89518.116416546371</v>
      </c>
      <c r="AA38" s="44">
        <f>AA37+AA37*H38</f>
        <v>1692.0794021513825</v>
      </c>
      <c r="AB38" s="44">
        <f>AB37+AB37*I38</f>
        <v>1323.8697885617751</v>
      </c>
      <c r="AC38" s="44">
        <f>AC37+AC37*J38</f>
        <v>1007.8328594678381</v>
      </c>
      <c r="AD38">
        <v>-4.0257648953300751E-3</v>
      </c>
      <c r="AE38" s="43">
        <f t="shared" si="9"/>
        <v>93541.898466727362</v>
      </c>
      <c r="AG38">
        <v>0.2774153906600032</v>
      </c>
      <c r="AH38">
        <v>1.3160381913197952E-2</v>
      </c>
      <c r="AI38">
        <v>0.39347046991010398</v>
      </c>
    </row>
    <row r="39" spans="1:35" x14ac:dyDescent="0.3">
      <c r="A39" s="41">
        <v>42782</v>
      </c>
      <c r="B39">
        <v>57.3</v>
      </c>
      <c r="C39">
        <v>81</v>
      </c>
      <c r="D39">
        <v>0.69299999999999995</v>
      </c>
      <c r="E39">
        <v>81.72</v>
      </c>
      <c r="G39" s="5">
        <f t="shared" ref="G39:J70" si="11">(B39-B38)/B38</f>
        <v>3.0575539568345245E-2</v>
      </c>
      <c r="H39" s="5">
        <f t="shared" si="11"/>
        <v>1.5292053146151903E-2</v>
      </c>
      <c r="I39" s="5">
        <f t="shared" si="11"/>
        <v>1.8817994707438872E-2</v>
      </c>
      <c r="J39" s="5">
        <f t="shared" si="11"/>
        <v>6.1160888196338054E-2</v>
      </c>
      <c r="K39">
        <v>-4.0257648953300751E-3</v>
      </c>
      <c r="L39" s="44">
        <f t="shared" si="10"/>
        <v>61445.272965761789</v>
      </c>
      <c r="M39" s="44">
        <f t="shared" si="10"/>
        <v>36213.773800902913</v>
      </c>
      <c r="N39" s="44">
        <f t="shared" si="10"/>
        <v>8767.381072426324</v>
      </c>
      <c r="O39" s="44">
        <f>O38+O38*J39</f>
        <v>940.38487235120738</v>
      </c>
      <c r="P39">
        <v>-2.829426030719475E-2</v>
      </c>
      <c r="Q39" s="43">
        <f>SUM(L39:O39)</f>
        <v>107366.81271144222</v>
      </c>
      <c r="S39" s="44">
        <f>S38+S38*G39</f>
        <v>44441.971071645014</v>
      </c>
      <c r="T39" s="44">
        <f>T38+T38*H39</f>
        <v>51363.590753776662</v>
      </c>
      <c r="U39" s="44">
        <f>U38+U38*I39</f>
        <v>15200.580669679945</v>
      </c>
      <c r="V39" s="44">
        <f>V38+V38*J39</f>
        <v>1823.2072294869863</v>
      </c>
      <c r="W39">
        <v>-2.829426030719475E-2</v>
      </c>
      <c r="X39" s="43">
        <f t="shared" si="8"/>
        <v>112829.3497245886</v>
      </c>
      <c r="Z39" s="44">
        <f>Z38+Z38*G39</f>
        <v>92255.181127124219</v>
      </c>
      <c r="AA39" s="44">
        <f>AA38+AA38*H39</f>
        <v>1717.9547702965904</v>
      </c>
      <c r="AB39" s="44">
        <f>AB38+AB38*I39</f>
        <v>1348.7823632362688</v>
      </c>
      <c r="AC39" s="44">
        <f>AC38+AC38*J39</f>
        <v>1069.4728123063462</v>
      </c>
      <c r="AD39">
        <v>-2.829426030719475E-2</v>
      </c>
      <c r="AE39" s="43">
        <f t="shared" si="9"/>
        <v>96391.391072963423</v>
      </c>
      <c r="AG39">
        <v>7.0860175161125305E-2</v>
      </c>
      <c r="AH39">
        <v>1.0901197714987501E-2</v>
      </c>
      <c r="AI39">
        <v>0.1228549095683656</v>
      </c>
    </row>
    <row r="40" spans="1:35" x14ac:dyDescent="0.3">
      <c r="A40" s="41">
        <v>42783</v>
      </c>
      <c r="B40">
        <v>59.1</v>
      </c>
      <c r="C40">
        <v>78.33</v>
      </c>
      <c r="D40">
        <v>0.69410000000000005</v>
      </c>
      <c r="E40">
        <v>83.36</v>
      </c>
      <c r="G40" s="5">
        <f t="shared" si="11"/>
        <v>3.1413612565445101E-2</v>
      </c>
      <c r="H40" s="5">
        <f t="shared" si="11"/>
        <v>-3.2962962962962986E-2</v>
      </c>
      <c r="I40" s="5">
        <f t="shared" si="11"/>
        <v>1.587301587301733E-3</v>
      </c>
      <c r="J40" s="5">
        <f t="shared" si="11"/>
        <v>2.00685266764562E-2</v>
      </c>
      <c r="K40">
        <v>-2.829426030719475E-2</v>
      </c>
      <c r="L40" s="44">
        <f t="shared" ref="L40:N55" si="12">L39+L39*G40</f>
        <v>63375.490964686251</v>
      </c>
      <c r="M40" s="44">
        <f t="shared" si="12"/>
        <v>35020.060516354628</v>
      </c>
      <c r="N40" s="44">
        <f t="shared" si="12"/>
        <v>8781.2975503190646</v>
      </c>
      <c r="O40" s="44">
        <f>O39+O39*J40</f>
        <v>959.25701124812349</v>
      </c>
      <c r="P40">
        <v>-5.8513588463671641E-2</v>
      </c>
      <c r="Q40" s="43">
        <f>SUM(L40:O40)</f>
        <v>108136.10604260807</v>
      </c>
      <c r="S40" s="44">
        <f>S39+S39*G40</f>
        <v>45838.053932534393</v>
      </c>
      <c r="T40" s="44">
        <f>T39+T39*H40</f>
        <v>49670.49461411513</v>
      </c>
      <c r="U40" s="44">
        <f>U39+U39*I40</f>
        <v>15224.708575504836</v>
      </c>
      <c r="V40" s="44">
        <f>V39+V39*J40</f>
        <v>1859.7963124086536</v>
      </c>
      <c r="W40">
        <v>-5.8513588463671641E-2</v>
      </c>
      <c r="X40" s="43">
        <f t="shared" si="8"/>
        <v>112593.053434563</v>
      </c>
      <c r="Z40" s="44">
        <f>Z39+Z39*G40</f>
        <v>95153.249644206662</v>
      </c>
      <c r="AA40" s="44">
        <f>AA39+AA39*H40</f>
        <v>1661.3258908312582</v>
      </c>
      <c r="AB40" s="44">
        <f>AB39+AB39*I40</f>
        <v>1350.9232876223582</v>
      </c>
      <c r="AC40" s="44">
        <f>AC39+AC39*J40</f>
        <v>1090.9355559698608</v>
      </c>
      <c r="AD40">
        <v>-5.8513588463671641E-2</v>
      </c>
      <c r="AE40" s="43">
        <f t="shared" si="9"/>
        <v>99256.434378630132</v>
      </c>
      <c r="AG40">
        <v>1.0143774657092377E-2</v>
      </c>
      <c r="AH40">
        <v>1.1536224719139062E-2</v>
      </c>
      <c r="AI40">
        <v>1.9666632070396213E-2</v>
      </c>
    </row>
    <row r="41" spans="1:35" x14ac:dyDescent="0.3">
      <c r="A41" s="41">
        <v>42786</v>
      </c>
      <c r="B41">
        <v>54.4</v>
      </c>
      <c r="C41">
        <v>76.599999999999994</v>
      </c>
      <c r="D41">
        <v>0.63449999999999995</v>
      </c>
      <c r="E41">
        <v>82.15</v>
      </c>
      <c r="G41" s="5">
        <f t="shared" si="11"/>
        <v>-7.9526226734348601E-2</v>
      </c>
      <c r="H41" s="5">
        <f t="shared" si="11"/>
        <v>-2.2086046214732594E-2</v>
      </c>
      <c r="I41" s="5">
        <f t="shared" si="11"/>
        <v>-8.5866589828555093E-2</v>
      </c>
      <c r="J41" s="5">
        <f t="shared" si="11"/>
        <v>-1.4515355086372287E-2</v>
      </c>
      <c r="K41">
        <v>-5.8513588463671641E-2</v>
      </c>
      <c r="L41" s="44">
        <f t="shared" si="12"/>
        <v>58335.477300827952</v>
      </c>
      <c r="M41" s="44">
        <f t="shared" si="12"/>
        <v>34246.605841347686</v>
      </c>
      <c r="N41" s="44">
        <f t="shared" si="12"/>
        <v>8027.2774754033217</v>
      </c>
      <c r="O41" s="44">
        <f>O40+O40*J41</f>
        <v>945.3330551107648</v>
      </c>
      <c r="P41">
        <v>-2.0029455081001464E-2</v>
      </c>
      <c r="Q41" s="43">
        <f>SUM(L41:O41)</f>
        <v>101554.69367268971</v>
      </c>
      <c r="S41" s="44">
        <f>S40+S40*G41</f>
        <v>42192.726462434366</v>
      </c>
      <c r="T41" s="44">
        <f>T40+T40*H41</f>
        <v>48573.469774559155</v>
      </c>
      <c r="U41" s="44">
        <f>U40+U40*I41</f>
        <v>13917.414768992676</v>
      </c>
      <c r="V41" s="44">
        <f>V40+V40*J41</f>
        <v>1832.8007085457164</v>
      </c>
      <c r="W41">
        <v>-2.0029455081001464E-2</v>
      </c>
      <c r="X41" s="43">
        <f t="shared" si="8"/>
        <v>106516.41171453192</v>
      </c>
      <c r="Z41" s="44">
        <f>Z40+Z40*G41</f>
        <v>87586.070738491413</v>
      </c>
      <c r="AA41" s="44">
        <f>AA40+AA40*H41</f>
        <v>1624.6337704286273</v>
      </c>
      <c r="AB41" s="44">
        <f>AB40+AB40*I41</f>
        <v>1234.9241117942461</v>
      </c>
      <c r="AC41" s="44">
        <f>AC40+AC40*J41</f>
        <v>1075.1002389986093</v>
      </c>
      <c r="AD41">
        <v>-2.0029455081001464E-2</v>
      </c>
      <c r="AE41" s="43">
        <f t="shared" si="9"/>
        <v>91520.728859712894</v>
      </c>
      <c r="AG41">
        <v>4.1777933559890582E-2</v>
      </c>
      <c r="AH41">
        <v>1.251E-2</v>
      </c>
      <c r="AI41">
        <v>0.01</v>
      </c>
    </row>
    <row r="42" spans="1:35" x14ac:dyDescent="0.3">
      <c r="A42" s="41">
        <v>42787</v>
      </c>
      <c r="B42">
        <v>52.28</v>
      </c>
      <c r="C42">
        <v>76.02</v>
      </c>
      <c r="D42">
        <v>0.60760000000000003</v>
      </c>
      <c r="E42">
        <v>84.81</v>
      </c>
      <c r="G42" s="5">
        <f t="shared" si="11"/>
        <v>-3.8970588235294069E-2</v>
      </c>
      <c r="H42" s="5">
        <f t="shared" si="11"/>
        <v>-7.5718015665796126E-3</v>
      </c>
      <c r="I42" s="5">
        <f t="shared" si="11"/>
        <v>-4.2395587076438021E-2</v>
      </c>
      <c r="J42" s="5">
        <f t="shared" si="11"/>
        <v>3.2379793061472872E-2</v>
      </c>
      <c r="K42">
        <v>-2.0029455081001464E-2</v>
      </c>
      <c r="L42" s="44">
        <f t="shared" si="12"/>
        <v>56062.109435428043</v>
      </c>
      <c r="M42" s="44">
        <f t="shared" si="12"/>
        <v>33987.297337588134</v>
      </c>
      <c r="N42" s="44">
        <f t="shared" si="12"/>
        <v>7686.956334208131</v>
      </c>
      <c r="O42" s="44">
        <f>O41+O41*J42</f>
        <v>975.94274380942124</v>
      </c>
      <c r="P42">
        <v>-1.0219416892095082E-2</v>
      </c>
      <c r="Q42" s="43">
        <f>SUM(L42:O42)</f>
        <v>98712.305851033743</v>
      </c>
      <c r="S42" s="44">
        <f>S41+S41*G42</f>
        <v>40548.451092942443</v>
      </c>
      <c r="T42" s="44">
        <f>T41+T41*H42</f>
        <v>48205.68110002594</v>
      </c>
      <c r="U42" s="44">
        <f>U41+U41*I42</f>
        <v>13327.377799274942</v>
      </c>
      <c r="V42" s="44">
        <f>V41+V41*J42</f>
        <v>1892.1464162113475</v>
      </c>
      <c r="W42">
        <v>-1.0219416892095082E-2</v>
      </c>
      <c r="X42" s="43">
        <f t="shared" si="8"/>
        <v>103973.65640845467</v>
      </c>
      <c r="Z42" s="44">
        <f>Z41+Z41*G42</f>
        <v>84172.790040594322</v>
      </c>
      <c r="AA42" s="44">
        <f>AA41+AA41*H42</f>
        <v>1612.3323659005775</v>
      </c>
      <c r="AB42" s="44">
        <f>AB41+AB41*I42</f>
        <v>1182.5687790798802</v>
      </c>
      <c r="AC42" s="44">
        <f>AC41+AC41*J42</f>
        <v>1109.9117622577241</v>
      </c>
      <c r="AD42">
        <v>-1.0219416892095082E-2</v>
      </c>
      <c r="AE42" s="43">
        <f t="shared" si="9"/>
        <v>88077.602947832507</v>
      </c>
    </row>
    <row r="43" spans="1:35" x14ac:dyDescent="0.3">
      <c r="A43" s="41">
        <v>42788</v>
      </c>
      <c r="B43">
        <v>49.53</v>
      </c>
      <c r="C43">
        <v>78.400000000000006</v>
      </c>
      <c r="D43">
        <v>0.59989999999999999</v>
      </c>
      <c r="E43">
        <v>89.09</v>
      </c>
      <c r="G43" s="5">
        <f t="shared" si="11"/>
        <v>-5.2601377199693954E-2</v>
      </c>
      <c r="H43" s="5">
        <f t="shared" si="11"/>
        <v>3.1307550644567347E-2</v>
      </c>
      <c r="I43" s="5">
        <f t="shared" si="11"/>
        <v>-1.2672811059907899E-2</v>
      </c>
      <c r="J43" s="5">
        <f t="shared" si="11"/>
        <v>5.0465746963801447E-2</v>
      </c>
      <c r="K43">
        <v>-1.0219416892095082E-2</v>
      </c>
      <c r="L43" s="44">
        <f t="shared" si="12"/>
        <v>53113.16527040457</v>
      </c>
      <c r="M43" s="44">
        <f t="shared" si="12"/>
        <v>35051.356370256646</v>
      </c>
      <c r="N43" s="44">
        <f t="shared" si="12"/>
        <v>7589.5409889589491</v>
      </c>
      <c r="O43" s="44">
        <f>O42+O42*J43</f>
        <v>1025.1944233696656</v>
      </c>
      <c r="P43">
        <v>-5.4661402976009634E-3</v>
      </c>
      <c r="Q43" s="43">
        <f>SUM(L43:O43)</f>
        <v>96779.257052989837</v>
      </c>
      <c r="S43" s="44">
        <f>S42+S42*G43</f>
        <v>38415.546722139232</v>
      </c>
      <c r="T43" s="44">
        <f>T42+T42*H43</f>
        <v>49714.882902420868</v>
      </c>
      <c r="U43" s="44">
        <f>U42+U42*I43</f>
        <v>13158.482458500719</v>
      </c>
      <c r="V43" s="44">
        <f>V42+V42*J43</f>
        <v>1987.6349984703331</v>
      </c>
      <c r="W43">
        <v>-5.4661402976009634E-3</v>
      </c>
      <c r="X43" s="43">
        <f t="shared" si="8"/>
        <v>103276.54708153114</v>
      </c>
      <c r="Z43" s="44">
        <f>Z42+Z42*G43</f>
        <v>79745.185361718381</v>
      </c>
      <c r="AA43" s="44">
        <f>AA42+AA42*H43</f>
        <v>1662.8105431018851</v>
      </c>
      <c r="AB43" s="44">
        <f>AB42+AB42*I43</f>
        <v>1167.582308377255</v>
      </c>
      <c r="AC43" s="44">
        <f>AC42+AC42*J43</f>
        <v>1165.9242884039695</v>
      </c>
      <c r="AD43">
        <v>-5.4661402976009634E-3</v>
      </c>
      <c r="AE43" s="43">
        <f t="shared" si="9"/>
        <v>83741.502501601499</v>
      </c>
    </row>
    <row r="44" spans="1:35" x14ac:dyDescent="0.3">
      <c r="A44" s="41">
        <v>42790</v>
      </c>
      <c r="B44">
        <v>44.71</v>
      </c>
      <c r="C44">
        <v>85.03</v>
      </c>
      <c r="D44">
        <v>0.64149999999999996</v>
      </c>
      <c r="E44">
        <v>90.5</v>
      </c>
      <c r="G44" s="5">
        <f t="shared" si="11"/>
        <v>-9.7314758732081577E-2</v>
      </c>
      <c r="H44" s="5">
        <f t="shared" si="11"/>
        <v>8.4566326530612176E-2</v>
      </c>
      <c r="I44" s="5">
        <f t="shared" si="11"/>
        <v>6.9344890815135812E-2</v>
      </c>
      <c r="J44" s="5">
        <f t="shared" si="11"/>
        <v>1.5826692109103115E-2</v>
      </c>
      <c r="K44">
        <v>-5.4661402976009634E-3</v>
      </c>
      <c r="L44" s="44">
        <f t="shared" si="12"/>
        <v>47944.470406617977</v>
      </c>
      <c r="M44" s="44">
        <f t="shared" si="12"/>
        <v>38015.520818404621</v>
      </c>
      <c r="N44" s="44">
        <f t="shared" si="12"/>
        <v>8115.8368801753049</v>
      </c>
      <c r="O44" s="44">
        <f>O43+O43*J44</f>
        <v>1041.4198598603068</v>
      </c>
      <c r="P44">
        <v>-2.1374045801526805E-2</v>
      </c>
      <c r="Q44" s="43">
        <f>SUM(L44:O44)</f>
        <v>95117.24796505821</v>
      </c>
      <c r="S44" s="44">
        <f>S43+S43*G44</f>
        <v>34677.147061313248</v>
      </c>
      <c r="T44" s="44">
        <f>T43+T43*H44</f>
        <v>53919.087923378138</v>
      </c>
      <c r="U44" s="44">
        <f>U43+U43*I44</f>
        <v>14070.955987878331</v>
      </c>
      <c r="V44" s="44">
        <f>V43+V43*J44</f>
        <v>2019.0926856164008</v>
      </c>
      <c r="W44">
        <v>-2.1374045801526805E-2</v>
      </c>
      <c r="X44" s="43">
        <f t="shared" si="8"/>
        <v>104686.28365818612</v>
      </c>
      <c r="Z44" s="44">
        <f>Z43+Z43*G44</f>
        <v>71984.801888197631</v>
      </c>
      <c r="AA44" s="44">
        <f>AA43+AA43*H44</f>
        <v>1803.4283224483836</v>
      </c>
      <c r="AB44" s="44">
        <f>AB43+AB43*I44</f>
        <v>1248.5481760693599</v>
      </c>
      <c r="AC44" s="44">
        <f>AC43+AC43*J44</f>
        <v>1184.3770131390643</v>
      </c>
      <c r="AD44">
        <v>-2.1374045801526805E-2</v>
      </c>
      <c r="AE44" s="43">
        <f t="shared" si="9"/>
        <v>76221.15539985444</v>
      </c>
    </row>
    <row r="45" spans="1:35" x14ac:dyDescent="0.3">
      <c r="A45" s="41">
        <v>42793</v>
      </c>
      <c r="B45">
        <v>48.6</v>
      </c>
      <c r="C45">
        <v>100</v>
      </c>
      <c r="D45">
        <v>0.68500000000000005</v>
      </c>
      <c r="E45">
        <v>92.53</v>
      </c>
      <c r="G45" s="5">
        <f t="shared" si="11"/>
        <v>8.7005144263028411E-2</v>
      </c>
      <c r="H45" s="5">
        <f t="shared" si="11"/>
        <v>0.17605550982006349</v>
      </c>
      <c r="I45" s="5">
        <f t="shared" si="11"/>
        <v>6.7809820732657983E-2</v>
      </c>
      <c r="J45" s="5">
        <f t="shared" si="11"/>
        <v>2.2430939226519349E-2</v>
      </c>
      <c r="K45">
        <v>-2.1374045801526805E-2</v>
      </c>
      <c r="L45" s="44">
        <f t="shared" si="12"/>
        <v>52115.885970960269</v>
      </c>
      <c r="M45" s="44">
        <f t="shared" si="12"/>
        <v>44708.362717164084</v>
      </c>
      <c r="N45" s="44">
        <f t="shared" si="12"/>
        <v>8666.1703241154864</v>
      </c>
      <c r="O45" s="44">
        <f>O44+O44*J45</f>
        <v>1064.7798854461237</v>
      </c>
      <c r="P45">
        <v>9.2355694227769139E-2</v>
      </c>
      <c r="Q45" s="43">
        <f>SUM(L45:O45)</f>
        <v>106555.19889768597</v>
      </c>
      <c r="S45" s="44">
        <f>S44+S44*G45</f>
        <v>37694.237244013057</v>
      </c>
      <c r="T45" s="44">
        <f>T44+T44*H45</f>
        <v>63411.840436761304</v>
      </c>
      <c r="U45" s="44">
        <f>U44+U44*I45</f>
        <v>15025.104990953481</v>
      </c>
      <c r="V45" s="44">
        <f>V44+V44*J45</f>
        <v>2064.382830940172</v>
      </c>
      <c r="W45">
        <v>9.2355694227769139E-2</v>
      </c>
      <c r="X45" s="43">
        <f t="shared" si="8"/>
        <v>118195.565502668</v>
      </c>
      <c r="Z45" s="44">
        <f>Z44+Z44*G45</f>
        <v>78247.849961225787</v>
      </c>
      <c r="AA45" s="44">
        <f>AA44+AA44*H45</f>
        <v>2120.9318151809757</v>
      </c>
      <c r="AB45" s="44">
        <f>AB44+AB44*I45</f>
        <v>1333.2120040647103</v>
      </c>
      <c r="AC45" s="44">
        <f>AC44+AC44*J45</f>
        <v>1210.9437019420732</v>
      </c>
      <c r="AD45">
        <v>9.2355694227769139E-2</v>
      </c>
      <c r="AE45" s="43">
        <f t="shared" si="9"/>
        <v>82912.937482413545</v>
      </c>
    </row>
    <row r="46" spans="1:35" x14ac:dyDescent="0.3">
      <c r="A46" s="41">
        <v>42794</v>
      </c>
      <c r="B46">
        <v>48.88</v>
      </c>
      <c r="C46">
        <v>100.97</v>
      </c>
      <c r="D46">
        <v>0.70299999999999996</v>
      </c>
      <c r="E46">
        <v>101.9</v>
      </c>
      <c r="G46" s="5">
        <f t="shared" si="11"/>
        <v>5.7613168724280064E-3</v>
      </c>
      <c r="H46" s="5">
        <f t="shared" si="11"/>
        <v>9.6999999999999881E-3</v>
      </c>
      <c r="I46" s="5">
        <f t="shared" si="11"/>
        <v>2.6277372262773581E-2</v>
      </c>
      <c r="J46" s="5">
        <f t="shared" si="11"/>
        <v>0.10126445477142554</v>
      </c>
      <c r="K46">
        <v>9.2355694227769139E-2</v>
      </c>
      <c r="L46" s="44">
        <f t="shared" si="12"/>
        <v>52416.142104126295</v>
      </c>
      <c r="M46" s="44">
        <f t="shared" si="12"/>
        <v>45142.033835520575</v>
      </c>
      <c r="N46" s="44">
        <f t="shared" si="12"/>
        <v>8893.8945078148699</v>
      </c>
      <c r="O46" s="44">
        <f>O45+O45*J46</f>
        <v>1172.6042399974062</v>
      </c>
      <c r="P46">
        <v>-1.399600114253056E-2</v>
      </c>
      <c r="Q46" s="43">
        <f>SUM(L46:O46)</f>
        <v>107624.67468745915</v>
      </c>
      <c r="S46" s="44">
        <f>S45+S45*G46</f>
        <v>37911.405689040294</v>
      </c>
      <c r="T46" s="44">
        <f>T45+T45*H46</f>
        <v>64026.935288997891</v>
      </c>
      <c r="U46" s="44">
        <f>U45+U45*I46</f>
        <v>15419.925268088024</v>
      </c>
      <c r="V46" s="44">
        <f>V45+V45*J46</f>
        <v>2273.4314327548204</v>
      </c>
      <c r="W46">
        <v>-1.399600114253056E-2</v>
      </c>
      <c r="X46" s="43">
        <f t="shared" si="8"/>
        <v>119631.69767888103</v>
      </c>
      <c r="Z46" s="44">
        <f>Z45+Z45*G46</f>
        <v>78698.660619438611</v>
      </c>
      <c r="AA46" s="44">
        <f>AA45+AA45*H46</f>
        <v>2141.5048537882312</v>
      </c>
      <c r="AB46" s="44">
        <f>AB45+AB45*I46</f>
        <v>1368.2453122007171</v>
      </c>
      <c r="AC46" s="44">
        <f>AC45+AC45*J46</f>
        <v>1333.5692556781289</v>
      </c>
      <c r="AD46">
        <v>-1.399600114253056E-2</v>
      </c>
      <c r="AE46" s="43">
        <f t="shared" si="9"/>
        <v>83541.980041105679</v>
      </c>
    </row>
    <row r="47" spans="1:35" x14ac:dyDescent="0.3">
      <c r="A47" s="41">
        <v>42795</v>
      </c>
      <c r="B47">
        <v>46.73</v>
      </c>
      <c r="C47">
        <v>96.73</v>
      </c>
      <c r="D47">
        <v>0.69330000000000003</v>
      </c>
      <c r="E47">
        <v>101.36</v>
      </c>
      <c r="G47" s="5">
        <f t="shared" si="11"/>
        <v>-4.3985270049099953E-2</v>
      </c>
      <c r="H47" s="5">
        <f t="shared" si="11"/>
        <v>-4.1992671090422845E-2</v>
      </c>
      <c r="I47" s="5">
        <f t="shared" si="11"/>
        <v>-1.3798008534850543E-2</v>
      </c>
      <c r="J47" s="5">
        <f t="shared" si="11"/>
        <v>-5.2993130520118375E-3</v>
      </c>
      <c r="K47">
        <v>-1.399600114253056E-2</v>
      </c>
      <c r="L47" s="44">
        <f t="shared" si="12"/>
        <v>50110.603938744302</v>
      </c>
      <c r="M47" s="44">
        <f t="shared" si="12"/>
        <v>43246.399256312819</v>
      </c>
      <c r="N47" s="44">
        <f t="shared" si="12"/>
        <v>8771.1764754879805</v>
      </c>
      <c r="O47" s="44">
        <f>O46+O46*J47</f>
        <v>1166.3902430435435</v>
      </c>
      <c r="P47">
        <v>-5.7937427578224579E-4</v>
      </c>
      <c r="Q47" s="43">
        <f>SUM(L47:O47)</f>
        <v>103294.56991358865</v>
      </c>
      <c r="S47" s="44">
        <f>S46+S46*G47</f>
        <v>36243.86227186687</v>
      </c>
      <c r="T47" s="44">
        <f>T46+T46*H47</f>
        <v>61338.273254479216</v>
      </c>
      <c r="U47" s="44">
        <f>U46+U46*I47</f>
        <v>15207.161007632187</v>
      </c>
      <c r="V47" s="44">
        <f>V46+V46*J47</f>
        <v>2261.3838078903686</v>
      </c>
      <c r="W47">
        <v>-5.7937427578224579E-4</v>
      </c>
      <c r="X47" s="43">
        <f t="shared" si="8"/>
        <v>115050.68034186863</v>
      </c>
      <c r="Z47" s="44">
        <f>Z46+Z46*G47</f>
        <v>75237.078779590141</v>
      </c>
      <c r="AA47" s="44">
        <f>AA46+AA46*H47</f>
        <v>2051.5773448245582</v>
      </c>
      <c r="AB47" s="44">
        <f>AB46+AB46*I47</f>
        <v>1349.3662517052023</v>
      </c>
      <c r="AC47" s="44">
        <f>AC46+AC46*J47</f>
        <v>1326.5022547157521</v>
      </c>
      <c r="AD47">
        <v>-5.7937427578224579E-4</v>
      </c>
      <c r="AE47" s="43">
        <f t="shared" si="9"/>
        <v>79964.524630835658</v>
      </c>
    </row>
    <row r="48" spans="1:35" x14ac:dyDescent="0.3">
      <c r="A48" s="41">
        <v>42796</v>
      </c>
      <c r="B48">
        <v>47.8</v>
      </c>
      <c r="C48">
        <v>107.31</v>
      </c>
      <c r="D48">
        <v>0.71750000000000003</v>
      </c>
      <c r="E48">
        <v>103.3</v>
      </c>
      <c r="G48" s="5">
        <f t="shared" si="11"/>
        <v>2.2897496255082396E-2</v>
      </c>
      <c r="H48" s="5">
        <f t="shared" si="11"/>
        <v>0.10937661532099657</v>
      </c>
      <c r="I48" s="5">
        <f t="shared" si="11"/>
        <v>3.4905524304053075E-2</v>
      </c>
      <c r="J48" s="5">
        <f t="shared" si="11"/>
        <v>1.9139700078926576E-2</v>
      </c>
      <c r="K48">
        <v>-5.7937427578224579E-4</v>
      </c>
      <c r="L48" s="44">
        <f t="shared" si="12"/>
        <v>51258.011304771615</v>
      </c>
      <c r="M48" s="44">
        <f t="shared" si="12"/>
        <v>47976.544031788777</v>
      </c>
      <c r="N48" s="44">
        <f t="shared" si="12"/>
        <v>9077.3389891282641</v>
      </c>
      <c r="O48" s="44">
        <f>O47+O47*J48</f>
        <v>1188.7146024703832</v>
      </c>
      <c r="P48">
        <v>5.7971014492754448E-3</v>
      </c>
      <c r="Q48" s="43">
        <f>SUM(L48:O48)</f>
        <v>109500.60892815904</v>
      </c>
      <c r="S48" s="44">
        <f>S47+S47*G48</f>
        <v>37073.755972506668</v>
      </c>
      <c r="T48" s="44">
        <f>T47+T47*H48</f>
        <v>68047.245972688557</v>
      </c>
      <c r="U48" s="44">
        <f>U47+U47*I48</f>
        <v>15737.974935779741</v>
      </c>
      <c r="V48" s="44">
        <f>V47+V47*J48</f>
        <v>2304.6660157367314</v>
      </c>
      <c r="W48">
        <v>5.7971014492754448E-3</v>
      </c>
      <c r="X48" s="43">
        <f t="shared" si="8"/>
        <v>123163.6428967117</v>
      </c>
      <c r="Z48" s="44">
        <f>Z47+Z47*G48</f>
        <v>76959.819509189139</v>
      </c>
      <c r="AA48" s="44">
        <f>AA47+AA47*H48</f>
        <v>2275.9719308707054</v>
      </c>
      <c r="AB48" s="44">
        <f>AB47+AB47*I48</f>
        <v>1396.4665881991673</v>
      </c>
      <c r="AC48" s="44">
        <f>AC47+AC47*J48</f>
        <v>1351.8911100250314</v>
      </c>
      <c r="AD48">
        <v>5.7971014492754448E-3</v>
      </c>
      <c r="AE48" s="43">
        <f t="shared" si="9"/>
        <v>81984.149138284032</v>
      </c>
    </row>
    <row r="49" spans="1:31" x14ac:dyDescent="0.3">
      <c r="A49" s="41">
        <v>42797</v>
      </c>
      <c r="B49">
        <v>46.25</v>
      </c>
      <c r="C49">
        <v>119.86</v>
      </c>
      <c r="D49">
        <v>0.70699999999999996</v>
      </c>
      <c r="E49">
        <v>97.8</v>
      </c>
      <c r="G49" s="5">
        <f t="shared" si="11"/>
        <v>-3.242677824267777E-2</v>
      </c>
      <c r="H49" s="5">
        <f t="shared" si="11"/>
        <v>0.11695088994501908</v>
      </c>
      <c r="I49" s="5">
        <f t="shared" si="11"/>
        <v>-1.4634146341463504E-2</v>
      </c>
      <c r="J49" s="5">
        <f t="shared" si="11"/>
        <v>-5.324298160696999E-2</v>
      </c>
      <c r="K49">
        <v>5.7971014492754448E-3</v>
      </c>
      <c r="L49" s="44">
        <f t="shared" si="12"/>
        <v>49595.879139031116</v>
      </c>
      <c r="M49" s="44">
        <f t="shared" si="12"/>
        <v>53587.443552792865</v>
      </c>
      <c r="N49" s="44">
        <f t="shared" si="12"/>
        <v>8944.4998819702887</v>
      </c>
      <c r="O49" s="44">
        <f>O48+O48*J49</f>
        <v>1125.423892755116</v>
      </c>
      <c r="P49">
        <v>-3.7752161383285368E-2</v>
      </c>
      <c r="Q49" s="43">
        <f>SUM(L49:O49)</f>
        <v>113253.24646654939</v>
      </c>
      <c r="S49" s="44">
        <f>S48+S48*G49</f>
        <v>35871.573508963047</v>
      </c>
      <c r="T49" s="44">
        <f>T48+T48*H49</f>
        <v>76005.431947502104</v>
      </c>
      <c r="U49" s="44">
        <f>U48+U48*I49</f>
        <v>15507.663107451255</v>
      </c>
      <c r="V49" s="44">
        <f>V48+V48*J49</f>
        <v>2181.9587254506519</v>
      </c>
      <c r="W49">
        <v>-3.7752161383285368E-2</v>
      </c>
      <c r="X49" s="43">
        <f t="shared" si="8"/>
        <v>129566.62728936705</v>
      </c>
      <c r="Z49" s="44">
        <f>Z48+Z48*G49</f>
        <v>74464.260508368156</v>
      </c>
      <c r="AA49" s="44">
        <f>AA48+AA48*H49</f>
        <v>2542.1488736759179</v>
      </c>
      <c r="AB49" s="44">
        <f>AB48+AB48*I49</f>
        <v>1376.0304917864964</v>
      </c>
      <c r="AC49" s="44">
        <f>AC48+AC48*J49</f>
        <v>1279.9123965193423</v>
      </c>
      <c r="AD49">
        <v>-3.7752161383285368E-2</v>
      </c>
      <c r="AE49" s="43">
        <f t="shared" si="9"/>
        <v>79662.352270349918</v>
      </c>
    </row>
    <row r="50" spans="1:31" x14ac:dyDescent="0.3">
      <c r="A50" s="41">
        <v>42800</v>
      </c>
      <c r="B50">
        <v>45.8</v>
      </c>
      <c r="C50">
        <v>130.02000000000001</v>
      </c>
      <c r="D50">
        <v>0.73</v>
      </c>
      <c r="E50">
        <v>98.7</v>
      </c>
      <c r="G50" s="5">
        <f t="shared" si="11"/>
        <v>-9.7297297297297917E-3</v>
      </c>
      <c r="H50" s="5">
        <f t="shared" si="11"/>
        <v>8.4765559819789851E-2</v>
      </c>
      <c r="I50" s="5">
        <f t="shared" si="11"/>
        <v>3.2531824611032566E-2</v>
      </c>
      <c r="J50" s="5">
        <f t="shared" si="11"/>
        <v>9.2024539877301192E-3</v>
      </c>
      <c r="K50">
        <v>-3.7752161383285368E-2</v>
      </c>
      <c r="L50" s="44">
        <f t="shared" si="12"/>
        <v>49113.324639300001</v>
      </c>
      <c r="M50" s="44">
        <f t="shared" si="12"/>
        <v>58129.813204856742</v>
      </c>
      <c r="N50" s="44">
        <f t="shared" si="12"/>
        <v>9235.4807833639479</v>
      </c>
      <c r="O50" s="44">
        <f>O49+O49*J50</f>
        <v>1135.7805543448869</v>
      </c>
      <c r="P50">
        <v>-2.2761305780173643E-2</v>
      </c>
      <c r="Q50" s="43">
        <f>SUM(L50:O50)</f>
        <v>117614.39918186558</v>
      </c>
      <c r="S50" s="44">
        <f>S49+S49*G50</f>
        <v>35522.552793740702</v>
      </c>
      <c r="T50" s="44">
        <f>T49+T49*H50</f>
        <v>82448.074935877055</v>
      </c>
      <c r="U50" s="44">
        <f>U49+U49*I50</f>
        <v>16012.155683789839</v>
      </c>
      <c r="V50" s="44">
        <f>V49+V49*J50</f>
        <v>2202.0381002247377</v>
      </c>
      <c r="W50">
        <v>-2.2761305780173643E-2</v>
      </c>
      <c r="X50" s="43">
        <f t="shared" si="8"/>
        <v>136184.82151363234</v>
      </c>
      <c r="Z50" s="44">
        <f>Z49+Z49*G50</f>
        <v>73739.743379097548</v>
      </c>
      <c r="AA50" s="44">
        <f>AA49+AA49*H50</f>
        <v>2757.6355460983054</v>
      </c>
      <c r="AB50" s="44">
        <f>AB49+AB49*I50</f>
        <v>1420.7952744047277</v>
      </c>
      <c r="AC50" s="44">
        <f>AC49+AC49*J50</f>
        <v>1291.690731456637</v>
      </c>
      <c r="AD50">
        <v>-2.2761305780173643E-2</v>
      </c>
      <c r="AE50" s="43">
        <f t="shared" si="9"/>
        <v>79209.864931057207</v>
      </c>
    </row>
    <row r="51" spans="1:31" x14ac:dyDescent="0.3">
      <c r="A51" s="41">
        <v>42801</v>
      </c>
      <c r="B51">
        <v>43.6</v>
      </c>
      <c r="C51">
        <v>125.4</v>
      </c>
      <c r="D51">
        <v>0.7248</v>
      </c>
      <c r="E51">
        <v>101.36</v>
      </c>
      <c r="G51" s="5">
        <f t="shared" si="11"/>
        <v>-4.8034934497816505E-2</v>
      </c>
      <c r="H51" s="5">
        <f t="shared" si="11"/>
        <v>-3.5532994923857898E-2</v>
      </c>
      <c r="I51" s="5">
        <f t="shared" si="11"/>
        <v>-7.123287671232853E-3</v>
      </c>
      <c r="J51" s="5">
        <f t="shared" si="11"/>
        <v>2.6950354609929044E-2</v>
      </c>
      <c r="K51">
        <v>-2.2761305780173643E-2</v>
      </c>
      <c r="L51" s="44">
        <f t="shared" si="12"/>
        <v>46754.169307281227</v>
      </c>
      <c r="M51" s="44">
        <f t="shared" si="12"/>
        <v>56064.286847323761</v>
      </c>
      <c r="N51" s="44">
        <f t="shared" si="12"/>
        <v>9169.693796961903</v>
      </c>
      <c r="O51" s="44">
        <f>O50+O50*J51</f>
        <v>1166.3902430435435</v>
      </c>
      <c r="P51">
        <v>1.1339258351210463E-2</v>
      </c>
      <c r="Q51" s="43">
        <f>SUM(L51:O51)</f>
        <v>113154.54019461044</v>
      </c>
      <c r="S51" s="44">
        <f>S50+S50*G51</f>
        <v>33816.229297098136</v>
      </c>
      <c r="T51" s="44">
        <f>T50+T50*H51</f>
        <v>79518.447907698675</v>
      </c>
      <c r="U51" s="44">
        <f>U50+U50*I51</f>
        <v>15898.096492617638</v>
      </c>
      <c r="V51" s="44">
        <f>V50+V50*J51</f>
        <v>2261.3838078903691</v>
      </c>
      <c r="W51">
        <v>1.1339258351210463E-2</v>
      </c>
      <c r="X51" s="43">
        <f t="shared" si="8"/>
        <v>131494.15750530481</v>
      </c>
      <c r="Z51" s="44">
        <f>Z50+Z50*G51</f>
        <v>70197.659635996795</v>
      </c>
      <c r="AA51" s="44">
        <f>AA50+AA50*H51</f>
        <v>2659.6484962369441</v>
      </c>
      <c r="AB51" s="44">
        <f>AB50+AB50*I51</f>
        <v>1410.6745409432147</v>
      </c>
      <c r="AC51" s="44">
        <f>AC50+AC50*J51</f>
        <v>1326.5022547157519</v>
      </c>
      <c r="AD51">
        <v>1.1339258351210463E-2</v>
      </c>
      <c r="AE51" s="43">
        <f t="shared" si="9"/>
        <v>75594.484927892714</v>
      </c>
    </row>
    <row r="52" spans="1:31" x14ac:dyDescent="0.3">
      <c r="A52" s="41">
        <v>42803</v>
      </c>
      <c r="B52">
        <v>42.25</v>
      </c>
      <c r="C52">
        <v>113.6</v>
      </c>
      <c r="D52">
        <v>0.67930000000000001</v>
      </c>
      <c r="E52">
        <v>103.03</v>
      </c>
      <c r="G52" s="5">
        <f t="shared" si="11"/>
        <v>-3.0963302752293611E-2</v>
      </c>
      <c r="H52" s="5">
        <f t="shared" si="11"/>
        <v>-9.4098883572567876E-2</v>
      </c>
      <c r="I52" s="5">
        <f t="shared" si="11"/>
        <v>-6.2775938189845448E-2</v>
      </c>
      <c r="J52" s="5">
        <f t="shared" si="11"/>
        <v>1.6475927387529614E-2</v>
      </c>
      <c r="K52">
        <v>1.1339258351210463E-2</v>
      </c>
      <c r="L52" s="44">
        <f t="shared" si="12"/>
        <v>45306.505808087888</v>
      </c>
      <c r="M52" s="44">
        <f t="shared" si="12"/>
        <v>50788.700046698395</v>
      </c>
      <c r="N52" s="44">
        <f t="shared" si="12"/>
        <v>8594.0576659440139</v>
      </c>
      <c r="O52" s="44">
        <f>O51+O51*J52</f>
        <v>1185.6076039934519</v>
      </c>
      <c r="P52">
        <v>-6.5151515151515113E-2</v>
      </c>
      <c r="Q52" s="43">
        <f>SUM(L52:O52)</f>
        <v>105874.87112472375</v>
      </c>
      <c r="S52" s="44">
        <f>S51+S51*G52</f>
        <v>32769.167151431102</v>
      </c>
      <c r="T52" s="44">
        <f>T51+T51*H52</f>
        <v>72035.850736160835</v>
      </c>
      <c r="U52" s="44">
        <f>U51+U51*I52</f>
        <v>14900.078569860874</v>
      </c>
      <c r="V52" s="44">
        <f>V51+V51*J52</f>
        <v>2298.642203304506</v>
      </c>
      <c r="W52">
        <v>-6.5151515151515113E-2</v>
      </c>
      <c r="X52" s="43">
        <f t="shared" si="8"/>
        <v>122003.73866075731</v>
      </c>
      <c r="Z52" s="44">
        <f>Z51+Z51*G52</f>
        <v>68024.108248184959</v>
      </c>
      <c r="AA52" s="44">
        <f>AA51+AA51*H52</f>
        <v>2409.3785420455888</v>
      </c>
      <c r="AB52" s="44">
        <f>AB51+AB51*I52</f>
        <v>1322.1181231549749</v>
      </c>
      <c r="AC52" s="44">
        <f>AC51+AC51*J52</f>
        <v>1348.357609543843</v>
      </c>
      <c r="AD52">
        <v>-6.5151515151515113E-2</v>
      </c>
      <c r="AE52" s="43">
        <f t="shared" si="9"/>
        <v>73103.96252292936</v>
      </c>
    </row>
    <row r="53" spans="1:31" x14ac:dyDescent="0.3">
      <c r="A53" s="41">
        <v>42804</v>
      </c>
      <c r="B53">
        <v>40.130000000000003</v>
      </c>
      <c r="C53">
        <v>109.5</v>
      </c>
      <c r="D53">
        <v>0.69399999999999995</v>
      </c>
      <c r="E53">
        <v>104.92</v>
      </c>
      <c r="G53" s="5">
        <f t="shared" si="11"/>
        <v>-5.017751479289935E-2</v>
      </c>
      <c r="H53" s="5">
        <f t="shared" si="11"/>
        <v>-3.60915492957746E-2</v>
      </c>
      <c r="I53" s="5">
        <f t="shared" si="11"/>
        <v>2.1639923450610828E-2</v>
      </c>
      <c r="J53" s="5">
        <f t="shared" si="11"/>
        <v>1.8344171600504711E-2</v>
      </c>
      <c r="K53">
        <v>-6.5151515151515113E-2</v>
      </c>
      <c r="L53" s="44">
        <f t="shared" si="12"/>
        <v>43033.137942687979</v>
      </c>
      <c r="M53" s="44">
        <f t="shared" si="12"/>
        <v>48955.657175294669</v>
      </c>
      <c r="N53" s="44">
        <f t="shared" si="12"/>
        <v>8780.0324159651773</v>
      </c>
      <c r="O53" s="44">
        <f>O52+O52*J53</f>
        <v>1207.356593331971</v>
      </c>
      <c r="P53">
        <v>-1.2965964343598124E-2</v>
      </c>
      <c r="Q53" s="43">
        <f>SUM(L53:O53)</f>
        <v>101976.1841272798</v>
      </c>
      <c r="S53" s="44">
        <f>S52+S52*G53</f>
        <v>31124.891781939175</v>
      </c>
      <c r="T53" s="44">
        <f>T52+T52*H53</f>
        <v>69435.965278253629</v>
      </c>
      <c r="U53" s="44">
        <f>U52+U52*I53</f>
        <v>15222.515129520751</v>
      </c>
      <c r="V53" s="44">
        <f>V52+V52*J53</f>
        <v>2340.8088903300859</v>
      </c>
      <c r="W53">
        <v>-1.2965964343598124E-2</v>
      </c>
      <c r="X53" s="43">
        <f t="shared" si="8"/>
        <v>118124.18108004364</v>
      </c>
      <c r="Z53" s="44">
        <f>Z52+Z52*G53</f>
        <v>64610.827550287868</v>
      </c>
      <c r="AA53" s="44">
        <f>AA52+AA52*H53</f>
        <v>2322.420337623169</v>
      </c>
      <c r="AB53" s="44">
        <f>AB52+AB52*I53</f>
        <v>1350.7286581327139</v>
      </c>
      <c r="AC53" s="44">
        <f>AC52+AC52*J53</f>
        <v>1373.0921129121616</v>
      </c>
      <c r="AD53">
        <v>-1.2965964343598124E-2</v>
      </c>
      <c r="AE53" s="43">
        <f t="shared" si="9"/>
        <v>69657.068658955919</v>
      </c>
    </row>
    <row r="54" spans="1:31" x14ac:dyDescent="0.3">
      <c r="A54" s="41">
        <v>42807</v>
      </c>
      <c r="B54">
        <v>40.479999999999997</v>
      </c>
      <c r="C54">
        <v>129.9</v>
      </c>
      <c r="D54">
        <v>0.69989999999999997</v>
      </c>
      <c r="E54">
        <v>105.7</v>
      </c>
      <c r="G54" s="5">
        <f t="shared" si="11"/>
        <v>8.7216546224768085E-3</v>
      </c>
      <c r="H54" s="5">
        <f t="shared" si="11"/>
        <v>0.18630136986301374</v>
      </c>
      <c r="I54" s="5">
        <f t="shared" si="11"/>
        <v>8.501440922190226E-3</v>
      </c>
      <c r="J54" s="5">
        <f t="shared" si="11"/>
        <v>7.4342356080823587E-3</v>
      </c>
      <c r="K54">
        <v>-1.2965964343598124E-2</v>
      </c>
      <c r="L54" s="44">
        <f t="shared" si="12"/>
        <v>43408.458109145504</v>
      </c>
      <c r="M54" s="44">
        <f t="shared" si="12"/>
        <v>58076.163169596141</v>
      </c>
      <c r="N54" s="44">
        <f t="shared" si="12"/>
        <v>8854.6753428444208</v>
      </c>
      <c r="O54" s="44">
        <f>O53+O53*J54</f>
        <v>1216.3323667097725</v>
      </c>
      <c r="P54">
        <v>-7.0607553366174011E-2</v>
      </c>
      <c r="Q54" s="43">
        <f>SUM(L54:O54)</f>
        <v>111555.62898829584</v>
      </c>
      <c r="S54" s="44">
        <f>S53+S53*G54</f>
        <v>31396.352338223216</v>
      </c>
      <c r="T54" s="44">
        <f>T53+T53*H54</f>
        <v>82371.98072735293</v>
      </c>
      <c r="U54" s="44">
        <f>U53+U53*I54</f>
        <v>15351.928442581519</v>
      </c>
      <c r="V54" s="44">
        <f>V53+V53*J54</f>
        <v>2358.2110151342936</v>
      </c>
      <c r="W54">
        <v>-7.0607553366174011E-2</v>
      </c>
      <c r="X54" s="43">
        <f t="shared" si="8"/>
        <v>131478.47252329197</v>
      </c>
      <c r="Z54" s="44">
        <f>Z53+Z53*G54</f>
        <v>65174.340873053887</v>
      </c>
      <c r="AA54" s="44">
        <f>AA53+AA53*H54</f>
        <v>2755.0904279200881</v>
      </c>
      <c r="AB54" s="44">
        <f>AB53+AB53*I54</f>
        <v>1362.2117980217386</v>
      </c>
      <c r="AC54" s="44">
        <f>AC53+AC53*J54</f>
        <v>1383.3000031911502</v>
      </c>
      <c r="AD54">
        <v>-7.0607553366174011E-2</v>
      </c>
      <c r="AE54" s="43">
        <f t="shared" si="9"/>
        <v>70674.943102186866</v>
      </c>
    </row>
    <row r="55" spans="1:31" x14ac:dyDescent="0.3">
      <c r="A55" s="41">
        <v>42808</v>
      </c>
      <c r="B55">
        <v>37.299999999999997</v>
      </c>
      <c r="C55">
        <v>138</v>
      </c>
      <c r="D55">
        <v>0.67649999999999999</v>
      </c>
      <c r="E55">
        <v>106.23</v>
      </c>
      <c r="G55" s="5">
        <f t="shared" si="11"/>
        <v>-7.8557312252964431E-2</v>
      </c>
      <c r="H55" s="5">
        <f t="shared" si="11"/>
        <v>6.2355658198614272E-2</v>
      </c>
      <c r="I55" s="5">
        <f t="shared" si="11"/>
        <v>-3.3433347621088697E-2</v>
      </c>
      <c r="J55" s="5">
        <f t="shared" si="11"/>
        <v>5.0141911069063495E-3</v>
      </c>
      <c r="K55">
        <v>-7.0607553366174011E-2</v>
      </c>
      <c r="L55" s="44">
        <f t="shared" si="12"/>
        <v>39998.406311045634</v>
      </c>
      <c r="M55" s="44">
        <f t="shared" si="12"/>
        <v>61697.540549686426</v>
      </c>
      <c r="N55" s="44">
        <f t="shared" si="12"/>
        <v>8558.6339040352213</v>
      </c>
      <c r="O55" s="44">
        <f>O54+O54*J55</f>
        <v>1222.431289645971</v>
      </c>
      <c r="P55">
        <v>-5.3003533568905343E-3</v>
      </c>
      <c r="Q55" s="43">
        <f>SUM(L55:O55)</f>
        <v>111477.01205441325</v>
      </c>
      <c r="S55" s="44">
        <f>S54+S54*G55</f>
        <v>28929.939283985324</v>
      </c>
      <c r="T55" s="44">
        <f>T54+T54*H55</f>
        <v>87508.339802730596</v>
      </c>
      <c r="U55" s="44">
        <f>U54+U54*I55</f>
        <v>14838.662082306611</v>
      </c>
      <c r="V55" s="44">
        <f>V54+V54*J55</f>
        <v>2370.0355358345887</v>
      </c>
      <c r="W55">
        <v>-5.3003533568905343E-3</v>
      </c>
      <c r="X55" s="43">
        <f t="shared" si="8"/>
        <v>133646.97670485711</v>
      </c>
      <c r="Z55" s="44">
        <f>Z54+Z54*G55</f>
        <v>60054.41982620825</v>
      </c>
      <c r="AA55" s="44">
        <f>AA54+AA54*H55</f>
        <v>2926.8859049497469</v>
      </c>
      <c r="AB55" s="44">
        <f>AB54+AB54*I55</f>
        <v>1316.6684974449295</v>
      </c>
      <c r="AC55" s="44">
        <f>AC54+AC54*J55</f>
        <v>1390.2361337653347</v>
      </c>
      <c r="AD55">
        <v>-5.3003533568905343E-3</v>
      </c>
      <c r="AE55" s="43">
        <f t="shared" si="9"/>
        <v>65688.210362368263</v>
      </c>
    </row>
    <row r="56" spans="1:31" x14ac:dyDescent="0.3">
      <c r="A56" s="41">
        <v>42809</v>
      </c>
      <c r="B56">
        <v>38.200000000000003</v>
      </c>
      <c r="C56">
        <v>150</v>
      </c>
      <c r="D56">
        <v>0.69299999999999995</v>
      </c>
      <c r="E56">
        <v>104.18</v>
      </c>
      <c r="G56" s="5">
        <f t="shared" si="11"/>
        <v>2.4128686327077903E-2</v>
      </c>
      <c r="H56" s="5">
        <f t="shared" si="11"/>
        <v>8.6956521739130432E-2</v>
      </c>
      <c r="I56" s="5">
        <f t="shared" si="11"/>
        <v>2.4390243902438963E-2</v>
      </c>
      <c r="J56" s="5">
        <f t="shared" si="11"/>
        <v>-1.9297750164736865E-2</v>
      </c>
      <c r="K56">
        <v>-5.3003533568905343E-3</v>
      </c>
      <c r="L56" s="44">
        <f t="shared" ref="L56:N71" si="13">L55+L55*G56</f>
        <v>40963.515310507864</v>
      </c>
      <c r="M56" s="44">
        <f t="shared" si="13"/>
        <v>67062.544075746118</v>
      </c>
      <c r="N56" s="44">
        <f t="shared" si="13"/>
        <v>8767.381072426324</v>
      </c>
      <c r="O56" s="44">
        <f>O55+O55*J56</f>
        <v>1198.8411160248259</v>
      </c>
      <c r="P56">
        <v>0.11900532859680289</v>
      </c>
      <c r="Q56" s="43">
        <f>SUM(L56:O56)</f>
        <v>117992.28157470512</v>
      </c>
      <c r="S56" s="44">
        <f>S55+S55*G56</f>
        <v>29627.980714430014</v>
      </c>
      <c r="T56" s="44">
        <f>T55+T55*H56</f>
        <v>95117.760655141945</v>
      </c>
      <c r="U56" s="44">
        <f>U55+U55*I56</f>
        <v>15200.580669679943</v>
      </c>
      <c r="V56" s="44">
        <f>V55+V55*J56</f>
        <v>2324.2991821825044</v>
      </c>
      <c r="W56">
        <v>0.11900532859680289</v>
      </c>
      <c r="X56" s="43">
        <f t="shared" si="8"/>
        <v>142270.62122143441</v>
      </c>
      <c r="Z56" s="44">
        <f>Z55+Z55*G56</f>
        <v>61503.454084749479</v>
      </c>
      <c r="AA56" s="44">
        <f>AA55+AA55*H56</f>
        <v>3181.397722771464</v>
      </c>
      <c r="AB56" s="44">
        <f>AB55+AB55*I56</f>
        <v>1348.7823632362692</v>
      </c>
      <c r="AC56" s="44">
        <f>AC55+AC55*J56</f>
        <v>1363.4077041859416</v>
      </c>
      <c r="AD56">
        <v>0.11900532859680289</v>
      </c>
      <c r="AE56" s="43">
        <f t="shared" si="9"/>
        <v>67397.041874943156</v>
      </c>
    </row>
    <row r="57" spans="1:31" x14ac:dyDescent="0.3">
      <c r="A57" s="41">
        <v>42810</v>
      </c>
      <c r="B57">
        <v>41.31</v>
      </c>
      <c r="C57">
        <v>148.4</v>
      </c>
      <c r="D57">
        <v>0.67800000000000005</v>
      </c>
      <c r="E57">
        <v>107.21</v>
      </c>
      <c r="G57" s="5">
        <f t="shared" si="11"/>
        <v>8.1413612565445007E-2</v>
      </c>
      <c r="H57" s="5">
        <f t="shared" si="11"/>
        <v>-1.0666666666666628E-2</v>
      </c>
      <c r="I57" s="5">
        <f t="shared" si="11"/>
        <v>-2.1645021645021505E-2</v>
      </c>
      <c r="J57" s="5">
        <f t="shared" si="11"/>
        <v>2.908427721251667E-2</v>
      </c>
      <c r="K57">
        <v>0.11900532859680289</v>
      </c>
      <c r="L57" s="44">
        <f t="shared" si="13"/>
        <v>44298.503075316228</v>
      </c>
      <c r="M57" s="44">
        <f t="shared" si="13"/>
        <v>66347.210272271492</v>
      </c>
      <c r="N57" s="44">
        <f t="shared" si="13"/>
        <v>8577.6109193435041</v>
      </c>
      <c r="O57" s="44">
        <f>O56+O56*J57</f>
        <v>1233.7085433770546</v>
      </c>
      <c r="P57">
        <v>-4.7619047619047616E-2</v>
      </c>
      <c r="Q57" s="43">
        <f>SUM(L57:O57)</f>
        <v>120457.03281030827</v>
      </c>
      <c r="S57" s="44">
        <f>S56+S56*G57</f>
        <v>32040.101657411094</v>
      </c>
      <c r="T57" s="44">
        <f>T56+T56*H57</f>
        <v>94103.17120815377</v>
      </c>
      <c r="U57" s="44">
        <f>U56+U56*I57</f>
        <v>14871.563772067824</v>
      </c>
      <c r="V57" s="44">
        <f>V56+V56*J57</f>
        <v>2391.8997439219261</v>
      </c>
      <c r="W57">
        <v>-4.7619047619047616E-2</v>
      </c>
      <c r="X57" s="43">
        <f t="shared" si="8"/>
        <v>143406.73638155463</v>
      </c>
      <c r="Z57" s="44">
        <f>Z56+Z56*G57</f>
        <v>66510.672467041906</v>
      </c>
      <c r="AA57" s="44">
        <f>AA56+AA56*H57</f>
        <v>3147.4628137285686</v>
      </c>
      <c r="AB57" s="44">
        <f>AB56+AB56*I57</f>
        <v>1319.5879397895969</v>
      </c>
      <c r="AC57" s="44">
        <f>AC56+AC56*J57</f>
        <v>1403.0614318081664</v>
      </c>
      <c r="AD57">
        <v>-4.7619047619047616E-2</v>
      </c>
      <c r="AE57" s="43">
        <f t="shared" si="9"/>
        <v>72380.784652368224</v>
      </c>
    </row>
    <row r="58" spans="1:31" x14ac:dyDescent="0.3">
      <c r="A58" s="41">
        <v>42811</v>
      </c>
      <c r="B58">
        <v>41.5</v>
      </c>
      <c r="C58">
        <v>148.80000000000001</v>
      </c>
      <c r="D58">
        <v>0.6885</v>
      </c>
      <c r="E58">
        <v>105.61</v>
      </c>
      <c r="G58" s="5">
        <f t="shared" si="11"/>
        <v>4.5993706124424528E-3</v>
      </c>
      <c r="H58" s="5">
        <f t="shared" si="11"/>
        <v>2.6954177897574507E-3</v>
      </c>
      <c r="I58" s="5">
        <f t="shared" si="11"/>
        <v>1.5486725663716745E-2</v>
      </c>
      <c r="J58" s="5">
        <f t="shared" si="11"/>
        <v>-1.4923980971924209E-2</v>
      </c>
      <c r="K58">
        <v>-4.7619047619047616E-2</v>
      </c>
      <c r="L58" s="44">
        <f t="shared" si="13"/>
        <v>44502.248308536029</v>
      </c>
      <c r="M58" s="44">
        <f t="shared" si="13"/>
        <v>66526.043723140145</v>
      </c>
      <c r="N58" s="44">
        <f t="shared" si="13"/>
        <v>8710.4500265014776</v>
      </c>
      <c r="O58" s="44">
        <f>O57+O57*J58</f>
        <v>1215.2967005507951</v>
      </c>
      <c r="P58">
        <v>0</v>
      </c>
      <c r="Q58" s="43">
        <f>SUM(L58:O58)</f>
        <v>120954.03875872845</v>
      </c>
      <c r="S58" s="44">
        <f>S57+S57*G58</f>
        <v>32187.46595939386</v>
      </c>
      <c r="T58" s="44">
        <f>T57+T57*H58</f>
        <v>94356.818569900817</v>
      </c>
      <c r="U58" s="44">
        <f>U57+U57*I58</f>
        <v>15101.875600396306</v>
      </c>
      <c r="V58" s="44">
        <f>V57+V57*J58</f>
        <v>2356.2030776568849</v>
      </c>
      <c r="W58">
        <v>0</v>
      </c>
      <c r="X58" s="43">
        <f t="shared" si="8"/>
        <v>144002.36320734787</v>
      </c>
      <c r="Z58" s="44">
        <f>Z57+Z57*G58</f>
        <v>66816.579699400609</v>
      </c>
      <c r="AA58" s="44">
        <f>AA57+AA57*H58</f>
        <v>3155.9465409892928</v>
      </c>
      <c r="AB58" s="44">
        <f>AB57+AB57*I58</f>
        <v>1340.0240362022676</v>
      </c>
      <c r="AC58" s="44">
        <f>AC57+AC57*J58</f>
        <v>1382.1221696974205</v>
      </c>
      <c r="AD58">
        <v>0</v>
      </c>
      <c r="AE58" s="43">
        <f t="shared" si="9"/>
        <v>72694.672446289595</v>
      </c>
    </row>
    <row r="59" spans="1:31" x14ac:dyDescent="0.3">
      <c r="A59" s="41">
        <v>42814</v>
      </c>
      <c r="B59">
        <v>42.9</v>
      </c>
      <c r="C59">
        <v>165.5</v>
      </c>
      <c r="D59">
        <v>0.67500000000000004</v>
      </c>
      <c r="E59">
        <v>106.38</v>
      </c>
      <c r="G59" s="5">
        <f t="shared" si="11"/>
        <v>3.373493975903611E-2</v>
      </c>
      <c r="H59" s="5">
        <f t="shared" si="11"/>
        <v>0.11223118279569884</v>
      </c>
      <c r="I59" s="5">
        <f t="shared" si="11"/>
        <v>-1.9607843137254839E-2</v>
      </c>
      <c r="J59" s="5">
        <f t="shared" si="11"/>
        <v>7.2909762333112022E-3</v>
      </c>
      <c r="K59">
        <v>0</v>
      </c>
      <c r="L59" s="44">
        <f t="shared" si="13"/>
        <v>46003.528974366156</v>
      </c>
      <c r="M59" s="44">
        <f t="shared" si="13"/>
        <v>73992.340296906536</v>
      </c>
      <c r="N59" s="44">
        <f t="shared" si="13"/>
        <v>8539.6568887269386</v>
      </c>
      <c r="O59" s="44">
        <f>O58+O58*J59</f>
        <v>1224.1573999109326</v>
      </c>
      <c r="P59">
        <v>-8.3333333333333332E-3</v>
      </c>
      <c r="Q59" s="43">
        <f>SUM(L59:O59)</f>
        <v>129759.68355991057</v>
      </c>
      <c r="S59" s="44">
        <f>S58+S58*G59</f>
        <v>33273.30818453004</v>
      </c>
      <c r="T59" s="44">
        <f>T58+T58*H59</f>
        <v>104946.59592283994</v>
      </c>
      <c r="U59" s="44">
        <f>U58+U58*I59</f>
        <v>14805.760392545399</v>
      </c>
      <c r="V59" s="44">
        <f>V58+V58*J59</f>
        <v>2373.382098296936</v>
      </c>
      <c r="W59">
        <v>-8.3333333333333332E-3</v>
      </c>
      <c r="X59" s="43">
        <f t="shared" si="8"/>
        <v>155399.04659821233</v>
      </c>
      <c r="Z59" s="44">
        <f>Z58+Z58*G59</f>
        <v>69070.632990464728</v>
      </c>
      <c r="AA59" s="44">
        <f>AA58+AA58*H59</f>
        <v>3510.1421541245154</v>
      </c>
      <c r="AB59" s="44">
        <f>AB58+AB58*I59</f>
        <v>1313.7490551002625</v>
      </c>
      <c r="AC59" s="44">
        <f>AC58+AC58*J59</f>
        <v>1392.199189588217</v>
      </c>
      <c r="AD59">
        <v>-8.3333333333333332E-3</v>
      </c>
      <c r="AE59" s="43">
        <f t="shared" si="9"/>
        <v>75286.723389277729</v>
      </c>
    </row>
    <row r="60" spans="1:31" x14ac:dyDescent="0.3">
      <c r="A60" s="41">
        <v>42815</v>
      </c>
      <c r="B60">
        <v>41.78</v>
      </c>
      <c r="C60">
        <v>178</v>
      </c>
      <c r="D60">
        <v>0.6</v>
      </c>
      <c r="E60">
        <v>102.8</v>
      </c>
      <c r="G60" s="5">
        <f t="shared" si="11"/>
        <v>-2.6107226107226048E-2</v>
      </c>
      <c r="H60" s="5">
        <f t="shared" si="11"/>
        <v>7.5528700906344406E-2</v>
      </c>
      <c r="I60" s="5">
        <f t="shared" si="11"/>
        <v>-0.1111111111111112</v>
      </c>
      <c r="J60" s="5">
        <f t="shared" si="11"/>
        <v>-3.3652942282383892E-2</v>
      </c>
      <c r="K60">
        <v>-8.3333333333333332E-3</v>
      </c>
      <c r="L60" s="44">
        <f t="shared" si="13"/>
        <v>44802.504441702054</v>
      </c>
      <c r="M60" s="44">
        <f t="shared" si="13"/>
        <v>79580.885636552048</v>
      </c>
      <c r="N60" s="44">
        <f t="shared" si="13"/>
        <v>7590.8061233128337</v>
      </c>
      <c r="O60" s="44">
        <f>O59+O59*J60</f>
        <v>1182.9609015871767</v>
      </c>
      <c r="P60">
        <v>1.176470588235299E-2</v>
      </c>
      <c r="Q60" s="43">
        <f>SUM(L60:O60)</f>
        <v>133157.15710315411</v>
      </c>
      <c r="S60" s="44">
        <f>S59+S59*G60</f>
        <v>32404.6344044211</v>
      </c>
      <c r="T60" s="44">
        <f>T59+T59*H60</f>
        <v>112873.0759774351</v>
      </c>
      <c r="U60" s="44">
        <f>U59+U59*I60</f>
        <v>13160.675904484797</v>
      </c>
      <c r="V60" s="44">
        <f>V59+V59*J60</f>
        <v>2293.5108075289058</v>
      </c>
      <c r="W60">
        <v>1.176470588235299E-2</v>
      </c>
      <c r="X60" s="43">
        <f t="shared" si="8"/>
        <v>160731.89709386989</v>
      </c>
      <c r="Z60" s="44">
        <f>Z59+Z59*G60</f>
        <v>67267.390357613433</v>
      </c>
      <c r="AA60" s="44">
        <f>AA59+AA59*H60</f>
        <v>3775.2586310221373</v>
      </c>
      <c r="AB60" s="44">
        <f>AB59+AB59*I60</f>
        <v>1167.7769378669</v>
      </c>
      <c r="AC60" s="44">
        <f>AC59+AC59*J60</f>
        <v>1345.3475906154231</v>
      </c>
      <c r="AD60">
        <v>1.176470588235299E-2</v>
      </c>
      <c r="AE60" s="43">
        <f t="shared" si="9"/>
        <v>73555.773517117894</v>
      </c>
    </row>
    <row r="61" spans="1:31" x14ac:dyDescent="0.3">
      <c r="A61" s="41">
        <v>42816</v>
      </c>
      <c r="B61">
        <v>38.17</v>
      </c>
      <c r="C61">
        <v>179.9</v>
      </c>
      <c r="D61">
        <v>0.57899999999999996</v>
      </c>
      <c r="E61">
        <v>101.04</v>
      </c>
      <c r="G61" s="5">
        <f t="shared" si="11"/>
        <v>-8.6404978458592616E-2</v>
      </c>
      <c r="H61" s="5">
        <f t="shared" si="11"/>
        <v>1.0674157303370818E-2</v>
      </c>
      <c r="I61" s="5">
        <f t="shared" si="11"/>
        <v>-3.5000000000000031E-2</v>
      </c>
      <c r="J61" s="5">
        <f t="shared" si="11"/>
        <v>-1.7120622568093297E-2</v>
      </c>
      <c r="K61">
        <v>1.176470588235299E-2</v>
      </c>
      <c r="L61" s="44">
        <f t="shared" si="13"/>
        <v>40931.345010525787</v>
      </c>
      <c r="M61" s="44">
        <f t="shared" si="13"/>
        <v>80430.344528178161</v>
      </c>
      <c r="N61" s="44">
        <f t="shared" si="13"/>
        <v>7325.1279089968848</v>
      </c>
      <c r="O61" s="44">
        <f>O60+O60*J61</f>
        <v>1162.7078744782914</v>
      </c>
      <c r="P61">
        <v>-7.4750830564784043E-2</v>
      </c>
      <c r="Q61" s="43">
        <f>SUM(L61:O61)</f>
        <v>129849.52532217912</v>
      </c>
      <c r="S61" s="44">
        <f>S60+S60*G61</f>
        <v>29604.712666748524</v>
      </c>
      <c r="T61" s="44">
        <f>T60+T60*H61</f>
        <v>114077.90094573358</v>
      </c>
      <c r="U61" s="44">
        <f>U60+U60*I61</f>
        <v>12700.052247827829</v>
      </c>
      <c r="V61" s="44">
        <f>V60+V60*J61</f>
        <v>2254.2444746373608</v>
      </c>
      <c r="W61">
        <v>-7.4750830564784043E-2</v>
      </c>
      <c r="X61" s="43">
        <f t="shared" si="8"/>
        <v>158636.91033494726</v>
      </c>
      <c r="Z61" s="44">
        <f>Z60+Z60*G61</f>
        <v>61455.1529427981</v>
      </c>
      <c r="AA61" s="44">
        <f>AA60+AA60*H61</f>
        <v>3815.556335510576</v>
      </c>
      <c r="AB61" s="44">
        <f>AB60+AB60*I61</f>
        <v>1126.9047450415585</v>
      </c>
      <c r="AC61" s="44">
        <f>AC60+AC60*J61</f>
        <v>1322.3144022936028</v>
      </c>
      <c r="AD61">
        <v>-7.4750830564784043E-2</v>
      </c>
      <c r="AE61" s="43">
        <f t="shared" si="9"/>
        <v>67719.92842564384</v>
      </c>
    </row>
    <row r="62" spans="1:31" x14ac:dyDescent="0.3">
      <c r="A62" s="41">
        <v>42817</v>
      </c>
      <c r="B62">
        <v>37.29</v>
      </c>
      <c r="C62">
        <v>195.9</v>
      </c>
      <c r="D62">
        <v>0.47499999999999998</v>
      </c>
      <c r="E62">
        <v>100.82</v>
      </c>
      <c r="G62" s="5">
        <f t="shared" si="11"/>
        <v>-2.305475504322773E-2</v>
      </c>
      <c r="H62" s="5">
        <f t="shared" si="11"/>
        <v>8.8938299055030576E-2</v>
      </c>
      <c r="I62" s="5">
        <f t="shared" si="11"/>
        <v>-0.17962003454231432</v>
      </c>
      <c r="J62" s="5">
        <f t="shared" si="11"/>
        <v>-2.1773555027713091E-3</v>
      </c>
      <c r="K62">
        <v>-7.4750830564784043E-2</v>
      </c>
      <c r="L62" s="44">
        <f t="shared" si="13"/>
        <v>39987.682877718275</v>
      </c>
      <c r="M62" s="44">
        <f t="shared" si="13"/>
        <v>87583.682562924412</v>
      </c>
      <c r="N62" s="44">
        <f t="shared" si="13"/>
        <v>6009.3881809559934</v>
      </c>
      <c r="O62" s="44">
        <f>O61+O61*J62</f>
        <v>1160.1762460896805</v>
      </c>
      <c r="P62">
        <v>-7.540394973070022E-2</v>
      </c>
      <c r="Q62" s="43">
        <f>SUM(L62:O62)</f>
        <v>134740.92986768836</v>
      </c>
      <c r="S62" s="44">
        <f>S61+S61*G62</f>
        <v>28922.183268091496</v>
      </c>
      <c r="T62" s="44">
        <f>T61+T61*H62</f>
        <v>124223.79541561539</v>
      </c>
      <c r="U62" s="44">
        <f>U61+U61*I62</f>
        <v>10418.868424383798</v>
      </c>
      <c r="V62" s="44">
        <f>V61+V61*J62</f>
        <v>2249.3361830259173</v>
      </c>
      <c r="W62">
        <v>-7.540394973070022E-2</v>
      </c>
      <c r="X62" s="43">
        <f t="shared" si="8"/>
        <v>165814.18329111661</v>
      </c>
      <c r="Z62" s="44">
        <f>Z61+Z61*G62</f>
        <v>60038.319445557798</v>
      </c>
      <c r="AA62" s="44">
        <f>AA61+AA61*H62</f>
        <v>4154.9054259395325</v>
      </c>
      <c r="AB62" s="44">
        <f>AB61+AB61*I62</f>
        <v>924.49007581129581</v>
      </c>
      <c r="AC62" s="44">
        <f>AC61+AC61*J62</f>
        <v>1319.435253753375</v>
      </c>
      <c r="AD62">
        <v>-7.540394973070022E-2</v>
      </c>
      <c r="AE62" s="43">
        <f t="shared" si="9"/>
        <v>66437.150201062002</v>
      </c>
    </row>
    <row r="63" spans="1:31" x14ac:dyDescent="0.3">
      <c r="A63" s="41">
        <v>42818</v>
      </c>
      <c r="B63">
        <v>32.5</v>
      </c>
      <c r="C63">
        <v>184.2</v>
      </c>
      <c r="D63">
        <v>0.56000000000000005</v>
      </c>
      <c r="E63">
        <v>100.34</v>
      </c>
      <c r="G63" s="5">
        <f t="shared" si="11"/>
        <v>-0.12845266827567711</v>
      </c>
      <c r="H63" s="5">
        <f t="shared" si="11"/>
        <v>-5.9724349157733621E-2</v>
      </c>
      <c r="I63" s="5">
        <f t="shared" si="11"/>
        <v>0.1789473684210528</v>
      </c>
      <c r="J63" s="5">
        <f t="shared" si="11"/>
        <v>-4.7609601269588357E-3</v>
      </c>
      <c r="K63">
        <v>-7.540394973070022E-2</v>
      </c>
      <c r="L63" s="44">
        <f t="shared" si="13"/>
        <v>34851.158313913758</v>
      </c>
      <c r="M63" s="44">
        <f t="shared" si="13"/>
        <v>82352.804125016206</v>
      </c>
      <c r="N63" s="44">
        <f t="shared" si="13"/>
        <v>7084.7523817586462</v>
      </c>
      <c r="O63" s="44">
        <f>O62+O62*J63</f>
        <v>1154.6526932418028</v>
      </c>
      <c r="P63">
        <v>1.7475728155339779E-2</v>
      </c>
      <c r="Q63" s="43">
        <f>SUM(L63:O63)</f>
        <v>125443.36751393043</v>
      </c>
      <c r="S63" s="44">
        <f>S62+S62*G63</f>
        <v>25207.051654947001</v>
      </c>
      <c r="T63" s="44">
        <f>T62+T62*H63</f>
        <v>116804.61008451431</v>
      </c>
      <c r="U63" s="44">
        <f>U62+U62*I63</f>
        <v>12283.297510852479</v>
      </c>
      <c r="V63" s="44">
        <f>V62+V62*J63</f>
        <v>2238.6271831464051</v>
      </c>
      <c r="W63">
        <v>1.7475728155339779E-2</v>
      </c>
      <c r="X63" s="43">
        <f t="shared" si="8"/>
        <v>156533.58643346018</v>
      </c>
      <c r="Z63" s="44">
        <f>Z62+Z62*G63</f>
        <v>52326.237113988427</v>
      </c>
      <c r="AA63" s="44">
        <f>AA62+AA62*H63</f>
        <v>3906.7564035633577</v>
      </c>
      <c r="AB63" s="44">
        <f>AB62+AB62*I63</f>
        <v>1089.9251420091068</v>
      </c>
      <c r="AC63" s="44">
        <f>AC62+AC62*J63</f>
        <v>1313.1534751201514</v>
      </c>
      <c r="AD63">
        <v>1.7475728155339779E-2</v>
      </c>
      <c r="AE63" s="43">
        <f t="shared" si="9"/>
        <v>58636.072134681046</v>
      </c>
    </row>
    <row r="64" spans="1:31" x14ac:dyDescent="0.3">
      <c r="A64" s="41">
        <v>42821</v>
      </c>
      <c r="B64">
        <v>33.57</v>
      </c>
      <c r="C64">
        <v>188.1</v>
      </c>
      <c r="D64">
        <v>0.53700000000000003</v>
      </c>
      <c r="E64">
        <v>101.55</v>
      </c>
      <c r="G64" s="5">
        <f t="shared" si="11"/>
        <v>3.292307692307693E-2</v>
      </c>
      <c r="H64" s="5">
        <f t="shared" si="11"/>
        <v>2.1172638436482118E-2</v>
      </c>
      <c r="I64" s="5">
        <f t="shared" si="11"/>
        <v>-4.1071428571428606E-2</v>
      </c>
      <c r="J64" s="5">
        <f t="shared" si="11"/>
        <v>1.2058999402033024E-2</v>
      </c>
      <c r="K64">
        <v>1.7475728155339779E-2</v>
      </c>
      <c r="L64" s="44">
        <f t="shared" si="13"/>
        <v>35998.565679941072</v>
      </c>
      <c r="M64" s="44">
        <f t="shared" si="13"/>
        <v>84096.430270985613</v>
      </c>
      <c r="N64" s="44">
        <f t="shared" si="13"/>
        <v>6793.7714803649869</v>
      </c>
      <c r="O64" s="44">
        <f>O63+O63*J64</f>
        <v>1168.5766493791616</v>
      </c>
      <c r="P64">
        <v>-1.9083969465649127E-3</v>
      </c>
      <c r="Q64" s="43">
        <f>SUM(L64:O64)</f>
        <v>128057.34408067082</v>
      </c>
      <c r="S64" s="44">
        <f>S63+S63*G64</f>
        <v>26036.945355586795</v>
      </c>
      <c r="T64" s="44">
        <f>T63+T63*H64</f>
        <v>119277.67186154801</v>
      </c>
      <c r="U64" s="44">
        <f>U63+U63*I64</f>
        <v>11778.804934513895</v>
      </c>
      <c r="V64" s="44">
        <f>V63+V63*J64</f>
        <v>2265.6227870093426</v>
      </c>
      <c r="W64">
        <v>-1.9083969465649127E-3</v>
      </c>
      <c r="X64" s="43">
        <f t="shared" si="8"/>
        <v>159359.04493865804</v>
      </c>
      <c r="Z64" s="44">
        <f>Z63+Z63*G64</f>
        <v>54048.977843587432</v>
      </c>
      <c r="AA64" s="44">
        <f>AA63+AA63*H64</f>
        <v>3989.4727443554157</v>
      </c>
      <c r="AB64" s="44">
        <f>AB63+AB63*I64</f>
        <v>1045.1603593908756</v>
      </c>
      <c r="AC64" s="44">
        <f>AC63+AC63*J64</f>
        <v>1328.988792091403</v>
      </c>
      <c r="AD64">
        <v>-1.9083969465649127E-3</v>
      </c>
      <c r="AE64" s="43">
        <f t="shared" si="9"/>
        <v>60412.599739425124</v>
      </c>
    </row>
    <row r="65" spans="1:31" x14ac:dyDescent="0.3">
      <c r="A65" s="41">
        <v>42822</v>
      </c>
      <c r="B65">
        <v>32.229999999999997</v>
      </c>
      <c r="C65">
        <v>187.3</v>
      </c>
      <c r="D65">
        <v>0.54149999999999998</v>
      </c>
      <c r="E65">
        <v>98.75</v>
      </c>
      <c r="G65" s="5">
        <f t="shared" si="11"/>
        <v>-3.9916592195412673E-2</v>
      </c>
      <c r="H65" s="5">
        <f t="shared" si="11"/>
        <v>-4.2530568846357412E-3</v>
      </c>
      <c r="I65" s="5">
        <f t="shared" si="11"/>
        <v>8.3798882681563273E-3</v>
      </c>
      <c r="J65" s="5">
        <f t="shared" si="11"/>
        <v>-2.7572624322993573E-2</v>
      </c>
      <c r="K65">
        <v>-1.9083969465649127E-3</v>
      </c>
      <c r="L65" s="44">
        <f t="shared" si="13"/>
        <v>34561.625614075085</v>
      </c>
      <c r="M65" s="44">
        <f t="shared" si="13"/>
        <v>83738.763369248307</v>
      </c>
      <c r="N65" s="44">
        <f t="shared" si="13"/>
        <v>6850.7025262898323</v>
      </c>
      <c r="O65" s="44">
        <f>O64+O64*J65</f>
        <v>1136.3559244332073</v>
      </c>
      <c r="P65">
        <v>9.9426386233269659E-2</v>
      </c>
      <c r="Q65" s="43">
        <f>SUM(L65:O65)</f>
        <v>126287.44743404644</v>
      </c>
      <c r="S65" s="44">
        <f>S64+S64*G65</f>
        <v>24997.639225813593</v>
      </c>
      <c r="T65" s="44">
        <f>T64+T64*H65</f>
        <v>118770.37713805393</v>
      </c>
      <c r="U65" s="44">
        <f>U64+U64*I65</f>
        <v>11877.51000379753</v>
      </c>
      <c r="V65" s="44">
        <f>V64+V64*J65</f>
        <v>2203.1536210455201</v>
      </c>
      <c r="W65">
        <v>9.9426386233269659E-2</v>
      </c>
      <c r="X65" s="43">
        <f t="shared" si="8"/>
        <v>157848.67998871059</v>
      </c>
      <c r="Z65" s="44">
        <f>Z64+Z64*G65</f>
        <v>51891.526836426056</v>
      </c>
      <c r="AA65" s="44">
        <f>AA64+AA64*H65</f>
        <v>3972.5052898339682</v>
      </c>
      <c r="AB65" s="44">
        <f>AB64+AB64*I65</f>
        <v>1053.9186864248773</v>
      </c>
      <c r="AC65" s="44">
        <f>AC64+AC64*J65</f>
        <v>1292.3450833975976</v>
      </c>
      <c r="AD65">
        <v>9.9426386233269659E-2</v>
      </c>
      <c r="AE65" s="43">
        <f t="shared" si="9"/>
        <v>58210.295896082498</v>
      </c>
    </row>
    <row r="66" spans="1:31" x14ac:dyDescent="0.3">
      <c r="A66" s="41">
        <v>42823</v>
      </c>
      <c r="B66">
        <v>34</v>
      </c>
      <c r="C66">
        <v>192.7</v>
      </c>
      <c r="D66">
        <v>0.54979999999999996</v>
      </c>
      <c r="E66">
        <v>100.16</v>
      </c>
      <c r="G66" s="5">
        <f t="shared" si="11"/>
        <v>5.4917778467266622E-2</v>
      </c>
      <c r="H66" s="5">
        <f t="shared" si="11"/>
        <v>2.8830752802989731E-2</v>
      </c>
      <c r="I66" s="5">
        <f t="shared" si="11"/>
        <v>1.53277931671283E-2</v>
      </c>
      <c r="J66" s="5">
        <f t="shared" si="11"/>
        <v>1.4278481012658193E-2</v>
      </c>
      <c r="K66">
        <v>9.9426386233269659E-2</v>
      </c>
      <c r="L66" s="44">
        <f t="shared" si="13"/>
        <v>36459.673313017469</v>
      </c>
      <c r="M66" s="44">
        <f t="shared" si="13"/>
        <v>86153.014955975159</v>
      </c>
      <c r="N66" s="44">
        <f t="shared" si="13"/>
        <v>6955.7086776623264</v>
      </c>
      <c r="O66" s="44">
        <f>O65+O65*J66</f>
        <v>1152.5813609238485</v>
      </c>
      <c r="P66">
        <v>5.2173913043477771E-3</v>
      </c>
      <c r="Q66" s="43">
        <f>SUM(L66:O66)</f>
        <v>130720.97830757881</v>
      </c>
      <c r="S66" s="44">
        <f>S65+S65*G66</f>
        <v>26370.454039021479</v>
      </c>
      <c r="T66" s="44">
        <f>T65+T65*H66</f>
        <v>122194.61652163902</v>
      </c>
      <c r="U66" s="44">
        <f>U65+U65*I66</f>
        <v>12059.566020476235</v>
      </c>
      <c r="V66" s="44">
        <f>V65+V65*J66</f>
        <v>2234.6113081915878</v>
      </c>
      <c r="W66">
        <v>5.2173913043477771E-3</v>
      </c>
      <c r="X66" s="43">
        <f t="shared" si="8"/>
        <v>162859.24788932831</v>
      </c>
      <c r="Z66" s="44">
        <f>Z65+Z65*G66</f>
        <v>54741.29421155712</v>
      </c>
      <c r="AA66" s="44">
        <f>AA65+AA65*H66</f>
        <v>4087.0356078537402</v>
      </c>
      <c r="AB66" s="44">
        <f>AB65+AB65*I66</f>
        <v>1070.0729340653693</v>
      </c>
      <c r="AC66" s="44">
        <f>AC65+AC65*J66</f>
        <v>1310.7978081326924</v>
      </c>
      <c r="AD66">
        <v>5.2173913043477771E-3</v>
      </c>
      <c r="AE66" s="43">
        <f t="shared" si="9"/>
        <v>61209.200561608923</v>
      </c>
    </row>
    <row r="67" spans="1:31" x14ac:dyDescent="0.3">
      <c r="A67" s="41">
        <v>42824</v>
      </c>
      <c r="B67">
        <v>36.049999999999997</v>
      </c>
      <c r="C67">
        <v>194.1</v>
      </c>
      <c r="D67">
        <v>0.54600000000000004</v>
      </c>
      <c r="E67">
        <v>106.94</v>
      </c>
      <c r="G67" s="5">
        <f t="shared" si="11"/>
        <v>6.0294117647058741E-2</v>
      </c>
      <c r="H67" s="5">
        <f t="shared" si="11"/>
        <v>7.2651790347691009E-3</v>
      </c>
      <c r="I67" s="5">
        <f t="shared" si="11"/>
        <v>-6.9116042197161056E-3</v>
      </c>
      <c r="J67" s="5">
        <f t="shared" si="11"/>
        <v>6.7691693290734836E-2</v>
      </c>
      <c r="K67">
        <v>5.2173913043477771E-3</v>
      </c>
      <c r="L67" s="44">
        <f t="shared" si="13"/>
        <v>38657.977145125871</v>
      </c>
      <c r="M67" s="44">
        <f t="shared" si="13"/>
        <v>86778.932034015452</v>
      </c>
      <c r="N67" s="44">
        <f t="shared" si="13"/>
        <v>6907.6335722146796</v>
      </c>
      <c r="O67" s="44">
        <f>O66+O66*J67</f>
        <v>1230.6015449001234</v>
      </c>
      <c r="P67">
        <v>5.1903114186851954E-3</v>
      </c>
      <c r="Q67" s="43">
        <f>SUM(L67:O67)</f>
        <v>133575.14429625613</v>
      </c>
      <c r="S67" s="44">
        <f>S66+S66*G67</f>
        <v>27960.437297256594</v>
      </c>
      <c r="T67" s="44">
        <f>T66+T66*H67</f>
        <v>123082.38228775369</v>
      </c>
      <c r="U67" s="44">
        <f>U66+U66*I67</f>
        <v>11976.215073081166</v>
      </c>
      <c r="V67" s="44">
        <f>V66+V66*J67</f>
        <v>2385.8759314897006</v>
      </c>
      <c r="W67">
        <v>5.1903114186851954E-3</v>
      </c>
      <c r="X67" s="43">
        <f t="shared" si="8"/>
        <v>165404.91058958115</v>
      </c>
      <c r="Z67" s="44">
        <f>Z66+Z66*G67</f>
        <v>58041.872244901002</v>
      </c>
      <c r="AA67" s="44">
        <f>AA66+AA66*H67</f>
        <v>4116.7286532662738</v>
      </c>
      <c r="AB67" s="44">
        <f>AB66+AB66*I67</f>
        <v>1062.6770134588792</v>
      </c>
      <c r="AC67" s="44">
        <f>AC66+AC66*J67</f>
        <v>1399.527931326978</v>
      </c>
      <c r="AD67">
        <v>5.1903114186851954E-3</v>
      </c>
      <c r="AE67" s="43">
        <f t="shared" si="9"/>
        <v>64620.805842953137</v>
      </c>
    </row>
    <row r="68" spans="1:31" x14ac:dyDescent="0.3">
      <c r="A68" s="41">
        <v>42825</v>
      </c>
      <c r="B68">
        <v>40.15</v>
      </c>
      <c r="C68">
        <v>188</v>
      </c>
      <c r="D68">
        <v>0.56089999999999995</v>
      </c>
      <c r="E68">
        <v>108.72</v>
      </c>
      <c r="G68" s="5">
        <f t="shared" si="11"/>
        <v>0.11373092926490989</v>
      </c>
      <c r="H68" s="5">
        <f t="shared" si="11"/>
        <v>-3.1427099433281785E-2</v>
      </c>
      <c r="I68" s="5">
        <f t="shared" si="11"/>
        <v>2.728937728937713E-2</v>
      </c>
      <c r="J68" s="5">
        <f t="shared" si="11"/>
        <v>1.6644847578081177E-2</v>
      </c>
      <c r="K68">
        <v>5.1903114186851954E-3</v>
      </c>
      <c r="L68" s="44">
        <f t="shared" si="13"/>
        <v>43054.584809342683</v>
      </c>
      <c r="M68" s="44">
        <f t="shared" si="13"/>
        <v>84051.721908268446</v>
      </c>
      <c r="N68" s="44">
        <f t="shared" si="13"/>
        <v>7096.138590943614</v>
      </c>
      <c r="O68" s="44">
        <f>O67+O67*J68</f>
        <v>1251.0847200443372</v>
      </c>
      <c r="P68">
        <v>-5.3356282271944944E-2</v>
      </c>
      <c r="Q68" s="43">
        <f>SUM(L68:O68)</f>
        <v>135453.53002859908</v>
      </c>
      <c r="S68" s="44">
        <f>S67+S67*G68</f>
        <v>31140.403813726833</v>
      </c>
      <c r="T68" s="44">
        <f>T67+T67*H68</f>
        <v>119214.26002111126</v>
      </c>
      <c r="U68" s="44">
        <f>U67+U67*I68</f>
        <v>12303.038524709204</v>
      </c>
      <c r="V68" s="44">
        <f>V67+V67*J68</f>
        <v>2425.588472709559</v>
      </c>
      <c r="W68">
        <v>-5.3356282271944944E-2</v>
      </c>
      <c r="X68" s="43">
        <f t="shared" si="8"/>
        <v>165083.29083225684</v>
      </c>
      <c r="Z68" s="44">
        <f>Z67+Z67*G68</f>
        <v>64643.028311588772</v>
      </c>
      <c r="AA68" s="44">
        <f>AA67+AA67*H68</f>
        <v>3987.3518125402343</v>
      </c>
      <c r="AB68" s="44">
        <f>AB67+AB67*I68</f>
        <v>1091.676807415907</v>
      </c>
      <c r="AC68" s="44">
        <f>AC67+AC67*J68</f>
        <v>1422.8228604251829</v>
      </c>
      <c r="AD68">
        <v>-5.3356282271944944E-2</v>
      </c>
      <c r="AE68" s="43">
        <f t="shared" si="9"/>
        <v>71144.879791970088</v>
      </c>
    </row>
    <row r="69" spans="1:31" x14ac:dyDescent="0.3">
      <c r="A69" s="41">
        <v>42828</v>
      </c>
      <c r="B69">
        <v>38.25</v>
      </c>
      <c r="C69">
        <v>189.7</v>
      </c>
      <c r="D69">
        <v>0.52510000000000001</v>
      </c>
      <c r="E69">
        <v>109.1</v>
      </c>
      <c r="G69" s="5">
        <f t="shared" si="11"/>
        <v>-4.7322540473225372E-2</v>
      </c>
      <c r="H69" s="5">
        <f t="shared" si="11"/>
        <v>9.0425531914893019E-3</v>
      </c>
      <c r="I69" s="5">
        <f t="shared" si="11"/>
        <v>-6.3825993938313327E-2</v>
      </c>
      <c r="J69" s="5">
        <f t="shared" si="11"/>
        <v>3.4952170713759699E-3</v>
      </c>
      <c r="K69">
        <v>-5.3356282271944944E-2</v>
      </c>
      <c r="L69" s="44">
        <f t="shared" si="13"/>
        <v>41017.132477144653</v>
      </c>
      <c r="M69" s="44">
        <f t="shared" si="13"/>
        <v>84811.764074460225</v>
      </c>
      <c r="N69" s="44">
        <f t="shared" si="13"/>
        <v>6643.2204922526153</v>
      </c>
      <c r="O69" s="44">
        <f>O68+O68*J69</f>
        <v>1255.4575327155737</v>
      </c>
      <c r="P69">
        <v>0.15454545454545454</v>
      </c>
      <c r="Q69" s="43">
        <f>SUM(L69:O69)</f>
        <v>133727.57457657307</v>
      </c>
      <c r="S69" s="44">
        <f>S68+S68*G69</f>
        <v>29666.760793899164</v>
      </c>
      <c r="T69" s="44">
        <f>T68+T68*H69</f>
        <v>120292.2613085362</v>
      </c>
      <c r="U69" s="44">
        <f>U68+U68*I69</f>
        <v>11517.784862408278</v>
      </c>
      <c r="V69" s="44">
        <f>V68+V68*J69</f>
        <v>2434.0664309475064</v>
      </c>
      <c r="W69">
        <v>0.15454545454545454</v>
      </c>
      <c r="X69" s="43">
        <f t="shared" si="8"/>
        <v>163910.87339579113</v>
      </c>
      <c r="Z69" s="44">
        <f>Z68+Z68*G69</f>
        <v>61583.955988001762</v>
      </c>
      <c r="AA69" s="44">
        <f>AA68+AA68*H69</f>
        <v>4023.4076533983107</v>
      </c>
      <c r="AB69" s="44">
        <f>AB68+AB68*I69</f>
        <v>1021.9994501231821</v>
      </c>
      <c r="AC69" s="44">
        <f>AC68+AC68*J69</f>
        <v>1427.795935176485</v>
      </c>
      <c r="AD69">
        <v>0.15454545454545454</v>
      </c>
      <c r="AE69" s="43">
        <f t="shared" si="9"/>
        <v>68057.159026699752</v>
      </c>
    </row>
    <row r="70" spans="1:31" x14ac:dyDescent="0.3">
      <c r="A70" s="41">
        <v>42829</v>
      </c>
      <c r="B70">
        <v>38</v>
      </c>
      <c r="C70">
        <v>190.8</v>
      </c>
      <c r="D70">
        <v>0.5292</v>
      </c>
      <c r="E70">
        <v>105.92</v>
      </c>
      <c r="G70" s="5">
        <f t="shared" si="11"/>
        <v>-6.5359477124183009E-3</v>
      </c>
      <c r="H70" s="5">
        <f t="shared" si="11"/>
        <v>5.7986294148656978E-3</v>
      </c>
      <c r="I70" s="5">
        <f t="shared" si="11"/>
        <v>7.8080365644638975E-3</v>
      </c>
      <c r="J70" s="5">
        <f t="shared" si="11"/>
        <v>-2.9147571035746955E-2</v>
      </c>
      <c r="K70">
        <v>0.15454545454545454</v>
      </c>
      <c r="L70" s="44">
        <f t="shared" si="13"/>
        <v>40749.046643960697</v>
      </c>
      <c r="M70" s="44">
        <f t="shared" si="13"/>
        <v>85303.556064349046</v>
      </c>
      <c r="N70" s="44">
        <f t="shared" si="13"/>
        <v>6695.0910007619195</v>
      </c>
      <c r="O70" s="44">
        <f>O69+O69*J70</f>
        <v>1218.8639950983829</v>
      </c>
      <c r="P70">
        <v>-3.1496062992126431E-3</v>
      </c>
      <c r="Q70" s="43">
        <f>SUM(L70:O70)</f>
        <v>133966.55770417006</v>
      </c>
      <c r="S70" s="44">
        <f>S69+S69*G70</f>
        <v>29472.860396553417</v>
      </c>
      <c r="T70" s="44">
        <f>T69+T69*H70</f>
        <v>120989.79155334059</v>
      </c>
      <c r="U70" s="44">
        <f>U69+U69*I70</f>
        <v>11607.716147755591</v>
      </c>
      <c r="V70" s="44">
        <f>V69+V69*J70</f>
        <v>2363.119306745737</v>
      </c>
      <c r="W70">
        <v>-3.1496062992126431E-3</v>
      </c>
      <c r="X70" s="43">
        <f t="shared" si="8"/>
        <v>164433.48740439533</v>
      </c>
      <c r="Z70" s="44">
        <f>Z69+Z69*G70</f>
        <v>61181.44647174031</v>
      </c>
      <c r="AA70" s="44">
        <f>AA69+AA69*H70</f>
        <v>4046.7379033653019</v>
      </c>
      <c r="AB70" s="44">
        <f>AB69+AB69*I70</f>
        <v>1029.9792591986059</v>
      </c>
      <c r="AC70" s="44">
        <f>AC69+AC69*J70</f>
        <v>1386.1791517313777</v>
      </c>
      <c r="AD70">
        <v>-3.1496062992126431E-3</v>
      </c>
      <c r="AE70" s="43">
        <f t="shared" si="9"/>
        <v>67644.342786035602</v>
      </c>
    </row>
    <row r="71" spans="1:31" x14ac:dyDescent="0.3">
      <c r="A71" s="41">
        <v>42830</v>
      </c>
      <c r="B71">
        <v>40.4</v>
      </c>
      <c r="C71">
        <v>204.2</v>
      </c>
      <c r="D71">
        <v>0.61</v>
      </c>
      <c r="E71">
        <v>103.92</v>
      </c>
      <c r="G71" s="5">
        <f t="shared" ref="G71:J102" si="14">(B71-B70)/B70</f>
        <v>6.3157894736842066E-2</v>
      </c>
      <c r="H71" s="5">
        <f t="shared" si="14"/>
        <v>7.0230607966456901E-2</v>
      </c>
      <c r="I71" s="5">
        <f t="shared" si="14"/>
        <v>0.15268329554043836</v>
      </c>
      <c r="J71" s="5">
        <f t="shared" si="14"/>
        <v>-1.8882175226586102E-2</v>
      </c>
      <c r="K71">
        <v>-3.1496062992126431E-3</v>
      </c>
      <c r="L71" s="44">
        <f t="shared" si="13"/>
        <v>43322.670642526631</v>
      </c>
      <c r="M71" s="44">
        <f t="shared" si="13"/>
        <v>91294.476668449017</v>
      </c>
      <c r="N71" s="44">
        <f t="shared" si="13"/>
        <v>7717.3195587013806</v>
      </c>
      <c r="O71" s="44">
        <f>O70+O70*J71</f>
        <v>1195.8491915655584</v>
      </c>
      <c r="P71">
        <v>1.4218009478673077E-2</v>
      </c>
      <c r="Q71" s="43">
        <f>SUM(L71:O71)</f>
        <v>143530.3160612426</v>
      </c>
      <c r="S71" s="44">
        <f>S70+S70*G71</f>
        <v>31334.30421107258</v>
      </c>
      <c r="T71" s="44">
        <f>T70+T70*H71</f>
        <v>129486.97817186659</v>
      </c>
      <c r="U71" s="44">
        <f>U70+U70*I71</f>
        <v>13380.020502892876</v>
      </c>
      <c r="V71" s="44">
        <f>V70+V70*J71</f>
        <v>2318.4984739144352</v>
      </c>
      <c r="W71">
        <v>1.4218009478673077E-2</v>
      </c>
      <c r="X71" s="43">
        <f t="shared" si="8"/>
        <v>176519.80135974649</v>
      </c>
      <c r="Z71" s="44">
        <f>Z70+Z70*G71</f>
        <v>65045.537827850225</v>
      </c>
      <c r="AA71" s="44">
        <f>AA70+AA70*H71</f>
        <v>4330.9427665995518</v>
      </c>
      <c r="AB71" s="44">
        <f>AB70+AB70*I71</f>
        <v>1187.2398868313485</v>
      </c>
      <c r="AC71" s="44">
        <f>AC70+AC70*J71</f>
        <v>1360.0050740929453</v>
      </c>
      <c r="AD71">
        <v>1.4218009478673077E-2</v>
      </c>
      <c r="AE71" s="43">
        <f t="shared" si="9"/>
        <v>71923.725555374069</v>
      </c>
    </row>
    <row r="72" spans="1:31" x14ac:dyDescent="0.3">
      <c r="A72" s="41">
        <v>42831</v>
      </c>
      <c r="B72">
        <v>40</v>
      </c>
      <c r="C72">
        <v>194.5</v>
      </c>
      <c r="D72">
        <v>0.62849999999999995</v>
      </c>
      <c r="E72">
        <v>100</v>
      </c>
      <c r="G72" s="5">
        <f t="shared" si="14"/>
        <v>-9.9009900990098664E-3</v>
      </c>
      <c r="H72" s="5">
        <f t="shared" si="14"/>
        <v>-4.750244857982365E-2</v>
      </c>
      <c r="I72" s="5">
        <f t="shared" si="14"/>
        <v>3.0327868852458952E-2</v>
      </c>
      <c r="J72" s="5">
        <f t="shared" si="14"/>
        <v>-3.7721324095458059E-2</v>
      </c>
      <c r="K72">
        <v>1.4218009478673077E-2</v>
      </c>
      <c r="L72" s="44">
        <f t="shared" ref="L72:N87" si="15">L71+L71*G72</f>
        <v>42893.733309432311</v>
      </c>
      <c r="M72" s="44">
        <f t="shared" si="15"/>
        <v>86957.765484884105</v>
      </c>
      <c r="N72" s="44">
        <f t="shared" si="15"/>
        <v>7951.3694141701926</v>
      </c>
      <c r="O72" s="44">
        <f>O71+O71*J72</f>
        <v>1150.7401766412224</v>
      </c>
      <c r="P72">
        <v>0.21651090342679113</v>
      </c>
      <c r="Q72" s="43">
        <f>SUM(L72:O72)</f>
        <v>138953.60838512785</v>
      </c>
      <c r="S72" s="44">
        <f>S71+S71*G72</f>
        <v>31024.063575319386</v>
      </c>
      <c r="T72" s="44">
        <f>T71+T71*H72</f>
        <v>123336.02964950075</v>
      </c>
      <c r="U72" s="44">
        <f>U71+U71*I72</f>
        <v>13785.808009947823</v>
      </c>
      <c r="V72" s="44">
        <f>V71+V71*J72</f>
        <v>2231.0416415650839</v>
      </c>
      <c r="W72">
        <v>0.21651090342679113</v>
      </c>
      <c r="X72" s="43">
        <f t="shared" ref="X72:X135" si="16">SUM(S72:V72)</f>
        <v>170376.94287633305</v>
      </c>
      <c r="Z72" s="44">
        <f>Z71+Z71*G72</f>
        <v>64401.522601831908</v>
      </c>
      <c r="AA72" s="44">
        <f>AA71+AA71*H72</f>
        <v>4125.2123805269975</v>
      </c>
      <c r="AB72" s="44">
        <f>AB71+AB71*I72</f>
        <v>1223.2463424155778</v>
      </c>
      <c r="AC72" s="44">
        <f>AC71+AC71*J72</f>
        <v>1308.7038819216179</v>
      </c>
      <c r="AD72">
        <v>0.21651090342679113</v>
      </c>
      <c r="AE72" s="43">
        <f t="shared" ref="AE72:AE135" si="17">SUM(Z72:AC72)</f>
        <v>71058.6852066961</v>
      </c>
    </row>
    <row r="73" spans="1:31" x14ac:dyDescent="0.3">
      <c r="A73" s="41">
        <v>42832</v>
      </c>
      <c r="B73">
        <v>39.19</v>
      </c>
      <c r="C73">
        <v>195</v>
      </c>
      <c r="D73">
        <v>0.64480000000000004</v>
      </c>
      <c r="E73">
        <v>98.2</v>
      </c>
      <c r="G73" s="5">
        <f t="shared" si="14"/>
        <v>-2.0250000000000056E-2</v>
      </c>
      <c r="H73" s="5">
        <f t="shared" si="14"/>
        <v>2.5706940874035988E-3</v>
      </c>
      <c r="I73" s="5">
        <f t="shared" si="14"/>
        <v>2.5934765314240403E-2</v>
      </c>
      <c r="J73" s="5">
        <f t="shared" si="14"/>
        <v>-1.7999999999999971E-2</v>
      </c>
      <c r="K73">
        <v>0.21651090342679113</v>
      </c>
      <c r="L73" s="44">
        <f t="shared" si="15"/>
        <v>42025.135209916305</v>
      </c>
      <c r="M73" s="44">
        <f t="shared" si="15"/>
        <v>87181.307298469925</v>
      </c>
      <c r="N73" s="44">
        <f t="shared" si="15"/>
        <v>8157.586313853526</v>
      </c>
      <c r="O73" s="44">
        <f>O72+O72*J73</f>
        <v>1130.0268534616805</v>
      </c>
      <c r="P73">
        <v>1.2804097311140657E-3</v>
      </c>
      <c r="Q73" s="43">
        <f>SUM(L73:O73)</f>
        <v>138494.05567570144</v>
      </c>
      <c r="S73" s="44">
        <f>S72+S72*G73</f>
        <v>30395.826287919168</v>
      </c>
      <c r="T73" s="44">
        <f>T72+T72*H73</f>
        <v>123653.08885168456</v>
      </c>
      <c r="U73" s="44">
        <f>U72+U72*I73</f>
        <v>14143.339705352995</v>
      </c>
      <c r="V73" s="44">
        <f>V72+V72*J73</f>
        <v>2190.8828920169126</v>
      </c>
      <c r="W73">
        <v>1.2804097311140657E-3</v>
      </c>
      <c r="X73" s="43">
        <f t="shared" si="16"/>
        <v>170383.13773697361</v>
      </c>
      <c r="Z73" s="44">
        <f>Z72+Z72*G73</f>
        <v>63097.391769144808</v>
      </c>
      <c r="AA73" s="44">
        <f>AA72+AA72*H73</f>
        <v>4135.8170396029027</v>
      </c>
      <c r="AB73" s="44">
        <f>AB72+AB72*I73</f>
        <v>1254.9709492276288</v>
      </c>
      <c r="AC73" s="44">
        <f>AC72+AC72*J73</f>
        <v>1285.1472120470289</v>
      </c>
      <c r="AD73">
        <v>1.2804097311140657E-3</v>
      </c>
      <c r="AE73" s="43">
        <f t="shared" si="17"/>
        <v>69773.326970022375</v>
      </c>
    </row>
    <row r="74" spans="1:31" x14ac:dyDescent="0.3">
      <c r="A74" s="41">
        <v>42835</v>
      </c>
      <c r="B74">
        <v>38.96</v>
      </c>
      <c r="C74">
        <v>188.4</v>
      </c>
      <c r="D74">
        <v>0.62360000000000004</v>
      </c>
      <c r="E74">
        <v>97.99</v>
      </c>
      <c r="G74" s="5">
        <f t="shared" si="14"/>
        <v>-5.8688440928807576E-3</v>
      </c>
      <c r="H74" s="5">
        <f t="shared" si="14"/>
        <v>-3.3846153846153818E-2</v>
      </c>
      <c r="I74" s="5">
        <f t="shared" si="14"/>
        <v>-3.2878411910669966E-2</v>
      </c>
      <c r="J74" s="5">
        <f t="shared" si="14"/>
        <v>-2.1384928716905085E-3</v>
      </c>
      <c r="K74">
        <v>1.2804097311140657E-3</v>
      </c>
      <c r="L74" s="44">
        <f t="shared" si="15"/>
        <v>41778.496243387075</v>
      </c>
      <c r="M74" s="44">
        <f t="shared" si="15"/>
        <v>84230.555359137099</v>
      </c>
      <c r="N74" s="44">
        <f t="shared" si="15"/>
        <v>7889.377830829806</v>
      </c>
      <c r="O74" s="44">
        <f>O73+O73*J74</f>
        <v>1127.6102990907339</v>
      </c>
      <c r="P74">
        <v>-1.4066496163682973E-2</v>
      </c>
      <c r="Q74" s="43">
        <f>SUM(L74:O74)</f>
        <v>135026.03973244474</v>
      </c>
      <c r="S74" s="44">
        <f>S73+S73*G74</f>
        <v>30217.437922361085</v>
      </c>
      <c r="T74" s="44">
        <f>T73+T73*H74</f>
        <v>119467.90738285832</v>
      </c>
      <c r="U74" s="44">
        <f>U73+U73*I74</f>
        <v>13678.329156727867</v>
      </c>
      <c r="V74" s="44">
        <f>V73+V73*J74</f>
        <v>2186.1977045696258</v>
      </c>
      <c r="W74">
        <v>-1.4066496163682973E-2</v>
      </c>
      <c r="X74" s="43">
        <f t="shared" si="16"/>
        <v>165549.8721665169</v>
      </c>
      <c r="Z74" s="44">
        <f>Z73+Z73*G74</f>
        <v>62727.083014184282</v>
      </c>
      <c r="AA74" s="44">
        <f>AA73+AA73*H74</f>
        <v>3995.8355398009585</v>
      </c>
      <c r="AB74" s="44">
        <f>AB73+AB73*I74</f>
        <v>1213.7094974229983</v>
      </c>
      <c r="AC74" s="44">
        <f>AC73+AC73*J74</f>
        <v>1282.3989338949934</v>
      </c>
      <c r="AD74">
        <v>-1.4066496163682973E-2</v>
      </c>
      <c r="AE74" s="43">
        <f t="shared" si="17"/>
        <v>69219.026985303222</v>
      </c>
    </row>
    <row r="75" spans="1:31" x14ac:dyDescent="0.3">
      <c r="A75" s="41">
        <v>42836</v>
      </c>
      <c r="B75">
        <v>37.18</v>
      </c>
      <c r="C75">
        <v>187.3</v>
      </c>
      <c r="D75">
        <v>0.56689999999999996</v>
      </c>
      <c r="E75">
        <v>94</v>
      </c>
      <c r="G75" s="5">
        <f t="shared" si="14"/>
        <v>-4.5687885010266965E-2</v>
      </c>
      <c r="H75" s="5">
        <f t="shared" si="14"/>
        <v>-5.8386411889596304E-3</v>
      </c>
      <c r="I75" s="5">
        <f t="shared" si="14"/>
        <v>-9.0923669018601799E-2</v>
      </c>
      <c r="J75" s="5">
        <f t="shared" si="14"/>
        <v>-4.0718440657209871E-2</v>
      </c>
      <c r="K75">
        <v>-1.4066496163682973E-2</v>
      </c>
      <c r="L75" s="44">
        <f t="shared" si="15"/>
        <v>39869.725111117339</v>
      </c>
      <c r="M75" s="44">
        <f t="shared" si="15"/>
        <v>83738.763369248292</v>
      </c>
      <c r="N75" s="44">
        <f t="shared" si="15"/>
        <v>7172.0466521767421</v>
      </c>
      <c r="O75" s="44">
        <f>O74+O74*J75</f>
        <v>1081.6957660427493</v>
      </c>
      <c r="P75">
        <v>-5.3177691309986959E-2</v>
      </c>
      <c r="Q75" s="43">
        <f>SUM(L75:O75)</f>
        <v>131862.23089858511</v>
      </c>
      <c r="S75" s="44">
        <f>S74+S74*G75</f>
        <v>28836.86709325937</v>
      </c>
      <c r="T75" s="44">
        <f>T74+T74*H75</f>
        <v>118770.37713805395</v>
      </c>
      <c r="U75" s="44">
        <f>U74+U74*I75</f>
        <v>12434.645283754051</v>
      </c>
      <c r="V75" s="44">
        <f>V74+V74*J75</f>
        <v>2097.1791430711792</v>
      </c>
      <c r="W75">
        <v>-5.3177691309986959E-2</v>
      </c>
      <c r="X75" s="43">
        <f t="shared" si="16"/>
        <v>162139.06865813854</v>
      </c>
      <c r="Z75" s="44">
        <f>Z74+Z74*G75</f>
        <v>59861.215258402757</v>
      </c>
      <c r="AA75" s="44">
        <f>AA74+AA74*H75</f>
        <v>3972.5052898339677</v>
      </c>
      <c r="AB75" s="44">
        <f>AB74+AB74*I75</f>
        <v>1103.3545767945761</v>
      </c>
      <c r="AC75" s="44">
        <f>AC74+AC74*J75</f>
        <v>1230.1816490063209</v>
      </c>
      <c r="AD75">
        <v>-5.3177691309986959E-2</v>
      </c>
      <c r="AE75" s="43">
        <f t="shared" si="17"/>
        <v>66167.256774037625</v>
      </c>
    </row>
    <row r="76" spans="1:31" x14ac:dyDescent="0.3">
      <c r="A76" s="41">
        <v>42837</v>
      </c>
      <c r="B76">
        <v>33.5</v>
      </c>
      <c r="C76">
        <v>187.7</v>
      </c>
      <c r="D76">
        <v>0.54910000000000003</v>
      </c>
      <c r="E76">
        <v>97.1</v>
      </c>
      <c r="G76" s="5">
        <f t="shared" si="14"/>
        <v>-9.8977945131791284E-2</v>
      </c>
      <c r="H76" s="5">
        <f t="shared" si="14"/>
        <v>2.1356113187398678E-3</v>
      </c>
      <c r="I76" s="5">
        <f t="shared" si="14"/>
        <v>-3.1398835773504899E-2</v>
      </c>
      <c r="J76" s="5">
        <f t="shared" si="14"/>
        <v>3.2978723404255256E-2</v>
      </c>
      <c r="K76">
        <v>-5.3177691309986959E-2</v>
      </c>
      <c r="L76" s="44">
        <f t="shared" si="15"/>
        <v>35923.501646649565</v>
      </c>
      <c r="M76" s="44">
        <f t="shared" si="15"/>
        <v>83917.596820116945</v>
      </c>
      <c r="N76" s="44">
        <f t="shared" si="15"/>
        <v>6946.8527371851287</v>
      </c>
      <c r="O76" s="44">
        <f>O75+O75*J76</f>
        <v>1117.3687115186272</v>
      </c>
      <c r="P76">
        <v>-6.3013698630136908E-2</v>
      </c>
      <c r="Q76" s="43">
        <f>SUM(L76:O76)</f>
        <v>127905.31991547026</v>
      </c>
      <c r="S76" s="44">
        <f>S75+S75*G76</f>
        <v>25982.653244329988</v>
      </c>
      <c r="T76" s="44">
        <f>T75+T75*H76</f>
        <v>119024.02449980099</v>
      </c>
      <c r="U76" s="44">
        <f>U75+U75*I76</f>
        <v>12044.21189858767</v>
      </c>
      <c r="V76" s="44">
        <f>V75+V75*J76</f>
        <v>2166.3414339596966</v>
      </c>
      <c r="W76">
        <v>-6.3013698630136908E-2</v>
      </c>
      <c r="X76" s="43">
        <f t="shared" si="16"/>
        <v>159217.23107667835</v>
      </c>
      <c r="Z76" s="44">
        <f>Z75+Z75*G76</f>
        <v>53936.275179034223</v>
      </c>
      <c r="AA76" s="44">
        <f>AA75+AA75*H76</f>
        <v>3980.989017094691</v>
      </c>
      <c r="AB76" s="44">
        <f>AB75+AB75*I76</f>
        <v>1068.7105276378581</v>
      </c>
      <c r="AC76" s="44">
        <f>AC75+AC75*J76</f>
        <v>1270.7514693458909</v>
      </c>
      <c r="AD76">
        <v>-6.3013698630136908E-2</v>
      </c>
      <c r="AE76" s="43">
        <f t="shared" si="17"/>
        <v>60256.726193112663</v>
      </c>
    </row>
    <row r="77" spans="1:31" x14ac:dyDescent="0.3">
      <c r="A77" s="41">
        <v>42838</v>
      </c>
      <c r="B77">
        <v>32.700000000000003</v>
      </c>
      <c r="C77">
        <v>194</v>
      </c>
      <c r="D77">
        <v>0.505</v>
      </c>
      <c r="E77">
        <v>95.02</v>
      </c>
      <c r="G77" s="5">
        <f t="shared" si="14"/>
        <v>-2.3880597014925287E-2</v>
      </c>
      <c r="H77" s="5">
        <f t="shared" si="14"/>
        <v>3.356419818859889E-2</v>
      </c>
      <c r="I77" s="5">
        <f t="shared" si="14"/>
        <v>-8.0313239847022447E-2</v>
      </c>
      <c r="J77" s="5">
        <f t="shared" si="14"/>
        <v>-2.142121524201852E-2</v>
      </c>
      <c r="K77">
        <v>-6.3013698630136908E-2</v>
      </c>
      <c r="L77" s="44">
        <f t="shared" si="15"/>
        <v>35065.626980460926</v>
      </c>
      <c r="M77" s="44">
        <f t="shared" si="15"/>
        <v>86734.223671298285</v>
      </c>
      <c r="N77" s="44">
        <f t="shared" si="15"/>
        <v>6388.928487121635</v>
      </c>
      <c r="O77" s="44">
        <f>O76+O76*J77</f>
        <v>1093.4333158444897</v>
      </c>
      <c r="P77">
        <v>1.0233918128654804E-2</v>
      </c>
      <c r="Q77" s="43">
        <f>SUM(L77:O77)</f>
        <v>129282.21245472535</v>
      </c>
      <c r="S77" s="44">
        <f>S76+S76*G77</f>
        <v>25362.171972823602</v>
      </c>
      <c r="T77" s="44">
        <f>T76+T76*H77</f>
        <v>123018.97044731695</v>
      </c>
      <c r="U77" s="44">
        <f>U76+U76*I77</f>
        <v>11076.902219608037</v>
      </c>
      <c r="V77" s="44">
        <f>V76+V76*J77</f>
        <v>2119.9357678151428</v>
      </c>
      <c r="W77">
        <v>1.0233918128654804E-2</v>
      </c>
      <c r="X77" s="43">
        <f t="shared" si="16"/>
        <v>161577.98040756374</v>
      </c>
      <c r="Z77" s="44">
        <f>Z76+Z76*G77</f>
        <v>52648.244726997589</v>
      </c>
      <c r="AA77" s="44">
        <f>AA76+AA76*H77</f>
        <v>4114.6077214510924</v>
      </c>
      <c r="AB77" s="44">
        <f>AB76+AB76*I77</f>
        <v>982.8789227046409</v>
      </c>
      <c r="AC77" s="44">
        <f>AC76+AC76*J77</f>
        <v>1243.5304286019214</v>
      </c>
      <c r="AD77">
        <v>1.0233918128654804E-2</v>
      </c>
      <c r="AE77" s="43">
        <f t="shared" si="17"/>
        <v>58989.261799755252</v>
      </c>
    </row>
    <row r="78" spans="1:31" x14ac:dyDescent="0.3">
      <c r="A78" s="41">
        <v>42839</v>
      </c>
      <c r="B78">
        <v>35.76</v>
      </c>
      <c r="C78">
        <v>193</v>
      </c>
      <c r="D78">
        <v>0.55679999999999996</v>
      </c>
      <c r="E78">
        <v>97.55</v>
      </c>
      <c r="G78" s="5">
        <f t="shared" si="14"/>
        <v>9.3577981651375985E-2</v>
      </c>
      <c r="H78" s="5">
        <f t="shared" si="14"/>
        <v>-5.1546391752577319E-3</v>
      </c>
      <c r="I78" s="5">
        <f t="shared" si="14"/>
        <v>0.10257425742574248</v>
      </c>
      <c r="J78" s="5">
        <f t="shared" si="14"/>
        <v>2.6625973479267536E-2</v>
      </c>
      <c r="K78">
        <v>1.0233918128654804E-2</v>
      </c>
      <c r="L78" s="44">
        <f t="shared" si="15"/>
        <v>38346.997578632494</v>
      </c>
      <c r="M78" s="44">
        <f t="shared" si="15"/>
        <v>86287.140044126645</v>
      </c>
      <c r="N78" s="44">
        <f t="shared" si="15"/>
        <v>7044.2680824343088</v>
      </c>
      <c r="O78" s="44">
        <f>O77+O77*J78</f>
        <v>1122.5470423135127</v>
      </c>
      <c r="P78">
        <v>6.5123010130246031E-2</v>
      </c>
      <c r="Q78" s="43">
        <f>SUM(L78:O78)</f>
        <v>132800.95274750696</v>
      </c>
      <c r="S78" s="44">
        <f>S77+S77*G78</f>
        <v>27735.512836335532</v>
      </c>
      <c r="T78" s="44">
        <f>T77+T77*H78</f>
        <v>122384.85204294934</v>
      </c>
      <c r="U78" s="44">
        <f>U77+U77*I78</f>
        <v>12213.107239361891</v>
      </c>
      <c r="V78" s="44">
        <f>V77+V77*J78</f>
        <v>2176.3811213467393</v>
      </c>
      <c r="W78">
        <v>6.5123010130246031E-2</v>
      </c>
      <c r="X78" s="43">
        <f t="shared" si="16"/>
        <v>164509.85323999348</v>
      </c>
      <c r="Z78" s="44">
        <f>Z77+Z77*G78</f>
        <v>57574.961206037726</v>
      </c>
      <c r="AA78" s="44">
        <f>AA77+AA77*H78</f>
        <v>4093.3984032992826</v>
      </c>
      <c r="AB78" s="44">
        <f>AB77+AB77*I78</f>
        <v>1083.6969983404831</v>
      </c>
      <c r="AC78" s="44">
        <f>AC77+AC77*J78</f>
        <v>1276.6406368145383</v>
      </c>
      <c r="AD78">
        <v>6.5123010130246031E-2</v>
      </c>
      <c r="AE78" s="43">
        <f t="shared" si="17"/>
        <v>64028.697244492032</v>
      </c>
    </row>
    <row r="79" spans="1:31" x14ac:dyDescent="0.3">
      <c r="A79" s="41">
        <v>42842</v>
      </c>
      <c r="B79">
        <v>38</v>
      </c>
      <c r="C79">
        <v>192</v>
      </c>
      <c r="D79">
        <v>0.54210000000000003</v>
      </c>
      <c r="E79">
        <v>95.33</v>
      </c>
      <c r="G79" s="5">
        <f t="shared" si="14"/>
        <v>6.2639821029082832E-2</v>
      </c>
      <c r="H79" s="5">
        <f t="shared" si="14"/>
        <v>-5.1813471502590676E-3</v>
      </c>
      <c r="I79" s="5">
        <f t="shared" si="14"/>
        <v>-2.6400862068965403E-2</v>
      </c>
      <c r="J79" s="5">
        <f t="shared" si="14"/>
        <v>-2.2757560225525362E-2</v>
      </c>
      <c r="K79">
        <v>6.5123010130246031E-2</v>
      </c>
      <c r="L79" s="44">
        <f t="shared" si="15"/>
        <v>40749.046643960704</v>
      </c>
      <c r="M79" s="44">
        <f t="shared" si="15"/>
        <v>85840.056416955005</v>
      </c>
      <c r="N79" s="44">
        <f t="shared" si="15"/>
        <v>6858.2933324131454</v>
      </c>
      <c r="O79" s="44">
        <f>O78+O78*J79</f>
        <v>1097.0006103920775</v>
      </c>
      <c r="P79">
        <v>4.6195652173913124E-2</v>
      </c>
      <c r="Q79" s="43">
        <f>SUM(L79:O79)</f>
        <v>134544.39700372095</v>
      </c>
      <c r="S79" s="44">
        <f>S78+S78*G79</f>
        <v>29472.86039655342</v>
      </c>
      <c r="T79" s="44">
        <f>T78+T78*H79</f>
        <v>121750.73363858172</v>
      </c>
      <c r="U79" s="44">
        <f>U78+U78*I79</f>
        <v>11890.670679702014</v>
      </c>
      <c r="V79" s="44">
        <f>V78+V78*J79</f>
        <v>2126.8519969039944</v>
      </c>
      <c r="W79">
        <v>4.6195652173913124E-2</v>
      </c>
      <c r="X79" s="43">
        <f t="shared" si="16"/>
        <v>165241.11671174117</v>
      </c>
      <c r="Z79" s="44">
        <f>Z78+Z78*G79</f>
        <v>61181.446471740317</v>
      </c>
      <c r="AA79" s="44">
        <f>AA78+AA78*H79</f>
        <v>4072.1890851474727</v>
      </c>
      <c r="AB79" s="44">
        <f>AB78+AB78*I79</f>
        <v>1055.0864633627441</v>
      </c>
      <c r="AC79" s="44">
        <f>AC78+AC78*J79</f>
        <v>1247.5874106358783</v>
      </c>
      <c r="AD79">
        <v>4.6195652173913124E-2</v>
      </c>
      <c r="AE79" s="43">
        <f t="shared" si="17"/>
        <v>67556.309430886424</v>
      </c>
    </row>
    <row r="80" spans="1:31" x14ac:dyDescent="0.3">
      <c r="A80" s="41">
        <v>42843</v>
      </c>
      <c r="B80">
        <v>38.28</v>
      </c>
      <c r="C80">
        <v>186</v>
      </c>
      <c r="D80">
        <v>0.57199999999999995</v>
      </c>
      <c r="E80">
        <v>97.15</v>
      </c>
      <c r="G80" s="5">
        <f t="shared" si="14"/>
        <v>7.3684210526316091E-3</v>
      </c>
      <c r="H80" s="5">
        <f t="shared" si="14"/>
        <v>-3.125E-2</v>
      </c>
      <c r="I80" s="5">
        <f t="shared" si="14"/>
        <v>5.5155875299760057E-2</v>
      </c>
      <c r="J80" s="5">
        <f t="shared" si="14"/>
        <v>1.9091576628553524E-2</v>
      </c>
      <c r="K80">
        <v>4.6195652173913124E-2</v>
      </c>
      <c r="L80" s="44">
        <f t="shared" si="15"/>
        <v>41049.30277712673</v>
      </c>
      <c r="M80" s="44">
        <f t="shared" si="15"/>
        <v>83157.554653925166</v>
      </c>
      <c r="N80" s="44">
        <f t="shared" si="15"/>
        <v>7236.5685042249006</v>
      </c>
      <c r="O80" s="44">
        <f>O79+O79*J80</f>
        <v>1117.944081606948</v>
      </c>
      <c r="P80">
        <v>-5.1948051948052685E-3</v>
      </c>
      <c r="Q80" s="43">
        <f>SUM(L80:O80)</f>
        <v>132561.37001688377</v>
      </c>
      <c r="S80" s="44">
        <f>S79+S79*G80</f>
        <v>29690.028841580657</v>
      </c>
      <c r="T80" s="44">
        <f>T79+T79*H80</f>
        <v>117946.02321237604</v>
      </c>
      <c r="U80" s="44">
        <f>U79+U79*I80</f>
        <v>12546.511028942172</v>
      </c>
      <c r="V80" s="44">
        <f>V79+V79*J80</f>
        <v>2167.456954780479</v>
      </c>
      <c r="W80">
        <v>-5.1948051948052685E-3</v>
      </c>
      <c r="X80" s="43">
        <f t="shared" si="16"/>
        <v>162350.02003767932</v>
      </c>
      <c r="Z80" s="44">
        <f>Z79+Z79*G80</f>
        <v>61632.257129953141</v>
      </c>
      <c r="AA80" s="44">
        <f>AA79+AA79*H80</f>
        <v>3944.9331762366141</v>
      </c>
      <c r="AB80" s="44">
        <f>AB79+AB79*I80</f>
        <v>1113.2806807664444</v>
      </c>
      <c r="AC80" s="44">
        <f>AC79+AC79*J80</f>
        <v>1271.405821286852</v>
      </c>
      <c r="AD80">
        <v>-5.1948051948052685E-3</v>
      </c>
      <c r="AE80" s="43">
        <f t="shared" si="17"/>
        <v>67961.876808243062</v>
      </c>
    </row>
    <row r="81" spans="1:31" x14ac:dyDescent="0.3">
      <c r="A81" s="41">
        <v>42844</v>
      </c>
      <c r="B81">
        <v>39.200000000000003</v>
      </c>
      <c r="C81">
        <v>188.5</v>
      </c>
      <c r="D81">
        <v>0.58750000000000002</v>
      </c>
      <c r="E81">
        <v>104.5</v>
      </c>
      <c r="G81" s="5">
        <f t="shared" si="14"/>
        <v>2.4033437826541319E-2</v>
      </c>
      <c r="H81" s="5">
        <f t="shared" si="14"/>
        <v>1.3440860215053764E-2</v>
      </c>
      <c r="I81" s="5">
        <f t="shared" si="14"/>
        <v>2.7097902097902221E-2</v>
      </c>
      <c r="J81" s="5">
        <f t="shared" si="14"/>
        <v>7.5656201749871269E-2</v>
      </c>
      <c r="K81">
        <v>-5.1948051948052685E-3</v>
      </c>
      <c r="L81" s="44">
        <f t="shared" si="15"/>
        <v>42035.858643243671</v>
      </c>
      <c r="M81" s="44">
        <f t="shared" si="15"/>
        <v>84275.263721854266</v>
      </c>
      <c r="N81" s="44">
        <f t="shared" si="15"/>
        <v>7432.6643290771499</v>
      </c>
      <c r="O81" s="44">
        <f>O80+O80*J81</f>
        <v>1202.5234845900777</v>
      </c>
      <c r="P81">
        <v>-9.1383812010442395E-3</v>
      </c>
      <c r="Q81" s="43">
        <f>SUM(L81:O81)</f>
        <v>134946.31017876518</v>
      </c>
      <c r="S81" s="44">
        <f>S80+S80*G81</f>
        <v>30403.582303813004</v>
      </c>
      <c r="T81" s="44">
        <f>T80+T80*H81</f>
        <v>119531.31922329507</v>
      </c>
      <c r="U81" s="44">
        <f>U80+U80*I81</f>
        <v>12886.495156474697</v>
      </c>
      <c r="V81" s="44">
        <f>V80+V80*J81</f>
        <v>2331.4385154355127</v>
      </c>
      <c r="W81">
        <v>-9.1383812010442395E-3</v>
      </c>
      <c r="X81" s="43">
        <f t="shared" si="16"/>
        <v>165152.8351990183</v>
      </c>
      <c r="Z81" s="44">
        <f>Z80+Z80*G81</f>
        <v>63113.492149795275</v>
      </c>
      <c r="AA81" s="44">
        <f>AA80+AA80*H81</f>
        <v>3997.9564716161385</v>
      </c>
      <c r="AB81" s="44">
        <f>AB80+AB80*I81</f>
        <v>1143.4482516613396</v>
      </c>
      <c r="AC81" s="44">
        <f>AC80+AC80*J81</f>
        <v>1367.5955566080909</v>
      </c>
      <c r="AD81">
        <v>-9.1383812010442395E-3</v>
      </c>
      <c r="AE81" s="43">
        <f t="shared" si="17"/>
        <v>69622.492429680846</v>
      </c>
    </row>
    <row r="82" spans="1:31" x14ac:dyDescent="0.3">
      <c r="A82" s="41">
        <v>42845</v>
      </c>
      <c r="B82">
        <v>38.15</v>
      </c>
      <c r="C82">
        <v>192</v>
      </c>
      <c r="D82">
        <v>0.59850000000000003</v>
      </c>
      <c r="E82">
        <v>105.27</v>
      </c>
      <c r="G82" s="5">
        <f t="shared" si="14"/>
        <v>-2.6785714285714392E-2</v>
      </c>
      <c r="H82" s="5">
        <f t="shared" si="14"/>
        <v>1.8567639257294429E-2</v>
      </c>
      <c r="I82" s="5">
        <f t="shared" si="14"/>
        <v>1.8723404255319164E-2</v>
      </c>
      <c r="J82" s="5">
        <f t="shared" si="14"/>
        <v>7.3684210526315406E-3</v>
      </c>
      <c r="K82">
        <v>-9.1383812010442395E-3</v>
      </c>
      <c r="L82" s="44">
        <f t="shared" si="15"/>
        <v>40909.898143871069</v>
      </c>
      <c r="M82" s="44">
        <f t="shared" si="15"/>
        <v>85840.056416955005</v>
      </c>
      <c r="N82" s="44">
        <f t="shared" si="15"/>
        <v>7571.8291080045519</v>
      </c>
      <c r="O82" s="44">
        <f>O81+O81*J82</f>
        <v>1211.3841839502152</v>
      </c>
      <c r="P82">
        <v>1.3175230566534165E-3</v>
      </c>
      <c r="Q82" s="43">
        <f>SUM(L82:O82)</f>
        <v>135533.16785278084</v>
      </c>
      <c r="S82" s="44">
        <f>S81+S81*G82</f>
        <v>29589.200634960867</v>
      </c>
      <c r="T82" s="44">
        <f>T81+T81*H82</f>
        <v>121750.73363858172</v>
      </c>
      <c r="U82" s="44">
        <f>U81+U81*I82</f>
        <v>13127.774214723586</v>
      </c>
      <c r="V82" s="44">
        <f>V81+V81*J82</f>
        <v>2348.6175360755637</v>
      </c>
      <c r="W82">
        <v>1.3175230566534165E-3</v>
      </c>
      <c r="X82" s="43">
        <f t="shared" si="16"/>
        <v>166816.32602434172</v>
      </c>
      <c r="Z82" s="44">
        <f>Z81+Z81*G82</f>
        <v>61422.952181497181</v>
      </c>
      <c r="AA82" s="44">
        <f>AA81+AA81*H82</f>
        <v>4072.1890851474727</v>
      </c>
      <c r="AB82" s="44">
        <f>AB81+AB81*I82</f>
        <v>1164.8574955222327</v>
      </c>
      <c r="AC82" s="44">
        <f>AC81+AC81*J82</f>
        <v>1377.6725764988873</v>
      </c>
      <c r="AD82">
        <v>1.3175230566534165E-3</v>
      </c>
      <c r="AE82" s="43">
        <f t="shared" si="17"/>
        <v>68037.671338665765</v>
      </c>
    </row>
    <row r="83" spans="1:31" x14ac:dyDescent="0.3">
      <c r="A83" s="41">
        <v>42846</v>
      </c>
      <c r="B83">
        <v>40.700000000000003</v>
      </c>
      <c r="C83">
        <v>194.8</v>
      </c>
      <c r="D83">
        <v>0.61319999999999997</v>
      </c>
      <c r="E83">
        <v>105.46</v>
      </c>
      <c r="G83" s="5">
        <f t="shared" si="14"/>
        <v>6.6841415465268797E-2</v>
      </c>
      <c r="H83" s="5">
        <f t="shared" si="14"/>
        <v>1.4583333333333393E-2</v>
      </c>
      <c r="I83" s="5">
        <f t="shared" si="14"/>
        <v>2.4561403508771819E-2</v>
      </c>
      <c r="J83" s="5">
        <f t="shared" si="14"/>
        <v>1.8048826826256078E-3</v>
      </c>
      <c r="K83">
        <v>1.3175230566534165E-3</v>
      </c>
      <c r="L83" s="44">
        <f t="shared" si="15"/>
        <v>43644.373642347382</v>
      </c>
      <c r="M83" s="44">
        <f t="shared" si="15"/>
        <v>87091.890573035605</v>
      </c>
      <c r="N83" s="44">
        <f t="shared" si="15"/>
        <v>7757.8038580257153</v>
      </c>
      <c r="O83" s="44">
        <f>O82+O82*J83</f>
        <v>1213.5705902858335</v>
      </c>
      <c r="P83">
        <v>-1.3157894736842105E-2</v>
      </c>
      <c r="Q83" s="43">
        <f>SUM(L83:O83)</f>
        <v>139707.63866369455</v>
      </c>
      <c r="S83" s="44">
        <f>S82+S82*G83</f>
        <v>31566.984687887481</v>
      </c>
      <c r="T83" s="44">
        <f>T82+T82*H83</f>
        <v>123526.26517081104</v>
      </c>
      <c r="U83" s="44">
        <f>U82+U82*I83</f>
        <v>13450.210774383462</v>
      </c>
      <c r="V83" s="44">
        <f>V82+V82*J83</f>
        <v>2352.8565151945372</v>
      </c>
      <c r="W83">
        <v>-1.3157894736842105E-2</v>
      </c>
      <c r="X83" s="43">
        <f t="shared" si="16"/>
        <v>170896.31714827652</v>
      </c>
      <c r="Z83" s="44">
        <f>Z82+Z82*G83</f>
        <v>65528.549247363975</v>
      </c>
      <c r="AA83" s="44">
        <f>AA82+AA82*H83</f>
        <v>4131.5751759725399</v>
      </c>
      <c r="AB83" s="44">
        <f>AB82+AB82*I83</f>
        <v>1193.4680304999717</v>
      </c>
      <c r="AC83" s="44">
        <f>AC82+AC82*J83</f>
        <v>1380.1591138745384</v>
      </c>
      <c r="AD83">
        <v>-1.3157894736842105E-2</v>
      </c>
      <c r="AE83" s="43">
        <f t="shared" si="17"/>
        <v>72233.751567711035</v>
      </c>
    </row>
    <row r="84" spans="1:31" x14ac:dyDescent="0.3">
      <c r="A84" s="41">
        <v>42849</v>
      </c>
      <c r="B84">
        <v>40.61</v>
      </c>
      <c r="C84">
        <v>199.8</v>
      </c>
      <c r="D84">
        <v>0.61370000000000002</v>
      </c>
      <c r="E84">
        <v>101.8</v>
      </c>
      <c r="G84" s="5">
        <f t="shared" si="14"/>
        <v>-2.2113022113022947E-3</v>
      </c>
      <c r="H84" s="5">
        <f t="shared" si="14"/>
        <v>2.5667351129363448E-2</v>
      </c>
      <c r="I84" s="5">
        <f t="shared" si="14"/>
        <v>8.1539465101118061E-4</v>
      </c>
      <c r="J84" s="5">
        <f t="shared" si="14"/>
        <v>-3.4705101460269269E-2</v>
      </c>
      <c r="K84">
        <v>-1.3157894736842105E-2</v>
      </c>
      <c r="L84" s="44">
        <f t="shared" si="15"/>
        <v>43547.862742401157</v>
      </c>
      <c r="M84" s="44">
        <f t="shared" si="15"/>
        <v>89327.308708893805</v>
      </c>
      <c r="N84" s="44">
        <f t="shared" si="15"/>
        <v>7764.1295297951438</v>
      </c>
      <c r="O84" s="44">
        <f>O83+O83*J84</f>
        <v>1171.4534998207648</v>
      </c>
      <c r="P84">
        <v>7.9999999999999238E-3</v>
      </c>
      <c r="Q84" s="43">
        <f>SUM(L84:O84)</f>
        <v>141810.75448091087</v>
      </c>
      <c r="S84" s="44">
        <f>S83+S83*G84</f>
        <v>31497.18054484301</v>
      </c>
      <c r="T84" s="44">
        <f>T83+T83*H84</f>
        <v>126696.8571926491</v>
      </c>
      <c r="U84" s="44">
        <f>U83+U83*I84</f>
        <v>13461.178004303867</v>
      </c>
      <c r="V84" s="44">
        <f>V83+V83*J84</f>
        <v>2271.2003911132551</v>
      </c>
      <c r="W84">
        <v>7.9999999999999238E-3</v>
      </c>
      <c r="X84" s="43">
        <f t="shared" si="16"/>
        <v>173926.41613290925</v>
      </c>
      <c r="Z84" s="44">
        <f>Z83+Z83*G84</f>
        <v>65383.645821509846</v>
      </c>
      <c r="AA84" s="44">
        <f>AA83+AA83*H84</f>
        <v>4237.6217667315887</v>
      </c>
      <c r="AB84" s="44">
        <f>AB83+AB83*I84</f>
        <v>1194.4411779481943</v>
      </c>
      <c r="AC84" s="44">
        <f>AC83+AC83*J84</f>
        <v>1332.2605517962072</v>
      </c>
      <c r="AD84">
        <v>7.9999999999999238E-3</v>
      </c>
      <c r="AE84" s="43">
        <f t="shared" si="17"/>
        <v>72147.96931798583</v>
      </c>
    </row>
    <row r="85" spans="1:31" x14ac:dyDescent="0.3">
      <c r="A85" s="41">
        <v>42850</v>
      </c>
      <c r="B85">
        <v>41.2</v>
      </c>
      <c r="C85">
        <v>203.2</v>
      </c>
      <c r="D85">
        <v>0.57999999999999996</v>
      </c>
      <c r="E85">
        <v>101.75</v>
      </c>
      <c r="G85" s="5">
        <f t="shared" si="14"/>
        <v>1.4528441270623084E-2</v>
      </c>
      <c r="H85" s="5">
        <f t="shared" si="14"/>
        <v>1.7017017017016901E-2</v>
      </c>
      <c r="I85" s="5">
        <f t="shared" si="14"/>
        <v>-5.4912823855303994E-2</v>
      </c>
      <c r="J85" s="5">
        <f t="shared" si="14"/>
        <v>-4.9115913555989352E-4</v>
      </c>
      <c r="K85">
        <v>7.9999999999999238E-3</v>
      </c>
      <c r="L85" s="44">
        <f t="shared" si="15"/>
        <v>44180.545308715286</v>
      </c>
      <c r="M85" s="44">
        <f t="shared" si="15"/>
        <v>90847.393041277377</v>
      </c>
      <c r="N85" s="44">
        <f t="shared" si="15"/>
        <v>7337.779252535739</v>
      </c>
      <c r="O85" s="44">
        <f>O84+O84*J85</f>
        <v>1170.8781297324442</v>
      </c>
      <c r="P85">
        <v>-3.9682539682539307E-3</v>
      </c>
      <c r="Q85" s="43">
        <f>SUM(L85:O85)</f>
        <v>143536.59573226087</v>
      </c>
      <c r="S85" s="44">
        <f>S84+S84*G85</f>
        <v>31954.785482578973</v>
      </c>
      <c r="T85" s="44">
        <f>T84+T84*H85</f>
        <v>128852.85976749897</v>
      </c>
      <c r="U85" s="44">
        <f>U84+U84*I85</f>
        <v>12721.986707668637</v>
      </c>
      <c r="V85" s="44">
        <f>V84+V84*J85</f>
        <v>2270.0848702924727</v>
      </c>
      <c r="W85">
        <v>-3.9682539682539307E-3</v>
      </c>
      <c r="X85" s="43">
        <f t="shared" si="16"/>
        <v>175799.71682803906</v>
      </c>
      <c r="Z85" s="44">
        <f>Z84+Z84*G85</f>
        <v>66333.568279886866</v>
      </c>
      <c r="AA85" s="44">
        <f>AA84+AA84*H85</f>
        <v>4309.7334484477415</v>
      </c>
      <c r="AB85" s="44">
        <f>AB84+AB84*I85</f>
        <v>1128.8510399380034</v>
      </c>
      <c r="AC85" s="44">
        <f>AC84+AC84*J85</f>
        <v>1331.6061998552464</v>
      </c>
      <c r="AD85">
        <v>-3.9682539682539307E-3</v>
      </c>
      <c r="AE85" s="43">
        <f t="shared" si="17"/>
        <v>73103.758968127862</v>
      </c>
    </row>
    <row r="86" spans="1:31" x14ac:dyDescent="0.3">
      <c r="A86" s="41">
        <v>42851</v>
      </c>
      <c r="B86">
        <v>41.1</v>
      </c>
      <c r="C86">
        <v>183.1</v>
      </c>
      <c r="D86">
        <v>0.58730000000000004</v>
      </c>
      <c r="E86">
        <v>95.85</v>
      </c>
      <c r="G86" s="5">
        <f t="shared" si="14"/>
        <v>-2.427184466019452E-3</v>
      </c>
      <c r="H86" s="5">
        <f t="shared" si="14"/>
        <v>-9.8917322834645646E-2</v>
      </c>
      <c r="I86" s="5">
        <f t="shared" si="14"/>
        <v>1.258620689655187E-2</v>
      </c>
      <c r="J86" s="5">
        <f t="shared" si="14"/>
        <v>-5.798525798525804E-2</v>
      </c>
      <c r="K86">
        <v>-3.9682539682539307E-3</v>
      </c>
      <c r="L86" s="44">
        <f t="shared" si="15"/>
        <v>44073.310975441702</v>
      </c>
      <c r="M86" s="44">
        <f t="shared" si="15"/>
        <v>81861.012135127399</v>
      </c>
      <c r="N86" s="44">
        <f t="shared" si="15"/>
        <v>7430.1340603693798</v>
      </c>
      <c r="O86" s="44">
        <f>O85+O85*J86</f>
        <v>1102.984459310612</v>
      </c>
      <c r="P86">
        <v>1.3280212483400868E-3</v>
      </c>
      <c r="Q86" s="43">
        <f>SUM(L86:O86)</f>
        <v>134467.44163024909</v>
      </c>
      <c r="S86" s="44">
        <f>S85+S85*G86</f>
        <v>31877.225323640672</v>
      </c>
      <c r="T86" s="44">
        <f>T85+T85*H86</f>
        <v>116107.07983970996</v>
      </c>
      <c r="U86" s="44">
        <f>U85+U85*I86</f>
        <v>12882.108264506536</v>
      </c>
      <c r="V86" s="44">
        <f>V85+V85*J86</f>
        <v>2138.4534134401329</v>
      </c>
      <c r="W86">
        <v>1.3280212483400868E-3</v>
      </c>
      <c r="X86" s="43">
        <f t="shared" si="16"/>
        <v>163004.86684129731</v>
      </c>
      <c r="Z86" s="44">
        <f>Z85+Z85*G86</f>
        <v>66172.564473382285</v>
      </c>
      <c r="AA86" s="44">
        <f>AA85+AA85*H86</f>
        <v>3883.4261535963656</v>
      </c>
      <c r="AB86" s="44">
        <f>AB85+AB85*I86</f>
        <v>1143.0589926820508</v>
      </c>
      <c r="AC86" s="44">
        <f>AC85+AC85*J86</f>
        <v>1254.3926708218708</v>
      </c>
      <c r="AD86">
        <v>1.3280212483400868E-3</v>
      </c>
      <c r="AE86" s="43">
        <f t="shared" si="17"/>
        <v>72453.442290482562</v>
      </c>
    </row>
    <row r="87" spans="1:31" x14ac:dyDescent="0.3">
      <c r="A87" s="41">
        <v>42852</v>
      </c>
      <c r="B87">
        <v>39.799999999999997</v>
      </c>
      <c r="C87">
        <v>189</v>
      </c>
      <c r="D87">
        <v>0.58850000000000002</v>
      </c>
      <c r="E87">
        <v>85.5</v>
      </c>
      <c r="G87" s="5">
        <f t="shared" si="14"/>
        <v>-3.1630170316301803E-2</v>
      </c>
      <c r="H87" s="5">
        <f t="shared" si="14"/>
        <v>3.2222829055161148E-2</v>
      </c>
      <c r="I87" s="5">
        <f t="shared" si="14"/>
        <v>2.0432487655371681E-3</v>
      </c>
      <c r="J87" s="5">
        <f t="shared" si="14"/>
        <v>-0.10798122065727694</v>
      </c>
      <c r="K87">
        <v>1.3280212483400868E-3</v>
      </c>
      <c r="L87" s="44">
        <f t="shared" si="15"/>
        <v>42679.264642885144</v>
      </c>
      <c r="M87" s="44">
        <f t="shared" si="15"/>
        <v>84498.805535440086</v>
      </c>
      <c r="N87" s="44">
        <f t="shared" si="15"/>
        <v>7445.315672616005</v>
      </c>
      <c r="O87" s="44">
        <f>O86+O86*J87</f>
        <v>983.88285102824557</v>
      </c>
      <c r="P87">
        <v>-5.3050397877984837E-3</v>
      </c>
      <c r="Q87" s="43">
        <f>SUM(L87:O87)</f>
        <v>135607.26870196947</v>
      </c>
      <c r="S87" s="44">
        <f>S86+S86*G87</f>
        <v>30868.943257442788</v>
      </c>
      <c r="T87" s="44">
        <f>T86+T86*H87</f>
        <v>119848.37842547888</v>
      </c>
      <c r="U87" s="44">
        <f>U86+U86*I87</f>
        <v>12908.429616315505</v>
      </c>
      <c r="V87" s="44">
        <f>V86+V86*J87</f>
        <v>1907.5406035381468</v>
      </c>
      <c r="W87">
        <v>-5.3050397877984837E-3</v>
      </c>
      <c r="X87" s="43">
        <f t="shared" si="16"/>
        <v>165533.29190277532</v>
      </c>
      <c r="Z87" s="44">
        <f>Z86+Z86*G87</f>
        <v>64079.514988822739</v>
      </c>
      <c r="AA87" s="44">
        <f>AA86+AA86*H87</f>
        <v>4008.5611306920432</v>
      </c>
      <c r="AB87" s="44">
        <f>AB86+AB86*I87</f>
        <v>1145.3945465577845</v>
      </c>
      <c r="AC87" s="44">
        <f>AC86+AC86*J87</f>
        <v>1118.9418190429833</v>
      </c>
      <c r="AD87">
        <v>-5.3050397877984837E-3</v>
      </c>
      <c r="AE87" s="43">
        <f t="shared" si="17"/>
        <v>70352.41248511555</v>
      </c>
    </row>
    <row r="88" spans="1:31" x14ac:dyDescent="0.3">
      <c r="A88" s="41">
        <v>42853</v>
      </c>
      <c r="B88">
        <v>39.78</v>
      </c>
      <c r="C88">
        <v>178.5</v>
      </c>
      <c r="D88">
        <v>0.58050000000000002</v>
      </c>
      <c r="E88">
        <v>78.78</v>
      </c>
      <c r="G88" s="5">
        <f t="shared" si="14"/>
        <v>-5.0251256281397044E-4</v>
      </c>
      <c r="H88" s="5">
        <f t="shared" si="14"/>
        <v>-5.5555555555555552E-2</v>
      </c>
      <c r="I88" s="5">
        <f t="shared" si="14"/>
        <v>-1.359388275276127E-2</v>
      </c>
      <c r="J88" s="5">
        <f t="shared" si="14"/>
        <v>-7.8596491228070164E-2</v>
      </c>
      <c r="K88">
        <v>-5.3050397877984837E-3</v>
      </c>
      <c r="L88" s="44">
        <f t="shared" ref="L88:N103" si="18">L87+L87*G88</f>
        <v>42657.817776230433</v>
      </c>
      <c r="M88" s="44">
        <f t="shared" si="18"/>
        <v>79804.427450137853</v>
      </c>
      <c r="N88" s="44">
        <f t="shared" si="18"/>
        <v>7344.1049243051675</v>
      </c>
      <c r="O88" s="44">
        <f>O87+O87*J88</f>
        <v>906.55311115795541</v>
      </c>
      <c r="P88">
        <v>2.6666666666667047E-3</v>
      </c>
      <c r="Q88" s="43">
        <f>SUM(L88:O88)</f>
        <v>130712.90326183141</v>
      </c>
      <c r="S88" s="44">
        <f>S87+S87*G88</f>
        <v>30853.431225655131</v>
      </c>
      <c r="T88" s="44">
        <f>T87+T87*H88</f>
        <v>113190.13517961894</v>
      </c>
      <c r="U88" s="44">
        <f>U87+U87*I88</f>
        <v>12732.953937589042</v>
      </c>
      <c r="V88" s="44">
        <f>V87+V87*J88</f>
        <v>1757.6146052249733</v>
      </c>
      <c r="W88">
        <v>2.6666666666667047E-3</v>
      </c>
      <c r="X88" s="43">
        <f t="shared" si="16"/>
        <v>158534.13494808809</v>
      </c>
      <c r="Z88" s="44">
        <f>Z87+Z87*G88</f>
        <v>64047.314227521827</v>
      </c>
      <c r="AA88" s="44">
        <f>AA87+AA87*H88</f>
        <v>3785.863290098041</v>
      </c>
      <c r="AB88" s="44">
        <f>AB87+AB87*I88</f>
        <v>1129.8241873862257</v>
      </c>
      <c r="AC88" s="44">
        <f>AC87+AC87*J88</f>
        <v>1030.9969181778506</v>
      </c>
      <c r="AD88">
        <v>2.6666666666667047E-3</v>
      </c>
      <c r="AE88" s="43">
        <f t="shared" si="17"/>
        <v>69993.998623183958</v>
      </c>
    </row>
    <row r="89" spans="1:31" x14ac:dyDescent="0.3">
      <c r="A89" s="41">
        <v>42857</v>
      </c>
      <c r="B89">
        <v>37.9</v>
      </c>
      <c r="C89">
        <v>180</v>
      </c>
      <c r="D89">
        <v>0.57979999999999998</v>
      </c>
      <c r="E89">
        <v>77.790000000000006</v>
      </c>
      <c r="G89" s="5">
        <f t="shared" si="14"/>
        <v>-4.725992961287085E-2</v>
      </c>
      <c r="H89" s="5">
        <f t="shared" si="14"/>
        <v>8.4033613445378148E-3</v>
      </c>
      <c r="I89" s="5">
        <f t="shared" si="14"/>
        <v>-1.2058570198105667E-3</v>
      </c>
      <c r="J89" s="5">
        <f t="shared" si="14"/>
        <v>-1.2566641279512502E-2</v>
      </c>
      <c r="K89">
        <v>2.6666666666667047E-3</v>
      </c>
      <c r="L89" s="44">
        <f t="shared" si="18"/>
        <v>40641.812310687113</v>
      </c>
      <c r="M89" s="44">
        <f t="shared" si="18"/>
        <v>80475.052890895313</v>
      </c>
      <c r="N89" s="44">
        <f t="shared" si="18"/>
        <v>7335.2489838279689</v>
      </c>
      <c r="O89" s="44">
        <f>O88+O88*J89</f>
        <v>895.1607834092074</v>
      </c>
      <c r="P89">
        <v>-3.989361702127622E-3</v>
      </c>
      <c r="Q89" s="43">
        <f>SUM(L89:O89)</f>
        <v>129347.27496881962</v>
      </c>
      <c r="S89" s="44">
        <f>S88+S88*G89</f>
        <v>29395.30023761512</v>
      </c>
      <c r="T89" s="44">
        <f>T88+T88*H89</f>
        <v>114141.31278617035</v>
      </c>
      <c r="U89" s="44">
        <f>U88+U88*I89</f>
        <v>12717.599815700476</v>
      </c>
      <c r="V89" s="44">
        <f>V88+V88*J89</f>
        <v>1735.527292973479</v>
      </c>
      <c r="W89">
        <v>-3.989361702127622E-3</v>
      </c>
      <c r="X89" s="43">
        <f t="shared" si="16"/>
        <v>157989.74013245941</v>
      </c>
      <c r="Z89" s="44">
        <f>Z88+Z88*G89</f>
        <v>61020.442665235722</v>
      </c>
      <c r="AA89" s="44">
        <f>AA88+AA88*H89</f>
        <v>3817.6772673257556</v>
      </c>
      <c r="AB89" s="44">
        <f>AB88+AB88*I89</f>
        <v>1128.4617809587144</v>
      </c>
      <c r="AC89" s="44">
        <f>AC88+AC88*J89</f>
        <v>1018.0407497468267</v>
      </c>
      <c r="AD89">
        <v>-3.989361702127622E-3</v>
      </c>
      <c r="AE89" s="43">
        <f t="shared" si="17"/>
        <v>66984.62246326702</v>
      </c>
    </row>
    <row r="90" spans="1:31" x14ac:dyDescent="0.3">
      <c r="A90" s="41">
        <v>42858</v>
      </c>
      <c r="B90">
        <v>39.159999999999997</v>
      </c>
      <c r="C90">
        <v>180</v>
      </c>
      <c r="D90">
        <v>0.54049999999999998</v>
      </c>
      <c r="E90">
        <v>82.4</v>
      </c>
      <c r="G90" s="5">
        <f t="shared" si="14"/>
        <v>3.324538258575193E-2</v>
      </c>
      <c r="H90" s="5">
        <f t="shared" si="14"/>
        <v>0</v>
      </c>
      <c r="I90" s="5">
        <f t="shared" si="14"/>
        <v>-6.7781993790962405E-2</v>
      </c>
      <c r="J90" s="5">
        <f t="shared" si="14"/>
        <v>5.9262115953207344E-2</v>
      </c>
      <c r="K90">
        <v>-3.989361702127622E-3</v>
      </c>
      <c r="L90" s="44">
        <f t="shared" si="18"/>
        <v>41992.964909934228</v>
      </c>
      <c r="M90" s="44">
        <f t="shared" si="18"/>
        <v>80475.052890895313</v>
      </c>
      <c r="N90" s="44">
        <f t="shared" si="18"/>
        <v>6838.0511827509781</v>
      </c>
      <c r="O90" s="44">
        <f>O89+O89*J90</f>
        <v>948.20990555236779</v>
      </c>
      <c r="P90">
        <v>2.670226969292238E-3</v>
      </c>
      <c r="Q90" s="43">
        <f>SUM(L90:O90)</f>
        <v>130254.2788891329</v>
      </c>
      <c r="S90" s="44">
        <f>S89+S89*G90</f>
        <v>30372.558240237679</v>
      </c>
      <c r="T90" s="44">
        <f>T89+T89*H90</f>
        <v>114141.31278617035</v>
      </c>
      <c r="U90" s="44">
        <f>U89+U89*I90</f>
        <v>11855.575543956722</v>
      </c>
      <c r="V90" s="44">
        <f>V89+V89*J90</f>
        <v>1838.3783126496294</v>
      </c>
      <c r="W90">
        <v>2.670226969292238E-3</v>
      </c>
      <c r="X90" s="43">
        <f t="shared" si="16"/>
        <v>158207.8248830144</v>
      </c>
      <c r="Z90" s="44">
        <f>Z89+Z89*G90</f>
        <v>63049.090627193422</v>
      </c>
      <c r="AA90" s="44">
        <f>AA89+AA89*H90</f>
        <v>3817.6772673257556</v>
      </c>
      <c r="AB90" s="44">
        <f>AB89+AB89*I90</f>
        <v>1051.9723915284324</v>
      </c>
      <c r="AC90" s="44">
        <f>AC89+AC89*J90</f>
        <v>1078.3719987034133</v>
      </c>
      <c r="AD90">
        <v>2.670226969292238E-3</v>
      </c>
      <c r="AE90" s="43">
        <f t="shared" si="17"/>
        <v>68997.112284751012</v>
      </c>
    </row>
    <row r="91" spans="1:31" x14ac:dyDescent="0.3">
      <c r="A91" s="41">
        <v>42859</v>
      </c>
      <c r="B91">
        <v>37.049999999999997</v>
      </c>
      <c r="C91">
        <v>182.1</v>
      </c>
      <c r="D91">
        <v>0.54179999999999995</v>
      </c>
      <c r="E91">
        <v>83.2</v>
      </c>
      <c r="G91" s="5">
        <f t="shared" si="14"/>
        <v>-5.3881511746680273E-2</v>
      </c>
      <c r="H91" s="5">
        <f t="shared" si="14"/>
        <v>1.1666666666666634E-2</v>
      </c>
      <c r="I91" s="5">
        <f t="shared" si="14"/>
        <v>2.4051803885290803E-3</v>
      </c>
      <c r="J91" s="5">
        <f t="shared" si="14"/>
        <v>9.7087378640776344E-3</v>
      </c>
      <c r="K91">
        <v>2.670226969292238E-3</v>
      </c>
      <c r="L91" s="44">
        <f t="shared" si="18"/>
        <v>39730.320477861671</v>
      </c>
      <c r="M91" s="44">
        <f t="shared" si="18"/>
        <v>81413.928507955759</v>
      </c>
      <c r="N91" s="44">
        <f t="shared" si="18"/>
        <v>6854.4979293514889</v>
      </c>
      <c r="O91" s="44">
        <f>O90+O90*J91</f>
        <v>957.41582696549756</v>
      </c>
      <c r="P91">
        <v>-9.3209054593873329E-3</v>
      </c>
      <c r="Q91" s="43">
        <f>SUM(L91:O91)</f>
        <v>128956.16274213442</v>
      </c>
      <c r="S91" s="44">
        <f>S90+S90*G91</f>
        <v>28736.038886639581</v>
      </c>
      <c r="T91" s="44">
        <f>T90+T90*H91</f>
        <v>115472.96143534234</v>
      </c>
      <c r="U91" s="44">
        <f>U90+U90*I91</f>
        <v>11884.090341749772</v>
      </c>
      <c r="V91" s="44">
        <f>V90+V90*J91</f>
        <v>1856.2266457821499</v>
      </c>
      <c r="W91">
        <v>-9.3209054593873329E-3</v>
      </c>
      <c r="X91" s="43">
        <f t="shared" si="16"/>
        <v>157949.31730951383</v>
      </c>
      <c r="Z91" s="44">
        <f>Z90+Z90*G91</f>
        <v>59651.91030994679</v>
      </c>
      <c r="AA91" s="44">
        <f>AA90+AA90*H91</f>
        <v>3862.2168354445557</v>
      </c>
      <c r="AB91" s="44">
        <f>AB90+AB90*I91</f>
        <v>1054.5025748938106</v>
      </c>
      <c r="AC91" s="44">
        <f>AC90+AC90*J91</f>
        <v>1088.8416297587862</v>
      </c>
      <c r="AD91">
        <v>-9.3209054593873329E-3</v>
      </c>
      <c r="AE91" s="43">
        <f t="shared" si="17"/>
        <v>65657.471350043939</v>
      </c>
    </row>
    <row r="92" spans="1:31" x14ac:dyDescent="0.3">
      <c r="A92" s="41">
        <v>42860</v>
      </c>
      <c r="B92">
        <v>38.07</v>
      </c>
      <c r="C92">
        <v>180</v>
      </c>
      <c r="D92">
        <v>0.52</v>
      </c>
      <c r="E92">
        <v>81.489999999999995</v>
      </c>
      <c r="G92" s="5">
        <f t="shared" si="14"/>
        <v>2.7530364372469723E-2</v>
      </c>
      <c r="H92" s="5">
        <f t="shared" si="14"/>
        <v>-1.1532125205930777E-2</v>
      </c>
      <c r="I92" s="5">
        <f t="shared" si="14"/>
        <v>-4.0236249538574999E-2</v>
      </c>
      <c r="J92" s="5">
        <f t="shared" si="14"/>
        <v>-2.0552884615384709E-2</v>
      </c>
      <c r="K92">
        <v>-9.3209054593873329E-3</v>
      </c>
      <c r="L92" s="44">
        <f t="shared" si="18"/>
        <v>40824.110677252196</v>
      </c>
      <c r="M92" s="44">
        <f t="shared" si="18"/>
        <v>80475.052890895313</v>
      </c>
      <c r="N92" s="44">
        <f t="shared" si="18"/>
        <v>6578.6986402044568</v>
      </c>
      <c r="O92" s="44">
        <f>O91+O91*J92</f>
        <v>937.73816994493257</v>
      </c>
      <c r="P92">
        <v>-1.0752688172043163E-2</v>
      </c>
      <c r="Q92" s="43">
        <f>SUM(L92:O92)</f>
        <v>128815.60037829691</v>
      </c>
      <c r="S92" s="44">
        <f>S91+S91*G92</f>
        <v>29527.152507810228</v>
      </c>
      <c r="T92" s="44">
        <f>T91+T91*H92</f>
        <v>114141.31278617035</v>
      </c>
      <c r="U92" s="44">
        <f>U91+U91*I92</f>
        <v>11405.919117220159</v>
      </c>
      <c r="V92" s="44">
        <f>V91+V91*J92</f>
        <v>1818.0758337113868</v>
      </c>
      <c r="W92">
        <v>-1.0752688172043163E-2</v>
      </c>
      <c r="X92" s="43">
        <f t="shared" si="16"/>
        <v>156892.46024491213</v>
      </c>
      <c r="Z92" s="44">
        <f>Z91+Z91*G92</f>
        <v>61294.149136293512</v>
      </c>
      <c r="AA92" s="44">
        <f>AA91+AA91*H92</f>
        <v>3817.6772673257556</v>
      </c>
      <c r="AB92" s="44">
        <f>AB91+AB91*I92</f>
        <v>1012.0733461513133</v>
      </c>
      <c r="AC92" s="44">
        <f>AC91+AC91*J92</f>
        <v>1066.4627933779263</v>
      </c>
      <c r="AD92">
        <v>-1.0752688172043163E-2</v>
      </c>
      <c r="AE92" s="43">
        <f t="shared" si="17"/>
        <v>67190.362543148512</v>
      </c>
    </row>
    <row r="93" spans="1:31" x14ac:dyDescent="0.3">
      <c r="A93" s="41">
        <v>42865</v>
      </c>
      <c r="B93">
        <v>39.549999999999997</v>
      </c>
      <c r="C93">
        <v>180.3</v>
      </c>
      <c r="D93">
        <v>0.53590000000000004</v>
      </c>
      <c r="E93">
        <v>69.989999999999995</v>
      </c>
      <c r="G93" s="5">
        <f t="shared" si="14"/>
        <v>3.887575518781184E-2</v>
      </c>
      <c r="H93" s="5">
        <f t="shared" si="14"/>
        <v>1.6666666666667299E-3</v>
      </c>
      <c r="I93" s="5">
        <f t="shared" si="14"/>
        <v>3.0576923076923123E-2</v>
      </c>
      <c r="J93" s="5">
        <f t="shared" si="14"/>
        <v>-0.1411216100134986</v>
      </c>
      <c r="K93">
        <v>-1.0752688172043163E-2</v>
      </c>
      <c r="L93" s="44">
        <f t="shared" si="18"/>
        <v>42411.178809701189</v>
      </c>
      <c r="M93" s="44">
        <f t="shared" si="18"/>
        <v>80609.177979046814</v>
      </c>
      <c r="N93" s="44">
        <f t="shared" si="18"/>
        <v>6779.8550024722472</v>
      </c>
      <c r="O93" s="44">
        <f>O92+O92*J93</f>
        <v>805.40304963119195</v>
      </c>
      <c r="P93">
        <v>-1.4945652173912968E-2</v>
      </c>
      <c r="Q93" s="43">
        <f>SUM(L93:O93)</f>
        <v>130605.61484085144</v>
      </c>
      <c r="S93" s="44">
        <f>S92+S92*G93</f>
        <v>30675.042860097041</v>
      </c>
      <c r="T93" s="44">
        <f>T92+T92*H93</f>
        <v>114331.54830748064</v>
      </c>
      <c r="U93" s="44">
        <f>U92+U92*I93</f>
        <v>11754.677028689006</v>
      </c>
      <c r="V93" s="44">
        <f>V92+V92*J93</f>
        <v>1561.5060449314021</v>
      </c>
      <c r="W93">
        <v>-1.4945652173912968E-2</v>
      </c>
      <c r="X93" s="43">
        <f t="shared" si="16"/>
        <v>158322.77424119809</v>
      </c>
      <c r="Z93" s="44">
        <f>Z92+Z92*G93</f>
        <v>63677.005472561286</v>
      </c>
      <c r="AA93" s="44">
        <f>AA92+AA92*H93</f>
        <v>3824.0400627712988</v>
      </c>
      <c r="AB93" s="44">
        <f>AB92+AB92*I93</f>
        <v>1043.0194350047861</v>
      </c>
      <c r="AC93" s="44">
        <f>AC92+AC92*J93</f>
        <v>915.96184695694024</v>
      </c>
      <c r="AD93">
        <v>-1.4945652173912968E-2</v>
      </c>
      <c r="AE93" s="43">
        <f t="shared" si="17"/>
        <v>69460.026817294303</v>
      </c>
    </row>
    <row r="94" spans="1:31" x14ac:dyDescent="0.3">
      <c r="A94" s="41">
        <v>42866</v>
      </c>
      <c r="B94">
        <v>39.130000000000003</v>
      </c>
      <c r="C94">
        <v>151.19999999999999</v>
      </c>
      <c r="D94">
        <v>0.51539999999999997</v>
      </c>
      <c r="E94">
        <v>70.44</v>
      </c>
      <c r="G94" s="5">
        <f t="shared" si="14"/>
        <v>-1.0619469026548537E-2</v>
      </c>
      <c r="H94" s="5">
        <f t="shared" si="14"/>
        <v>-0.16139767054908497</v>
      </c>
      <c r="I94" s="5">
        <f t="shared" si="14"/>
        <v>-3.8253405486098284E-2</v>
      </c>
      <c r="J94" s="5">
        <f t="shared" si="14"/>
        <v>6.4294899271324889E-3</v>
      </c>
      <c r="K94">
        <v>-1.4945652173912968E-2</v>
      </c>
      <c r="L94" s="44">
        <f t="shared" si="18"/>
        <v>41960.794609952158</v>
      </c>
      <c r="M94" s="44">
        <f t="shared" si="18"/>
        <v>67599.044428352063</v>
      </c>
      <c r="N94" s="44">
        <f t="shared" si="18"/>
        <v>6520.5024599257249</v>
      </c>
      <c r="O94" s="44">
        <f>O93+O93*J94</f>
        <v>810.58138042607743</v>
      </c>
      <c r="P94">
        <v>-8.2758620689654394E-3</v>
      </c>
      <c r="Q94" s="43">
        <f>SUM(L94:O94)</f>
        <v>116890.92287865604</v>
      </c>
      <c r="S94" s="44">
        <f>S93+S93*G94</f>
        <v>30349.290192556193</v>
      </c>
      <c r="T94" s="44">
        <f>T93+T93*H94</f>
        <v>95878.702740383087</v>
      </c>
      <c r="U94" s="44">
        <f>U93+U93*I94</f>
        <v>11305.020601952441</v>
      </c>
      <c r="V94" s="44">
        <f>V93+V93*J94</f>
        <v>1571.5457323184451</v>
      </c>
      <c r="W94">
        <v>-8.2758620689654394E-3</v>
      </c>
      <c r="X94" s="43">
        <f t="shared" si="16"/>
        <v>139104.55926721016</v>
      </c>
      <c r="Z94" s="44">
        <f>Z93+Z93*G94</f>
        <v>63000.789485242058</v>
      </c>
      <c r="AA94" s="44">
        <f>AA93+AA93*H94</f>
        <v>3206.8489045536344</v>
      </c>
      <c r="AB94" s="44">
        <f>AB93+AB93*I94</f>
        <v>1003.1203896276669</v>
      </c>
      <c r="AC94" s="44">
        <f>AC93+AC93*J94</f>
        <v>921.85101442558755</v>
      </c>
      <c r="AD94">
        <v>-8.2758620689654394E-3</v>
      </c>
      <c r="AE94" s="43">
        <f t="shared" si="17"/>
        <v>68132.609793848955</v>
      </c>
    </row>
    <row r="95" spans="1:31" x14ac:dyDescent="0.3">
      <c r="A95" s="41">
        <v>42867</v>
      </c>
      <c r="B95">
        <v>39.35</v>
      </c>
      <c r="C95">
        <v>172.8</v>
      </c>
      <c r="D95">
        <v>0.53490000000000004</v>
      </c>
      <c r="E95">
        <v>68.22</v>
      </c>
      <c r="G95" s="5">
        <f t="shared" si="14"/>
        <v>5.6222846920521048E-3</v>
      </c>
      <c r="H95" s="5">
        <f t="shared" si="14"/>
        <v>0.14285714285714302</v>
      </c>
      <c r="I95" s="5">
        <f t="shared" si="14"/>
        <v>3.7834691501746363E-2</v>
      </c>
      <c r="J95" s="5">
        <f t="shared" si="14"/>
        <v>-3.1516183986371363E-2</v>
      </c>
      <c r="K95">
        <v>-8.2758620689654394E-3</v>
      </c>
      <c r="L95" s="44">
        <f t="shared" si="18"/>
        <v>42196.710143154036</v>
      </c>
      <c r="M95" s="44">
        <f t="shared" si="18"/>
        <v>77256.050775259515</v>
      </c>
      <c r="N95" s="44">
        <f t="shared" si="18"/>
        <v>6767.2036589333929</v>
      </c>
      <c r="O95" s="44">
        <f>O94+O94*J95</f>
        <v>785.03494850464233</v>
      </c>
      <c r="P95">
        <v>0</v>
      </c>
      <c r="Q95" s="43">
        <f>SUM(L95:O95)</f>
        <v>127004.99952585158</v>
      </c>
      <c r="S95" s="44">
        <f>S94+S94*G95</f>
        <v>30519.922542220447</v>
      </c>
      <c r="T95" s="44">
        <f>T94+T94*H95</f>
        <v>109575.66027472354</v>
      </c>
      <c r="U95" s="44">
        <f>U94+U94*I95</f>
        <v>11732.742568848198</v>
      </c>
      <c r="V95" s="44">
        <f>V94+V94*J95</f>
        <v>1522.0166078757002</v>
      </c>
      <c r="W95">
        <v>0</v>
      </c>
      <c r="X95" s="43">
        <f t="shared" si="16"/>
        <v>153350.34199366788</v>
      </c>
      <c r="Z95" s="44">
        <f>Z94+Z94*G95</f>
        <v>63354.997859552132</v>
      </c>
      <c r="AA95" s="44">
        <f>AA94+AA94*H95</f>
        <v>3664.9701766327253</v>
      </c>
      <c r="AB95" s="44">
        <f>AB94+AB94*I95</f>
        <v>1041.0731401083412</v>
      </c>
      <c r="AC95" s="44">
        <f>AC94+AC94*J95</f>
        <v>892.79778824692767</v>
      </c>
      <c r="AD95">
        <v>0</v>
      </c>
      <c r="AE95" s="43">
        <f t="shared" si="17"/>
        <v>68953.838964540133</v>
      </c>
    </row>
    <row r="96" spans="1:31" x14ac:dyDescent="0.3">
      <c r="A96" s="41">
        <v>42870</v>
      </c>
      <c r="B96">
        <v>40.520000000000003</v>
      </c>
      <c r="C96">
        <v>165</v>
      </c>
      <c r="D96">
        <v>0.53739999999999999</v>
      </c>
      <c r="E96">
        <v>80.72</v>
      </c>
      <c r="G96" s="5">
        <f t="shared" si="14"/>
        <v>2.9733163913595977E-2</v>
      </c>
      <c r="H96" s="5">
        <f t="shared" si="14"/>
        <v>-4.5138888888888951E-2</v>
      </c>
      <c r="I96" s="5">
        <f t="shared" si="14"/>
        <v>4.6737707982799524E-3</v>
      </c>
      <c r="J96" s="5">
        <f t="shared" si="14"/>
        <v>0.18323072412782176</v>
      </c>
      <c r="K96">
        <v>0</v>
      </c>
      <c r="L96" s="44">
        <f t="shared" si="18"/>
        <v>43451.351842454933</v>
      </c>
      <c r="M96" s="44">
        <f t="shared" si="18"/>
        <v>73768.798483320716</v>
      </c>
      <c r="N96" s="44">
        <f t="shared" si="18"/>
        <v>6798.832017780529</v>
      </c>
      <c r="O96" s="44">
        <f>O95+O95*J96</f>
        <v>928.87747058479522</v>
      </c>
      <c r="P96">
        <v>1.3908205841445661E-3</v>
      </c>
      <c r="Q96" s="43">
        <f>SUM(L96:O96)</f>
        <v>124947.85981414096</v>
      </c>
      <c r="S96" s="44">
        <f>S95+S95*G96</f>
        <v>31427.376401798541</v>
      </c>
      <c r="T96" s="44">
        <f>T95+T95*H96</f>
        <v>104629.53672065615</v>
      </c>
      <c r="U96" s="44">
        <f>U95+U95*I96</f>
        <v>11787.578718450217</v>
      </c>
      <c r="V96" s="44">
        <f>V95+V95*J96</f>
        <v>1800.8968130713356</v>
      </c>
      <c r="W96">
        <v>1.3908205841445661E-3</v>
      </c>
      <c r="X96" s="43">
        <f t="shared" si="16"/>
        <v>149645.38865397623</v>
      </c>
      <c r="Z96" s="44">
        <f>Z95+Z95*G96</f>
        <v>65238.742395655718</v>
      </c>
      <c r="AA96" s="44">
        <f>AA95+AA95*H96</f>
        <v>3499.5374950486089</v>
      </c>
      <c r="AB96" s="44">
        <f>AB95+AB95*I96</f>
        <v>1045.9388773494532</v>
      </c>
      <c r="AC96" s="44">
        <f>AC95+AC95*J96</f>
        <v>1056.3857734871299</v>
      </c>
      <c r="AD96">
        <v>1.3908205841445661E-3</v>
      </c>
      <c r="AE96" s="43">
        <f t="shared" si="17"/>
        <v>70840.604541540917</v>
      </c>
    </row>
    <row r="97" spans="1:31" x14ac:dyDescent="0.3">
      <c r="A97" s="41">
        <v>42871</v>
      </c>
      <c r="B97">
        <v>39.869999999999997</v>
      </c>
      <c r="C97">
        <v>181.5</v>
      </c>
      <c r="D97">
        <v>0.53600000000000003</v>
      </c>
      <c r="E97">
        <v>81.900000000000006</v>
      </c>
      <c r="G97" s="5">
        <f t="shared" si="14"/>
        <v>-1.6041461006910306E-2</v>
      </c>
      <c r="H97" s="5">
        <f t="shared" si="14"/>
        <v>0.1</v>
      </c>
      <c r="I97" s="5">
        <f t="shared" si="14"/>
        <v>-2.6051358392258223E-3</v>
      </c>
      <c r="J97" s="5">
        <f t="shared" si="14"/>
        <v>1.4618434093161631E-2</v>
      </c>
      <c r="K97">
        <v>1.3908205841445661E-3</v>
      </c>
      <c r="L97" s="44">
        <f t="shared" si="18"/>
        <v>42754.32867617665</v>
      </c>
      <c r="M97" s="44">
        <f t="shared" si="18"/>
        <v>81145.678331652787</v>
      </c>
      <c r="N97" s="44">
        <f t="shared" si="18"/>
        <v>6781.1201368261327</v>
      </c>
      <c r="O97" s="44">
        <f>O96+O96*J97</f>
        <v>942.45620466916171</v>
      </c>
      <c r="P97">
        <v>-2.7777777777777776E-2</v>
      </c>
      <c r="Q97" s="43">
        <f>SUM(L97:O97)</f>
        <v>131623.58334932473</v>
      </c>
      <c r="S97" s="44">
        <f>S96+S96*G97</f>
        <v>30923.235368699596</v>
      </c>
      <c r="T97" s="44">
        <f>T96+T96*H97</f>
        <v>115092.49039272177</v>
      </c>
      <c r="U97" s="44">
        <f>U96+U96*I97</f>
        <v>11756.870474673087</v>
      </c>
      <c r="V97" s="44">
        <f>V96+V96*J97</f>
        <v>1827.2231044418038</v>
      </c>
      <c r="W97">
        <v>-2.7777777777777776E-2</v>
      </c>
      <c r="X97" s="43">
        <f t="shared" si="16"/>
        <v>159599.81934053625</v>
      </c>
      <c r="Z97" s="44">
        <f>Z96+Z96*G97</f>
        <v>64192.217653375941</v>
      </c>
      <c r="AA97" s="44">
        <f>AA96+AA96*H97</f>
        <v>3849.4912445534696</v>
      </c>
      <c r="AB97" s="44">
        <f>AB96+AB96*I97</f>
        <v>1043.2140644944304</v>
      </c>
      <c r="AC97" s="44">
        <f>AC96+AC96*J97</f>
        <v>1071.828479293805</v>
      </c>
      <c r="AD97">
        <v>-2.7777777777777776E-2</v>
      </c>
      <c r="AE97" s="43">
        <f t="shared" si="17"/>
        <v>70156.751441717643</v>
      </c>
    </row>
    <row r="98" spans="1:31" x14ac:dyDescent="0.3">
      <c r="A98" s="41">
        <v>42872</v>
      </c>
      <c r="B98">
        <v>39</v>
      </c>
      <c r="C98">
        <v>182.9</v>
      </c>
      <c r="D98">
        <v>0.52059999999999995</v>
      </c>
      <c r="E98">
        <v>85.4</v>
      </c>
      <c r="G98" s="5">
        <f t="shared" si="14"/>
        <v>-2.1820917983446136E-2</v>
      </c>
      <c r="H98" s="5">
        <f t="shared" si="14"/>
        <v>7.7134986225895633E-3</v>
      </c>
      <c r="I98" s="5">
        <f t="shared" si="14"/>
        <v>-2.8731343283582237E-2</v>
      </c>
      <c r="J98" s="5">
        <f t="shared" si="14"/>
        <v>4.2735042735042729E-2</v>
      </c>
      <c r="K98">
        <v>-2.7777777777777776E-2</v>
      </c>
      <c r="L98" s="44">
        <f t="shared" si="18"/>
        <v>41821.389976696497</v>
      </c>
      <c r="M98" s="44">
        <f t="shared" si="18"/>
        <v>81771.59540969308</v>
      </c>
      <c r="N98" s="44">
        <f t="shared" si="18"/>
        <v>6586.2894463277689</v>
      </c>
      <c r="O98" s="44">
        <f>O97+O97*J98</f>
        <v>982.73211085160449</v>
      </c>
      <c r="P98">
        <v>1.2857142857142938E-2</v>
      </c>
      <c r="Q98" s="43">
        <f>SUM(L98:O98)</f>
        <v>131162.00694356894</v>
      </c>
      <c r="S98" s="44">
        <f>S97+S97*G98</f>
        <v>30248.461985936403</v>
      </c>
      <c r="T98" s="44">
        <f>T97+T97*H98</f>
        <v>115980.25615883643</v>
      </c>
      <c r="U98" s="44">
        <f>U97+U97*I98</f>
        <v>11419.079793124642</v>
      </c>
      <c r="V98" s="44">
        <f>V97+V97*J98</f>
        <v>1905.3095618965817</v>
      </c>
      <c r="W98">
        <v>1.2857142857142938E-2</v>
      </c>
      <c r="X98" s="43">
        <f t="shared" si="16"/>
        <v>159553.10749979404</v>
      </c>
      <c r="Z98" s="44">
        <f>Z97+Z97*G98</f>
        <v>62791.484536786098</v>
      </c>
      <c r="AA98" s="44">
        <f>AA97+AA97*H98</f>
        <v>3879.1842899660032</v>
      </c>
      <c r="AB98" s="44">
        <f>AB97+AB97*I98</f>
        <v>1013.2411230891798</v>
      </c>
      <c r="AC98" s="44">
        <f>AC97+AC97*J98</f>
        <v>1117.6331151610616</v>
      </c>
      <c r="AD98">
        <v>1.2857142857142938E-2</v>
      </c>
      <c r="AE98" s="43">
        <f t="shared" si="17"/>
        <v>68801.543065002334</v>
      </c>
    </row>
    <row r="99" spans="1:31" x14ac:dyDescent="0.3">
      <c r="A99" s="41">
        <v>42873</v>
      </c>
      <c r="B99">
        <v>39.04</v>
      </c>
      <c r="C99">
        <v>193.2</v>
      </c>
      <c r="D99">
        <v>0.53280000000000005</v>
      </c>
      <c r="E99">
        <v>80.900000000000006</v>
      </c>
      <c r="G99" s="5">
        <f t="shared" si="14"/>
        <v>1.0256410256410037E-3</v>
      </c>
      <c r="H99" s="5">
        <f t="shared" si="14"/>
        <v>5.6314926189174316E-2</v>
      </c>
      <c r="I99" s="5">
        <f t="shared" si="14"/>
        <v>2.343449865539781E-2</v>
      </c>
      <c r="J99" s="5">
        <f t="shared" si="14"/>
        <v>-5.2693208430913345E-2</v>
      </c>
      <c r="K99">
        <v>1.2857142857142938E-2</v>
      </c>
      <c r="L99" s="44">
        <f t="shared" si="18"/>
        <v>41864.283710005926</v>
      </c>
      <c r="M99" s="44">
        <f t="shared" si="18"/>
        <v>86376.556769560964</v>
      </c>
      <c r="N99" s="44">
        <f t="shared" si="18"/>
        <v>6740.6358375017981</v>
      </c>
      <c r="O99" s="44">
        <f>O98+O98*J99</f>
        <v>930.94880290274943</v>
      </c>
      <c r="P99">
        <v>-8.4626234132582304E-3</v>
      </c>
      <c r="Q99" s="43">
        <f>SUM(L99:O99)</f>
        <v>135912.42511997142</v>
      </c>
      <c r="S99" s="44">
        <f>S98+S98*G99</f>
        <v>30279.486049511721</v>
      </c>
      <c r="T99" s="44">
        <f>T98+T98*H99</f>
        <v>122511.67572382283</v>
      </c>
      <c r="U99" s="44">
        <f>U98+U98*I99</f>
        <v>11686.680203182501</v>
      </c>
      <c r="V99" s="44">
        <f>V98+V98*J99</f>
        <v>1804.9126880261529</v>
      </c>
      <c r="W99">
        <v>-8.4626234132582304E-3</v>
      </c>
      <c r="X99" s="43">
        <f t="shared" si="16"/>
        <v>166282.7546645432</v>
      </c>
      <c r="Z99" s="44">
        <f>Z98+Z98*G99</f>
        <v>62855.886059387929</v>
      </c>
      <c r="AA99" s="44">
        <f>AA98+AA98*H99</f>
        <v>4097.6402669296431</v>
      </c>
      <c r="AB99" s="44">
        <f>AB98+AB98*I99</f>
        <v>1036.9859208258069</v>
      </c>
      <c r="AC99" s="44">
        <f>AC98+AC98*J99</f>
        <v>1058.7414404745889</v>
      </c>
      <c r="AD99">
        <v>-8.4626234132582304E-3</v>
      </c>
      <c r="AE99" s="43">
        <f t="shared" si="17"/>
        <v>69049.25368761798</v>
      </c>
    </row>
    <row r="100" spans="1:31" x14ac:dyDescent="0.3">
      <c r="A100" s="41">
        <v>42874</v>
      </c>
      <c r="B100">
        <v>34.85</v>
      </c>
      <c r="C100">
        <v>182.7</v>
      </c>
      <c r="D100">
        <v>0.55059999999999998</v>
      </c>
      <c r="E100">
        <v>80.8</v>
      </c>
      <c r="G100" s="5">
        <f t="shared" si="14"/>
        <v>-0.10732581967213109</v>
      </c>
      <c r="H100" s="5">
        <f t="shared" si="14"/>
        <v>-5.4347826086956527E-2</v>
      </c>
      <c r="I100" s="5">
        <f t="shared" si="14"/>
        <v>3.3408408408408266E-2</v>
      </c>
      <c r="J100" s="5">
        <f t="shared" si="14"/>
        <v>-1.2360939431397839E-3</v>
      </c>
      <c r="K100">
        <v>-8.4626234132582304E-3</v>
      </c>
      <c r="L100" s="44">
        <f t="shared" si="18"/>
        <v>37371.165145842897</v>
      </c>
      <c r="M100" s="44">
        <f t="shared" si="18"/>
        <v>81682.178684258732</v>
      </c>
      <c r="N100" s="44">
        <f t="shared" si="18"/>
        <v>6965.8297524934114</v>
      </c>
      <c r="O100" s="44">
        <f>O99+O99*J100</f>
        <v>929.79806272610813</v>
      </c>
      <c r="P100">
        <v>-7.1123755334281651E-3</v>
      </c>
      <c r="Q100" s="43">
        <f>SUM(L100:O100)</f>
        <v>126948.97164532116</v>
      </c>
      <c r="S100" s="44">
        <f>S99+S99*G100</f>
        <v>27029.715389997018</v>
      </c>
      <c r="T100" s="44">
        <f>T99+T99*H100</f>
        <v>115853.4324779629</v>
      </c>
      <c r="U100" s="44">
        <f>U99+U99*I100</f>
        <v>12077.113588348882</v>
      </c>
      <c r="V100" s="44">
        <f>V99+V99*J100</f>
        <v>1802.6816463845876</v>
      </c>
      <c r="W100">
        <v>-7.1123755334281651E-3</v>
      </c>
      <c r="X100" s="43">
        <f t="shared" si="16"/>
        <v>156762.94310269339</v>
      </c>
      <c r="Z100" s="44">
        <f>Z99+Z99*G100</f>
        <v>56109.826566846044</v>
      </c>
      <c r="AA100" s="44">
        <f>AA99+AA99*H100</f>
        <v>3874.9424263356409</v>
      </c>
      <c r="AB100" s="44">
        <f>AB99+AB99*I100</f>
        <v>1071.6299699825249</v>
      </c>
      <c r="AC100" s="44">
        <f>AC99+AC99*J100</f>
        <v>1057.4327365926672</v>
      </c>
      <c r="AD100">
        <v>-7.1123755334281651E-3</v>
      </c>
      <c r="AE100" s="43">
        <f t="shared" si="17"/>
        <v>62113.831699756876</v>
      </c>
    </row>
    <row r="101" spans="1:31" x14ac:dyDescent="0.3">
      <c r="A101" s="41">
        <v>42877</v>
      </c>
      <c r="B101">
        <v>35.549999999999997</v>
      </c>
      <c r="C101">
        <v>198.3</v>
      </c>
      <c r="D101">
        <v>0.5655</v>
      </c>
      <c r="E101">
        <v>80.03</v>
      </c>
      <c r="G101" s="5">
        <f t="shared" si="14"/>
        <v>2.0086083213773191E-2</v>
      </c>
      <c r="H101" s="5">
        <f t="shared" si="14"/>
        <v>8.5385878489326897E-2</v>
      </c>
      <c r="I101" s="5">
        <f t="shared" si="14"/>
        <v>2.7061387577188567E-2</v>
      </c>
      <c r="J101" s="5">
        <f t="shared" si="14"/>
        <v>-9.5297029702969809E-3</v>
      </c>
      <c r="K101">
        <v>-7.1123755334281651E-3</v>
      </c>
      <c r="L101" s="44">
        <f t="shared" si="18"/>
        <v>38121.80547875796</v>
      </c>
      <c r="M101" s="44">
        <f t="shared" si="18"/>
        <v>88656.68326813633</v>
      </c>
      <c r="N101" s="44">
        <f t="shared" si="18"/>
        <v>7154.3347712223467</v>
      </c>
      <c r="O101" s="44">
        <f>O100+O100*J101</f>
        <v>920.93736336597078</v>
      </c>
      <c r="P101">
        <v>2.8653295128940235E-3</v>
      </c>
      <c r="Q101" s="43">
        <f>SUM(L101:O101)</f>
        <v>134853.76088148262</v>
      </c>
      <c r="S101" s="44">
        <f>S100+S100*G101</f>
        <v>27572.636502565103</v>
      </c>
      <c r="T101" s="44">
        <f>T100+T100*H101</f>
        <v>125745.67958609767</v>
      </c>
      <c r="U101" s="44">
        <f>U100+U100*I101</f>
        <v>12403.937039976921</v>
      </c>
      <c r="V101" s="44">
        <f>V100+V100*J101</f>
        <v>1785.5026257445365</v>
      </c>
      <c r="W101">
        <v>2.8653295128940235E-3</v>
      </c>
      <c r="X101" s="43">
        <f t="shared" si="16"/>
        <v>167507.75575438421</v>
      </c>
      <c r="Z101" s="44">
        <f>Z100+Z100*G101</f>
        <v>57236.853212378097</v>
      </c>
      <c r="AA101" s="44">
        <f>AA100+AA100*H101</f>
        <v>4205.8077895038732</v>
      </c>
      <c r="AB101" s="44">
        <f>AB100+AB100*I101</f>
        <v>1100.629763939553</v>
      </c>
      <c r="AC101" s="44">
        <f>AC100+AC100*J101</f>
        <v>1047.3557167018707</v>
      </c>
      <c r="AD101">
        <v>2.8653295128940235E-3</v>
      </c>
      <c r="AE101" s="43">
        <f t="shared" si="17"/>
        <v>63590.6464825234</v>
      </c>
    </row>
    <row r="102" spans="1:31" x14ac:dyDescent="0.3">
      <c r="A102" s="41">
        <v>42878</v>
      </c>
      <c r="B102">
        <v>36.53</v>
      </c>
      <c r="C102">
        <v>181</v>
      </c>
      <c r="D102">
        <v>0.61499999999999999</v>
      </c>
      <c r="E102">
        <v>78.599999999999994</v>
      </c>
      <c r="G102" s="5">
        <f t="shared" si="14"/>
        <v>2.7566807313642871E-2</v>
      </c>
      <c r="H102" s="5">
        <f t="shared" si="14"/>
        <v>-8.7241553202218908E-2</v>
      </c>
      <c r="I102" s="5">
        <f t="shared" si="14"/>
        <v>8.7533156498673714E-2</v>
      </c>
      <c r="J102" s="5">
        <f t="shared" si="14"/>
        <v>-1.7868299387729686E-2</v>
      </c>
      <c r="K102">
        <v>2.8653295128940235E-3</v>
      </c>
      <c r="L102" s="44">
        <f t="shared" si="18"/>
        <v>39172.701944839057</v>
      </c>
      <c r="M102" s="44">
        <f t="shared" si="18"/>
        <v>80922.136518066938</v>
      </c>
      <c r="N102" s="44">
        <f t="shared" si="18"/>
        <v>7780.5762763956554</v>
      </c>
      <c r="O102" s="44">
        <f>O101+O101*J102</f>
        <v>904.4817788400012</v>
      </c>
      <c r="P102">
        <v>-7.1428571428571426E-3</v>
      </c>
      <c r="Q102" s="43">
        <f>SUM(L102:O102)</f>
        <v>128779.89651814164</v>
      </c>
      <c r="S102" s="44">
        <f>S101+S101*G102</f>
        <v>28332.726060160432</v>
      </c>
      <c r="T102" s="44">
        <f>T101+T101*H102</f>
        <v>114775.43119053796</v>
      </c>
      <c r="U102" s="44">
        <f>U101+U101*I102</f>
        <v>13489.692802096917</v>
      </c>
      <c r="V102" s="44">
        <f>V101+V101*J102</f>
        <v>1753.5987302701558</v>
      </c>
      <c r="W102">
        <v>-7.1428571428571426E-3</v>
      </c>
      <c r="X102" s="43">
        <f t="shared" si="16"/>
        <v>158351.44878306548</v>
      </c>
      <c r="Z102" s="44">
        <f>Z101+Z101*G102</f>
        <v>58814.690516122988</v>
      </c>
      <c r="AA102" s="44">
        <f>AA101+AA101*H102</f>
        <v>3838.8865854775645</v>
      </c>
      <c r="AB102" s="44">
        <f>AB101+AB101*I102</f>
        <v>1196.9713613135721</v>
      </c>
      <c r="AC102" s="44">
        <f>AC101+AC101*J102</f>
        <v>1028.6412511903916</v>
      </c>
      <c r="AD102">
        <v>-7.1428571428571426E-3</v>
      </c>
      <c r="AE102" s="43">
        <f t="shared" si="17"/>
        <v>64879.189714104519</v>
      </c>
    </row>
    <row r="103" spans="1:31" x14ac:dyDescent="0.3">
      <c r="A103" s="41">
        <v>42879</v>
      </c>
      <c r="B103">
        <v>35.33</v>
      </c>
      <c r="C103">
        <v>190</v>
      </c>
      <c r="D103">
        <v>0.62239999999999995</v>
      </c>
      <c r="E103">
        <v>89.5</v>
      </c>
      <c r="G103" s="5">
        <f t="shared" ref="G103:J134" si="19">(B103-B102)/B102</f>
        <v>-3.2849712565015135E-2</v>
      </c>
      <c r="H103" s="5">
        <f t="shared" si="19"/>
        <v>4.9723756906077346E-2</v>
      </c>
      <c r="I103" s="5">
        <f t="shared" si="19"/>
        <v>1.203252032520319E-2</v>
      </c>
      <c r="J103" s="5">
        <f t="shared" si="19"/>
        <v>0.13867684478371509</v>
      </c>
      <c r="K103">
        <v>-7.1428571428571426E-3</v>
      </c>
      <c r="L103" s="44">
        <f t="shared" si="18"/>
        <v>37885.889945556082</v>
      </c>
      <c r="M103" s="44">
        <f t="shared" si="18"/>
        <v>84945.889162611697</v>
      </c>
      <c r="N103" s="44">
        <f t="shared" si="18"/>
        <v>7874.1962185831799</v>
      </c>
      <c r="O103" s="44">
        <f>O102+O102*J103</f>
        <v>1029.9124580938947</v>
      </c>
      <c r="P103">
        <v>-2.8776978417266595E-3</v>
      </c>
      <c r="Q103" s="43">
        <f>SUM(L103:O103)</f>
        <v>131735.88778484485</v>
      </c>
      <c r="S103" s="44">
        <f>S102+S102*G103</f>
        <v>27402.004152900849</v>
      </c>
      <c r="T103" s="44">
        <f>T102+T102*H103</f>
        <v>120482.49682984648</v>
      </c>
      <c r="U103" s="44">
        <f>U102+U102*I103</f>
        <v>13652.007804918896</v>
      </c>
      <c r="V103" s="44">
        <f>V102+V102*J103</f>
        <v>1996.7822692007501</v>
      </c>
      <c r="W103">
        <v>-2.8776978417266595E-3</v>
      </c>
      <c r="X103" s="43">
        <f t="shared" si="16"/>
        <v>163533.29105686696</v>
      </c>
      <c r="Z103" s="44">
        <f>Z102+Z102*G103</f>
        <v>56882.644838068023</v>
      </c>
      <c r="AA103" s="44">
        <f>AA102+AA102*H103</f>
        <v>4029.7704488438521</v>
      </c>
      <c r="AB103" s="44">
        <f>AB102+AB102*I103</f>
        <v>1211.3739435472637</v>
      </c>
      <c r="AC103" s="44">
        <f>AC102+AC102*J103</f>
        <v>1171.2899743198479</v>
      </c>
      <c r="AD103">
        <v>-2.8776978417266595E-3</v>
      </c>
      <c r="AE103" s="43">
        <f t="shared" si="17"/>
        <v>63295.079204778995</v>
      </c>
    </row>
    <row r="104" spans="1:31" x14ac:dyDescent="0.3">
      <c r="A104" s="41">
        <v>42880</v>
      </c>
      <c r="B104">
        <v>38.799999999999997</v>
      </c>
      <c r="C104">
        <v>192.6</v>
      </c>
      <c r="D104">
        <v>0.58240000000000003</v>
      </c>
      <c r="E104">
        <v>82.26</v>
      </c>
      <c r="G104" s="5">
        <f t="shared" si="19"/>
        <v>9.8216812906877976E-2</v>
      </c>
      <c r="H104" s="5">
        <f t="shared" si="19"/>
        <v>1.3684210526315759E-2</v>
      </c>
      <c r="I104" s="5">
        <f t="shared" si="19"/>
        <v>-6.426735218508986E-2</v>
      </c>
      <c r="J104" s="5">
        <f t="shared" si="19"/>
        <v>-8.0893854748603292E-2</v>
      </c>
      <c r="K104">
        <v>-2.8776978417266595E-3</v>
      </c>
      <c r="L104" s="44">
        <f t="shared" ref="L104:N119" si="20">L103+L103*G104</f>
        <v>41606.921310149337</v>
      </c>
      <c r="M104" s="44">
        <f t="shared" si="20"/>
        <v>86108.306593257963</v>
      </c>
      <c r="N104" s="44">
        <f t="shared" si="20"/>
        <v>7368.1424770289923</v>
      </c>
      <c r="O104" s="44">
        <f>O103+O103*J104</f>
        <v>946.59886930507014</v>
      </c>
      <c r="P104">
        <v>2.8860028860029272E-3</v>
      </c>
      <c r="Q104" s="43">
        <f>SUM(L104:O104)</f>
        <v>136029.96924974138</v>
      </c>
      <c r="S104" s="44">
        <f>S103+S103*G104</f>
        <v>30093.341668059806</v>
      </c>
      <c r="T104" s="44">
        <f>T103+T103*H104</f>
        <v>122131.20468120227</v>
      </c>
      <c r="U104" s="44">
        <f>U103+U103*I104</f>
        <v>12774.629411286578</v>
      </c>
      <c r="V104" s="44">
        <f>V103+V103*J104</f>
        <v>1835.2548543514381</v>
      </c>
      <c r="W104">
        <v>2.8860028860029272E-3</v>
      </c>
      <c r="X104" s="43">
        <f t="shared" si="16"/>
        <v>166834.43061490011</v>
      </c>
      <c r="Z104" s="44">
        <f>Z103+Z103*G104</f>
        <v>62469.476923776936</v>
      </c>
      <c r="AA104" s="44">
        <f>AA103+AA103*H104</f>
        <v>4084.9146760385574</v>
      </c>
      <c r="AB104" s="44">
        <f>AB103+AB103*I104</f>
        <v>1133.5221476894706</v>
      </c>
      <c r="AC104" s="44">
        <f>AC103+AC103*J104</f>
        <v>1076.5398132687228</v>
      </c>
      <c r="AD104">
        <v>2.8860028860029272E-3</v>
      </c>
      <c r="AE104" s="43">
        <f t="shared" si="17"/>
        <v>68764.453560773691</v>
      </c>
    </row>
    <row r="105" spans="1:31" x14ac:dyDescent="0.3">
      <c r="A105" s="41">
        <v>42881</v>
      </c>
      <c r="B105">
        <v>43.31</v>
      </c>
      <c r="C105">
        <v>220.5</v>
      </c>
      <c r="D105">
        <v>0.61780000000000002</v>
      </c>
      <c r="E105">
        <v>80.62</v>
      </c>
      <c r="G105" s="5">
        <f t="shared" si="19"/>
        <v>0.116237113402062</v>
      </c>
      <c r="H105" s="5">
        <f t="shared" si="19"/>
        <v>0.14485981308411219</v>
      </c>
      <c r="I105" s="5">
        <f t="shared" si="19"/>
        <v>6.0782967032967004E-2</v>
      </c>
      <c r="J105" s="5">
        <f t="shared" si="19"/>
        <v>-1.993678580111841E-2</v>
      </c>
      <c r="K105">
        <v>2.8860028860029272E-3</v>
      </c>
      <c r="L105" s="44">
        <f t="shared" si="20"/>
        <v>46443.189740787835</v>
      </c>
      <c r="M105" s="44">
        <f t="shared" si="20"/>
        <v>98581.93979134674</v>
      </c>
      <c r="N105" s="44">
        <f t="shared" si="20"/>
        <v>7816.0000383044498</v>
      </c>
      <c r="O105" s="44">
        <f>O104+O104*J105</f>
        <v>927.72673040815403</v>
      </c>
      <c r="P105">
        <v>-5.7553956834533191E-3</v>
      </c>
      <c r="Q105" s="43">
        <f>SUM(L105:O105)</f>
        <v>153768.85630084717</v>
      </c>
      <c r="S105" s="44">
        <f>S104+S104*G105</f>
        <v>33591.304836177071</v>
      </c>
      <c r="T105" s="44">
        <f>T104+T104*H105</f>
        <v>139823.1081630587</v>
      </c>
      <c r="U105" s="44">
        <f>U104+U104*I105</f>
        <v>13551.10928965118</v>
      </c>
      <c r="V105" s="44">
        <f>V104+V104*J105</f>
        <v>1798.6657714297708</v>
      </c>
      <c r="W105">
        <v>-5.7553956834533191E-3</v>
      </c>
      <c r="X105" s="43">
        <f t="shared" si="16"/>
        <v>188764.18806031672</v>
      </c>
      <c r="Z105" s="44">
        <f>Z104+Z104*G105</f>
        <v>69730.748597133497</v>
      </c>
      <c r="AA105" s="44">
        <f>AA104+AA104*H105</f>
        <v>4676.6546524740497</v>
      </c>
      <c r="AB105" s="44">
        <f>AB104+AB104*I105</f>
        <v>1202.4209870236175</v>
      </c>
      <c r="AC105" s="44">
        <f>AC104+AC104*J105</f>
        <v>1055.0770696052082</v>
      </c>
      <c r="AD105">
        <v>-5.7553956834533191E-3</v>
      </c>
      <c r="AE105" s="43">
        <f t="shared" si="17"/>
        <v>76664.901306236381</v>
      </c>
    </row>
    <row r="106" spans="1:31" x14ac:dyDescent="0.3">
      <c r="A106" s="41">
        <v>42884</v>
      </c>
      <c r="B106">
        <v>48.9</v>
      </c>
      <c r="C106">
        <v>223.4</v>
      </c>
      <c r="D106">
        <v>0.64100000000000001</v>
      </c>
      <c r="E106">
        <v>80</v>
      </c>
      <c r="G106" s="5">
        <f t="shared" si="19"/>
        <v>0.12906949896097888</v>
      </c>
      <c r="H106" s="5">
        <f t="shared" si="19"/>
        <v>1.315192743764175E-2</v>
      </c>
      <c r="I106" s="5">
        <f t="shared" si="19"/>
        <v>3.7552606021366133E-2</v>
      </c>
      <c r="J106" s="5">
        <f t="shared" si="19"/>
        <v>-7.6903994046142957E-3</v>
      </c>
      <c r="K106">
        <v>-5.7553956834533191E-3</v>
      </c>
      <c r="L106" s="44">
        <f t="shared" si="20"/>
        <v>52437.588970780998</v>
      </c>
      <c r="M106" s="44">
        <f t="shared" si="20"/>
        <v>99878.482310144507</v>
      </c>
      <c r="N106" s="44">
        <f t="shared" si="20"/>
        <v>8109.5112084058792</v>
      </c>
      <c r="O106" s="44">
        <f>O105+O105*J106</f>
        <v>920.59214131297836</v>
      </c>
      <c r="P106">
        <v>0</v>
      </c>
      <c r="Q106" s="43">
        <f>SUM(L106:O106)</f>
        <v>161346.17463064438</v>
      </c>
      <c r="S106" s="44">
        <f>S105+S105*G106</f>
        <v>37926.917720827951</v>
      </c>
      <c r="T106" s="44">
        <f>T105+T105*H106</f>
        <v>141662.05153572478</v>
      </c>
      <c r="U106" s="44">
        <f>U105+U105*I106</f>
        <v>14059.988757957926</v>
      </c>
      <c r="V106" s="44">
        <f>V105+V105*J106</f>
        <v>1784.8333132520672</v>
      </c>
      <c r="W106">
        <v>0</v>
      </c>
      <c r="X106" s="43">
        <f t="shared" si="16"/>
        <v>195433.79132776274</v>
      </c>
      <c r="Z106" s="44">
        <f>Z105+Z105*G106</f>
        <v>78730.861380739501</v>
      </c>
      <c r="AA106" s="44">
        <f>AA105+AA105*H106</f>
        <v>4738.1616751142983</v>
      </c>
      <c r="AB106" s="44">
        <f>AB105+AB105*I106</f>
        <v>1247.5750286211376</v>
      </c>
      <c r="AC106" s="44">
        <f>AC105+AC105*J106</f>
        <v>1046.963105537294</v>
      </c>
      <c r="AD106">
        <v>0</v>
      </c>
      <c r="AE106" s="43">
        <f t="shared" si="17"/>
        <v>85763.561190012231</v>
      </c>
    </row>
    <row r="107" spans="1:31" x14ac:dyDescent="0.3">
      <c r="A107" s="41">
        <v>42885</v>
      </c>
      <c r="B107">
        <v>48.26</v>
      </c>
      <c r="C107">
        <v>220.9</v>
      </c>
      <c r="D107">
        <v>0.67100000000000004</v>
      </c>
      <c r="E107">
        <v>79.400000000000006</v>
      </c>
      <c r="G107" s="5">
        <f t="shared" si="19"/>
        <v>-1.3087934560327211E-2</v>
      </c>
      <c r="H107" s="5">
        <f t="shared" si="19"/>
        <v>-1.1190689346463742E-2</v>
      </c>
      <c r="I107" s="5">
        <f t="shared" si="19"/>
        <v>4.6801872074883039E-2</v>
      </c>
      <c r="J107" s="5">
        <f t="shared" si="19"/>
        <v>-7.4999999999999286E-3</v>
      </c>
      <c r="K107">
        <v>0</v>
      </c>
      <c r="L107" s="44">
        <f t="shared" si="20"/>
        <v>51751.289237830082</v>
      </c>
      <c r="M107" s="44">
        <f t="shared" si="20"/>
        <v>98760.773242215408</v>
      </c>
      <c r="N107" s="44">
        <f t="shared" si="20"/>
        <v>8489.0515145715217</v>
      </c>
      <c r="O107" s="44">
        <f>O106+O106*J107</f>
        <v>913.68770025313108</v>
      </c>
      <c r="P107">
        <v>0</v>
      </c>
      <c r="Q107" s="43">
        <f>SUM(L107:O107)</f>
        <v>159914.80169487014</v>
      </c>
      <c r="S107" s="44">
        <f>S106+S106*G107</f>
        <v>37430.532703622841</v>
      </c>
      <c r="T107" s="44">
        <f>T106+T106*H107</f>
        <v>140076.75552480575</v>
      </c>
      <c r="U107" s="44">
        <f>U106+U106*I107</f>
        <v>14718.022553182167</v>
      </c>
      <c r="V107" s="44">
        <f>V106+V106*J107</f>
        <v>1771.4470634026768</v>
      </c>
      <c r="W107">
        <v>0</v>
      </c>
      <c r="X107" s="43">
        <f t="shared" si="16"/>
        <v>193996.75784501343</v>
      </c>
      <c r="Z107" s="44">
        <f>Z106+Z106*G107</f>
        <v>77700.437019110192</v>
      </c>
      <c r="AA107" s="44">
        <f>AA106+AA106*H107</f>
        <v>4685.1383797347735</v>
      </c>
      <c r="AB107" s="44">
        <f>AB106+AB106*I107</f>
        <v>1305.9638755144827</v>
      </c>
      <c r="AC107" s="44">
        <f>AC106+AC106*J107</f>
        <v>1039.1108822457645</v>
      </c>
      <c r="AD107">
        <v>0</v>
      </c>
      <c r="AE107" s="43">
        <f t="shared" si="17"/>
        <v>84730.650156605203</v>
      </c>
    </row>
    <row r="108" spans="1:31" x14ac:dyDescent="0.3">
      <c r="A108" s="41">
        <v>42886</v>
      </c>
      <c r="B108">
        <v>49</v>
      </c>
      <c r="C108">
        <v>222.5</v>
      </c>
      <c r="D108">
        <v>0.65100000000000002</v>
      </c>
      <c r="E108">
        <v>83.2</v>
      </c>
      <c r="G108" s="5">
        <f t="shared" si="19"/>
        <v>1.5333609614587691E-2</v>
      </c>
      <c r="H108" s="5">
        <f t="shared" si="19"/>
        <v>7.2430964237211147E-3</v>
      </c>
      <c r="I108" s="5">
        <f t="shared" si="19"/>
        <v>-2.980625931445606E-2</v>
      </c>
      <c r="J108" s="5">
        <f t="shared" si="19"/>
        <v>4.7858942065491142E-2</v>
      </c>
      <c r="K108">
        <v>0</v>
      </c>
      <c r="L108" s="44">
        <f t="shared" si="20"/>
        <v>52544.823304054582</v>
      </c>
      <c r="M108" s="44">
        <f t="shared" si="20"/>
        <v>99476.107045690034</v>
      </c>
      <c r="N108" s="44">
        <f t="shared" si="20"/>
        <v>8236.0246437944261</v>
      </c>
      <c r="O108" s="44">
        <f>O107+O107*J108</f>
        <v>957.41582696549756</v>
      </c>
      <c r="P108">
        <v>3.6179450072358905E-2</v>
      </c>
      <c r="Q108" s="43">
        <f>SUM(L108:O108)</f>
        <v>161214.37082050456</v>
      </c>
      <c r="S108" s="44">
        <f>S107+S107*G108</f>
        <v>38004.477879766251</v>
      </c>
      <c r="T108" s="44">
        <f>T107+T107*H108</f>
        <v>141091.34497179394</v>
      </c>
      <c r="U108" s="44">
        <f>U107+U107*I108</f>
        <v>14279.333356366007</v>
      </c>
      <c r="V108" s="44">
        <f>V107+V107*J108</f>
        <v>1856.2266457821499</v>
      </c>
      <c r="W108">
        <v>3.6179450072358905E-2</v>
      </c>
      <c r="X108" s="43">
        <f t="shared" si="16"/>
        <v>195231.38285370835</v>
      </c>
      <c r="Z108" s="44">
        <f>Z107+Z107*G108</f>
        <v>78891.865187244082</v>
      </c>
      <c r="AA108" s="44">
        <f>AA107+AA107*H108</f>
        <v>4719.0732887776694</v>
      </c>
      <c r="AB108" s="44">
        <f>AB107+AB107*I108</f>
        <v>1267.0379775855861</v>
      </c>
      <c r="AC108" s="44">
        <f>AC107+AC107*J108</f>
        <v>1088.841629758786</v>
      </c>
      <c r="AD108">
        <v>3.6179450072358905E-2</v>
      </c>
      <c r="AE108" s="43">
        <f t="shared" si="17"/>
        <v>85966.818083366117</v>
      </c>
    </row>
    <row r="109" spans="1:31" x14ac:dyDescent="0.3">
      <c r="A109" s="41">
        <v>42887</v>
      </c>
      <c r="B109">
        <v>51.94</v>
      </c>
      <c r="C109">
        <v>240</v>
      </c>
      <c r="D109">
        <v>0.64300000000000002</v>
      </c>
      <c r="E109">
        <v>83.6</v>
      </c>
      <c r="G109" s="5">
        <f t="shared" si="19"/>
        <v>5.9999999999999956E-2</v>
      </c>
      <c r="H109" s="5">
        <f t="shared" si="19"/>
        <v>7.8651685393258425E-2</v>
      </c>
      <c r="I109" s="5">
        <f t="shared" si="19"/>
        <v>-1.228878648233488E-2</v>
      </c>
      <c r="J109" s="5">
        <f t="shared" si="19"/>
        <v>4.8076923076922047E-3</v>
      </c>
      <c r="K109">
        <v>3.6179450072358905E-2</v>
      </c>
      <c r="L109" s="44">
        <f t="shared" si="20"/>
        <v>55697.512702297856</v>
      </c>
      <c r="M109" s="44">
        <f t="shared" si="20"/>
        <v>107300.07052119375</v>
      </c>
      <c r="N109" s="44">
        <f t="shared" si="20"/>
        <v>8134.8138954835886</v>
      </c>
      <c r="O109" s="44">
        <f>O108+O108*J109</f>
        <v>962.01878767206233</v>
      </c>
      <c r="P109">
        <v>-2.5139664804469237E-2</v>
      </c>
      <c r="Q109" s="43">
        <f>SUM(L109:O109)</f>
        <v>172094.41590664728</v>
      </c>
      <c r="S109" s="44">
        <f>S108+S108*G109</f>
        <v>40284.746552552228</v>
      </c>
      <c r="T109" s="44">
        <f>T108+T108*H109</f>
        <v>152188.41704822716</v>
      </c>
      <c r="U109" s="44">
        <f>U108+U108*I109</f>
        <v>14103.857677639542</v>
      </c>
      <c r="V109" s="44">
        <f>V108+V108*J109</f>
        <v>1865.15081234841</v>
      </c>
      <c r="W109">
        <v>-2.5139664804469237E-2</v>
      </c>
      <c r="X109" s="43">
        <f t="shared" si="16"/>
        <v>208442.17209076733</v>
      </c>
      <c r="Z109" s="44">
        <f>Z108+Z108*G109</f>
        <v>83625.377098478726</v>
      </c>
      <c r="AA109" s="44">
        <f>AA108+AA108*H109</f>
        <v>5090.2363564343395</v>
      </c>
      <c r="AB109" s="44">
        <f>AB108+AB108*I109</f>
        <v>1251.4676184140274</v>
      </c>
      <c r="AC109" s="44">
        <f>AC108+AC108*J109</f>
        <v>1094.0764452864723</v>
      </c>
      <c r="AD109">
        <v>-2.5139664804469237E-2</v>
      </c>
      <c r="AE109" s="43">
        <f t="shared" si="17"/>
        <v>91061.15751861356</v>
      </c>
    </row>
    <row r="110" spans="1:31" x14ac:dyDescent="0.3">
      <c r="A110" s="41">
        <v>42888</v>
      </c>
      <c r="B110">
        <v>53.39</v>
      </c>
      <c r="C110">
        <v>220.1</v>
      </c>
      <c r="D110">
        <v>0.5655</v>
      </c>
      <c r="E110">
        <v>85.13</v>
      </c>
      <c r="G110" s="5">
        <f t="shared" si="19"/>
        <v>2.7916827108201828E-2</v>
      </c>
      <c r="H110" s="5">
        <f t="shared" si="19"/>
        <v>-8.2916666666666694E-2</v>
      </c>
      <c r="I110" s="5">
        <f t="shared" si="19"/>
        <v>-0.12052877138413688</v>
      </c>
      <c r="J110" s="5">
        <f t="shared" si="19"/>
        <v>1.8301435406698579E-2</v>
      </c>
      <c r="K110">
        <v>-2.5139664804469237E-2</v>
      </c>
      <c r="L110" s="44">
        <f t="shared" si="20"/>
        <v>57252.410534764778</v>
      </c>
      <c r="M110" s="44">
        <f t="shared" si="20"/>
        <v>98403.106340478087</v>
      </c>
      <c r="N110" s="44">
        <f t="shared" si="20"/>
        <v>7154.3347712223476</v>
      </c>
      <c r="O110" s="44">
        <f>O109+O109*J110</f>
        <v>979.62511237467311</v>
      </c>
      <c r="P110">
        <v>2.0057306590257961E-2</v>
      </c>
      <c r="Q110" s="43">
        <f>SUM(L110:O110)</f>
        <v>163789.47675883988</v>
      </c>
      <c r="S110" s="44">
        <f>S109+S109*G110</f>
        <v>41409.368857157555</v>
      </c>
      <c r="T110" s="44">
        <f>T109+T109*H110</f>
        <v>139569.46080131165</v>
      </c>
      <c r="U110" s="44">
        <f>U109+U109*I110</f>
        <v>12403.937039976921</v>
      </c>
      <c r="V110" s="44">
        <f>V109+V109*J110</f>
        <v>1899.2857494643558</v>
      </c>
      <c r="W110">
        <v>2.0057306590257961E-2</v>
      </c>
      <c r="X110" s="43">
        <f t="shared" si="16"/>
        <v>195282.05244791048</v>
      </c>
      <c r="Z110" s="44">
        <f>Z109+Z109*G110</f>
        <v>85959.932292795143</v>
      </c>
      <c r="AA110" s="44">
        <f>AA109+AA109*H110</f>
        <v>4668.1709252133251</v>
      </c>
      <c r="AB110" s="44">
        <f>AB109+AB109*I110</f>
        <v>1100.6297639395527</v>
      </c>
      <c r="AC110" s="44">
        <f>AC109+AC109*J110</f>
        <v>1114.0996146798732</v>
      </c>
      <c r="AD110">
        <v>2.0057306590257961E-2</v>
      </c>
      <c r="AE110" s="43">
        <f t="shared" si="17"/>
        <v>92842.832596627894</v>
      </c>
    </row>
    <row r="111" spans="1:31" x14ac:dyDescent="0.3">
      <c r="A111" s="41">
        <v>42891</v>
      </c>
      <c r="B111">
        <v>57.86</v>
      </c>
      <c r="C111">
        <v>225.1</v>
      </c>
      <c r="D111">
        <v>0.59799999999999998</v>
      </c>
      <c r="E111">
        <v>90.8</v>
      </c>
      <c r="G111" s="5">
        <f t="shared" si="19"/>
        <v>8.3723543734781775E-2</v>
      </c>
      <c r="H111" s="5">
        <f t="shared" si="19"/>
        <v>2.271694684234439E-2</v>
      </c>
      <c r="I111" s="5">
        <f t="shared" si="19"/>
        <v>5.7471264367816043E-2</v>
      </c>
      <c r="J111" s="5">
        <f t="shared" si="19"/>
        <v>6.6604017385175643E-2</v>
      </c>
      <c r="K111">
        <v>2.0057306590257961E-2</v>
      </c>
      <c r="L111" s="44">
        <f t="shared" si="20"/>
        <v>62045.78523209384</v>
      </c>
      <c r="M111" s="44">
        <f t="shared" si="20"/>
        <v>100638.52447633629</v>
      </c>
      <c r="N111" s="44">
        <f t="shared" si="20"/>
        <v>7565.5034362351262</v>
      </c>
      <c r="O111" s="44">
        <f>O110+O110*J111</f>
        <v>1044.8720803902304</v>
      </c>
      <c r="P111">
        <v>-9.831460674157343E-3</v>
      </c>
      <c r="Q111" s="43">
        <f>SUM(L111:O111)</f>
        <v>171294.68522505549</v>
      </c>
      <c r="S111" s="44">
        <f>S110+S110*G111</f>
        <v>44876.307961699495</v>
      </c>
      <c r="T111" s="44">
        <f>T110+T110*H111</f>
        <v>142740.05282314972</v>
      </c>
      <c r="U111" s="44">
        <f>U110+U110*I111</f>
        <v>13116.806984803181</v>
      </c>
      <c r="V111" s="44">
        <f>V110+V110*J111</f>
        <v>2025.7858105410962</v>
      </c>
      <c r="W111">
        <v>-9.831460674157343E-3</v>
      </c>
      <c r="X111" s="43">
        <f t="shared" si="16"/>
        <v>202758.95358019348</v>
      </c>
      <c r="Z111" s="44">
        <f>Z110+Z110*G111</f>
        <v>93156.802443549852</v>
      </c>
      <c r="AA111" s="44">
        <f>AA110+AA110*H111</f>
        <v>4774.2175159723738</v>
      </c>
      <c r="AB111" s="44">
        <f>AB110+AB110*I111</f>
        <v>1163.8843480740097</v>
      </c>
      <c r="AC111" s="44">
        <f>AC110+AC110*J111</f>
        <v>1188.3031247848289</v>
      </c>
      <c r="AD111">
        <v>-9.831460674157343E-3</v>
      </c>
      <c r="AE111" s="43">
        <f t="shared" si="17"/>
        <v>100283.20743238105</v>
      </c>
    </row>
    <row r="112" spans="1:31" x14ac:dyDescent="0.3">
      <c r="A112" s="41">
        <v>42892</v>
      </c>
      <c r="B112">
        <v>55.42</v>
      </c>
      <c r="C112">
        <v>220.2</v>
      </c>
      <c r="D112">
        <v>0.60470000000000002</v>
      </c>
      <c r="E112">
        <v>94.52</v>
      </c>
      <c r="G112" s="5">
        <f t="shared" si="19"/>
        <v>-4.2170756999654301E-2</v>
      </c>
      <c r="H112" s="5">
        <f t="shared" si="19"/>
        <v>-2.1768103065304335E-2</v>
      </c>
      <c r="I112" s="5">
        <f t="shared" si="19"/>
        <v>1.1204013377926487E-2</v>
      </c>
      <c r="J112" s="5">
        <f t="shared" si="19"/>
        <v>4.09691629955947E-2</v>
      </c>
      <c r="K112">
        <v>-9.831460674157343E-3</v>
      </c>
      <c r="L112" s="44">
        <f t="shared" si="20"/>
        <v>59429.26750021847</v>
      </c>
      <c r="M112" s="44">
        <f t="shared" si="20"/>
        <v>98447.814703195239</v>
      </c>
      <c r="N112" s="44">
        <f t="shared" si="20"/>
        <v>7650.2674379454529</v>
      </c>
      <c r="O112" s="44">
        <f>O111+O111*J112</f>
        <v>1087.679614961284</v>
      </c>
      <c r="P112">
        <v>-7.0921985815602835E-3</v>
      </c>
      <c r="Q112" s="43">
        <f>SUM(L112:O112)</f>
        <v>166615.02925632044</v>
      </c>
      <c r="S112" s="44">
        <f>S111+S111*G112</f>
        <v>42983.840083605013</v>
      </c>
      <c r="T112" s="44">
        <f>T111+T111*H112</f>
        <v>139632.8726417484</v>
      </c>
      <c r="U112" s="44">
        <f>U111+U111*I112</f>
        <v>13263.767865736596</v>
      </c>
      <c r="V112" s="44">
        <f>V111+V111*J112</f>
        <v>2108.7805596073172</v>
      </c>
      <c r="W112">
        <v>-7.0921985815602835E-3</v>
      </c>
      <c r="X112" s="43">
        <f t="shared" si="16"/>
        <v>197989.26115069733</v>
      </c>
      <c r="Z112" s="44">
        <f>Z111+Z111*G112</f>
        <v>89228.309564838113</v>
      </c>
      <c r="AA112" s="44">
        <f>AA111+AA111*H112</f>
        <v>4670.2918570285055</v>
      </c>
      <c r="AB112" s="44">
        <f>AB111+AB111*I112</f>
        <v>1176.9245238801902</v>
      </c>
      <c r="AC112" s="44">
        <f>AC111+AC111*J112</f>
        <v>1236.9869091923131</v>
      </c>
      <c r="AD112">
        <v>-7.0921985815602835E-3</v>
      </c>
      <c r="AE112" s="43">
        <f t="shared" si="17"/>
        <v>96312.512854939137</v>
      </c>
    </row>
    <row r="113" spans="1:31" x14ac:dyDescent="0.3">
      <c r="A113" s="41">
        <v>42893</v>
      </c>
      <c r="B113">
        <v>57.33</v>
      </c>
      <c r="C113">
        <v>222.4</v>
      </c>
      <c r="D113">
        <v>0.60389999999999999</v>
      </c>
      <c r="E113">
        <v>93.94</v>
      </c>
      <c r="G113" s="5">
        <f t="shared" si="19"/>
        <v>3.4464092385420364E-2</v>
      </c>
      <c r="H113" s="5">
        <f t="shared" si="19"/>
        <v>9.9909173478656549E-3</v>
      </c>
      <c r="I113" s="5">
        <f t="shared" si="19"/>
        <v>-1.3229700678022537E-3</v>
      </c>
      <c r="J113" s="5">
        <f t="shared" si="19"/>
        <v>-6.1362674566229191E-3</v>
      </c>
      <c r="K113">
        <v>-7.0921985815602835E-3</v>
      </c>
      <c r="L113" s="44">
        <f t="shared" si="20"/>
        <v>61477.443265743859</v>
      </c>
      <c r="M113" s="44">
        <f t="shared" si="20"/>
        <v>99431.398682972853</v>
      </c>
      <c r="N113" s="44">
        <f t="shared" si="20"/>
        <v>7640.1463631143688</v>
      </c>
      <c r="O113" s="44">
        <f>O112+O112*J113</f>
        <v>1081.0053219367649</v>
      </c>
      <c r="P113">
        <v>0</v>
      </c>
      <c r="Q113" s="43">
        <f>SUM(L113:O113)</f>
        <v>169629.99363376785</v>
      </c>
      <c r="S113" s="44">
        <f>S112+S112*G113</f>
        <v>44465.239119326514</v>
      </c>
      <c r="T113" s="44">
        <f>T112+T112*H113</f>
        <v>141027.93313135716</v>
      </c>
      <c r="U113" s="44">
        <f>U112+U112*I113</f>
        <v>13246.220297863949</v>
      </c>
      <c r="V113" s="44">
        <f>V112+V112*J113</f>
        <v>2095.8405180862396</v>
      </c>
      <c r="W113">
        <v>0</v>
      </c>
      <c r="X113" s="43">
        <f t="shared" si="16"/>
        <v>200835.23306663387</v>
      </c>
      <c r="Z113" s="44">
        <f>Z112+Z112*G113</f>
        <v>92303.482269075583</v>
      </c>
      <c r="AA113" s="44">
        <f>AA112+AA112*H113</f>
        <v>4716.9523569624871</v>
      </c>
      <c r="AB113" s="44">
        <f>AB112+AB112*I113</f>
        <v>1175.3674879630344</v>
      </c>
      <c r="AC113" s="44">
        <f>AC112+AC112*J113</f>
        <v>1229.3964266771677</v>
      </c>
      <c r="AD113">
        <v>0</v>
      </c>
      <c r="AE113" s="43">
        <f t="shared" si="17"/>
        <v>99425.198540678262</v>
      </c>
    </row>
    <row r="114" spans="1:31" x14ac:dyDescent="0.3">
      <c r="A114" s="41">
        <v>42894</v>
      </c>
      <c r="B114">
        <v>58.5</v>
      </c>
      <c r="C114">
        <v>221.4</v>
      </c>
      <c r="D114">
        <v>0.59450000000000003</v>
      </c>
      <c r="E114">
        <v>96.76</v>
      </c>
      <c r="G114" s="5">
        <f t="shared" si="19"/>
        <v>2.0408163265306152E-2</v>
      </c>
      <c r="H114" s="5">
        <f t="shared" si="19"/>
        <v>-4.4964028776978415E-3</v>
      </c>
      <c r="I114" s="5">
        <f t="shared" si="19"/>
        <v>-1.5565490975326982E-2</v>
      </c>
      <c r="J114" s="5">
        <f t="shared" si="19"/>
        <v>3.0019161166702231E-2</v>
      </c>
      <c r="K114">
        <v>0</v>
      </c>
      <c r="L114" s="44">
        <f t="shared" si="20"/>
        <v>62732.084965044756</v>
      </c>
      <c r="M114" s="44">
        <f t="shared" si="20"/>
        <v>98984.315055801213</v>
      </c>
      <c r="N114" s="44">
        <f t="shared" si="20"/>
        <v>7521.223733849135</v>
      </c>
      <c r="O114" s="44">
        <f>O113+O113*J114</f>
        <v>1113.4561949180475</v>
      </c>
      <c r="P114">
        <v>2.8571428571428979E-3</v>
      </c>
      <c r="Q114" s="43">
        <f>SUM(L114:O114)</f>
        <v>170351.07994961314</v>
      </c>
      <c r="S114" s="44">
        <f>S113+S113*G114</f>
        <v>45372.692978904604</v>
      </c>
      <c r="T114" s="44">
        <f>T113+T113*H114</f>
        <v>140393.81472698954</v>
      </c>
      <c r="U114" s="44">
        <f>U113+U113*I114</f>
        <v>13040.036375360354</v>
      </c>
      <c r="V114" s="44">
        <f>V113+V113*J114</f>
        <v>2158.7558923783749</v>
      </c>
      <c r="W114">
        <v>2.8571428571428979E-3</v>
      </c>
      <c r="X114" s="43">
        <f t="shared" si="16"/>
        <v>200965.29997363288</v>
      </c>
      <c r="Z114" s="44">
        <f>Z113+Z113*G114</f>
        <v>94187.226805179176</v>
      </c>
      <c r="AA114" s="44">
        <f>AA113+AA113*H114</f>
        <v>4695.7430388106777</v>
      </c>
      <c r="AB114" s="44">
        <f>AB113+AB113*I114</f>
        <v>1157.0723159364529</v>
      </c>
      <c r="AC114" s="44">
        <f>AC113+AC113*J114</f>
        <v>1266.3018761473575</v>
      </c>
      <c r="AD114">
        <v>2.8571428571428979E-3</v>
      </c>
      <c r="AE114" s="43">
        <f t="shared" si="17"/>
        <v>101306.34403607366</v>
      </c>
    </row>
    <row r="115" spans="1:31" x14ac:dyDescent="0.3">
      <c r="A115" s="41">
        <v>42895</v>
      </c>
      <c r="B115">
        <v>56.51</v>
      </c>
      <c r="C115">
        <v>216.1</v>
      </c>
      <c r="D115">
        <v>0.66400000000000003</v>
      </c>
      <c r="E115">
        <v>99.02</v>
      </c>
      <c r="G115" s="5">
        <f t="shared" si="19"/>
        <v>-3.4017094017094053E-2</v>
      </c>
      <c r="H115" s="5">
        <f t="shared" si="19"/>
        <v>-2.3938572719060573E-2</v>
      </c>
      <c r="I115" s="5">
        <f t="shared" si="19"/>
        <v>0.11690496215306981</v>
      </c>
      <c r="J115" s="5">
        <f t="shared" si="19"/>
        <v>2.3356758991318633E-2</v>
      </c>
      <c r="K115">
        <v>2.8571428571428979E-3</v>
      </c>
      <c r="L115" s="44">
        <f t="shared" si="20"/>
        <v>60598.121732900494</v>
      </c>
      <c r="M115" s="44">
        <f t="shared" si="20"/>
        <v>96614.771831791513</v>
      </c>
      <c r="N115" s="44">
        <f t="shared" si="20"/>
        <v>8400.4921097995393</v>
      </c>
      <c r="O115" s="44">
        <f>O114+O114*J115</f>
        <v>1139.462922910139</v>
      </c>
      <c r="P115">
        <v>2.1367521367521368E-2</v>
      </c>
      <c r="Q115" s="43">
        <f>SUM(L115:O115)</f>
        <v>166752.84859740167</v>
      </c>
      <c r="S115" s="44">
        <f>S114+S114*G115</f>
        <v>43829.24581603246</v>
      </c>
      <c r="T115" s="44">
        <f>T114+T114*H115</f>
        <v>137032.98718384118</v>
      </c>
      <c r="U115" s="44">
        <f>U114+U114*I115</f>
        <v>14564.48133429651</v>
      </c>
      <c r="V115" s="44">
        <f>V114+V114*J115</f>
        <v>2209.1774334777456</v>
      </c>
      <c r="W115">
        <v>2.1367521367521368E-2</v>
      </c>
      <c r="X115" s="43">
        <f t="shared" si="16"/>
        <v>197635.8917676479</v>
      </c>
      <c r="Z115" s="44">
        <f>Z114+Z114*G115</f>
        <v>90983.25105573803</v>
      </c>
      <c r="AA115" s="44">
        <f>AA114+AA114*H115</f>
        <v>4583.3336526060857</v>
      </c>
      <c r="AB115" s="44">
        <f>AB114+AB114*I115</f>
        <v>1292.3398112393688</v>
      </c>
      <c r="AC115" s="44">
        <f>AC114+AC114*J115</f>
        <v>1295.878583878786</v>
      </c>
      <c r="AD115">
        <v>2.1367521367521368E-2</v>
      </c>
      <c r="AE115" s="43">
        <f t="shared" si="17"/>
        <v>98154.803103462269</v>
      </c>
    </row>
    <row r="116" spans="1:31" x14ac:dyDescent="0.3">
      <c r="A116" s="41">
        <v>42899</v>
      </c>
      <c r="B116">
        <v>56.74</v>
      </c>
      <c r="C116">
        <v>216.1</v>
      </c>
      <c r="D116">
        <v>0.65859999999999996</v>
      </c>
      <c r="E116">
        <v>101.6</v>
      </c>
      <c r="G116" s="5">
        <f t="shared" si="19"/>
        <v>4.070076092727022E-3</v>
      </c>
      <c r="H116" s="5">
        <f t="shared" si="19"/>
        <v>0</v>
      </c>
      <c r="I116" s="5">
        <f t="shared" si="19"/>
        <v>-8.1325301204820347E-3</v>
      </c>
      <c r="J116" s="5">
        <f t="shared" si="19"/>
        <v>2.6055342355079766E-2</v>
      </c>
      <c r="K116">
        <v>2.1367521367521368E-2</v>
      </c>
      <c r="L116" s="44">
        <f t="shared" si="20"/>
        <v>60844.760699429731</v>
      </c>
      <c r="M116" s="44">
        <f t="shared" si="20"/>
        <v>96614.771831791513</v>
      </c>
      <c r="N116" s="44">
        <f t="shared" si="20"/>
        <v>8332.1748546897234</v>
      </c>
      <c r="O116" s="44">
        <f>O115+O115*J116</f>
        <v>1169.1520194674827</v>
      </c>
      <c r="P116">
        <v>-8.3682008368202027E-3</v>
      </c>
      <c r="Q116" s="43">
        <f>SUM(L116:O116)</f>
        <v>166960.85940537846</v>
      </c>
      <c r="S116" s="44">
        <f>S115+S115*G116</f>
        <v>44007.634181590547</v>
      </c>
      <c r="T116" s="44">
        <f>T115+T115*H116</f>
        <v>137032.98718384118</v>
      </c>
      <c r="U116" s="44">
        <f>U115+U115*I116</f>
        <v>14446.035251156145</v>
      </c>
      <c r="V116" s="44">
        <f>V115+V115*J116</f>
        <v>2266.7383078301245</v>
      </c>
      <c r="W116">
        <v>-8.3682008368202027E-3</v>
      </c>
      <c r="X116" s="43">
        <f t="shared" si="16"/>
        <v>197753.39492441798</v>
      </c>
      <c r="Z116" s="44">
        <f>Z115+Z115*G116</f>
        <v>91353.559810698571</v>
      </c>
      <c r="AA116" s="44">
        <f>AA115+AA115*H116</f>
        <v>4583.3336526060857</v>
      </c>
      <c r="AB116" s="44">
        <f>AB115+AB115*I116</f>
        <v>1281.8298187985665</v>
      </c>
      <c r="AC116" s="44">
        <f>AC115+AC115*J116</f>
        <v>1329.6431440323638</v>
      </c>
      <c r="AD116">
        <v>-8.3682008368202027E-3</v>
      </c>
      <c r="AE116" s="43">
        <f t="shared" si="17"/>
        <v>98548.366426135588</v>
      </c>
    </row>
    <row r="117" spans="1:31" x14ac:dyDescent="0.3">
      <c r="A117" s="41">
        <v>42900</v>
      </c>
      <c r="B117">
        <v>56.1</v>
      </c>
      <c r="C117">
        <v>219</v>
      </c>
      <c r="D117">
        <v>0.67900000000000005</v>
      </c>
      <c r="E117">
        <v>99.57</v>
      </c>
      <c r="G117" s="5">
        <f t="shared" si="19"/>
        <v>-1.1279520620373644E-2</v>
      </c>
      <c r="H117" s="5">
        <f t="shared" si="19"/>
        <v>1.3419713095789014E-2</v>
      </c>
      <c r="I117" s="5">
        <f t="shared" si="19"/>
        <v>3.097479501973897E-2</v>
      </c>
      <c r="J117" s="5">
        <f t="shared" si="19"/>
        <v>-1.9980314960629932E-2</v>
      </c>
      <c r="K117">
        <v>-8.3682008368202027E-3</v>
      </c>
      <c r="L117" s="44">
        <f t="shared" si="20"/>
        <v>60158.460966478815</v>
      </c>
      <c r="M117" s="44">
        <f t="shared" si="20"/>
        <v>97911.31435058928</v>
      </c>
      <c r="N117" s="44">
        <f t="shared" si="20"/>
        <v>8590.262262882361</v>
      </c>
      <c r="O117" s="44">
        <f>O116+O116*J117</f>
        <v>1145.7919938816658</v>
      </c>
      <c r="P117">
        <v>1.6877637130801728E-2</v>
      </c>
      <c r="Q117" s="43">
        <f>SUM(L117:O117)</f>
        <v>167805.82957383213</v>
      </c>
      <c r="S117" s="44">
        <f>S116+S116*G117</f>
        <v>43511.249164385437</v>
      </c>
      <c r="T117" s="44">
        <f>T116+T116*H117</f>
        <v>138871.93055650726</v>
      </c>
      <c r="U117" s="44">
        <f>U116+U116*I117</f>
        <v>14893.49823190863</v>
      </c>
      <c r="V117" s="44">
        <f>V116+V116*J117</f>
        <v>2221.4481625063531</v>
      </c>
      <c r="W117">
        <v>1.6877637130801728E-2</v>
      </c>
      <c r="X117" s="43">
        <f t="shared" si="16"/>
        <v>199498.12611530768</v>
      </c>
      <c r="Z117" s="44">
        <f>Z116+Z116*G117</f>
        <v>90323.135449069261</v>
      </c>
      <c r="AA117" s="44">
        <f>AA116+AA116*H117</f>
        <v>4644.8406752463343</v>
      </c>
      <c r="AB117" s="44">
        <f>AB116+AB116*I117</f>
        <v>1321.5342346860414</v>
      </c>
      <c r="AC117" s="44">
        <f>AC116+AC116*J117</f>
        <v>1303.0764552293549</v>
      </c>
      <c r="AD117">
        <v>1.6877637130801728E-2</v>
      </c>
      <c r="AE117" s="43">
        <f t="shared" si="17"/>
        <v>97592.586814230992</v>
      </c>
    </row>
    <row r="118" spans="1:31" x14ac:dyDescent="0.3">
      <c r="A118" s="41">
        <v>42901</v>
      </c>
      <c r="B118">
        <v>54.05</v>
      </c>
      <c r="C118">
        <v>212.5</v>
      </c>
      <c r="D118">
        <v>0.67710000000000004</v>
      </c>
      <c r="E118">
        <v>100.18</v>
      </c>
      <c r="G118" s="5">
        <f t="shared" si="19"/>
        <v>-3.6541889483066026E-2</v>
      </c>
      <c r="H118" s="5">
        <f t="shared" si="19"/>
        <v>-2.9680365296803651E-2</v>
      </c>
      <c r="I118" s="5">
        <f t="shared" si="19"/>
        <v>-2.7982326951399303E-3</v>
      </c>
      <c r="J118" s="5">
        <f t="shared" si="19"/>
        <v>6.1263432760873121E-3</v>
      </c>
      <c r="K118">
        <v>1.6877637130801728E-2</v>
      </c>
      <c r="L118" s="44">
        <f t="shared" si="20"/>
        <v>57960.157134370405</v>
      </c>
      <c r="M118" s="44">
        <f t="shared" si="20"/>
        <v>95005.270773973622</v>
      </c>
      <c r="N118" s="44">
        <f t="shared" si="20"/>
        <v>8566.2247101585363</v>
      </c>
      <c r="O118" s="44">
        <f>O117+O117*J118</f>
        <v>1152.8115089591774</v>
      </c>
      <c r="P118">
        <v>-3.1811894882434265E-2</v>
      </c>
      <c r="Q118" s="43">
        <f>SUM(L118:O118)</f>
        <v>162684.46412746175</v>
      </c>
      <c r="S118" s="44">
        <f>S117+S117*G118</f>
        <v>41921.265906150315</v>
      </c>
      <c r="T118" s="44">
        <f>T117+T117*H118</f>
        <v>134750.16092811778</v>
      </c>
      <c r="U118" s="44">
        <f>U117+U117*I118</f>
        <v>14851.822758211094</v>
      </c>
      <c r="V118" s="44">
        <f>V117+V117*J118</f>
        <v>2235.0575165199002</v>
      </c>
      <c r="W118">
        <v>-3.1811894882434265E-2</v>
      </c>
      <c r="X118" s="43">
        <f t="shared" si="16"/>
        <v>193758.30710899908</v>
      </c>
      <c r="Z118" s="44">
        <f>Z117+Z117*G118</f>
        <v>87022.557415725372</v>
      </c>
      <c r="AA118" s="44">
        <f>AA117+AA117*H118</f>
        <v>4506.980107259571</v>
      </c>
      <c r="AB118" s="44">
        <f>AB117+AB117*I118</f>
        <v>1317.8362743827961</v>
      </c>
      <c r="AC118" s="44">
        <f>AC117+AC117*J118</f>
        <v>1311.059548909077</v>
      </c>
      <c r="AD118">
        <v>-3.1811894882434265E-2</v>
      </c>
      <c r="AE118" s="43">
        <f t="shared" si="17"/>
        <v>94158.433346276812</v>
      </c>
    </row>
    <row r="119" spans="1:31" x14ac:dyDescent="0.3">
      <c r="A119" s="41">
        <v>42902</v>
      </c>
      <c r="B119">
        <v>51.98</v>
      </c>
      <c r="C119">
        <v>211.6</v>
      </c>
      <c r="D119">
        <v>0.61519999999999997</v>
      </c>
      <c r="E119">
        <v>97.6</v>
      </c>
      <c r="G119" s="5">
        <f t="shared" si="19"/>
        <v>-3.8297872340425539E-2</v>
      </c>
      <c r="H119" s="5">
        <f t="shared" si="19"/>
        <v>-4.2352941176470853E-3</v>
      </c>
      <c r="I119" s="5">
        <f t="shared" si="19"/>
        <v>-9.1419288140599714E-2</v>
      </c>
      <c r="J119" s="5">
        <f t="shared" si="19"/>
        <v>-2.5753643441804874E-2</v>
      </c>
      <c r="K119">
        <v>-3.1811894882434265E-2</v>
      </c>
      <c r="L119" s="44">
        <f t="shared" si="20"/>
        <v>55740.406435607285</v>
      </c>
      <c r="M119" s="44">
        <f t="shared" si="20"/>
        <v>94602.895509519149</v>
      </c>
      <c r="N119" s="44">
        <f t="shared" si="20"/>
        <v>7783.1065451034274</v>
      </c>
      <c r="O119" s="44">
        <f>O118+O118*J119</f>
        <v>1123.1224124018338</v>
      </c>
      <c r="P119">
        <v>-1.857142857142853E-2</v>
      </c>
      <c r="Q119" s="43">
        <f>SUM(L119:O119)</f>
        <v>159249.5309026317</v>
      </c>
      <c r="S119" s="44">
        <f>S118+S118*G119</f>
        <v>40315.770616127535</v>
      </c>
      <c r="T119" s="44">
        <f>T118+T118*H119</f>
        <v>134179.45436418694</v>
      </c>
      <c r="U119" s="44">
        <f>U118+U118*I119</f>
        <v>13494.079694065078</v>
      </c>
      <c r="V119" s="44">
        <f>V118+V118*J119</f>
        <v>2177.4966421675208</v>
      </c>
      <c r="W119">
        <v>-1.857142857142853E-2</v>
      </c>
      <c r="X119" s="43">
        <f t="shared" si="16"/>
        <v>190166.80131654709</v>
      </c>
      <c r="Z119" s="44">
        <f>Z118+Z118*G119</f>
        <v>83689.778621080564</v>
      </c>
      <c r="AA119" s="44">
        <f>AA118+AA118*H119</f>
        <v>4487.8917209229421</v>
      </c>
      <c r="AB119" s="44">
        <f>AB118+AB118*I119</f>
        <v>1197.3606202928609</v>
      </c>
      <c r="AC119" s="44">
        <f>AC118+AC118*J119</f>
        <v>1277.2949887554992</v>
      </c>
      <c r="AD119">
        <v>-1.857142857142853E-2</v>
      </c>
      <c r="AE119" s="43">
        <f t="shared" si="17"/>
        <v>90652.325951051869</v>
      </c>
    </row>
    <row r="120" spans="1:31" x14ac:dyDescent="0.3">
      <c r="A120" s="41">
        <v>42905</v>
      </c>
      <c r="B120">
        <v>52.03</v>
      </c>
      <c r="C120">
        <v>210</v>
      </c>
      <c r="D120">
        <v>0.65</v>
      </c>
      <c r="E120">
        <v>94.86</v>
      </c>
      <c r="G120" s="5">
        <f t="shared" si="19"/>
        <v>9.619084263178966E-4</v>
      </c>
      <c r="H120" s="5">
        <f t="shared" si="19"/>
        <v>-7.5614366729678372E-3</v>
      </c>
      <c r="I120" s="5">
        <f t="shared" si="19"/>
        <v>5.6566970091027395E-2</v>
      </c>
      <c r="J120" s="5">
        <f t="shared" si="19"/>
        <v>-2.8073770491803228E-2</v>
      </c>
      <c r="K120">
        <v>-1.857142857142853E-2</v>
      </c>
      <c r="L120" s="44">
        <f t="shared" ref="L120:N135" si="21">L119+L119*G120</f>
        <v>55794.02360224408</v>
      </c>
      <c r="M120" s="44">
        <f t="shared" si="21"/>
        <v>93887.561706044522</v>
      </c>
      <c r="N120" s="44">
        <f t="shared" si="21"/>
        <v>8223.3733002555728</v>
      </c>
      <c r="O120" s="44">
        <f>O119+O119*J120</f>
        <v>1091.5921315618643</v>
      </c>
      <c r="P120">
        <v>8.7336244541483879E-3</v>
      </c>
      <c r="Q120" s="43">
        <f>SUM(L120:O120)</f>
        <v>158996.55074010603</v>
      </c>
      <c r="S120" s="44">
        <f>S119+S119*G120</f>
        <v>40354.550695596685</v>
      </c>
      <c r="T120" s="44">
        <f>T119+T119*H120</f>
        <v>133164.86491719875</v>
      </c>
      <c r="U120" s="44">
        <f>U119+U119*I120</f>
        <v>14257.398896525197</v>
      </c>
      <c r="V120" s="44">
        <f>V119+V119*J120</f>
        <v>2116.3661011886375</v>
      </c>
      <c r="W120">
        <v>8.7336244541483879E-3</v>
      </c>
      <c r="X120" s="43">
        <f t="shared" si="16"/>
        <v>189893.1806105093</v>
      </c>
      <c r="Z120" s="44">
        <f>Z119+Z119*G120</f>
        <v>83770.280524332862</v>
      </c>
      <c r="AA120" s="44">
        <f>AA119+AA119*H120</f>
        <v>4453.9568118800471</v>
      </c>
      <c r="AB120" s="44">
        <f>AB119+AB119*I120</f>
        <v>1265.0916826891412</v>
      </c>
      <c r="AC120" s="44">
        <f>AC119+AC119*J120</f>
        <v>1241.436502390847</v>
      </c>
      <c r="AD120">
        <v>8.7336244541483879E-3</v>
      </c>
      <c r="AE120" s="43">
        <f t="shared" si="17"/>
        <v>90730.765521292909</v>
      </c>
    </row>
    <row r="121" spans="1:31" x14ac:dyDescent="0.3">
      <c r="A121" s="41">
        <v>42906</v>
      </c>
      <c r="B121">
        <v>50.5</v>
      </c>
      <c r="C121">
        <v>210.1</v>
      </c>
      <c r="D121">
        <v>0.64900000000000002</v>
      </c>
      <c r="E121">
        <v>95.64</v>
      </c>
      <c r="G121" s="5">
        <f t="shared" si="19"/>
        <v>-2.9406111858543169E-2</v>
      </c>
      <c r="H121" s="5">
        <f t="shared" si="19"/>
        <v>4.7619047619044914E-4</v>
      </c>
      <c r="I121" s="5">
        <f t="shared" si="19"/>
        <v>-1.5384615384615398E-3</v>
      </c>
      <c r="J121" s="5">
        <f t="shared" si="19"/>
        <v>8.2226438962681968E-3</v>
      </c>
      <c r="K121">
        <v>8.7336244541483879E-3</v>
      </c>
      <c r="L121" s="44">
        <f t="shared" si="21"/>
        <v>54153.338303158293</v>
      </c>
      <c r="M121" s="44">
        <f t="shared" si="21"/>
        <v>93932.270068761689</v>
      </c>
      <c r="N121" s="44">
        <f t="shared" si="21"/>
        <v>8210.7219567167176</v>
      </c>
      <c r="O121" s="44">
        <f>O120+O120*J121</f>
        <v>1100.5679049396658</v>
      </c>
      <c r="P121">
        <v>1.7316017316017358E-2</v>
      </c>
      <c r="Q121" s="43">
        <f>SUM(L121:O121)</f>
        <v>157396.89823357636</v>
      </c>
      <c r="S121" s="44">
        <f>S120+S120*G121</f>
        <v>39167.880263840714</v>
      </c>
      <c r="T121" s="44">
        <f>T120+T120*H121</f>
        <v>133228.2767576355</v>
      </c>
      <c r="U121" s="44">
        <f>U120+U120*I121</f>
        <v>14235.46443668439</v>
      </c>
      <c r="V121" s="44">
        <f>V120+V120*J121</f>
        <v>2133.7682259928451</v>
      </c>
      <c r="W121">
        <v>1.7316017316017358E-2</v>
      </c>
      <c r="X121" s="43">
        <f t="shared" si="16"/>
        <v>188765.38968415346</v>
      </c>
      <c r="Z121" s="44">
        <f>Z120+Z120*G121</f>
        <v>81306.922284812783</v>
      </c>
      <c r="AA121" s="44">
        <f>AA120+AA120*H121</f>
        <v>4456.0777436952276</v>
      </c>
      <c r="AB121" s="44">
        <f>AB120+AB120*I121</f>
        <v>1263.1453877926963</v>
      </c>
      <c r="AC121" s="44">
        <f>AC120+AC120*J121</f>
        <v>1251.6443926698355</v>
      </c>
      <c r="AD121">
        <v>1.7316017316017358E-2</v>
      </c>
      <c r="AE121" s="43">
        <f t="shared" si="17"/>
        <v>88277.789808970556</v>
      </c>
    </row>
    <row r="122" spans="1:31" x14ac:dyDescent="0.3">
      <c r="A122" s="41">
        <v>42907</v>
      </c>
      <c r="B122">
        <v>57.3</v>
      </c>
      <c r="C122">
        <v>210.7</v>
      </c>
      <c r="D122">
        <v>0.67100000000000004</v>
      </c>
      <c r="E122">
        <v>94.18</v>
      </c>
      <c r="G122" s="5">
        <f t="shared" si="19"/>
        <v>0.13465346534653461</v>
      </c>
      <c r="H122" s="5">
        <f t="shared" si="19"/>
        <v>2.8557829604949755E-3</v>
      </c>
      <c r="I122" s="5">
        <f t="shared" si="19"/>
        <v>3.389830508474579E-2</v>
      </c>
      <c r="J122" s="5">
        <f t="shared" si="19"/>
        <v>-1.5265579255541549E-2</v>
      </c>
      <c r="K122">
        <v>1.7316017316017358E-2</v>
      </c>
      <c r="L122" s="44">
        <f t="shared" si="21"/>
        <v>61445.272965761782</v>
      </c>
      <c r="M122" s="44">
        <f t="shared" si="21"/>
        <v>94200.520245064676</v>
      </c>
      <c r="N122" s="44">
        <f t="shared" si="21"/>
        <v>8489.0515145715217</v>
      </c>
      <c r="O122" s="44">
        <f>O121+O121*J122</f>
        <v>1083.767098360704</v>
      </c>
      <c r="P122">
        <v>5.673758865248308E-3</v>
      </c>
      <c r="Q122" s="43">
        <f>SUM(L122:O122)</f>
        <v>165218.61182375869</v>
      </c>
      <c r="S122" s="44">
        <f>S121+S121*G122</f>
        <v>44441.971071645006</v>
      </c>
      <c r="T122" s="44">
        <f>T121+T121*H122</f>
        <v>133608.74780025607</v>
      </c>
      <c r="U122" s="44">
        <f>U121+U121*I122</f>
        <v>14718.022553182165</v>
      </c>
      <c r="V122" s="44">
        <f>V121+V121*J122</f>
        <v>2101.1950180259951</v>
      </c>
      <c r="W122">
        <v>5.673758865248308E-3</v>
      </c>
      <c r="X122" s="43">
        <f t="shared" si="16"/>
        <v>194869.93644310924</v>
      </c>
      <c r="Z122" s="44">
        <f>Z121+Z121*G122</f>
        <v>92255.181127124204</v>
      </c>
      <c r="AA122" s="44">
        <f>AA121+AA121*H122</f>
        <v>4468.8033345863132</v>
      </c>
      <c r="AB122" s="44">
        <f>AB121+AB121*I122</f>
        <v>1305.9638755144827</v>
      </c>
      <c r="AC122" s="44">
        <f>AC121+AC121*J122</f>
        <v>1232.5373159937799</v>
      </c>
      <c r="AD122">
        <v>5.673758865248308E-3</v>
      </c>
      <c r="AE122" s="43">
        <f t="shared" si="17"/>
        <v>99262.48565321877</v>
      </c>
    </row>
    <row r="123" spans="1:31" x14ac:dyDescent="0.3">
      <c r="A123" s="41">
        <v>42908</v>
      </c>
      <c r="B123">
        <v>54.41</v>
      </c>
      <c r="C123">
        <v>209.9</v>
      </c>
      <c r="D123">
        <v>0.6754</v>
      </c>
      <c r="E123">
        <v>95</v>
      </c>
      <c r="G123" s="5">
        <f t="shared" si="19"/>
        <v>-5.0436300174520082E-2</v>
      </c>
      <c r="H123" s="5">
        <f t="shared" si="19"/>
        <v>-3.796867584242919E-3</v>
      </c>
      <c r="I123" s="5">
        <f t="shared" si="19"/>
        <v>6.5573770491802671E-3</v>
      </c>
      <c r="J123" s="5">
        <f t="shared" si="19"/>
        <v>8.706731790188927E-3</v>
      </c>
      <c r="K123">
        <v>5.673758865248308E-3</v>
      </c>
      <c r="L123" s="44">
        <f t="shared" si="21"/>
        <v>58346.200734155296</v>
      </c>
      <c r="M123" s="44">
        <f t="shared" si="21"/>
        <v>93842.85334332737</v>
      </c>
      <c r="N123" s="44">
        <f t="shared" si="21"/>
        <v>8544.7174261424825</v>
      </c>
      <c r="O123" s="44">
        <f>O122+O122*J123</f>
        <v>1093.2031678091621</v>
      </c>
      <c r="P123">
        <v>-1.2693935119887244E-2</v>
      </c>
      <c r="Q123" s="43">
        <f>SUM(L123:O123)</f>
        <v>161826.97467143432</v>
      </c>
      <c r="S123" s="44">
        <f>S122+S122*G123</f>
        <v>42200.48247832818</v>
      </c>
      <c r="T123" s="44">
        <f>T122+T122*H123</f>
        <v>133101.453076762</v>
      </c>
      <c r="U123" s="44">
        <f>U122+U122*I123</f>
        <v>14814.53417648172</v>
      </c>
      <c r="V123" s="44">
        <f>V122+V122*J123</f>
        <v>2119.4895594868285</v>
      </c>
      <c r="W123">
        <v>-1.2693935119887244E-2</v>
      </c>
      <c r="X123" s="43">
        <f t="shared" si="16"/>
        <v>192235.95929105874</v>
      </c>
      <c r="Z123" s="44">
        <f>Z122+Z122*G123</f>
        <v>87602.171119141844</v>
      </c>
      <c r="AA123" s="44">
        <f>AA122+AA122*H123</f>
        <v>4451.8358800648657</v>
      </c>
      <c r="AB123" s="44">
        <f>AB122+AB122*I123</f>
        <v>1314.5275730588398</v>
      </c>
      <c r="AC123" s="44">
        <f>AC122+AC122*J123</f>
        <v>1243.268687825537</v>
      </c>
      <c r="AD123">
        <v>-1.2693935119887244E-2</v>
      </c>
      <c r="AE123" s="43">
        <f t="shared" si="17"/>
        <v>94611.803260091081</v>
      </c>
    </row>
    <row r="124" spans="1:31" x14ac:dyDescent="0.3">
      <c r="A124" s="41">
        <v>42909</v>
      </c>
      <c r="B124">
        <v>53.4</v>
      </c>
      <c r="C124">
        <v>236</v>
      </c>
      <c r="D124">
        <v>0.71030000000000004</v>
      </c>
      <c r="E124">
        <v>93.95</v>
      </c>
      <c r="G124" s="5">
        <f t="shared" si="19"/>
        <v>-1.8562764197757729E-2</v>
      </c>
      <c r="H124" s="5">
        <f t="shared" si="19"/>
        <v>0.12434492615531202</v>
      </c>
      <c r="I124" s="5">
        <f t="shared" si="19"/>
        <v>5.1673082617708088E-2</v>
      </c>
      <c r="J124" s="5">
        <f t="shared" si="19"/>
        <v>-1.1052631578947338E-2</v>
      </c>
      <c r="K124">
        <v>-1.2693935119887244E-2</v>
      </c>
      <c r="L124" s="44">
        <f t="shared" si="21"/>
        <v>57263.13396809213</v>
      </c>
      <c r="M124" s="44">
        <f t="shared" si="21"/>
        <v>105511.73601250719</v>
      </c>
      <c r="N124" s="44">
        <f t="shared" si="21"/>
        <v>8986.2493156485125</v>
      </c>
      <c r="O124" s="44">
        <f>O123+O123*J124</f>
        <v>1081.1203959544293</v>
      </c>
      <c r="P124">
        <v>-4.2857142857142452E-3</v>
      </c>
      <c r="Q124" s="43">
        <f>SUM(L124:O124)</f>
        <v>172842.23969220227</v>
      </c>
      <c r="S124" s="44">
        <f>S123+S123*G124</f>
        <v>41417.124873051369</v>
      </c>
      <c r="T124" s="44">
        <f>T123+T123*H124</f>
        <v>149651.94343075671</v>
      </c>
      <c r="U124" s="44">
        <f>U123+U123*I124</f>
        <v>15580.046824925921</v>
      </c>
      <c r="V124" s="44">
        <f>V123+V123*J124</f>
        <v>2096.0636222503954</v>
      </c>
      <c r="W124">
        <v>-4.2857142857142452E-3</v>
      </c>
      <c r="X124" s="43">
        <f t="shared" si="16"/>
        <v>208745.1787509844</v>
      </c>
      <c r="Z124" s="44">
        <f>Z123+Z123*G124</f>
        <v>85976.032673445588</v>
      </c>
      <c r="AA124" s="44">
        <f>AA123+AA123*H124</f>
        <v>5005.3990838271002</v>
      </c>
      <c r="AB124" s="44">
        <f>AB123+AB123*I124</f>
        <v>1382.4532649447647</v>
      </c>
      <c r="AC124" s="44">
        <f>AC123+AC123*J124</f>
        <v>1229.52729706536</v>
      </c>
      <c r="AD124">
        <v>-4.2857142857142452E-3</v>
      </c>
      <c r="AE124" s="43">
        <f t="shared" si="17"/>
        <v>93593.412319282812</v>
      </c>
    </row>
    <row r="125" spans="1:31" x14ac:dyDescent="0.3">
      <c r="A125" s="41">
        <v>42912</v>
      </c>
      <c r="B125">
        <v>55.35</v>
      </c>
      <c r="C125">
        <v>247.6</v>
      </c>
      <c r="D125">
        <v>0.69259999999999999</v>
      </c>
      <c r="E125">
        <v>90.42</v>
      </c>
      <c r="G125" s="5">
        <f t="shared" si="19"/>
        <v>3.6516853932584324E-2</v>
      </c>
      <c r="H125" s="5">
        <f t="shared" si="19"/>
        <v>4.915254237288133E-2</v>
      </c>
      <c r="I125" s="5">
        <f t="shared" si="19"/>
        <v>-2.4919048289455226E-2</v>
      </c>
      <c r="J125" s="5">
        <f t="shared" si="19"/>
        <v>-3.7573177221926567E-2</v>
      </c>
      <c r="K125">
        <v>-4.2857142857142452E-3</v>
      </c>
      <c r="L125" s="44">
        <f t="shared" si="21"/>
        <v>59354.203466926956</v>
      </c>
      <c r="M125" s="44">
        <f t="shared" si="21"/>
        <v>110697.90608769821</v>
      </c>
      <c r="N125" s="44">
        <f t="shared" si="21"/>
        <v>8762.3205350107837</v>
      </c>
      <c r="O125" s="44">
        <f>O124+O124*J125</f>
        <v>1040.4992677189941</v>
      </c>
      <c r="P125">
        <v>1.4347202295551551E-3</v>
      </c>
      <c r="Q125" s="43">
        <f>SUM(L125:O125)</f>
        <v>179854.92935735494</v>
      </c>
      <c r="S125" s="44">
        <f>S124+S124*G125</f>
        <v>42929.547972348191</v>
      </c>
      <c r="T125" s="44">
        <f>T124+T124*H125</f>
        <v>157007.71692142103</v>
      </c>
      <c r="U125" s="44">
        <f>U124+U124*I125</f>
        <v>15191.806885743619</v>
      </c>
      <c r="V125" s="44">
        <f>V124+V124*J125</f>
        <v>2017.3078523031479</v>
      </c>
      <c r="W125">
        <v>1.4347202295551551E-3</v>
      </c>
      <c r="X125" s="43">
        <f t="shared" si="16"/>
        <v>217146.379631816</v>
      </c>
      <c r="Z125" s="44">
        <f>Z124+Z124*G125</f>
        <v>89115.606900284896</v>
      </c>
      <c r="AA125" s="44">
        <f>AA124+AA124*H125</f>
        <v>5251.4271743880927</v>
      </c>
      <c r="AB125" s="44">
        <f>AB124+AB124*I125</f>
        <v>1348.003845277691</v>
      </c>
      <c r="AC125" s="44">
        <f>AC124+AC124*J125</f>
        <v>1183.330050033527</v>
      </c>
      <c r="AD125">
        <v>1.4347202295551551E-3</v>
      </c>
      <c r="AE125" s="43">
        <f t="shared" si="17"/>
        <v>96898.367969984218</v>
      </c>
    </row>
    <row r="126" spans="1:31" x14ac:dyDescent="0.3">
      <c r="A126" s="41">
        <v>42913</v>
      </c>
      <c r="B126">
        <v>65.489999999999995</v>
      </c>
      <c r="C126">
        <v>250.1</v>
      </c>
      <c r="D126">
        <v>0.67</v>
      </c>
      <c r="E126">
        <v>90.99</v>
      </c>
      <c r="G126" s="5">
        <f t="shared" si="19"/>
        <v>0.18319783197831965</v>
      </c>
      <c r="H126" s="5">
        <f t="shared" si="19"/>
        <v>1.0096930533117932E-2</v>
      </c>
      <c r="I126" s="5">
        <f t="shared" si="19"/>
        <v>-3.2630667051689217E-2</v>
      </c>
      <c r="J126" s="5">
        <f t="shared" si="19"/>
        <v>6.303915063039075E-3</v>
      </c>
      <c r="K126">
        <v>1.4347202295551551E-3</v>
      </c>
      <c r="L126" s="44">
        <f t="shared" si="21"/>
        <v>70227.764860868047</v>
      </c>
      <c r="M126" s="44">
        <f t="shared" si="21"/>
        <v>111815.61515562731</v>
      </c>
      <c r="N126" s="44">
        <f t="shared" si="21"/>
        <v>8476.4001710326684</v>
      </c>
      <c r="O126" s="44">
        <f>O125+O125*J126</f>
        <v>1047.058486725849</v>
      </c>
      <c r="P126">
        <v>2.8653295128940235E-3</v>
      </c>
      <c r="Q126" s="43">
        <f>SUM(L126:O126)</f>
        <v>191566.83867425387</v>
      </c>
      <c r="S126" s="44">
        <f>S125+S125*G126</f>
        <v>50794.148088691647</v>
      </c>
      <c r="T126" s="44">
        <f>T125+T125*H126</f>
        <v>158593.01293234006</v>
      </c>
      <c r="U126" s="44">
        <f>U125+U125*I126</f>
        <v>14696.088093341359</v>
      </c>
      <c r="V126" s="44">
        <f>V125+V125*J126</f>
        <v>2030.0247896600688</v>
      </c>
      <c r="W126">
        <v>2.8653295128940235E-3</v>
      </c>
      <c r="X126" s="43">
        <f t="shared" si="16"/>
        <v>226113.27390403312</v>
      </c>
      <c r="Z126" s="44">
        <f>Z125+Z125*G126</f>
        <v>105441.39287984927</v>
      </c>
      <c r="AA126" s="44">
        <f>AA125+AA125*H126</f>
        <v>5304.4504697676166</v>
      </c>
      <c r="AB126" s="44">
        <f>AB125+AB125*I126</f>
        <v>1304.0175806180378</v>
      </c>
      <c r="AC126" s="44">
        <f>AC125+AC125*J126</f>
        <v>1190.78966216048</v>
      </c>
      <c r="AD126">
        <v>2.8653295128940235E-3</v>
      </c>
      <c r="AE126" s="43">
        <f t="shared" si="17"/>
        <v>113240.6505923954</v>
      </c>
    </row>
    <row r="127" spans="1:31" x14ac:dyDescent="0.3">
      <c r="A127" s="41">
        <v>42914</v>
      </c>
      <c r="B127">
        <v>64.77</v>
      </c>
      <c r="C127">
        <v>250.1</v>
      </c>
      <c r="D127">
        <v>0.68799999999999994</v>
      </c>
      <c r="E127">
        <v>78.19</v>
      </c>
      <c r="G127" s="5">
        <f t="shared" si="19"/>
        <v>-1.0994044892349961E-2</v>
      </c>
      <c r="H127" s="5">
        <f t="shared" si="19"/>
        <v>0</v>
      </c>
      <c r="I127" s="5">
        <f t="shared" si="19"/>
        <v>2.6865671641790902E-2</v>
      </c>
      <c r="J127" s="5">
        <f t="shared" si="19"/>
        <v>-0.14067479942850861</v>
      </c>
      <c r="K127">
        <v>2.8653295128940235E-3</v>
      </c>
      <c r="L127" s="44">
        <f t="shared" si="21"/>
        <v>69455.677661298265</v>
      </c>
      <c r="M127" s="44">
        <f t="shared" si="21"/>
        <v>111815.61515562731</v>
      </c>
      <c r="N127" s="44">
        <f t="shared" si="21"/>
        <v>8704.1243547320519</v>
      </c>
      <c r="O127" s="44">
        <f>O126+O126*J127</f>
        <v>899.7637441157724</v>
      </c>
      <c r="P127">
        <v>0</v>
      </c>
      <c r="Q127" s="43">
        <f>SUM(L127:O127)</f>
        <v>190875.18091577338</v>
      </c>
      <c r="S127" s="44">
        <f>S126+S126*G127</f>
        <v>50235.714944335901</v>
      </c>
      <c r="T127" s="44">
        <f>T126+T126*H127</f>
        <v>158593.01293234006</v>
      </c>
      <c r="U127" s="44">
        <f>U126+U126*I127</f>
        <v>15090.908370475901</v>
      </c>
      <c r="V127" s="44">
        <f>V126+V126*J127</f>
        <v>1744.4514595397382</v>
      </c>
      <c r="W127">
        <v>0</v>
      </c>
      <c r="X127" s="43">
        <f t="shared" si="16"/>
        <v>225664.08770669159</v>
      </c>
      <c r="Z127" s="44">
        <f>Z126+Z126*G127</f>
        <v>104282.1654730163</v>
      </c>
      <c r="AA127" s="44">
        <f>AA126+AA126*H127</f>
        <v>5304.4504697676166</v>
      </c>
      <c r="AB127" s="44">
        <f>AB126+AB126*I127</f>
        <v>1339.0508887540445</v>
      </c>
      <c r="AC127" s="44">
        <f>AC126+AC126*J127</f>
        <v>1023.2755652745129</v>
      </c>
      <c r="AD127">
        <v>0</v>
      </c>
      <c r="AE127" s="43">
        <f t="shared" si="17"/>
        <v>111948.94239681248</v>
      </c>
    </row>
    <row r="128" spans="1:31" x14ac:dyDescent="0.3">
      <c r="A128" s="41">
        <v>42915</v>
      </c>
      <c r="B128">
        <v>70.510000000000005</v>
      </c>
      <c r="C128">
        <v>250</v>
      </c>
      <c r="D128">
        <v>0.7</v>
      </c>
      <c r="E128">
        <v>79.87</v>
      </c>
      <c r="G128" s="5">
        <f t="shared" si="19"/>
        <v>8.8621275281766401E-2</v>
      </c>
      <c r="H128" s="5">
        <f t="shared" si="19"/>
        <v>-3.9984006397438752E-4</v>
      </c>
      <c r="I128" s="5">
        <f t="shared" si="19"/>
        <v>1.7441860465116296E-2</v>
      </c>
      <c r="J128" s="5">
        <f t="shared" si="19"/>
        <v>2.1486123545210473E-2</v>
      </c>
      <c r="K128">
        <v>0</v>
      </c>
      <c r="L128" s="44">
        <f t="shared" si="21"/>
        <v>75610.928391201815</v>
      </c>
      <c r="M128" s="44">
        <f t="shared" si="21"/>
        <v>111770.90679291014</v>
      </c>
      <c r="N128" s="44">
        <f t="shared" si="21"/>
        <v>8855.9404771983081</v>
      </c>
      <c r="O128" s="44">
        <f>O127+O127*J128</f>
        <v>919.09617908334508</v>
      </c>
      <c r="P128">
        <v>4.2857142857142452E-3</v>
      </c>
      <c r="Q128" s="43">
        <f>SUM(L128:O128)</f>
        <v>197156.87184039361</v>
      </c>
      <c r="S128" s="44">
        <f>S127+S127*G128</f>
        <v>54687.668067394239</v>
      </c>
      <c r="T128" s="44">
        <f>T127+T127*H128</f>
        <v>158529.60109190331</v>
      </c>
      <c r="U128" s="44">
        <f>U127+U127*I128</f>
        <v>15354.121888565598</v>
      </c>
      <c r="V128" s="44">
        <f>V127+V127*J128</f>
        <v>1781.9329591180317</v>
      </c>
      <c r="W128">
        <v>4.2857142857142452E-3</v>
      </c>
      <c r="X128" s="43">
        <f t="shared" si="16"/>
        <v>230353.32400698119</v>
      </c>
      <c r="Z128" s="44">
        <f>Z127+Z127*G128</f>
        <v>113523.7839663792</v>
      </c>
      <c r="AA128" s="44">
        <f>AA127+AA127*H128</f>
        <v>5302.3295379524361</v>
      </c>
      <c r="AB128" s="44">
        <f>AB127+AB127*I128</f>
        <v>1362.4064275113826</v>
      </c>
      <c r="AC128" s="44">
        <f>AC127+AC127*J128</f>
        <v>1045.2617904907961</v>
      </c>
      <c r="AD128">
        <v>4.2857142857142452E-3</v>
      </c>
      <c r="AE128" s="43">
        <f t="shared" si="17"/>
        <v>121233.78172233381</v>
      </c>
    </row>
    <row r="129" spans="1:31" x14ac:dyDescent="0.3">
      <c r="A129" s="41">
        <v>42916</v>
      </c>
      <c r="B129">
        <v>73.209999999999994</v>
      </c>
      <c r="C129">
        <v>253.2</v>
      </c>
      <c r="D129">
        <v>0.69540000000000002</v>
      </c>
      <c r="E129">
        <v>78.86</v>
      </c>
      <c r="G129" s="5">
        <f t="shared" si="19"/>
        <v>3.8292440788540466E-2</v>
      </c>
      <c r="H129" s="5">
        <f t="shared" si="19"/>
        <v>1.2799999999999954E-2</v>
      </c>
      <c r="I129" s="5">
        <f t="shared" si="19"/>
        <v>-6.5714285714284825E-3</v>
      </c>
      <c r="J129" s="5">
        <f t="shared" si="19"/>
        <v>-1.2645549017152936E-2</v>
      </c>
      <c r="K129">
        <v>4.2857142857142452E-3</v>
      </c>
      <c r="L129" s="44">
        <f t="shared" si="21"/>
        <v>78506.255389588478</v>
      </c>
      <c r="M129" s="44">
        <f t="shared" si="21"/>
        <v>113201.57439985938</v>
      </c>
      <c r="N129" s="44">
        <f t="shared" si="21"/>
        <v>8797.7442969195763</v>
      </c>
      <c r="O129" s="44">
        <f>O128+O128*J129</f>
        <v>907.47370329926866</v>
      </c>
      <c r="P129">
        <v>-1.4224751066855522E-3</v>
      </c>
      <c r="Q129" s="43">
        <f>SUM(L129:O129)</f>
        <v>201413.04778966671</v>
      </c>
      <c r="S129" s="44">
        <f>S128+S128*G129</f>
        <v>56781.792358728286</v>
      </c>
      <c r="T129" s="44">
        <f>T128+T128*H129</f>
        <v>160558.77998587966</v>
      </c>
      <c r="U129" s="44">
        <f>U128+U128*I129</f>
        <v>15253.223373297882</v>
      </c>
      <c r="V129" s="44">
        <f>V128+V128*J129</f>
        <v>1759.3994385382243</v>
      </c>
      <c r="W129">
        <v>-1.4224751066855522E-3</v>
      </c>
      <c r="X129" s="43">
        <f t="shared" si="16"/>
        <v>234353.19515644407</v>
      </c>
      <c r="Z129" s="44">
        <f>Z128+Z128*G129</f>
        <v>117870.88674200283</v>
      </c>
      <c r="AA129" s="44">
        <f>AA128+AA128*H129</f>
        <v>5370.1993560382271</v>
      </c>
      <c r="AB129" s="44">
        <f>AB128+AB128*I129</f>
        <v>1353.4534709877364</v>
      </c>
      <c r="AC129" s="44">
        <f>AC128+AC128*J129</f>
        <v>1032.0438812833877</v>
      </c>
      <c r="AD129">
        <v>-1.4224751066855522E-3</v>
      </c>
      <c r="AE129" s="43">
        <f t="shared" si="17"/>
        <v>125626.58345031217</v>
      </c>
    </row>
    <row r="130" spans="1:31" x14ac:dyDescent="0.3">
      <c r="A130" s="41">
        <v>42919</v>
      </c>
      <c r="B130">
        <v>74.55</v>
      </c>
      <c r="C130">
        <v>251.2</v>
      </c>
      <c r="D130">
        <v>0.6885</v>
      </c>
      <c r="E130">
        <v>81.58</v>
      </c>
      <c r="G130" s="5">
        <f t="shared" si="19"/>
        <v>1.8303510449392206E-2</v>
      </c>
      <c r="H130" s="5">
        <f t="shared" si="19"/>
        <v>-7.8988941548183266E-3</v>
      </c>
      <c r="I130" s="5">
        <f t="shared" si="19"/>
        <v>-9.9223468507334146E-3</v>
      </c>
      <c r="J130" s="5">
        <f t="shared" si="19"/>
        <v>3.4491503931016979E-2</v>
      </c>
      <c r="K130">
        <v>-1.4224751066855522E-3</v>
      </c>
      <c r="L130" s="44">
        <f t="shared" si="21"/>
        <v>79943.195455454465</v>
      </c>
      <c r="M130" s="44">
        <f t="shared" si="21"/>
        <v>112307.4071455161</v>
      </c>
      <c r="N130" s="44">
        <f t="shared" si="21"/>
        <v>8710.4500265014776</v>
      </c>
      <c r="O130" s="44">
        <f>O129+O129*J130</f>
        <v>938.77383610390996</v>
      </c>
      <c r="P130">
        <v>3.9886039886039844E-2</v>
      </c>
      <c r="Q130" s="43">
        <f>SUM(L130:O130)</f>
        <v>201899.82646357594</v>
      </c>
      <c r="S130" s="44">
        <f>S129+S129*G130</f>
        <v>57821.098488501484</v>
      </c>
      <c r="T130" s="44">
        <f>T129+T129*H130</f>
        <v>159290.54317714443</v>
      </c>
      <c r="U130" s="44">
        <f>U129+U129*I130</f>
        <v>15101.875600396306</v>
      </c>
      <c r="V130" s="44">
        <f>V129+V129*J130</f>
        <v>1820.0837711887946</v>
      </c>
      <c r="W130">
        <v>3.9886039886039844E-2</v>
      </c>
      <c r="X130" s="43">
        <f t="shared" si="16"/>
        <v>234033.60103723101</v>
      </c>
      <c r="Z130" s="44">
        <f>Z129+Z129*G130</f>
        <v>120028.3377491642</v>
      </c>
      <c r="AA130" s="44">
        <f>AA129+AA129*H130</f>
        <v>5327.7807197346074</v>
      </c>
      <c r="AB130" s="44">
        <f>AB129+AB129*I130</f>
        <v>1340.0240362022671</v>
      </c>
      <c r="AC130" s="44">
        <f>AC129+AC129*J130</f>
        <v>1067.6406268716557</v>
      </c>
      <c r="AD130">
        <v>3.9886039886039844E-2</v>
      </c>
      <c r="AE130" s="43">
        <f t="shared" si="17"/>
        <v>127763.78313197274</v>
      </c>
    </row>
    <row r="131" spans="1:31" x14ac:dyDescent="0.3">
      <c r="A131" s="41">
        <v>42920</v>
      </c>
      <c r="B131">
        <v>79</v>
      </c>
      <c r="C131">
        <v>250.5</v>
      </c>
      <c r="D131">
        <v>0.69399999999999995</v>
      </c>
      <c r="E131">
        <v>84.34</v>
      </c>
      <c r="G131" s="5">
        <f t="shared" si="19"/>
        <v>5.9691482226693536E-2</v>
      </c>
      <c r="H131" s="5">
        <f t="shared" si="19"/>
        <v>-2.7866242038216108E-3</v>
      </c>
      <c r="I131" s="5">
        <f t="shared" si="19"/>
        <v>7.9883805374000721E-3</v>
      </c>
      <c r="J131" s="5">
        <f t="shared" si="19"/>
        <v>3.3831821524883614E-2</v>
      </c>
      <c r="K131">
        <v>3.9886039886039844E-2</v>
      </c>
      <c r="L131" s="44">
        <f t="shared" si="21"/>
        <v>84715.123286128815</v>
      </c>
      <c r="M131" s="44">
        <f t="shared" si="21"/>
        <v>111994.44860649596</v>
      </c>
      <c r="N131" s="44">
        <f t="shared" si="21"/>
        <v>8780.0324159651773</v>
      </c>
      <c r="O131" s="44">
        <f>O130+O130*J131</f>
        <v>970.53426497920782</v>
      </c>
      <c r="P131">
        <v>8.2191780821917037E-3</v>
      </c>
      <c r="Q131" s="43">
        <f>SUM(L131:O131)</f>
        <v>206460.13857356916</v>
      </c>
      <c r="S131" s="44">
        <f>S130+S130*G131</f>
        <v>61272.525561255767</v>
      </c>
      <c r="T131" s="44">
        <f>T130+T130*H131</f>
        <v>158846.66029408711</v>
      </c>
      <c r="U131" s="44">
        <f>U130+U130*I131</f>
        <v>15222.515129520749</v>
      </c>
      <c r="V131" s="44">
        <f>V130+V130*J131</f>
        <v>1881.660520495991</v>
      </c>
      <c r="W131">
        <v>8.2191780821917037E-3</v>
      </c>
      <c r="X131" s="43">
        <f t="shared" si="16"/>
        <v>237223.36150535964</v>
      </c>
      <c r="Z131" s="44">
        <f>Z130+Z130*G131</f>
        <v>127193.00713861801</v>
      </c>
      <c r="AA131" s="44">
        <f>AA130+AA130*H131</f>
        <v>5312.9341970283403</v>
      </c>
      <c r="AB131" s="44">
        <f>AB130+AB130*I131</f>
        <v>1350.7286581327137</v>
      </c>
      <c r="AC131" s="44">
        <f>AC130+AC130*J131</f>
        <v>1103.7608540126926</v>
      </c>
      <c r="AD131">
        <v>8.2191780821917037E-3</v>
      </c>
      <c r="AE131" s="43">
        <f t="shared" si="17"/>
        <v>134960.43084779175</v>
      </c>
    </row>
    <row r="132" spans="1:31" x14ac:dyDescent="0.3">
      <c r="A132" s="41">
        <v>42921</v>
      </c>
      <c r="B132">
        <v>78</v>
      </c>
      <c r="C132">
        <v>251.2</v>
      </c>
      <c r="D132">
        <v>0.68200000000000005</v>
      </c>
      <c r="E132">
        <v>83.76</v>
      </c>
      <c r="G132" s="5">
        <f t="shared" si="19"/>
        <v>-1.2658227848101266E-2</v>
      </c>
      <c r="H132" s="5">
        <f t="shared" si="19"/>
        <v>2.7944111776446652E-3</v>
      </c>
      <c r="I132" s="5">
        <f t="shared" si="19"/>
        <v>-1.7291066282420605E-2</v>
      </c>
      <c r="J132" s="5">
        <f t="shared" si="19"/>
        <v>-6.8769267251600459E-3</v>
      </c>
      <c r="K132">
        <v>8.2191780821917037E-3</v>
      </c>
      <c r="L132" s="44">
        <f t="shared" si="21"/>
        <v>83642.779953393008</v>
      </c>
      <c r="M132" s="44">
        <f t="shared" si="21"/>
        <v>112307.4071455161</v>
      </c>
      <c r="N132" s="44">
        <f t="shared" si="21"/>
        <v>8628.216293498921</v>
      </c>
      <c r="O132" s="44">
        <f>O131+O131*J132</f>
        <v>963.85997195468872</v>
      </c>
      <c r="P132">
        <v>1.358695652174029E-3</v>
      </c>
      <c r="Q132" s="43">
        <f>SUM(L132:O132)</f>
        <v>205542.26336436273</v>
      </c>
      <c r="S132" s="44">
        <f>S131+S131*G132</f>
        <v>60496.923971872784</v>
      </c>
      <c r="T132" s="44">
        <f>T131+T131*H132</f>
        <v>159290.54317714443</v>
      </c>
      <c r="U132" s="44">
        <f>U131+U131*I132</f>
        <v>14959.301611431056</v>
      </c>
      <c r="V132" s="44">
        <f>V131+V131*J132</f>
        <v>1868.7204789749135</v>
      </c>
      <c r="W132">
        <v>1.358695652174029E-3</v>
      </c>
      <c r="X132" s="43">
        <f t="shared" si="16"/>
        <v>236615.48923942319</v>
      </c>
      <c r="Z132" s="44">
        <f>Z131+Z131*G132</f>
        <v>125582.96907357221</v>
      </c>
      <c r="AA132" s="44">
        <f>AA131+AA131*H132</f>
        <v>5327.7807197346074</v>
      </c>
      <c r="AB132" s="44">
        <f>AB131+AB131*I132</f>
        <v>1327.3731193753758</v>
      </c>
      <c r="AC132" s="44">
        <f>AC131+AC131*J132</f>
        <v>1096.1703714975472</v>
      </c>
      <c r="AD132">
        <v>1.358695652174029E-3</v>
      </c>
      <c r="AE132" s="43">
        <f t="shared" si="17"/>
        <v>133334.29328417973</v>
      </c>
    </row>
    <row r="133" spans="1:31" x14ac:dyDescent="0.3">
      <c r="A133" s="41">
        <v>42922</v>
      </c>
      <c r="B133">
        <v>78.209999999999994</v>
      </c>
      <c r="C133">
        <v>251.2</v>
      </c>
      <c r="D133">
        <v>0.69350000000000001</v>
      </c>
      <c r="E133">
        <v>86.39</v>
      </c>
      <c r="G133" s="5">
        <f t="shared" si="19"/>
        <v>2.692307692307612E-3</v>
      </c>
      <c r="H133" s="5">
        <f t="shared" si="19"/>
        <v>0</v>
      </c>
      <c r="I133" s="5">
        <f t="shared" si="19"/>
        <v>1.6862170087976473E-2</v>
      </c>
      <c r="J133" s="5">
        <f t="shared" si="19"/>
        <v>3.1399235912129841E-2</v>
      </c>
      <c r="K133">
        <v>1.358695652174029E-3</v>
      </c>
      <c r="L133" s="44">
        <f t="shared" si="21"/>
        <v>83867.972053267527</v>
      </c>
      <c r="M133" s="44">
        <f t="shared" si="21"/>
        <v>112307.4071455161</v>
      </c>
      <c r="N133" s="44">
        <f t="shared" si="21"/>
        <v>8773.7067441957497</v>
      </c>
      <c r="O133" s="44">
        <f>O132+O132*J133</f>
        <v>994.12443860035285</v>
      </c>
      <c r="P133">
        <v>-2.7137042062415581E-3</v>
      </c>
      <c r="Q133" s="43">
        <f>SUM(L133:O133)</f>
        <v>205943.21038157973</v>
      </c>
      <c r="S133" s="44">
        <f>S132+S132*G133</f>
        <v>60659.800305643206</v>
      </c>
      <c r="T133" s="44">
        <f>T132+T132*H133</f>
        <v>159290.54317714443</v>
      </c>
      <c r="U133" s="44">
        <f>U132+U132*I133</f>
        <v>15211.547899600348</v>
      </c>
      <c r="V133" s="44">
        <f>V132+V132*J133</f>
        <v>1927.3968741480751</v>
      </c>
      <c r="W133">
        <v>-2.7137042062415581E-3</v>
      </c>
      <c r="X133" s="43">
        <f t="shared" si="16"/>
        <v>237089.28825653606</v>
      </c>
      <c r="Z133" s="44">
        <f>Z132+Z132*G133</f>
        <v>125921.07706723182</v>
      </c>
      <c r="AA133" s="44">
        <f>AA132+AA132*H133</f>
        <v>5327.7807197346074</v>
      </c>
      <c r="AB133" s="44">
        <f>AB132+AB132*I133</f>
        <v>1349.7555106844914</v>
      </c>
      <c r="AC133" s="44">
        <f>AC132+AC132*J133</f>
        <v>1130.5892835920856</v>
      </c>
      <c r="AD133">
        <v>-2.7137042062415581E-3</v>
      </c>
      <c r="AE133" s="43">
        <f t="shared" si="17"/>
        <v>133729.20258124301</v>
      </c>
    </row>
    <row r="134" spans="1:31" x14ac:dyDescent="0.3">
      <c r="A134" s="41">
        <v>42923</v>
      </c>
      <c r="B134">
        <v>77.48</v>
      </c>
      <c r="C134">
        <v>250.3</v>
      </c>
      <c r="D134">
        <v>0.69020000000000004</v>
      </c>
      <c r="E134">
        <v>89.2</v>
      </c>
      <c r="G134" s="5">
        <f t="shared" si="19"/>
        <v>-9.3338447768826216E-3</v>
      </c>
      <c r="H134" s="5">
        <f t="shared" si="19"/>
        <v>-3.5828025477706101E-3</v>
      </c>
      <c r="I134" s="5">
        <f t="shared" si="19"/>
        <v>-4.7584715212688816E-3</v>
      </c>
      <c r="J134" s="5">
        <f t="shared" si="19"/>
        <v>3.2526912837133951E-2</v>
      </c>
      <c r="K134">
        <v>-2.7137042062415581E-3</v>
      </c>
      <c r="L134" s="44">
        <f t="shared" si="21"/>
        <v>83085.161420370394</v>
      </c>
      <c r="M134" s="44">
        <f t="shared" si="21"/>
        <v>111905.03188106163</v>
      </c>
      <c r="N134" s="44">
        <f t="shared" si="21"/>
        <v>8731.9573105175295</v>
      </c>
      <c r="O134" s="44">
        <f>O133+O133*J134</f>
        <v>1026.4602375639713</v>
      </c>
      <c r="P134">
        <v>1.3605442176869975E-3</v>
      </c>
      <c r="Q134" s="43">
        <f>SUM(L134:O134)</f>
        <v>204748.6108495135</v>
      </c>
      <c r="S134" s="44">
        <f>S133+S133*G134</f>
        <v>60093.611145393632</v>
      </c>
      <c r="T134" s="44">
        <f>T133+T133*H134</f>
        <v>158719.83661321359</v>
      </c>
      <c r="U134" s="44">
        <f>U133+U133*I134</f>
        <v>15139.164182125682</v>
      </c>
      <c r="V134" s="44">
        <f>V133+V133*J134</f>
        <v>1990.089144276054</v>
      </c>
      <c r="W134">
        <v>1.3605442176869975E-3</v>
      </c>
      <c r="X134" s="43">
        <f t="shared" si="16"/>
        <v>235942.70108500894</v>
      </c>
      <c r="Z134" s="44">
        <f>Z133+Z133*G134</f>
        <v>124745.7492797484</v>
      </c>
      <c r="AA134" s="44">
        <f>AA133+AA133*H134</f>
        <v>5308.6923333979794</v>
      </c>
      <c r="AB134" s="44">
        <f>AB133+AB133*I134</f>
        <v>1343.3327375262234</v>
      </c>
      <c r="AC134" s="44">
        <f>AC133+AC133*J134</f>
        <v>1167.3638626740831</v>
      </c>
      <c r="AD134">
        <v>1.3605442176869975E-3</v>
      </c>
      <c r="AE134" s="43">
        <f t="shared" si="17"/>
        <v>132565.13821334668</v>
      </c>
    </row>
    <row r="135" spans="1:31" x14ac:dyDescent="0.3">
      <c r="A135" s="41">
        <v>42926</v>
      </c>
      <c r="B135">
        <v>78.5</v>
      </c>
      <c r="C135">
        <v>251.5</v>
      </c>
      <c r="D135">
        <v>0.67449999999999999</v>
      </c>
      <c r="E135">
        <v>90.98</v>
      </c>
      <c r="G135" s="5">
        <f t="shared" ref="G135:J166" si="22">(B135-B134)/B134</f>
        <v>1.3164687661331904E-2</v>
      </c>
      <c r="H135" s="5">
        <f t="shared" si="22"/>
        <v>4.7942469037154959E-3</v>
      </c>
      <c r="I135" s="5">
        <f t="shared" si="22"/>
        <v>-2.2747029846421393E-2</v>
      </c>
      <c r="J135" s="5">
        <f t="shared" si="22"/>
        <v>1.9955156950672657E-2</v>
      </c>
      <c r="K135">
        <v>1.3605442176869975E-3</v>
      </c>
      <c r="L135" s="44">
        <f t="shared" si="21"/>
        <v>84178.951619760919</v>
      </c>
      <c r="M135" s="44">
        <f t="shared" si="21"/>
        <v>112441.53223366759</v>
      </c>
      <c r="N135" s="44">
        <f t="shared" si="21"/>
        <v>8533.3312169575092</v>
      </c>
      <c r="O135" s="44">
        <f>O134+O134*J135</f>
        <v>1046.9434127081852</v>
      </c>
      <c r="P135">
        <v>1.358695652174029E-3</v>
      </c>
      <c r="Q135" s="43">
        <f>SUM(L135:O135)</f>
        <v>206200.75848309419</v>
      </c>
      <c r="S135" s="44">
        <f>S134+S134*G135</f>
        <v>60884.724766564272</v>
      </c>
      <c r="T135" s="44">
        <f>T134+T134*H135</f>
        <v>159480.77869845473</v>
      </c>
      <c r="U135" s="44">
        <f>U134+U134*I135</f>
        <v>14794.793162624996</v>
      </c>
      <c r="V135" s="44">
        <f>V134+V134*J135</f>
        <v>2029.8016854959124</v>
      </c>
      <c r="W135">
        <v>1.358695652174029E-3</v>
      </c>
      <c r="X135" s="43">
        <f t="shared" si="16"/>
        <v>237190.0983131399</v>
      </c>
      <c r="Z135" s="44">
        <f>Z134+Z134*G135</f>
        <v>126387.9881060951</v>
      </c>
      <c r="AA135" s="44">
        <f>AA134+AA134*H135</f>
        <v>5334.1435151801506</v>
      </c>
      <c r="AB135" s="44">
        <f>AB134+AB134*I135</f>
        <v>1312.7759076520395</v>
      </c>
      <c r="AC135" s="44">
        <f>AC134+AC134*J135</f>
        <v>1190.6587917722879</v>
      </c>
      <c r="AD135">
        <v>1.358695652174029E-3</v>
      </c>
      <c r="AE135" s="43">
        <f t="shared" si="17"/>
        <v>134225.56632069958</v>
      </c>
    </row>
    <row r="136" spans="1:31" x14ac:dyDescent="0.3">
      <c r="A136" s="41">
        <v>42927</v>
      </c>
      <c r="B136">
        <v>80.510000000000005</v>
      </c>
      <c r="C136">
        <v>250.4</v>
      </c>
      <c r="D136">
        <v>0.67300000000000004</v>
      </c>
      <c r="E136">
        <v>90.12</v>
      </c>
      <c r="G136" s="5">
        <f t="shared" si="22"/>
        <v>2.5605095541401338E-2</v>
      </c>
      <c r="H136" s="5">
        <f t="shared" si="22"/>
        <v>-4.3737574552683671E-3</v>
      </c>
      <c r="I136" s="5">
        <f t="shared" si="22"/>
        <v>-2.2238695329873178E-3</v>
      </c>
      <c r="J136" s="5">
        <f t="shared" si="22"/>
        <v>-9.4526269509782306E-3</v>
      </c>
      <c r="K136">
        <v>1.358695652174029E-3</v>
      </c>
      <c r="L136" s="44">
        <f t="shared" ref="L136:N151" si="23">L135+L135*G136</f>
        <v>86334.3617185599</v>
      </c>
      <c r="M136" s="44">
        <f t="shared" si="23"/>
        <v>111949.74024377878</v>
      </c>
      <c r="N136" s="44">
        <f t="shared" si="23"/>
        <v>8514.3542016492283</v>
      </c>
      <c r="O136" s="44">
        <f>O135+O135*J136</f>
        <v>1037.0470471890706</v>
      </c>
      <c r="P136">
        <v>-4.070556309362241E-3</v>
      </c>
      <c r="Q136" s="43">
        <f>SUM(L136:O136)</f>
        <v>207835.50321117695</v>
      </c>
      <c r="S136" s="44">
        <f>S135+S135*G136</f>
        <v>62443.683961224073</v>
      </c>
      <c r="T136" s="44">
        <f>T135+T135*H136</f>
        <v>158783.24845365036</v>
      </c>
      <c r="U136" s="44">
        <f>U135+U135*I136</f>
        <v>14761.891472863785</v>
      </c>
      <c r="V136" s="44">
        <f>V135+V135*J136</f>
        <v>2010.6147273784527</v>
      </c>
      <c r="W136">
        <v>-4.070556309362241E-3</v>
      </c>
      <c r="X136" s="43">
        <f t="shared" ref="X136:X195" si="24">SUM(S136:V136)</f>
        <v>237999.43861511667</v>
      </c>
      <c r="Z136" s="44">
        <f>Z135+Z135*G136</f>
        <v>129624.16461683717</v>
      </c>
      <c r="AA136" s="44">
        <f>AA135+AA135*H136</f>
        <v>5310.8132652131599</v>
      </c>
      <c r="AB136" s="44">
        <f>AB135+AB135*I136</f>
        <v>1309.8564653073722</v>
      </c>
      <c r="AC136" s="44">
        <f>AC135+AC135*J136</f>
        <v>1179.4039383877621</v>
      </c>
      <c r="AD136">
        <v>-4.070556309362241E-3</v>
      </c>
      <c r="AE136" s="43">
        <f t="shared" ref="AE136:AE195" si="25">SUM(Z136:AC136)</f>
        <v>137424.23828574546</v>
      </c>
    </row>
    <row r="137" spans="1:31" x14ac:dyDescent="0.3">
      <c r="A137" s="41">
        <v>42928</v>
      </c>
      <c r="B137">
        <v>78.8</v>
      </c>
      <c r="C137">
        <v>253</v>
      </c>
      <c r="D137">
        <v>0.6532</v>
      </c>
      <c r="E137">
        <v>90.31</v>
      </c>
      <c r="G137" s="5">
        <f t="shared" si="22"/>
        <v>-2.1239597565519908E-2</v>
      </c>
      <c r="H137" s="5">
        <f t="shared" si="22"/>
        <v>1.0383386581469626E-2</v>
      </c>
      <c r="I137" s="5">
        <f t="shared" si="22"/>
        <v>-2.9420505200594412E-2</v>
      </c>
      <c r="J137" s="5">
        <f t="shared" si="22"/>
        <v>2.1083000443852386E-3</v>
      </c>
      <c r="K137">
        <v>-4.070556309362241E-3</v>
      </c>
      <c r="L137" s="44">
        <f t="shared" si="23"/>
        <v>84500.654619581663</v>
      </c>
      <c r="M137" s="44">
        <f t="shared" si="23"/>
        <v>113112.15767442505</v>
      </c>
      <c r="N137" s="44">
        <f t="shared" si="23"/>
        <v>8263.8575995799038</v>
      </c>
      <c r="O137" s="44">
        <f>O136+O136*J137</f>
        <v>1039.2334535246889</v>
      </c>
      <c r="P137">
        <v>-4.0871934604906181E-3</v>
      </c>
      <c r="Q137" s="43">
        <f>SUM(L137:O137)</f>
        <v>206915.90334711128</v>
      </c>
      <c r="S137" s="44">
        <f>S136+S136*G137</f>
        <v>61117.405243379166</v>
      </c>
      <c r="T137" s="44">
        <f>T136+T136*H137</f>
        <v>160431.95630500614</v>
      </c>
      <c r="U137" s="44">
        <f>U136+U136*I137</f>
        <v>14327.589168015786</v>
      </c>
      <c r="V137" s="44">
        <f>V136+V136*J137</f>
        <v>2014.8537064974264</v>
      </c>
      <c r="W137">
        <v>-4.0871934604906181E-3</v>
      </c>
      <c r="X137" s="43">
        <f t="shared" si="24"/>
        <v>237891.80442289851</v>
      </c>
      <c r="Z137" s="44">
        <f>Z136+Z136*G137</f>
        <v>126870.99952560884</v>
      </c>
      <c r="AA137" s="44">
        <f>AA136+AA136*H137</f>
        <v>5365.9574924078652</v>
      </c>
      <c r="AB137" s="44">
        <f>AB136+AB136*I137</f>
        <v>1271.3198263577644</v>
      </c>
      <c r="AC137" s="44">
        <f>AC136+AC136*J137</f>
        <v>1181.8904757634132</v>
      </c>
      <c r="AD137">
        <v>-4.0871934604906181E-3</v>
      </c>
      <c r="AE137" s="43">
        <f t="shared" si="25"/>
        <v>134690.1673201379</v>
      </c>
    </row>
    <row r="138" spans="1:31" x14ac:dyDescent="0.3">
      <c r="A138" s="41">
        <v>42929</v>
      </c>
      <c r="B138">
        <v>81</v>
      </c>
      <c r="C138">
        <v>250.8</v>
      </c>
      <c r="D138">
        <v>0.6633</v>
      </c>
      <c r="E138">
        <v>91.66</v>
      </c>
      <c r="G138" s="5">
        <f t="shared" si="22"/>
        <v>2.7918781725888363E-2</v>
      </c>
      <c r="H138" s="5">
        <f t="shared" si="22"/>
        <v>-8.6956521739129985E-3</v>
      </c>
      <c r="I138" s="5">
        <f t="shared" si="22"/>
        <v>1.5462339252908753E-2</v>
      </c>
      <c r="J138" s="5">
        <f t="shared" si="22"/>
        <v>1.4948510685416834E-2</v>
      </c>
      <c r="K138">
        <v>-4.0871934604906181E-3</v>
      </c>
      <c r="L138" s="44">
        <f t="shared" si="23"/>
        <v>86859.809951600444</v>
      </c>
      <c r="M138" s="44">
        <f t="shared" si="23"/>
        <v>112128.57369464745</v>
      </c>
      <c r="N138" s="44">
        <f t="shared" si="23"/>
        <v>8391.6361693223371</v>
      </c>
      <c r="O138" s="44">
        <f>O137+O137*J138</f>
        <v>1054.7684459093455</v>
      </c>
      <c r="P138">
        <v>-3.283173734610112E-2</v>
      </c>
      <c r="Q138" s="43">
        <f>SUM(L138:O138)</f>
        <v>208434.78826147958</v>
      </c>
      <c r="S138" s="44">
        <f>S137+S137*G138</f>
        <v>62823.728740021732</v>
      </c>
      <c r="T138" s="44">
        <f>T137+T137*H138</f>
        <v>159036.89581539741</v>
      </c>
      <c r="U138" s="44">
        <f>U137+U137*I138</f>
        <v>14549.127212407946</v>
      </c>
      <c r="V138" s="44">
        <f>V137+V137*J138</f>
        <v>2044.972768658555</v>
      </c>
      <c r="W138">
        <v>-3.283173734610112E-2</v>
      </c>
      <c r="X138" s="43">
        <f t="shared" si="24"/>
        <v>238454.72453648565</v>
      </c>
      <c r="Z138" s="44">
        <f>Z137+Z137*G138</f>
        <v>130413.0832687096</v>
      </c>
      <c r="AA138" s="44">
        <f>AA137+AA137*H138</f>
        <v>5319.2969924738836</v>
      </c>
      <c r="AB138" s="44">
        <f>AB137+AB137*I138</f>
        <v>1290.9774048118572</v>
      </c>
      <c r="AC138" s="44">
        <f>AC137+AC137*J138</f>
        <v>1199.557978169355</v>
      </c>
      <c r="AD138">
        <v>-3.283173734610112E-2</v>
      </c>
      <c r="AE138" s="43">
        <f t="shared" si="25"/>
        <v>138222.91564416469</v>
      </c>
    </row>
    <row r="139" spans="1:31" x14ac:dyDescent="0.3">
      <c r="A139" s="41">
        <v>42930</v>
      </c>
      <c r="B139">
        <v>88.2</v>
      </c>
      <c r="C139">
        <v>249.9</v>
      </c>
      <c r="D139">
        <v>0.62880000000000003</v>
      </c>
      <c r="E139">
        <v>92.85</v>
      </c>
      <c r="G139" s="5">
        <f t="shared" si="22"/>
        <v>8.888888888888892E-2</v>
      </c>
      <c r="H139" s="5">
        <f t="shared" si="22"/>
        <v>-3.5885167464115059E-3</v>
      </c>
      <c r="I139" s="5">
        <f t="shared" si="22"/>
        <v>-5.2012663952962425E-2</v>
      </c>
      <c r="J139" s="5">
        <f t="shared" si="22"/>
        <v>1.298276238271872E-2</v>
      </c>
      <c r="K139">
        <v>-3.283173734610112E-2</v>
      </c>
      <c r="L139" s="44">
        <f t="shared" si="23"/>
        <v>94580.681947298261</v>
      </c>
      <c r="M139" s="44">
        <f t="shared" si="23"/>
        <v>111726.19843019298</v>
      </c>
      <c r="N139" s="44">
        <f t="shared" si="23"/>
        <v>7955.1648172318492</v>
      </c>
      <c r="O139" s="44">
        <f>O138+O138*J139</f>
        <v>1068.462254011376</v>
      </c>
      <c r="P139">
        <v>-1.9801980198019882E-2</v>
      </c>
      <c r="Q139" s="43">
        <f>SUM(L139:O139)</f>
        <v>215330.50744873445</v>
      </c>
      <c r="S139" s="44">
        <f>S138+S138*G139</f>
        <v>68408.060183579219</v>
      </c>
      <c r="T139" s="44">
        <f>T138+T138*H139</f>
        <v>158466.18925146657</v>
      </c>
      <c r="U139" s="44">
        <f>U138+U138*I139</f>
        <v>13792.388347900071</v>
      </c>
      <c r="V139" s="44">
        <f>V138+V138*J139</f>
        <v>2071.5221641931794</v>
      </c>
      <c r="W139">
        <v>-1.9801980198019882E-2</v>
      </c>
      <c r="X139" s="43">
        <f t="shared" si="24"/>
        <v>242738.15994713904</v>
      </c>
      <c r="Z139" s="44">
        <f>Z138+Z138*G139</f>
        <v>142005.35733703934</v>
      </c>
      <c r="AA139" s="44">
        <f>AA138+AA138*H139</f>
        <v>5300.2086061372547</v>
      </c>
      <c r="AB139" s="44">
        <f>AB138+AB138*I139</f>
        <v>1223.8302308845105</v>
      </c>
      <c r="AC139" s="44">
        <f>AC138+AC138*J139</f>
        <v>1215.1315543642222</v>
      </c>
      <c r="AD139">
        <v>-1.9801980198019882E-2</v>
      </c>
      <c r="AE139" s="43">
        <f t="shared" si="25"/>
        <v>149744.52772842534</v>
      </c>
    </row>
    <row r="140" spans="1:31" x14ac:dyDescent="0.3">
      <c r="A140" s="41">
        <v>42933</v>
      </c>
      <c r="B140">
        <v>83.92</v>
      </c>
      <c r="C140">
        <v>250</v>
      </c>
      <c r="D140">
        <v>0.60050000000000003</v>
      </c>
      <c r="E140">
        <v>92.05</v>
      </c>
      <c r="G140" s="5">
        <f t="shared" si="22"/>
        <v>-4.8526077097505678E-2</v>
      </c>
      <c r="H140" s="5">
        <f t="shared" si="22"/>
        <v>4.001600640255875E-4</v>
      </c>
      <c r="I140" s="5">
        <f t="shared" si="22"/>
        <v>-4.5006361323155199E-2</v>
      </c>
      <c r="J140" s="5">
        <f t="shared" si="22"/>
        <v>-8.6160473882606059E-3</v>
      </c>
      <c r="K140">
        <v>-1.9801980198019882E-2</v>
      </c>
      <c r="L140" s="44">
        <f t="shared" si="23"/>
        <v>89991.052483189007</v>
      </c>
      <c r="M140" s="44">
        <f t="shared" si="23"/>
        <v>111770.90679291014</v>
      </c>
      <c r="N140" s="44">
        <f t="shared" si="23"/>
        <v>7597.1317950822604</v>
      </c>
      <c r="O140" s="44">
        <f>O139+O139*J140</f>
        <v>1059.2563325982462</v>
      </c>
      <c r="P140">
        <v>1.1544011544011504E-2</v>
      </c>
      <c r="Q140" s="43">
        <f>SUM(L140:O140)</f>
        <v>210418.34740377968</v>
      </c>
      <c r="S140" s="44">
        <f>S139+S139*G140</f>
        <v>65088.485381020044</v>
      </c>
      <c r="T140" s="44">
        <f>T139+T139*H140</f>
        <v>158529.60109190331</v>
      </c>
      <c r="U140" s="44">
        <f>U139+U139*I140</f>
        <v>13171.643134405203</v>
      </c>
      <c r="V140" s="44">
        <f>V139+V139*J140</f>
        <v>2053.6738310606588</v>
      </c>
      <c r="W140">
        <v>1.1544011544011504E-2</v>
      </c>
      <c r="X140" s="43">
        <f t="shared" si="24"/>
        <v>238843.40343838918</v>
      </c>
      <c r="Z140" s="44">
        <f>Z139+Z139*G140</f>
        <v>135114.39441864332</v>
      </c>
      <c r="AA140" s="44">
        <f>AA139+AA139*H140</f>
        <v>5302.3295379524352</v>
      </c>
      <c r="AB140" s="44">
        <f>AB139+AB139*I140</f>
        <v>1168.7500853151216</v>
      </c>
      <c r="AC140" s="44">
        <f>AC139+AC139*J140</f>
        <v>1204.6619233088493</v>
      </c>
      <c r="AD140">
        <v>1.1544011544011504E-2</v>
      </c>
      <c r="AE140" s="43">
        <f t="shared" si="25"/>
        <v>142790.13596521973</v>
      </c>
    </row>
    <row r="141" spans="1:31" x14ac:dyDescent="0.3">
      <c r="A141" s="41">
        <v>42934</v>
      </c>
      <c r="B141">
        <v>84.7</v>
      </c>
      <c r="C141">
        <v>251</v>
      </c>
      <c r="D141">
        <v>0.57450000000000001</v>
      </c>
      <c r="E141">
        <v>92.91</v>
      </c>
      <c r="G141" s="5">
        <f t="shared" si="22"/>
        <v>9.2945662535748458E-3</v>
      </c>
      <c r="H141" s="5">
        <f t="shared" si="22"/>
        <v>4.0000000000000001E-3</v>
      </c>
      <c r="I141" s="5">
        <f t="shared" si="22"/>
        <v>-4.3297252289758573E-2</v>
      </c>
      <c r="J141" s="5">
        <f t="shared" si="22"/>
        <v>9.3427485062465999E-3</v>
      </c>
      <c r="K141">
        <v>1.1544011544011504E-2</v>
      </c>
      <c r="L141" s="44">
        <f t="shared" si="23"/>
        <v>90827.480282722943</v>
      </c>
      <c r="M141" s="44">
        <f t="shared" si="23"/>
        <v>112217.99042008178</v>
      </c>
      <c r="N141" s="44">
        <f t="shared" si="23"/>
        <v>7268.1968630720376</v>
      </c>
      <c r="O141" s="44">
        <f>O140+O140*J141</f>
        <v>1069.1526981173608</v>
      </c>
      <c r="P141">
        <v>-5.7061340941510913E-3</v>
      </c>
      <c r="Q141" s="43">
        <f>SUM(L141:O141)</f>
        <v>211382.82026399416</v>
      </c>
      <c r="S141" s="44">
        <f>S140+S140*G141</f>
        <v>65693.454620738776</v>
      </c>
      <c r="T141" s="44">
        <f>T140+T140*H141</f>
        <v>159163.71949627093</v>
      </c>
      <c r="U141" s="44">
        <f>U140+U140*I141</f>
        <v>12601.347178544194</v>
      </c>
      <c r="V141" s="44">
        <f>V140+V140*J141</f>
        <v>2072.8607891781185</v>
      </c>
      <c r="W141">
        <v>-5.7061340941510913E-3</v>
      </c>
      <c r="X141" s="43">
        <f t="shared" si="24"/>
        <v>239531.382084732</v>
      </c>
      <c r="Z141" s="44">
        <f>Z140+Z140*G141</f>
        <v>136370.22410937905</v>
      </c>
      <c r="AA141" s="44">
        <f>AA140+AA140*H141</f>
        <v>5323.5388561042446</v>
      </c>
      <c r="AB141" s="44">
        <f>AB140+AB140*I141</f>
        <v>1118.1464180075559</v>
      </c>
      <c r="AC141" s="44">
        <f>AC140+AC140*J141</f>
        <v>1215.9167766933751</v>
      </c>
      <c r="AD141">
        <v>-5.7061340941510913E-3</v>
      </c>
      <c r="AE141" s="43">
        <f t="shared" si="25"/>
        <v>144027.82616018422</v>
      </c>
    </row>
    <row r="142" spans="1:31" x14ac:dyDescent="0.3">
      <c r="A142" s="41">
        <v>42935</v>
      </c>
      <c r="B142">
        <v>83.42</v>
      </c>
      <c r="C142">
        <v>250</v>
      </c>
      <c r="D142">
        <v>0.6008</v>
      </c>
      <c r="E142">
        <v>93.16</v>
      </c>
      <c r="G142" s="5">
        <f t="shared" si="22"/>
        <v>-1.5112160566706034E-2</v>
      </c>
      <c r="H142" s="5">
        <f t="shared" si="22"/>
        <v>-3.9840637450199202E-3</v>
      </c>
      <c r="I142" s="5">
        <f t="shared" si="22"/>
        <v>4.5778938207136625E-2</v>
      </c>
      <c r="J142" s="5">
        <f t="shared" si="22"/>
        <v>2.6907760198041117E-3</v>
      </c>
      <c r="K142">
        <v>-5.7061340941510913E-3</v>
      </c>
      <c r="L142" s="44">
        <f t="shared" si="23"/>
        <v>89454.880816821111</v>
      </c>
      <c r="M142" s="44">
        <f t="shared" si="23"/>
        <v>111770.90679291014</v>
      </c>
      <c r="N142" s="44">
        <f t="shared" si="23"/>
        <v>7600.9271981439169</v>
      </c>
      <c r="O142" s="44">
        <f>O141+O141*J142</f>
        <v>1072.0295485589638</v>
      </c>
      <c r="P142">
        <v>2.8694404591105139E-3</v>
      </c>
      <c r="Q142" s="43">
        <f>SUM(L142:O142)</f>
        <v>209898.74435643412</v>
      </c>
      <c r="S142" s="44">
        <f>S141+S141*G142</f>
        <v>64700.684586328556</v>
      </c>
      <c r="T142" s="44">
        <f>T141+T141*H142</f>
        <v>158529.60109190331</v>
      </c>
      <c r="U142" s="44">
        <f>U141+U141*I142</f>
        <v>13178.223472357444</v>
      </c>
      <c r="V142" s="44">
        <f>V141+V141*J142</f>
        <v>2078.438393282031</v>
      </c>
      <c r="W142">
        <v>2.8694404591105139E-3</v>
      </c>
      <c r="X142" s="43">
        <f t="shared" si="24"/>
        <v>238486.94754387133</v>
      </c>
      <c r="Z142" s="44">
        <f>Z141+Z141*G142</f>
        <v>134309.37538612043</v>
      </c>
      <c r="AA142" s="44">
        <f>AA141+AA141*H142</f>
        <v>5302.3295379524352</v>
      </c>
      <c r="AB142" s="44">
        <f>AB141+AB141*I142</f>
        <v>1169.3339737840549</v>
      </c>
      <c r="AC142" s="44">
        <f>AC141+AC141*J142</f>
        <v>1219.1885363981792</v>
      </c>
      <c r="AD142">
        <v>2.8694404591105139E-3</v>
      </c>
      <c r="AE142" s="43">
        <f t="shared" si="25"/>
        <v>142000.2274342551</v>
      </c>
    </row>
    <row r="143" spans="1:31" x14ac:dyDescent="0.3">
      <c r="A143" s="41">
        <v>42936</v>
      </c>
      <c r="B143">
        <v>86.01</v>
      </c>
      <c r="C143">
        <v>249.3</v>
      </c>
      <c r="D143">
        <v>0.63070000000000004</v>
      </c>
      <c r="E143">
        <v>93.86</v>
      </c>
      <c r="G143" s="5">
        <f t="shared" si="22"/>
        <v>3.1047710381203589E-2</v>
      </c>
      <c r="H143" s="5">
        <f t="shared" si="22"/>
        <v>-2.7999999999999544E-3</v>
      </c>
      <c r="I143" s="5">
        <f t="shared" si="22"/>
        <v>4.9766977363515374E-2</v>
      </c>
      <c r="J143" s="5">
        <f t="shared" si="22"/>
        <v>7.5139544869042814E-3</v>
      </c>
      <c r="K143">
        <v>2.8694404591105139E-3</v>
      </c>
      <c r="L143" s="44">
        <f t="shared" si="23"/>
        <v>92232.25004860686</v>
      </c>
      <c r="M143" s="44">
        <f t="shared" si="23"/>
        <v>111457.94825389</v>
      </c>
      <c r="N143" s="44">
        <f t="shared" si="23"/>
        <v>7979.2023699556739</v>
      </c>
      <c r="O143" s="44">
        <f>O142+O142*J143</f>
        <v>1080.0847297954524</v>
      </c>
      <c r="P143">
        <v>1.4306151645206624E-3</v>
      </c>
      <c r="Q143" s="43">
        <f>SUM(L143:O143)</f>
        <v>212749.48540224798</v>
      </c>
      <c r="S143" s="44">
        <f>S142+S142*G143</f>
        <v>66709.492702830496</v>
      </c>
      <c r="T143" s="44">
        <f>T142+T142*H143</f>
        <v>158085.718208846</v>
      </c>
      <c r="U143" s="44">
        <f>U142+U142*I143</f>
        <v>13834.063821597603</v>
      </c>
      <c r="V143" s="44">
        <f>V142+V142*J143</f>
        <v>2094.0556847729868</v>
      </c>
      <c r="W143">
        <v>1.4306151645206624E-3</v>
      </c>
      <c r="X143" s="43">
        <f t="shared" si="24"/>
        <v>240723.33041804709</v>
      </c>
      <c r="Z143" s="44">
        <f>Z142+Z142*G143</f>
        <v>138479.37397458905</v>
      </c>
      <c r="AA143" s="44">
        <f>AA142+AA142*H143</f>
        <v>5287.4830152461682</v>
      </c>
      <c r="AB143" s="44">
        <f>AB142+AB142*I143</f>
        <v>1227.5281911877555</v>
      </c>
      <c r="AC143" s="44">
        <f>AC142+AC142*J143</f>
        <v>1228.3494635716306</v>
      </c>
      <c r="AD143">
        <v>1.4306151645206624E-3</v>
      </c>
      <c r="AE143" s="43">
        <f t="shared" si="25"/>
        <v>146222.7346445946</v>
      </c>
    </row>
    <row r="144" spans="1:31" x14ac:dyDescent="0.3">
      <c r="A144" s="41">
        <v>42937</v>
      </c>
      <c r="B144">
        <v>89</v>
      </c>
      <c r="C144">
        <v>243.7</v>
      </c>
      <c r="D144">
        <v>0.59219999999999995</v>
      </c>
      <c r="E144">
        <v>97.05</v>
      </c>
      <c r="G144" s="5">
        <f t="shared" si="22"/>
        <v>3.4763399604697064E-2</v>
      </c>
      <c r="H144" s="5">
        <f t="shared" si="22"/>
        <v>-2.2462896109105585E-2</v>
      </c>
      <c r="I144" s="5">
        <f t="shared" si="22"/>
        <v>-6.1043285238623887E-2</v>
      </c>
      <c r="J144" s="5">
        <f t="shared" si="22"/>
        <v>3.3986788834434241E-2</v>
      </c>
      <c r="K144">
        <v>1.4306151645206624E-3</v>
      </c>
      <c r="L144" s="44">
        <f t="shared" si="23"/>
        <v>95438.556613486915</v>
      </c>
      <c r="M144" s="44">
        <f t="shared" si="23"/>
        <v>108954.2799417288</v>
      </c>
      <c r="N144" s="44">
        <f t="shared" si="23"/>
        <v>7492.1256437097663</v>
      </c>
      <c r="O144" s="44">
        <f>O143+O143*J144</f>
        <v>1116.7933414303075</v>
      </c>
      <c r="P144">
        <v>-2.8571428571428979E-3</v>
      </c>
      <c r="Q144" s="43">
        <f>SUM(L144:O144)</f>
        <v>213001.75554035578</v>
      </c>
      <c r="S144" s="44">
        <f>S143+S143*G144</f>
        <v>69028.541455085622</v>
      </c>
      <c r="T144" s="44">
        <f>T143+T143*H144</f>
        <v>154534.65514438736</v>
      </c>
      <c r="U144" s="44">
        <f>U143+U143*I144</f>
        <v>12989.587117726493</v>
      </c>
      <c r="V144" s="44">
        <f>V143+V143*J144</f>
        <v>2165.2259131389128</v>
      </c>
      <c r="W144">
        <v>-2.8571428571428979E-3</v>
      </c>
      <c r="X144" s="43">
        <f t="shared" si="24"/>
        <v>238718.00963033838</v>
      </c>
      <c r="Z144" s="44">
        <f>Z143+Z143*G144</f>
        <v>143293.38778907596</v>
      </c>
      <c r="AA144" s="44">
        <f>AA143+AA143*H144</f>
        <v>5168.7108335960329</v>
      </c>
      <c r="AB144" s="44">
        <f>AB143+AB143*I144</f>
        <v>1152.5958376746294</v>
      </c>
      <c r="AC144" s="44">
        <f>AC143+AC143*J144</f>
        <v>1270.0971174049303</v>
      </c>
      <c r="AD144">
        <v>-2.8571428571428979E-3</v>
      </c>
      <c r="AE144" s="43">
        <f t="shared" si="25"/>
        <v>150884.79157775154</v>
      </c>
    </row>
    <row r="145" spans="1:31" x14ac:dyDescent="0.3">
      <c r="A145" s="41">
        <v>42940</v>
      </c>
      <c r="B145">
        <v>87.18</v>
      </c>
      <c r="C145">
        <v>247.7</v>
      </c>
      <c r="D145">
        <v>0.63749999999999996</v>
      </c>
      <c r="E145">
        <v>94.16</v>
      </c>
      <c r="G145" s="5">
        <f t="shared" si="22"/>
        <v>-2.0449438202247115E-2</v>
      </c>
      <c r="H145" s="5">
        <f t="shared" si="22"/>
        <v>1.6413623307345096E-2</v>
      </c>
      <c r="I145" s="5">
        <f t="shared" si="22"/>
        <v>7.6494427558257361E-2</v>
      </c>
      <c r="J145" s="5">
        <f t="shared" si="22"/>
        <v>-2.977846470891294E-2</v>
      </c>
      <c r="K145">
        <v>-2.8571428571428979E-3</v>
      </c>
      <c r="L145" s="44">
        <f t="shared" si="23"/>
        <v>93486.89174790775</v>
      </c>
      <c r="M145" s="44">
        <f t="shared" si="23"/>
        <v>110742.61445041536</v>
      </c>
      <c r="N145" s="44">
        <f t="shared" si="23"/>
        <v>8065.2315060198853</v>
      </c>
      <c r="O145" s="44">
        <f>O144+O144*J145</f>
        <v>1083.536950325376</v>
      </c>
      <c r="P145">
        <v>5.730659025788047E-3</v>
      </c>
      <c r="Q145" s="43">
        <f>SUM(L145:O145)</f>
        <v>213378.27465466838</v>
      </c>
      <c r="S145" s="44">
        <f>S144+S144*G145</f>
        <v>67616.946562408601</v>
      </c>
      <c r="T145" s="44">
        <f>T144+T144*H145</f>
        <v>157071.12876185781</v>
      </c>
      <c r="U145" s="44">
        <f>U144+U144*I145</f>
        <v>13983.218148515094</v>
      </c>
      <c r="V145" s="44">
        <f>V144+V144*J145</f>
        <v>2100.7488096976817</v>
      </c>
      <c r="W145">
        <v>5.730659025788047E-3</v>
      </c>
      <c r="X145" s="43">
        <f t="shared" si="24"/>
        <v>240772.04228247917</v>
      </c>
      <c r="Z145" s="44">
        <f>Z144+Z144*G145</f>
        <v>140363.11851069261</v>
      </c>
      <c r="AA145" s="44">
        <f>AA144+AA144*H145</f>
        <v>5253.5481062032723</v>
      </c>
      <c r="AB145" s="44">
        <f>AB144+AB144*I145</f>
        <v>1240.7629964835803</v>
      </c>
      <c r="AC145" s="44">
        <f>AC144+AC144*J145</f>
        <v>1232.2755752173955</v>
      </c>
      <c r="AD145">
        <v>5.730659025788047E-3</v>
      </c>
      <c r="AE145" s="43">
        <f t="shared" si="25"/>
        <v>148089.70518859685</v>
      </c>
    </row>
    <row r="146" spans="1:31" x14ac:dyDescent="0.3">
      <c r="A146" s="41">
        <v>42941</v>
      </c>
      <c r="B146">
        <v>86.88</v>
      </c>
      <c r="C146">
        <v>249.5</v>
      </c>
      <c r="D146">
        <v>0.6633</v>
      </c>
      <c r="E146">
        <v>90.99</v>
      </c>
      <c r="G146" s="5">
        <f t="shared" si="22"/>
        <v>-3.4411562284929038E-3</v>
      </c>
      <c r="H146" s="5">
        <f t="shared" si="22"/>
        <v>7.2668550666128845E-3</v>
      </c>
      <c r="I146" s="5">
        <f t="shared" si="22"/>
        <v>4.0470588235294189E-2</v>
      </c>
      <c r="J146" s="5">
        <f t="shared" si="22"/>
        <v>-3.3666100254885319E-2</v>
      </c>
      <c r="K146">
        <v>5.730659025788047E-3</v>
      </c>
      <c r="L146" s="44">
        <f t="shared" si="23"/>
        <v>93165.188748086992</v>
      </c>
      <c r="M146" s="44">
        <f t="shared" si="23"/>
        <v>111547.36497932432</v>
      </c>
      <c r="N146" s="44">
        <f t="shared" si="23"/>
        <v>8391.6361693223371</v>
      </c>
      <c r="O146" s="44">
        <f>O145+O145*J146</f>
        <v>1047.0584867258492</v>
      </c>
      <c r="P146">
        <v>-4.2735042735042332E-3</v>
      </c>
      <c r="Q146" s="43">
        <f>SUM(L146:O146)</f>
        <v>214151.24838345949</v>
      </c>
      <c r="S146" s="44">
        <f>S145+S145*G146</f>
        <v>67384.266085593699</v>
      </c>
      <c r="T146" s="44">
        <f>T145+T145*H146</f>
        <v>158212.54188971952</v>
      </c>
      <c r="U146" s="44">
        <f>U145+U145*I146</f>
        <v>14549.127212407941</v>
      </c>
      <c r="V146" s="44">
        <f>V145+V145*J146</f>
        <v>2030.0247896600686</v>
      </c>
      <c r="W146">
        <v>-4.2735042735042332E-3</v>
      </c>
      <c r="X146" s="43">
        <f t="shared" si="24"/>
        <v>242175.95997738122</v>
      </c>
      <c r="Z146" s="44">
        <f>Z145+Z145*G146</f>
        <v>139880.10709117886</v>
      </c>
      <c r="AA146" s="44">
        <f>AA145+AA145*H146</f>
        <v>5291.7248788765301</v>
      </c>
      <c r="AB146" s="44">
        <f>AB145+AB145*I146</f>
        <v>1290.977404811857</v>
      </c>
      <c r="AC146" s="44">
        <f>AC145+AC145*J146</f>
        <v>1190.7896621604802</v>
      </c>
      <c r="AD146">
        <v>-4.2735042735042332E-3</v>
      </c>
      <c r="AE146" s="43">
        <f t="shared" si="25"/>
        <v>147653.59903702771</v>
      </c>
    </row>
    <row r="147" spans="1:31" x14ac:dyDescent="0.3">
      <c r="A147" s="41">
        <v>42942</v>
      </c>
      <c r="B147">
        <v>85.7</v>
      </c>
      <c r="C147">
        <v>250</v>
      </c>
      <c r="D147">
        <v>0.70740000000000003</v>
      </c>
      <c r="E147">
        <v>93.02</v>
      </c>
      <c r="G147" s="5">
        <f t="shared" si="22"/>
        <v>-1.3581952117863635E-2</v>
      </c>
      <c r="H147" s="5">
        <f t="shared" si="22"/>
        <v>2.004008016032064E-3</v>
      </c>
      <c r="I147" s="5">
        <f t="shared" si="22"/>
        <v>6.6485753052917276E-2</v>
      </c>
      <c r="J147" s="5">
        <f t="shared" si="22"/>
        <v>2.2310143971865055E-2</v>
      </c>
      <c r="K147">
        <v>-4.2735042735042332E-3</v>
      </c>
      <c r="L147" s="44">
        <f t="shared" si="23"/>
        <v>91899.82361545875</v>
      </c>
      <c r="M147" s="44">
        <f t="shared" si="23"/>
        <v>111770.90679291014</v>
      </c>
      <c r="N147" s="44">
        <f t="shared" si="23"/>
        <v>8949.5604193858308</v>
      </c>
      <c r="O147" s="44">
        <f>O146+O146*J147</f>
        <v>1070.4185123116661</v>
      </c>
      <c r="P147">
        <v>5.7224606580828534E-3</v>
      </c>
      <c r="Q147" s="43">
        <f>SUM(L147:O147)</f>
        <v>213690.70934006639</v>
      </c>
      <c r="S147" s="44">
        <f>S146+S146*G147</f>
        <v>66469.05621012178</v>
      </c>
      <c r="T147" s="44">
        <f>T146+T146*H147</f>
        <v>158529.60109190331</v>
      </c>
      <c r="U147" s="44">
        <f>U146+U146*I147</f>
        <v>15516.436891387573</v>
      </c>
      <c r="V147" s="44">
        <f>V146+V146*J147</f>
        <v>2075.31493498384</v>
      </c>
      <c r="W147">
        <v>5.7224606580828534E-3</v>
      </c>
      <c r="X147" s="43">
        <f t="shared" si="24"/>
        <v>242590.40912839651</v>
      </c>
      <c r="Z147" s="44">
        <f>Z146+Z146*G147</f>
        <v>137980.26217442483</v>
      </c>
      <c r="AA147" s="44">
        <f>AA146+AA146*H147</f>
        <v>5302.3295379524352</v>
      </c>
      <c r="AB147" s="44">
        <f>AB146+AB146*I147</f>
        <v>1376.8090097450743</v>
      </c>
      <c r="AC147" s="44">
        <f>AC146+AC146*J147</f>
        <v>1217.3563509634891</v>
      </c>
      <c r="AD147">
        <v>5.7224606580828534E-3</v>
      </c>
      <c r="AE147" s="43">
        <f t="shared" si="25"/>
        <v>145876.75707308584</v>
      </c>
    </row>
    <row r="148" spans="1:31" x14ac:dyDescent="0.3">
      <c r="A148" s="41">
        <v>42943</v>
      </c>
      <c r="B148">
        <v>87</v>
      </c>
      <c r="C148">
        <v>250.1</v>
      </c>
      <c r="D148">
        <v>0.68010000000000004</v>
      </c>
      <c r="E148">
        <v>91.5</v>
      </c>
      <c r="G148" s="5">
        <f t="shared" si="22"/>
        <v>1.5169194865810936E-2</v>
      </c>
      <c r="H148" s="5">
        <f t="shared" si="22"/>
        <v>3.9999999999997725E-4</v>
      </c>
      <c r="I148" s="5">
        <f t="shared" si="22"/>
        <v>-3.8592027141645446E-2</v>
      </c>
      <c r="J148" s="5">
        <f t="shared" si="22"/>
        <v>-1.6340571920017158E-2</v>
      </c>
      <c r="K148">
        <v>5.7224606580828534E-3</v>
      </c>
      <c r="L148" s="44">
        <f t="shared" si="23"/>
        <v>93293.869948015301</v>
      </c>
      <c r="M148" s="44">
        <f t="shared" si="23"/>
        <v>111815.61515562731</v>
      </c>
      <c r="N148" s="44">
        <f t="shared" si="23"/>
        <v>8604.1787407750962</v>
      </c>
      <c r="O148" s="44">
        <f>O147+O147*J148</f>
        <v>1052.9272616267194</v>
      </c>
      <c r="P148">
        <v>2.7027027027027108E-2</v>
      </c>
      <c r="Q148" s="43">
        <f>SUM(L148:O148)</f>
        <v>214766.59110604445</v>
      </c>
      <c r="S148" s="44">
        <f>S147+S147*G148</f>
        <v>67477.338276319657</v>
      </c>
      <c r="T148" s="44">
        <f>T147+T147*H148</f>
        <v>158593.01293234006</v>
      </c>
      <c r="U148" s="44">
        <f>U147+U147*I148</f>
        <v>14917.626137733516</v>
      </c>
      <c r="V148" s="44">
        <f>V147+V147*J148</f>
        <v>2041.4031020320508</v>
      </c>
      <c r="W148">
        <v>2.7027027027027108E-2</v>
      </c>
      <c r="X148" s="43">
        <f t="shared" si="24"/>
        <v>243029.38044842528</v>
      </c>
      <c r="Z148" s="44">
        <f>Z147+Z147*G148</f>
        <v>140073.31165898437</v>
      </c>
      <c r="AA148" s="44">
        <f>AA147+AA147*H148</f>
        <v>5304.4504697676157</v>
      </c>
      <c r="AB148" s="44">
        <f>AB147+AB147*I148</f>
        <v>1323.6751590721303</v>
      </c>
      <c r="AC148" s="44">
        <f>AC147+AC147*J148</f>
        <v>1197.4640519582806</v>
      </c>
      <c r="AD148">
        <v>2.7027027027027108E-2</v>
      </c>
      <c r="AE148" s="43">
        <f t="shared" si="25"/>
        <v>147898.9013397824</v>
      </c>
    </row>
    <row r="149" spans="1:31" x14ac:dyDescent="0.3">
      <c r="A149" s="41">
        <v>42944</v>
      </c>
      <c r="B149">
        <v>85.79</v>
      </c>
      <c r="C149">
        <v>251.2</v>
      </c>
      <c r="D149">
        <v>0.7026</v>
      </c>
      <c r="E149">
        <v>93.19</v>
      </c>
      <c r="G149" s="5">
        <f t="shared" si="22"/>
        <v>-1.3908045977011422E-2</v>
      </c>
      <c r="H149" s="5">
        <f t="shared" si="22"/>
        <v>4.39824070371849E-3</v>
      </c>
      <c r="I149" s="5">
        <f t="shared" si="22"/>
        <v>3.3083370092633381E-2</v>
      </c>
      <c r="J149" s="5">
        <f t="shared" si="22"/>
        <v>1.8469945355191232E-2</v>
      </c>
      <c r="K149">
        <v>2.7027027027027108E-2</v>
      </c>
      <c r="L149" s="44">
        <f t="shared" si="23"/>
        <v>91996.334515404975</v>
      </c>
      <c r="M149" s="44">
        <f t="shared" si="23"/>
        <v>112307.40714551612</v>
      </c>
      <c r="N149" s="44">
        <f t="shared" si="23"/>
        <v>8888.8339703993261</v>
      </c>
      <c r="O149" s="44">
        <f>O148+O148*J149</f>
        <v>1072.3747706119561</v>
      </c>
      <c r="P149">
        <v>-1.8005540166204946E-2</v>
      </c>
      <c r="Q149" s="43">
        <f>SUM(L149:O149)</f>
        <v>214264.95040193238</v>
      </c>
      <c r="S149" s="44">
        <f>S148+S148*G149</f>
        <v>66538.860353166252</v>
      </c>
      <c r="T149" s="44">
        <f>T148+T148*H149</f>
        <v>159290.54317714443</v>
      </c>
      <c r="U149" s="44">
        <f>U148+U148*I149</f>
        <v>15411.151484151695</v>
      </c>
      <c r="V149" s="44">
        <f>V148+V148*J149</f>
        <v>2079.1077057745006</v>
      </c>
      <c r="W149">
        <v>-1.8005540166204946E-2</v>
      </c>
      <c r="X149" s="43">
        <f t="shared" si="24"/>
        <v>243319.66272023687</v>
      </c>
      <c r="Z149" s="44">
        <f>Z148+Z148*G149</f>
        <v>138125.16560027897</v>
      </c>
      <c r="AA149" s="44">
        <f>AA148+AA148*H149</f>
        <v>5327.7807197346065</v>
      </c>
      <c r="AB149" s="44">
        <f>AB148+AB148*I149</f>
        <v>1367.466794242139</v>
      </c>
      <c r="AC149" s="44">
        <f>AC148+AC148*J149</f>
        <v>1219.5811475627559</v>
      </c>
      <c r="AD149">
        <v>-1.8005540166204946E-2</v>
      </c>
      <c r="AE149" s="43">
        <f t="shared" si="25"/>
        <v>146039.99426181847</v>
      </c>
    </row>
    <row r="150" spans="1:31" x14ac:dyDescent="0.3">
      <c r="A150" s="41">
        <v>42947</v>
      </c>
      <c r="B150">
        <v>83.25</v>
      </c>
      <c r="C150">
        <v>256.89999999999998</v>
      </c>
      <c r="D150">
        <v>0.68400000000000005</v>
      </c>
      <c r="E150">
        <v>91.95</v>
      </c>
      <c r="G150" s="5">
        <f t="shared" si="22"/>
        <v>-2.9607180324047161E-2</v>
      </c>
      <c r="H150" s="5">
        <f t="shared" si="22"/>
        <v>2.2691082802547727E-2</v>
      </c>
      <c r="I150" s="5">
        <f t="shared" si="22"/>
        <v>-2.6473099914602831E-2</v>
      </c>
      <c r="J150" s="5">
        <f t="shared" si="22"/>
        <v>-1.330614872840428E-2</v>
      </c>
      <c r="K150">
        <v>-1.8005540166204946E-2</v>
      </c>
      <c r="L150" s="44">
        <f t="shared" si="23"/>
        <v>89272.582450256014</v>
      </c>
      <c r="M150" s="44">
        <f t="shared" si="23"/>
        <v>114855.78382039447</v>
      </c>
      <c r="N150" s="44">
        <f t="shared" si="23"/>
        <v>8653.5189805766295</v>
      </c>
      <c r="O150" s="44">
        <f>O149+O149*J150</f>
        <v>1058.105592421605</v>
      </c>
      <c r="P150">
        <v>1.9746121297602136E-2</v>
      </c>
      <c r="Q150" s="43">
        <f>SUM(L150:O150)</f>
        <v>213839.9908436487</v>
      </c>
      <c r="S150" s="44">
        <f>S149+S149*G150</f>
        <v>64568.83231613347</v>
      </c>
      <c r="T150" s="44">
        <f>T149+T149*H150</f>
        <v>162905.01808203981</v>
      </c>
      <c r="U150" s="44">
        <f>U149+U149*I150</f>
        <v>15003.170531112668</v>
      </c>
      <c r="V150" s="44">
        <f>V149+V149*J150</f>
        <v>2051.4427894190935</v>
      </c>
      <c r="W150">
        <v>1.9746121297602136E-2</v>
      </c>
      <c r="X150" s="43">
        <f t="shared" si="24"/>
        <v>244528.46371870502</v>
      </c>
      <c r="Z150" s="44">
        <f>Z149+Z149*G150</f>
        <v>134035.66891506262</v>
      </c>
      <c r="AA150" s="44">
        <f>AA149+AA149*H150</f>
        <v>5448.6738331999213</v>
      </c>
      <c r="AB150" s="44">
        <f>AB149+AB149*I150</f>
        <v>1331.2657091682652</v>
      </c>
      <c r="AC150" s="44">
        <f>AC149+AC149*J150</f>
        <v>1203.3532194269278</v>
      </c>
      <c r="AD150">
        <v>1.9746121297602136E-2</v>
      </c>
      <c r="AE150" s="43">
        <f t="shared" si="25"/>
        <v>142018.96167685775</v>
      </c>
    </row>
    <row r="151" spans="1:31" x14ac:dyDescent="0.3">
      <c r="A151" s="41">
        <v>42948</v>
      </c>
      <c r="B151">
        <v>94</v>
      </c>
      <c r="C151">
        <v>272</v>
      </c>
      <c r="D151">
        <v>0.76890000000000003</v>
      </c>
      <c r="E151">
        <v>91.95</v>
      </c>
      <c r="G151" s="5">
        <f t="shared" si="22"/>
        <v>0.12912912912912913</v>
      </c>
      <c r="H151" s="5">
        <f t="shared" si="22"/>
        <v>5.877773452705342E-2</v>
      </c>
      <c r="I151" s="5">
        <f t="shared" si="22"/>
        <v>0.12412280701754382</v>
      </c>
      <c r="J151" s="5">
        <f t="shared" si="22"/>
        <v>0</v>
      </c>
      <c r="K151">
        <v>1.9746121297602136E-2</v>
      </c>
      <c r="L151" s="44">
        <f t="shared" si="23"/>
        <v>100800.27327716595</v>
      </c>
      <c r="M151" s="44">
        <f t="shared" si="23"/>
        <v>121606.74659068625</v>
      </c>
      <c r="N151" s="44">
        <f t="shared" si="23"/>
        <v>9727.6180470253948</v>
      </c>
      <c r="O151" s="44">
        <f>O150+O150*J151</f>
        <v>1058.105592421605</v>
      </c>
      <c r="P151">
        <v>-4.1493775933609568E-3</v>
      </c>
      <c r="Q151" s="43">
        <f>SUM(L151:O151)</f>
        <v>233192.74350729922</v>
      </c>
      <c r="S151" s="44">
        <f>S150+S150*G151</f>
        <v>72906.549402000557</v>
      </c>
      <c r="T151" s="44">
        <f>T150+T150*H151</f>
        <v>172480.20598799078</v>
      </c>
      <c r="U151" s="44">
        <f>U150+U150*I151</f>
        <v>16865.406171597268</v>
      </c>
      <c r="V151" s="44">
        <f>V150+V150*J151</f>
        <v>2051.4427894190935</v>
      </c>
      <c r="W151">
        <v>-4.1493775933609568E-3</v>
      </c>
      <c r="X151" s="43">
        <f t="shared" si="24"/>
        <v>264303.60435100767</v>
      </c>
      <c r="Z151" s="44">
        <f>Z150+Z150*G151</f>
        <v>151343.57811430492</v>
      </c>
      <c r="AA151" s="44">
        <f>AA150+AA150*H151</f>
        <v>5768.9345372922489</v>
      </c>
      <c r="AB151" s="44">
        <f>AB150+AB150*I151</f>
        <v>1496.5061458764314</v>
      </c>
      <c r="AC151" s="44">
        <f>AC150+AC150*J151</f>
        <v>1203.3532194269278</v>
      </c>
      <c r="AD151">
        <v>-4.1493775933609568E-3</v>
      </c>
      <c r="AE151" s="43">
        <f t="shared" si="25"/>
        <v>159812.37201690054</v>
      </c>
    </row>
    <row r="152" spans="1:31" x14ac:dyDescent="0.3">
      <c r="A152" s="41">
        <v>42949</v>
      </c>
      <c r="B152">
        <v>101.95</v>
      </c>
      <c r="C152">
        <v>279</v>
      </c>
      <c r="D152">
        <v>0.79200000000000004</v>
      </c>
      <c r="E152">
        <v>85.8</v>
      </c>
      <c r="G152" s="5">
        <f t="shared" si="22"/>
        <v>8.4574468085106408E-2</v>
      </c>
      <c r="H152" s="5">
        <f t="shared" si="22"/>
        <v>2.5735294117647058E-2</v>
      </c>
      <c r="I152" s="5">
        <f t="shared" si="22"/>
        <v>3.0042918454935633E-2</v>
      </c>
      <c r="J152" s="5">
        <f t="shared" si="22"/>
        <v>-6.6884176182708047E-2</v>
      </c>
      <c r="K152">
        <v>-4.1493775933609568E-3</v>
      </c>
      <c r="L152" s="44">
        <f t="shared" ref="L152:N167" si="26">L151+L151*G152</f>
        <v>109325.40277241563</v>
      </c>
      <c r="M152" s="44">
        <f t="shared" si="26"/>
        <v>124736.33198088773</v>
      </c>
      <c r="N152" s="44">
        <f t="shared" si="26"/>
        <v>10019.86408277294</v>
      </c>
      <c r="O152" s="44">
        <f>O151+O151*J152</f>
        <v>987.33507155816972</v>
      </c>
      <c r="P152">
        <v>3.8888888888888848E-2</v>
      </c>
      <c r="Q152" s="43">
        <f>SUM(L152:O152)</f>
        <v>245068.93390763443</v>
      </c>
      <c r="S152" s="44">
        <f>S151+S151*G152</f>
        <v>79072.58203759529</v>
      </c>
      <c r="T152" s="44">
        <f>T151+T151*H152</f>
        <v>176919.03481856408</v>
      </c>
      <c r="U152" s="44">
        <f>U151+U151*I152</f>
        <v>17372.092193919932</v>
      </c>
      <c r="V152" s="44">
        <f>V151+V151*J152</f>
        <v>1914.2337284628409</v>
      </c>
      <c r="W152">
        <v>3.8888888888888848E-2</v>
      </c>
      <c r="X152" s="43">
        <f t="shared" si="24"/>
        <v>275277.94277854211</v>
      </c>
      <c r="Z152" s="44">
        <f>Z151+Z151*G152</f>
        <v>164143.38073141902</v>
      </c>
      <c r="AA152" s="44">
        <f>AA151+AA151*H152</f>
        <v>5917.3997643549174</v>
      </c>
      <c r="AB152" s="44">
        <f>AB151+AB151*I152</f>
        <v>1541.465557984307</v>
      </c>
      <c r="AC152" s="44">
        <f>AC151+AC151*J152</f>
        <v>1122.8679306887482</v>
      </c>
      <c r="AD152">
        <v>3.8888888888888848E-2</v>
      </c>
      <c r="AE152" s="43">
        <f t="shared" si="25"/>
        <v>172725.113984447</v>
      </c>
    </row>
    <row r="153" spans="1:31" x14ac:dyDescent="0.3">
      <c r="A153" s="41">
        <v>42950</v>
      </c>
      <c r="B153">
        <v>103.8</v>
      </c>
      <c r="C153">
        <v>281.7</v>
      </c>
      <c r="D153">
        <v>0.82620000000000005</v>
      </c>
      <c r="E153">
        <v>85.98</v>
      </c>
      <c r="G153" s="5">
        <f t="shared" si="22"/>
        <v>1.8146150073565417E-2</v>
      </c>
      <c r="H153" s="5">
        <f t="shared" si="22"/>
        <v>9.6774193548386685E-3</v>
      </c>
      <c r="I153" s="5">
        <f t="shared" si="22"/>
        <v>4.3181818181818189E-2</v>
      </c>
      <c r="J153" s="5">
        <f t="shared" si="22"/>
        <v>2.0979020979021773E-3</v>
      </c>
      <c r="K153">
        <v>3.8888888888888848E-2</v>
      </c>
      <c r="L153" s="44">
        <f t="shared" si="26"/>
        <v>111309.23793797687</v>
      </c>
      <c r="M153" s="44">
        <f t="shared" si="26"/>
        <v>125943.45777425115</v>
      </c>
      <c r="N153" s="44">
        <f t="shared" si="26"/>
        <v>10452.540031801771</v>
      </c>
      <c r="O153" s="44">
        <f>O152+O152*J153</f>
        <v>989.40640387612405</v>
      </c>
      <c r="P153">
        <v>-1.7379679144384989E-2</v>
      </c>
      <c r="Q153" s="43">
        <f>SUM(L153:O153)</f>
        <v>248694.64214790589</v>
      </c>
      <c r="S153" s="44">
        <f>S152+S152*G153</f>
        <v>80507.444977953812</v>
      </c>
      <c r="T153" s="44">
        <f>T152+T152*H153</f>
        <v>178631.15451035663</v>
      </c>
      <c r="U153" s="44">
        <f>U152+U152*I153</f>
        <v>18122.250720475568</v>
      </c>
      <c r="V153" s="44">
        <f>V152+V152*J153</f>
        <v>1918.2496034176581</v>
      </c>
      <c r="W153">
        <v>-1.7379679144384989E-2</v>
      </c>
      <c r="X153" s="43">
        <f t="shared" si="24"/>
        <v>279179.09981220367</v>
      </c>
      <c r="Z153" s="44">
        <f>Z152+Z152*G153</f>
        <v>167121.95115175375</v>
      </c>
      <c r="AA153" s="44">
        <f>AA152+AA152*H153</f>
        <v>5974.6649233648031</v>
      </c>
      <c r="AB153" s="44">
        <f>AB152+AB152*I153</f>
        <v>1608.0288434427202</v>
      </c>
      <c r="AC153" s="44">
        <f>AC152+AC152*J153</f>
        <v>1125.2235976762072</v>
      </c>
      <c r="AD153">
        <v>-1.7379679144384989E-2</v>
      </c>
      <c r="AE153" s="43">
        <f t="shared" si="25"/>
        <v>175829.86851623747</v>
      </c>
    </row>
    <row r="154" spans="1:31" x14ac:dyDescent="0.3">
      <c r="A154" s="41">
        <v>42951</v>
      </c>
      <c r="B154">
        <v>104.2</v>
      </c>
      <c r="C154">
        <v>281.2</v>
      </c>
      <c r="D154">
        <v>0.75529999999999997</v>
      </c>
      <c r="E154">
        <v>89.31</v>
      </c>
      <c r="G154" s="5">
        <f t="shared" si="22"/>
        <v>3.8535645472062207E-3</v>
      </c>
      <c r="H154" s="5">
        <f t="shared" si="22"/>
        <v>-1.774937877174299E-3</v>
      </c>
      <c r="I154" s="5">
        <f t="shared" si="22"/>
        <v>-8.5814572742677397E-2</v>
      </c>
      <c r="J154" s="5">
        <f t="shared" si="22"/>
        <v>3.8729937194696418E-2</v>
      </c>
      <c r="K154">
        <v>-1.7379679144384989E-2</v>
      </c>
      <c r="L154" s="44">
        <f t="shared" si="26"/>
        <v>111738.1752710712</v>
      </c>
      <c r="M154" s="44">
        <f t="shared" si="26"/>
        <v>125719.91596066533</v>
      </c>
      <c r="N154" s="44">
        <f t="shared" si="26"/>
        <v>9555.5597748969703</v>
      </c>
      <c r="O154" s="44">
        <f>O153+O153*J154</f>
        <v>1027.7260517582768</v>
      </c>
      <c r="P154">
        <v>0.17687074829931973</v>
      </c>
      <c r="Q154" s="43">
        <f>SUM(L154:O154)</f>
        <v>248041.37705839178</v>
      </c>
      <c r="S154" s="44">
        <f>S153+S153*G154</f>
        <v>80817.685613707014</v>
      </c>
      <c r="T154" s="44">
        <f>T153+T153*H154</f>
        <v>178314.09530817284</v>
      </c>
      <c r="U154" s="44">
        <f>U153+U153*I154</f>
        <v>16567.097517762279</v>
      </c>
      <c r="V154" s="44">
        <f>V153+V153*J154</f>
        <v>1992.5432900817755</v>
      </c>
      <c r="W154">
        <v>0.17687074829931973</v>
      </c>
      <c r="X154" s="43">
        <f t="shared" si="24"/>
        <v>277691.42172972392</v>
      </c>
      <c r="Z154" s="44">
        <f>Z153+Z153*G154</f>
        <v>167765.96637777207</v>
      </c>
      <c r="AA154" s="44">
        <f>AA153+AA153*H154</f>
        <v>5964.060264288898</v>
      </c>
      <c r="AB154" s="44">
        <f>AB153+AB153*I154</f>
        <v>1470.0365352847816</v>
      </c>
      <c r="AC154" s="44">
        <f>AC153+AC153*J154</f>
        <v>1168.8034369441971</v>
      </c>
      <c r="AD154">
        <v>0.17687074829931973</v>
      </c>
      <c r="AE154" s="43">
        <f t="shared" si="25"/>
        <v>176368.86661428993</v>
      </c>
    </row>
    <row r="155" spans="1:31" x14ac:dyDescent="0.3">
      <c r="A155" s="41">
        <v>42954</v>
      </c>
      <c r="B155">
        <v>114.25</v>
      </c>
      <c r="C155">
        <v>286.10000000000002</v>
      </c>
      <c r="D155">
        <v>0.8095</v>
      </c>
      <c r="E155">
        <v>91.41</v>
      </c>
      <c r="G155" s="5">
        <f t="shared" si="22"/>
        <v>9.6449136276391526E-2</v>
      </c>
      <c r="H155" s="5">
        <f t="shared" si="22"/>
        <v>1.7425320056899125E-2</v>
      </c>
      <c r="I155" s="5">
        <f t="shared" si="22"/>
        <v>7.1759565735469391E-2</v>
      </c>
      <c r="J155" s="5">
        <f t="shared" si="22"/>
        <v>2.3513604299630435E-2</v>
      </c>
      <c r="K155">
        <v>0.17687074829931973</v>
      </c>
      <c r="L155" s="44">
        <f t="shared" si="26"/>
        <v>122515.22576506608</v>
      </c>
      <c r="M155" s="44">
        <f t="shared" si="26"/>
        <v>127910.62573380637</v>
      </c>
      <c r="N155" s="44">
        <f t="shared" si="26"/>
        <v>10241.262594702897</v>
      </c>
      <c r="O155" s="44">
        <f>O154+O154*J155</f>
        <v>1051.8915954677425</v>
      </c>
      <c r="P155">
        <v>1.0404624277456713E-2</v>
      </c>
      <c r="Q155" s="43">
        <f>SUM(L155:O155)</f>
        <v>261719.00568904309</v>
      </c>
      <c r="S155" s="44">
        <f>S154+S154*G155</f>
        <v>88612.481587006012</v>
      </c>
      <c r="T155" s="44">
        <f>T154+T154*H155</f>
        <v>181421.27548957415</v>
      </c>
      <c r="U155" s="44">
        <f>U154+U154*I155</f>
        <v>17755.945241134072</v>
      </c>
      <c r="V155" s="44">
        <f>V154+V154*J155</f>
        <v>2039.3951645546422</v>
      </c>
      <c r="W155">
        <v>1.0404624277456713E-2</v>
      </c>
      <c r="X155" s="43">
        <f t="shared" si="24"/>
        <v>289829.09748226893</v>
      </c>
      <c r="Z155" s="44">
        <f>Z154+Z154*G155</f>
        <v>183946.84893148232</v>
      </c>
      <c r="AA155" s="44">
        <f>AA154+AA154*H155</f>
        <v>6067.9859232327663</v>
      </c>
      <c r="AB155" s="44">
        <f>AB154+AB154*I155</f>
        <v>1575.5257186720917</v>
      </c>
      <c r="AC155" s="44">
        <f>AC154+AC154*J155</f>
        <v>1196.286218464551</v>
      </c>
      <c r="AD155">
        <v>1.0404624277456713E-2</v>
      </c>
      <c r="AE155" s="43">
        <f t="shared" si="25"/>
        <v>192786.64679185173</v>
      </c>
    </row>
    <row r="156" spans="1:31" x14ac:dyDescent="0.3">
      <c r="A156" s="41">
        <v>42955</v>
      </c>
      <c r="B156">
        <v>116.93</v>
      </c>
      <c r="C156">
        <v>292</v>
      </c>
      <c r="D156">
        <v>0.77500000000000002</v>
      </c>
      <c r="E156">
        <v>93.2</v>
      </c>
      <c r="G156" s="5">
        <f t="shared" si="22"/>
        <v>2.3457330415754984E-2</v>
      </c>
      <c r="H156" s="5">
        <f t="shared" si="22"/>
        <v>2.0622160083886672E-2</v>
      </c>
      <c r="I156" s="5">
        <f t="shared" si="22"/>
        <v>-4.2618900555898676E-2</v>
      </c>
      <c r="J156" s="5">
        <f t="shared" si="22"/>
        <v>1.9582102614593658E-2</v>
      </c>
      <c r="K156">
        <v>1.0404624277456713E-2</v>
      </c>
      <c r="L156" s="44">
        <f t="shared" si="26"/>
        <v>125389.10589679805</v>
      </c>
      <c r="M156" s="44">
        <f t="shared" si="26"/>
        <v>130548.41913411905</v>
      </c>
      <c r="N156" s="44">
        <f t="shared" si="26"/>
        <v>9804.7912426124094</v>
      </c>
      <c r="O156" s="44">
        <f>O155+O155*J156</f>
        <v>1072.4898446296204</v>
      </c>
      <c r="P156">
        <v>9.1533180778031707E-3</v>
      </c>
      <c r="Q156" s="43">
        <f>SUM(L156:O156)</f>
        <v>266814.80611815909</v>
      </c>
      <c r="S156" s="44">
        <f>S155+S155*G156</f>
        <v>90691.093846552423</v>
      </c>
      <c r="T156" s="44">
        <f>T155+T155*H156</f>
        <v>185162.57407534306</v>
      </c>
      <c r="U156" s="44">
        <f>U155+U155*I156</f>
        <v>16999.206376626196</v>
      </c>
      <c r="V156" s="44">
        <f>V155+V155*J156</f>
        <v>2079.3308099386572</v>
      </c>
      <c r="W156">
        <v>9.1533180778031707E-3</v>
      </c>
      <c r="X156" s="43">
        <f t="shared" si="24"/>
        <v>294932.20510846039</v>
      </c>
      <c r="Z156" s="44">
        <f>Z155+Z155*G156</f>
        <v>188261.75094580508</v>
      </c>
      <c r="AA156" s="44">
        <f>AA155+AA155*H156</f>
        <v>6193.120900328443</v>
      </c>
      <c r="AB156" s="44">
        <f>AB155+AB155*I156</f>
        <v>1508.3785447447449</v>
      </c>
      <c r="AC156" s="44">
        <f>AC155+AC155*J156</f>
        <v>1219.7120179509479</v>
      </c>
      <c r="AD156">
        <v>9.1533180778031707E-3</v>
      </c>
      <c r="AE156" s="43">
        <f t="shared" si="25"/>
        <v>197182.96240882922</v>
      </c>
    </row>
    <row r="157" spans="1:31" x14ac:dyDescent="0.3">
      <c r="A157" s="41">
        <v>42956</v>
      </c>
      <c r="B157">
        <v>118.77</v>
      </c>
      <c r="C157">
        <v>291</v>
      </c>
      <c r="D157">
        <v>0.74639999999999995</v>
      </c>
      <c r="E157">
        <v>93.42</v>
      </c>
      <c r="G157" s="5">
        <f t="shared" si="22"/>
        <v>1.5735910373727777E-2</v>
      </c>
      <c r="H157" s="5">
        <f t="shared" si="22"/>
        <v>-3.4246575342465752E-3</v>
      </c>
      <c r="I157" s="5">
        <f t="shared" si="22"/>
        <v>-3.6903225806451702E-2</v>
      </c>
      <c r="J157" s="5">
        <f t="shared" si="22"/>
        <v>2.3605150214592151E-3</v>
      </c>
      <c r="K157">
        <v>9.1533180778031707E-3</v>
      </c>
      <c r="L157" s="44">
        <f t="shared" si="26"/>
        <v>127362.21762903192</v>
      </c>
      <c r="M157" s="44">
        <f t="shared" si="26"/>
        <v>130101.33550694741</v>
      </c>
      <c r="N157" s="44">
        <f t="shared" si="26"/>
        <v>9442.9628174011632</v>
      </c>
      <c r="O157" s="44">
        <f>O156+O156*J157</f>
        <v>1075.0214730182311</v>
      </c>
      <c r="P157">
        <v>-2.2675736961451569E-3</v>
      </c>
      <c r="Q157" s="43">
        <f>SUM(L157:O157)</f>
        <v>267981.53742639872</v>
      </c>
      <c r="S157" s="44">
        <f>S156+S156*G157</f>
        <v>92118.200771017102</v>
      </c>
      <c r="T157" s="44">
        <f>T156+T156*H157</f>
        <v>184528.45567097544</v>
      </c>
      <c r="U157" s="44">
        <f>U156+U156*I157</f>
        <v>16371.880825179087</v>
      </c>
      <c r="V157" s="44">
        <f>V156+V156*J157</f>
        <v>2084.2391015501003</v>
      </c>
      <c r="W157">
        <v>-2.2675736961451569E-3</v>
      </c>
      <c r="X157" s="43">
        <f t="shared" si="24"/>
        <v>295102.77636872174</v>
      </c>
      <c r="Z157" s="44">
        <f>Z156+Z156*G157</f>
        <v>191224.22098548932</v>
      </c>
      <c r="AA157" s="44">
        <f>AA156+AA156*H157</f>
        <v>6171.9115821766336</v>
      </c>
      <c r="AB157" s="44">
        <f>AB156+AB156*I157</f>
        <v>1452.7145107064225</v>
      </c>
      <c r="AC157" s="44">
        <f>AC156+AC156*J157</f>
        <v>1222.5911664911755</v>
      </c>
      <c r="AD157">
        <v>-2.2675736961451569E-3</v>
      </c>
      <c r="AE157" s="43">
        <f t="shared" si="25"/>
        <v>200071.43824486356</v>
      </c>
    </row>
    <row r="158" spans="1:31" x14ac:dyDescent="0.3">
      <c r="A158" s="41">
        <v>42957</v>
      </c>
      <c r="B158">
        <v>116</v>
      </c>
      <c r="C158">
        <v>290.10000000000002</v>
      </c>
      <c r="D158">
        <v>0.75549999999999995</v>
      </c>
      <c r="E158">
        <v>93.5</v>
      </c>
      <c r="G158" s="5">
        <f t="shared" si="22"/>
        <v>-2.3322387808369083E-2</v>
      </c>
      <c r="H158" s="5">
        <f t="shared" si="22"/>
        <v>-3.092783505154561E-3</v>
      </c>
      <c r="I158" s="5">
        <f t="shared" si="22"/>
        <v>1.2191854233654873E-2</v>
      </c>
      <c r="J158" s="5">
        <f t="shared" si="22"/>
        <v>8.563476771569074E-4</v>
      </c>
      <c r="K158">
        <v>-2.2675736961451569E-3</v>
      </c>
      <c r="L158" s="44">
        <f t="shared" si="26"/>
        <v>124391.82659735373</v>
      </c>
      <c r="M158" s="44">
        <f t="shared" si="26"/>
        <v>129698.96024249293</v>
      </c>
      <c r="N158" s="44">
        <f t="shared" si="26"/>
        <v>9558.0900436047414</v>
      </c>
      <c r="O158" s="44">
        <f>O157+O157*J158</f>
        <v>1075.942065159544</v>
      </c>
      <c r="P158">
        <v>0</v>
      </c>
      <c r="Q158" s="43">
        <f>SUM(L158:O158)</f>
        <v>264724.81894861098</v>
      </c>
      <c r="S158" s="44">
        <f>S157+S157*G158</f>
        <v>89969.784368426233</v>
      </c>
      <c r="T158" s="44">
        <f>T157+T157*H158</f>
        <v>183957.7491070446</v>
      </c>
      <c r="U158" s="44">
        <f>U157+U157*I158</f>
        <v>16571.484409730441</v>
      </c>
      <c r="V158" s="44">
        <f>V157+V157*J158</f>
        <v>2086.0239348633522</v>
      </c>
      <c r="W158">
        <v>0</v>
      </c>
      <c r="X158" s="43">
        <f t="shared" si="24"/>
        <v>292585.04182006459</v>
      </c>
      <c r="Z158" s="44">
        <f>Z157+Z157*G158</f>
        <v>186764.41554531245</v>
      </c>
      <c r="AA158" s="44">
        <f>AA157+AA157*H158</f>
        <v>6152.8231958400056</v>
      </c>
      <c r="AB158" s="44">
        <f>AB157+AB157*I158</f>
        <v>1470.4257942640704</v>
      </c>
      <c r="AC158" s="44">
        <f>AC157+AC157*J158</f>
        <v>1223.6381295967128</v>
      </c>
      <c r="AD158">
        <v>0</v>
      </c>
      <c r="AE158" s="43">
        <f t="shared" si="25"/>
        <v>195611.30266501324</v>
      </c>
    </row>
    <row r="159" spans="1:31" x14ac:dyDescent="0.3">
      <c r="A159" s="41">
        <v>42958</v>
      </c>
      <c r="B159">
        <v>126.69</v>
      </c>
      <c r="C159">
        <v>288.3</v>
      </c>
      <c r="D159">
        <v>0.79</v>
      </c>
      <c r="E159">
        <v>92.94</v>
      </c>
      <c r="G159" s="5">
        <f t="shared" si="22"/>
        <v>9.2155172413793091E-2</v>
      </c>
      <c r="H159" s="5">
        <f t="shared" si="22"/>
        <v>-6.2047569803516415E-3</v>
      </c>
      <c r="I159" s="5">
        <f t="shared" si="22"/>
        <v>4.5665122435473313E-2</v>
      </c>
      <c r="J159" s="5">
        <f t="shared" si="22"/>
        <v>-5.9893048128342487E-3</v>
      </c>
      <c r="K159">
        <v>0</v>
      </c>
      <c r="L159" s="44">
        <f t="shared" si="26"/>
        <v>135855.17682429953</v>
      </c>
      <c r="M159" s="44">
        <f t="shared" si="26"/>
        <v>128894.20971358397</v>
      </c>
      <c r="N159" s="44">
        <f t="shared" si="26"/>
        <v>9994.5613956952311</v>
      </c>
      <c r="O159" s="44">
        <f>O158+O158*J159</f>
        <v>1069.4979201703532</v>
      </c>
      <c r="P159">
        <v>4.5454545454546103E-3</v>
      </c>
      <c r="Q159" s="43">
        <f>SUM(L159:O159)</f>
        <v>275813.44585374912</v>
      </c>
      <c r="S159" s="44">
        <f>S158+S158*G159</f>
        <v>98260.965358930334</v>
      </c>
      <c r="T159" s="44">
        <f>T158+T158*H159</f>
        <v>182816.33597918288</v>
      </c>
      <c r="U159" s="44">
        <f>U158+U158*I159</f>
        <v>17328.22327423832</v>
      </c>
      <c r="V159" s="44">
        <f>V158+V158*J159</f>
        <v>2073.5301016705876</v>
      </c>
      <c r="W159">
        <v>4.5454545454546103E-3</v>
      </c>
      <c r="X159" s="43">
        <f t="shared" si="24"/>
        <v>300479.05471402215</v>
      </c>
      <c r="Z159" s="44">
        <f>Z158+Z158*G159</f>
        <v>203975.72246065203</v>
      </c>
      <c r="AA159" s="44">
        <f>AA158+AA158*H159</f>
        <v>6114.6464231667478</v>
      </c>
      <c r="AB159" s="44">
        <f>AB158+AB158*I159</f>
        <v>1537.5729681914172</v>
      </c>
      <c r="AC159" s="44">
        <f>AC158+AC158*J159</f>
        <v>1216.3093878579518</v>
      </c>
      <c r="AD159">
        <v>4.5454545454546103E-3</v>
      </c>
      <c r="AE159" s="43">
        <f t="shared" si="25"/>
        <v>212844.25123986811</v>
      </c>
    </row>
    <row r="160" spans="1:31" x14ac:dyDescent="0.3">
      <c r="A160" s="41">
        <v>42961</v>
      </c>
      <c r="B160">
        <v>129.19</v>
      </c>
      <c r="C160">
        <v>281.89999999999998</v>
      </c>
      <c r="D160">
        <v>0.80300000000000005</v>
      </c>
      <c r="E160">
        <v>99.56</v>
      </c>
      <c r="G160" s="5">
        <f t="shared" si="22"/>
        <v>1.9733207040808273E-2</v>
      </c>
      <c r="H160" s="5">
        <f t="shared" si="22"/>
        <v>-2.2199098161637301E-2</v>
      </c>
      <c r="I160" s="5">
        <f t="shared" si="22"/>
        <v>1.645569620253166E-2</v>
      </c>
      <c r="J160" s="5">
        <f t="shared" si="22"/>
        <v>7.1228749731009303E-2</v>
      </c>
      <c r="K160">
        <v>4.5454545454546103E-3</v>
      </c>
      <c r="L160" s="44">
        <f t="shared" si="26"/>
        <v>138536.03515613906</v>
      </c>
      <c r="M160" s="44">
        <f t="shared" si="26"/>
        <v>126032.87449968545</v>
      </c>
      <c r="N160" s="44">
        <f t="shared" si="26"/>
        <v>10159.028861700343</v>
      </c>
      <c r="O160" s="44">
        <f>O159+O159*J160</f>
        <v>1145.6769198640022</v>
      </c>
      <c r="P160">
        <v>-5.6561085972850677E-3</v>
      </c>
      <c r="Q160" s="43">
        <f>SUM(L160:O160)</f>
        <v>275873.61543738889</v>
      </c>
      <c r="S160" s="44">
        <f>S159+S159*G160</f>
        <v>100199.9693323878</v>
      </c>
      <c r="T160" s="44">
        <f>T159+T159*H160</f>
        <v>178757.97819123013</v>
      </c>
      <c r="U160" s="44">
        <f>U159+U159*I160</f>
        <v>17613.371252168825</v>
      </c>
      <c r="V160" s="44">
        <f>V159+V159*J160</f>
        <v>2221.225058342196</v>
      </c>
      <c r="W160">
        <v>-5.6561085972850677E-3</v>
      </c>
      <c r="X160" s="43">
        <f t="shared" si="24"/>
        <v>298792.543834129</v>
      </c>
      <c r="Z160" s="44">
        <f>Z159+Z159*G160</f>
        <v>208000.81762326651</v>
      </c>
      <c r="AA160" s="44">
        <f>AA159+AA159*H160</f>
        <v>5978.906786995165</v>
      </c>
      <c r="AB160" s="44">
        <f>AB159+AB159*I160</f>
        <v>1562.8748018452</v>
      </c>
      <c r="AC160" s="44">
        <f>AC159+AC159*J160</f>
        <v>1302.9455848411631</v>
      </c>
      <c r="AD160">
        <v>-5.6561085972850677E-3</v>
      </c>
      <c r="AE160" s="43">
        <f t="shared" si="25"/>
        <v>216845.54479694803</v>
      </c>
    </row>
    <row r="161" spans="1:31" x14ac:dyDescent="0.3">
      <c r="A161" s="41">
        <v>42962</v>
      </c>
      <c r="B161">
        <v>130.85</v>
      </c>
      <c r="C161">
        <v>280</v>
      </c>
      <c r="D161">
        <v>0.77170000000000005</v>
      </c>
      <c r="E161">
        <v>103.48</v>
      </c>
      <c r="G161" s="5">
        <f t="shared" si="22"/>
        <v>1.2849291740846789E-2</v>
      </c>
      <c r="H161" s="5">
        <f t="shared" si="22"/>
        <v>-6.7399787158566064E-3</v>
      </c>
      <c r="I161" s="5">
        <f t="shared" si="22"/>
        <v>-3.8978829389788285E-2</v>
      </c>
      <c r="J161" s="5">
        <f t="shared" si="22"/>
        <v>3.9373242265970283E-2</v>
      </c>
      <c r="K161">
        <v>-5.6561085972850677E-3</v>
      </c>
      <c r="L161" s="44">
        <f t="shared" si="26"/>
        <v>140316.1250884805</v>
      </c>
      <c r="M161" s="44">
        <f t="shared" si="26"/>
        <v>125183.41560805934</v>
      </c>
      <c r="N161" s="44">
        <f t="shared" si="26"/>
        <v>9763.0418089341892</v>
      </c>
      <c r="O161" s="44">
        <f>O160+O160*J161</f>
        <v>1190.7859347883382</v>
      </c>
      <c r="P161">
        <v>1.1376564277588168E-2</v>
      </c>
      <c r="Q161" s="43">
        <f>SUM(L161:O161)</f>
        <v>276453.36844026239</v>
      </c>
      <c r="S161" s="44">
        <f>S160+S160*G161</f>
        <v>101487.46797076355</v>
      </c>
      <c r="T161" s="44">
        <f>T160+T160*H161</f>
        <v>177553.15322293167</v>
      </c>
      <c r="U161" s="44">
        <f>U160+U160*I161</f>
        <v>16926.822659151534</v>
      </c>
      <c r="V161" s="44">
        <f>V160+V160*J161</f>
        <v>2308.6818906915473</v>
      </c>
      <c r="W161">
        <v>1.1376564277588168E-2</v>
      </c>
      <c r="X161" s="43">
        <f t="shared" si="24"/>
        <v>298276.12574353832</v>
      </c>
      <c r="Z161" s="44">
        <f>Z160+Z160*G161</f>
        <v>210673.48081124254</v>
      </c>
      <c r="AA161" s="44">
        <f>AA160+AA160*H161</f>
        <v>5938.6090825067267</v>
      </c>
      <c r="AB161" s="44">
        <f>AB160+AB160*I161</f>
        <v>1501.9557715864767</v>
      </c>
      <c r="AC161" s="44">
        <f>AC160+AC160*J161</f>
        <v>1354.2467770124906</v>
      </c>
      <c r="AD161">
        <v>1.1376564277588168E-2</v>
      </c>
      <c r="AE161" s="43">
        <f t="shared" si="25"/>
        <v>219468.29244234823</v>
      </c>
    </row>
    <row r="162" spans="1:31" x14ac:dyDescent="0.3">
      <c r="A162" s="41">
        <v>42963</v>
      </c>
      <c r="B162">
        <v>129.6</v>
      </c>
      <c r="C162">
        <v>279.8</v>
      </c>
      <c r="D162">
        <v>0.76200000000000001</v>
      </c>
      <c r="E162">
        <v>103.67</v>
      </c>
      <c r="G162" s="5">
        <f t="shared" si="22"/>
        <v>-9.5529231944975167E-3</v>
      </c>
      <c r="H162" s="5">
        <f t="shared" si="22"/>
        <v>-7.1428571428567374E-4</v>
      </c>
      <c r="I162" s="5">
        <f t="shared" si="22"/>
        <v>-1.2569651418945239E-2</v>
      </c>
      <c r="J162" s="5">
        <f t="shared" si="22"/>
        <v>1.8361035948975426E-3</v>
      </c>
      <c r="K162">
        <v>1.1376564277588168E-2</v>
      </c>
      <c r="L162" s="44">
        <f t="shared" si="26"/>
        <v>138975.69592256076</v>
      </c>
      <c r="M162" s="44">
        <f t="shared" si="26"/>
        <v>125093.99888262502</v>
      </c>
      <c r="N162" s="44">
        <f t="shared" si="26"/>
        <v>9640.323776607298</v>
      </c>
      <c r="O162" s="44">
        <f>O161+O161*J162</f>
        <v>1192.9723411239565</v>
      </c>
      <c r="P162">
        <v>4.6119235095612984E-2</v>
      </c>
      <c r="Q162" s="43">
        <f>SUM(L162:O162)</f>
        <v>274902.99092291703</v>
      </c>
      <c r="S162" s="44">
        <f>S161+S161*G162</f>
        <v>100517.96598403482</v>
      </c>
      <c r="T162" s="44">
        <f>T161+T161*H162</f>
        <v>177426.32954205814</v>
      </c>
      <c r="U162" s="44">
        <f>U161+U161*I162</f>
        <v>16714.058398695695</v>
      </c>
      <c r="V162" s="44">
        <f>V161+V161*J162</f>
        <v>2312.9208698105208</v>
      </c>
      <c r="W162">
        <v>4.6119235095612984E-2</v>
      </c>
      <c r="X162" s="43">
        <f t="shared" si="24"/>
        <v>296971.27479459922</v>
      </c>
      <c r="Z162" s="44">
        <f>Z161+Z161*G162</f>
        <v>208660.9332299353</v>
      </c>
      <c r="AA162" s="44">
        <f>AA161+AA161*H162</f>
        <v>5934.3672188763649</v>
      </c>
      <c r="AB162" s="44">
        <f>AB161+AB161*I162</f>
        <v>1483.0767110909617</v>
      </c>
      <c r="AC162" s="44">
        <f>AC161+AC161*J162</f>
        <v>1356.7333143881417</v>
      </c>
      <c r="AD162">
        <v>4.6119235095612984E-2</v>
      </c>
      <c r="AE162" s="43">
        <f t="shared" si="25"/>
        <v>217435.11047429076</v>
      </c>
    </row>
    <row r="163" spans="1:31" x14ac:dyDescent="0.3">
      <c r="A163" s="41">
        <v>42964</v>
      </c>
      <c r="B163">
        <v>129.91</v>
      </c>
      <c r="C163">
        <v>278.5</v>
      </c>
      <c r="D163">
        <v>0.80720000000000003</v>
      </c>
      <c r="E163">
        <v>108.36</v>
      </c>
      <c r="G163" s="5">
        <f t="shared" si="22"/>
        <v>2.3919753086419928E-3</v>
      </c>
      <c r="H163" s="5">
        <f t="shared" si="22"/>
        <v>-4.6461758398856729E-3</v>
      </c>
      <c r="I163" s="5">
        <f t="shared" si="22"/>
        <v>5.931758530183729E-2</v>
      </c>
      <c r="J163" s="5">
        <f t="shared" si="22"/>
        <v>4.5239702903443597E-2</v>
      </c>
      <c r="K163">
        <v>4.6119235095612984E-2</v>
      </c>
      <c r="L163" s="44">
        <f t="shared" si="26"/>
        <v>139308.12235570885</v>
      </c>
      <c r="M163" s="44">
        <f t="shared" si="26"/>
        <v>124512.79016730188</v>
      </c>
      <c r="N163" s="44">
        <f t="shared" si="26"/>
        <v>10212.164504563532</v>
      </c>
      <c r="O163" s="44">
        <f>O162+O162*J163</f>
        <v>1246.94205540843</v>
      </c>
      <c r="P163">
        <v>-4.301075268817265E-3</v>
      </c>
      <c r="Q163" s="43">
        <f>SUM(L163:O163)</f>
        <v>275280.01908298273</v>
      </c>
      <c r="S163" s="44">
        <f>S162+S162*G163</f>
        <v>100758.40247674355</v>
      </c>
      <c r="T163" s="44">
        <f>T162+T162*H163</f>
        <v>176601.97561638022</v>
      </c>
      <c r="U163" s="44">
        <f>U162+U162*I163</f>
        <v>17705.495983500216</v>
      </c>
      <c r="V163" s="44">
        <f>V162+V162*J163</f>
        <v>2417.5567227999231</v>
      </c>
      <c r="W163">
        <v>-4.301075268817265E-3</v>
      </c>
      <c r="X163" s="43">
        <f t="shared" si="24"/>
        <v>297483.43079942389</v>
      </c>
      <c r="Z163" s="44">
        <f>Z162+Z162*G163</f>
        <v>209160.04503009949</v>
      </c>
      <c r="AA163" s="44">
        <f>AA162+AA162*H163</f>
        <v>5906.7951052790122</v>
      </c>
      <c r="AB163" s="44">
        <f>AB162+AB162*I163</f>
        <v>1571.0492404102681</v>
      </c>
      <c r="AC163" s="44">
        <f>AC162+AC162*J163</f>
        <v>1418.1115264502655</v>
      </c>
      <c r="AD163">
        <v>-4.301075268817265E-3</v>
      </c>
      <c r="AE163" s="43">
        <f t="shared" si="25"/>
        <v>218056.00090223903</v>
      </c>
    </row>
    <row r="164" spans="1:31" x14ac:dyDescent="0.3">
      <c r="A164" s="41">
        <v>42965</v>
      </c>
      <c r="B164">
        <v>130</v>
      </c>
      <c r="C164">
        <v>278.60000000000002</v>
      </c>
      <c r="D164">
        <v>0.89</v>
      </c>
      <c r="E164">
        <v>107.08</v>
      </c>
      <c r="G164" s="5">
        <f t="shared" si="22"/>
        <v>6.9278731429453782E-4</v>
      </c>
      <c r="H164" s="5">
        <f t="shared" si="22"/>
        <v>3.5906642728913014E-4</v>
      </c>
      <c r="I164" s="5">
        <f t="shared" si="22"/>
        <v>0.10257680872150642</v>
      </c>
      <c r="J164" s="5">
        <f t="shared" si="22"/>
        <v>-1.1812476928756008E-2</v>
      </c>
      <c r="K164">
        <v>-4.301075268817265E-3</v>
      </c>
      <c r="L164" s="44">
        <f t="shared" si="26"/>
        <v>139404.63325565509</v>
      </c>
      <c r="M164" s="44">
        <f t="shared" si="26"/>
        <v>124557.49853001906</v>
      </c>
      <c r="N164" s="44">
        <f t="shared" si="26"/>
        <v>11259.695749580704</v>
      </c>
      <c r="O164" s="44">
        <f>O163+O163*J164</f>
        <v>1232.2125811474223</v>
      </c>
      <c r="P164">
        <v>9.7192224622030862E-3</v>
      </c>
      <c r="Q164" s="43">
        <f>SUM(L164:O164)</f>
        <v>276454.04011640226</v>
      </c>
      <c r="S164" s="44">
        <f>S163+S163*G164</f>
        <v>100828.20661978802</v>
      </c>
      <c r="T164" s="44">
        <f>T163+T163*H164</f>
        <v>176665.387456817</v>
      </c>
      <c r="U164" s="44">
        <f>U163+U163*I164</f>
        <v>19521.669258319118</v>
      </c>
      <c r="V164" s="44">
        <f>V163+V163*J164</f>
        <v>2388.9993897878899</v>
      </c>
      <c r="W164">
        <v>9.7192224622030862E-3</v>
      </c>
      <c r="X164" s="43">
        <f t="shared" si="24"/>
        <v>299404.26272471208</v>
      </c>
      <c r="Z164" s="44">
        <f>Z163+Z163*G164</f>
        <v>209304.94845595362</v>
      </c>
      <c r="AA164" s="44">
        <f>AA163+AA163*H164</f>
        <v>5908.9160370941936</v>
      </c>
      <c r="AB164" s="44">
        <f>AB163+AB163*I164</f>
        <v>1732.2024578359001</v>
      </c>
      <c r="AC164" s="44">
        <f>AC163+AC163*J164</f>
        <v>1401.3601167616687</v>
      </c>
      <c r="AD164">
        <v>9.7192224622030862E-3</v>
      </c>
      <c r="AE164" s="43">
        <f t="shared" si="25"/>
        <v>218347.42706764539</v>
      </c>
    </row>
    <row r="165" spans="1:31" x14ac:dyDescent="0.3">
      <c r="A165" s="41">
        <v>42968</v>
      </c>
      <c r="B165">
        <v>135.9</v>
      </c>
      <c r="C165">
        <v>280.89999999999998</v>
      </c>
      <c r="D165">
        <v>0.93</v>
      </c>
      <c r="E165">
        <v>105.08</v>
      </c>
      <c r="G165" s="5">
        <f t="shared" si="22"/>
        <v>4.5384615384615426E-2</v>
      </c>
      <c r="H165" s="5">
        <f t="shared" si="22"/>
        <v>8.2555635319452782E-3</v>
      </c>
      <c r="I165" s="5">
        <f t="shared" si="22"/>
        <v>4.4943820224719142E-2</v>
      </c>
      <c r="J165" s="5">
        <f t="shared" si="22"/>
        <v>-1.867762420620097E-2</v>
      </c>
      <c r="K165">
        <v>9.7192224622030862E-3</v>
      </c>
      <c r="L165" s="44">
        <f t="shared" si="26"/>
        <v>145731.45891879636</v>
      </c>
      <c r="M165" s="44">
        <f t="shared" si="26"/>
        <v>125585.79087251381</v>
      </c>
      <c r="N165" s="44">
        <f t="shared" si="26"/>
        <v>11765.749491134893</v>
      </c>
      <c r="O165" s="44">
        <f>O164+O164*J165</f>
        <v>1209.1977776145977</v>
      </c>
      <c r="P165">
        <v>9.9465240641711195E-2</v>
      </c>
      <c r="Q165" s="43">
        <f>SUM(L165:O165)</f>
        <v>284292.19706005964</v>
      </c>
      <c r="S165" s="44">
        <f>S164+S164*G165</f>
        <v>105404.25599714763</v>
      </c>
      <c r="T165" s="44">
        <f>T164+T164*H165</f>
        <v>178123.85978686248</v>
      </c>
      <c r="U165" s="44">
        <f>U164+U164*I165</f>
        <v>20399.047651951438</v>
      </c>
      <c r="V165" s="44">
        <f>V164+V164*J165</f>
        <v>2344.378556956588</v>
      </c>
      <c r="W165">
        <v>9.9465240641711195E-2</v>
      </c>
      <c r="X165" s="43">
        <f t="shared" si="24"/>
        <v>306271.54199291812</v>
      </c>
      <c r="Z165" s="44">
        <f>Z164+Z164*G165</f>
        <v>218804.17303972383</v>
      </c>
      <c r="AA165" s="44">
        <f>AA164+AA164*H165</f>
        <v>5957.6974688433547</v>
      </c>
      <c r="AB165" s="44">
        <f>AB164+AB164*I165</f>
        <v>1810.0542536936935</v>
      </c>
      <c r="AC165" s="44">
        <f>AC164+AC164*J165</f>
        <v>1375.1860391232362</v>
      </c>
      <c r="AD165">
        <v>9.9465240641711195E-2</v>
      </c>
      <c r="AE165" s="43">
        <f t="shared" si="25"/>
        <v>227947.11080138414</v>
      </c>
    </row>
    <row r="166" spans="1:31" x14ac:dyDescent="0.3">
      <c r="A166" s="41">
        <v>42969</v>
      </c>
      <c r="B166">
        <v>147.68</v>
      </c>
      <c r="C166">
        <v>278.89999999999998</v>
      </c>
      <c r="D166">
        <v>0.96750000000000003</v>
      </c>
      <c r="E166">
        <v>106.12</v>
      </c>
      <c r="G166" s="5">
        <f t="shared" si="22"/>
        <v>8.6681383370125098E-2</v>
      </c>
      <c r="H166" s="5">
        <f t="shared" si="22"/>
        <v>-7.1199715201139199E-3</v>
      </c>
      <c r="I166" s="5">
        <f t="shared" si="22"/>
        <v>4.0322580645161261E-2</v>
      </c>
      <c r="J166" s="5">
        <f t="shared" si="22"/>
        <v>9.8972211648268582E-3</v>
      </c>
      <c r="K166">
        <v>9.9465240641711195E-2</v>
      </c>
      <c r="L166" s="44">
        <f t="shared" si="26"/>
        <v>158363.66337842419</v>
      </c>
      <c r="M166" s="44">
        <f t="shared" si="26"/>
        <v>124691.62361817053</v>
      </c>
      <c r="N166" s="44">
        <f t="shared" si="26"/>
        <v>12240.174873841945</v>
      </c>
      <c r="O166" s="44">
        <f>O165+O165*J166</f>
        <v>1221.1654754516665</v>
      </c>
      <c r="P166">
        <v>-2.4319066147859923E-2</v>
      </c>
      <c r="Q166" s="43">
        <f>SUM(L166:O166)</f>
        <v>296516.62734588835</v>
      </c>
      <c r="S166" s="44">
        <f>S165+S165*G166</f>
        <v>114540.84272007919</v>
      </c>
      <c r="T166" s="44">
        <f>T165+T165*H166</f>
        <v>176855.62297812724</v>
      </c>
      <c r="U166" s="44">
        <f>U165+U165*I166</f>
        <v>21221.589895981739</v>
      </c>
      <c r="V166" s="44">
        <f>V165+V165*J166</f>
        <v>2367.5813900288649</v>
      </c>
      <c r="W166">
        <v>-2.4319066147859923E-2</v>
      </c>
      <c r="X166" s="43">
        <f t="shared" si="24"/>
        <v>314985.63698421704</v>
      </c>
      <c r="Z166" s="44">
        <f>Z165+Z165*G166</f>
        <v>237770.42144596332</v>
      </c>
      <c r="AA166" s="44">
        <f>AA165+AA165*H166</f>
        <v>5915.278832539735</v>
      </c>
      <c r="AB166" s="44">
        <f>AB165+AB165*I166</f>
        <v>1883.0403123103747</v>
      </c>
      <c r="AC166" s="44">
        <f>AC165+AC165*J166</f>
        <v>1388.7965594952211</v>
      </c>
      <c r="AD166">
        <v>-2.4319066147859923E-2</v>
      </c>
      <c r="AE166" s="43">
        <f t="shared" si="25"/>
        <v>246957.53715030864</v>
      </c>
    </row>
    <row r="167" spans="1:31" x14ac:dyDescent="0.3">
      <c r="A167" s="41">
        <v>42970</v>
      </c>
      <c r="B167">
        <v>149.80000000000001</v>
      </c>
      <c r="C167">
        <v>267</v>
      </c>
      <c r="D167">
        <v>0.94530000000000003</v>
      </c>
      <c r="E167">
        <v>103.09</v>
      </c>
      <c r="G167" s="5">
        <f t="shared" ref="G167:J195" si="27">(B167-B166)/B166</f>
        <v>1.4355362946912273E-2</v>
      </c>
      <c r="H167" s="5">
        <f t="shared" si="27"/>
        <v>-4.2667622803872277E-2</v>
      </c>
      <c r="I167" s="5">
        <f t="shared" si="27"/>
        <v>-2.2945736434108525E-2</v>
      </c>
      <c r="J167" s="5">
        <f t="shared" si="27"/>
        <v>-2.8552581982661147E-2</v>
      </c>
      <c r="K167">
        <v>-2.4319066147859923E-2</v>
      </c>
      <c r="L167" s="44">
        <f t="shared" si="26"/>
        <v>160637.03124382411</v>
      </c>
      <c r="M167" s="44">
        <f t="shared" si="26"/>
        <v>119371.32845482802</v>
      </c>
      <c r="N167" s="44">
        <f t="shared" si="26"/>
        <v>11959.31504727937</v>
      </c>
      <c r="O167" s="44">
        <f>O166+O166*J167</f>
        <v>1186.2980480994374</v>
      </c>
      <c r="P167">
        <v>-3.7886340977068764E-2</v>
      </c>
      <c r="Q167" s="43">
        <f>SUM(L167:O167)</f>
        <v>293153.97279403091</v>
      </c>
      <c r="S167" s="44">
        <f>S166+S166*G167</f>
        <v>116185.11808957113</v>
      </c>
      <c r="T167" s="44">
        <f>T166+T166*H167</f>
        <v>169309.61396615265</v>
      </c>
      <c r="U167" s="44">
        <f>U166+U166*I167</f>
        <v>20734.644887515802</v>
      </c>
      <c r="V167" s="44">
        <f>V166+V166*J167</f>
        <v>2299.9808282894428</v>
      </c>
      <c r="W167">
        <v>-3.7886340977068764E-2</v>
      </c>
      <c r="X167" s="43">
        <f t="shared" si="24"/>
        <v>308529.35777152906</v>
      </c>
      <c r="Z167" s="44">
        <f>Z166+Z166*G167</f>
        <v>241183.70214386043</v>
      </c>
      <c r="AA167" s="44">
        <f>AA166+AA166*H167</f>
        <v>5662.8879465331993</v>
      </c>
      <c r="AB167" s="44">
        <f>AB166+AB166*I167</f>
        <v>1839.8325656092995</v>
      </c>
      <c r="AC167" s="44">
        <f>AC166+AC166*J167</f>
        <v>1349.1428318729961</v>
      </c>
      <c r="AD167">
        <v>-3.7886340977068764E-2</v>
      </c>
      <c r="AE167" s="43">
        <f t="shared" si="25"/>
        <v>250035.56548787592</v>
      </c>
    </row>
    <row r="168" spans="1:31" x14ac:dyDescent="0.3">
      <c r="A168" s="41">
        <v>42971</v>
      </c>
      <c r="B168">
        <v>153.30000000000001</v>
      </c>
      <c r="C168">
        <v>285.39999999999998</v>
      </c>
      <c r="D168">
        <v>0.89319999999999999</v>
      </c>
      <c r="E168">
        <v>105.31</v>
      </c>
      <c r="G168" s="5">
        <f t="shared" si="27"/>
        <v>2.336448598130841E-2</v>
      </c>
      <c r="H168" s="5">
        <f t="shared" si="27"/>
        <v>6.8913857677902535E-2</v>
      </c>
      <c r="I168" s="5">
        <f t="shared" si="27"/>
        <v>-5.5114778377234774E-2</v>
      </c>
      <c r="J168" s="5">
        <f t="shared" si="27"/>
        <v>2.1534581433698699E-2</v>
      </c>
      <c r="K168">
        <v>-3.7886340977068764E-2</v>
      </c>
      <c r="L168" s="44">
        <f t="shared" ref="L168:N183" si="28">L167+L167*G168</f>
        <v>164390.23290839943</v>
      </c>
      <c r="M168" s="44">
        <f t="shared" si="28"/>
        <v>127597.66719478619</v>
      </c>
      <c r="N168" s="44">
        <f t="shared" si="28"/>
        <v>11300.180048905038</v>
      </c>
      <c r="O168" s="44">
        <f>O167+O167*J168</f>
        <v>1211.8444800208727</v>
      </c>
      <c r="P168">
        <v>1.4507772020725448E-2</v>
      </c>
      <c r="Q168" s="43">
        <f>SUM(L168:O168)</f>
        <v>304499.92463211151</v>
      </c>
      <c r="S168" s="44">
        <f>S167+S167*G168</f>
        <v>118899.72365241157</v>
      </c>
      <c r="T168" s="44">
        <f>T167+T167*H168</f>
        <v>180977.39260651672</v>
      </c>
      <c r="U168" s="44">
        <f>U167+U167*I168</f>
        <v>19591.859529809706</v>
      </c>
      <c r="V168" s="44">
        <f>V167+V167*J168</f>
        <v>2349.5099527321877</v>
      </c>
      <c r="W168">
        <v>1.4507772020725448E-2</v>
      </c>
      <c r="X168" s="43">
        <f t="shared" si="24"/>
        <v>321818.48574147018</v>
      </c>
      <c r="Z168" s="44">
        <f>Z167+Z167*G168</f>
        <v>246818.83537152072</v>
      </c>
      <c r="AA168" s="44">
        <f>AA167+AA167*H168</f>
        <v>6053.1394005264983</v>
      </c>
      <c r="AB168" s="44">
        <f>AB167+AB167*I168</f>
        <v>1738.4306015045238</v>
      </c>
      <c r="AC168" s="44">
        <f>AC167+AC167*J168</f>
        <v>1378.1960580516561</v>
      </c>
      <c r="AD168">
        <v>1.4507772020725448E-2</v>
      </c>
      <c r="AE168" s="43">
        <f t="shared" si="25"/>
        <v>255988.6014316034</v>
      </c>
    </row>
    <row r="169" spans="1:31" x14ac:dyDescent="0.3">
      <c r="A169" s="41">
        <v>42972</v>
      </c>
      <c r="B169">
        <v>152.85</v>
      </c>
      <c r="C169">
        <v>290</v>
      </c>
      <c r="D169">
        <v>0.92589999999999995</v>
      </c>
      <c r="E169">
        <v>104.42</v>
      </c>
      <c r="G169" s="5">
        <f t="shared" si="27"/>
        <v>-2.9354207436400326E-3</v>
      </c>
      <c r="H169" s="5">
        <f t="shared" si="27"/>
        <v>1.6117729502452778E-2</v>
      </c>
      <c r="I169" s="5">
        <f t="shared" si="27"/>
        <v>3.6609941782355521E-2</v>
      </c>
      <c r="J169" s="5">
        <f t="shared" si="27"/>
        <v>-8.4512391985566478E-3</v>
      </c>
      <c r="K169">
        <v>1.4507772020725448E-2</v>
      </c>
      <c r="L169" s="44">
        <f t="shared" si="28"/>
        <v>163907.67840866829</v>
      </c>
      <c r="M169" s="44">
        <f t="shared" si="28"/>
        <v>129654.25187977575</v>
      </c>
      <c r="N169" s="44">
        <f t="shared" si="28"/>
        <v>11713.878982625587</v>
      </c>
      <c r="O169" s="44">
        <f>O168+O168*J169</f>
        <v>1201.6028924487657</v>
      </c>
      <c r="P169">
        <v>1.0214504596526488E-3</v>
      </c>
      <c r="Q169" s="43">
        <f>SUM(L169:O169)</f>
        <v>306477.41216351843</v>
      </c>
      <c r="S169" s="44">
        <f>S168+S168*G169</f>
        <v>118550.70293718921</v>
      </c>
      <c r="T169" s="44">
        <f>T168+T168*H169</f>
        <v>183894.33726660776</v>
      </c>
      <c r="U169" s="44">
        <f>U168+U168*I169</f>
        <v>20309.116366604128</v>
      </c>
      <c r="V169" s="44">
        <f>V168+V168*J169</f>
        <v>2329.6536821222585</v>
      </c>
      <c r="W169">
        <v>1.0214504596526488E-3</v>
      </c>
      <c r="X169" s="43">
        <f t="shared" si="24"/>
        <v>325083.81025252334</v>
      </c>
      <c r="Z169" s="44">
        <f>Z168+Z168*G169</f>
        <v>246094.3182422501</v>
      </c>
      <c r="AA169" s="44">
        <f>AA168+AA168*H169</f>
        <v>6150.7022640248233</v>
      </c>
      <c r="AB169" s="44">
        <f>AB168+AB168*I169</f>
        <v>1802.0744446182698</v>
      </c>
      <c r="AC169" s="44">
        <f>AC168+AC168*J169</f>
        <v>1366.5485935025538</v>
      </c>
      <c r="AD169">
        <v>1.0214504596526488E-3</v>
      </c>
      <c r="AE169" s="43">
        <f t="shared" si="25"/>
        <v>255413.64354439575</v>
      </c>
    </row>
    <row r="170" spans="1:31" x14ac:dyDescent="0.3">
      <c r="A170" s="41">
        <v>42975</v>
      </c>
      <c r="B170">
        <v>146.31</v>
      </c>
      <c r="C170">
        <v>288</v>
      </c>
      <c r="D170">
        <v>0.9345</v>
      </c>
      <c r="E170">
        <v>99.37</v>
      </c>
      <c r="G170" s="5">
        <f t="shared" si="27"/>
        <v>-4.2787046123650585E-2</v>
      </c>
      <c r="H170" s="5">
        <f t="shared" si="27"/>
        <v>-6.8965517241379309E-3</v>
      </c>
      <c r="I170" s="5">
        <f t="shared" si="27"/>
        <v>9.2882600712820527E-3</v>
      </c>
      <c r="J170" s="5">
        <f t="shared" si="27"/>
        <v>-4.8362382685309298E-2</v>
      </c>
      <c r="K170">
        <v>1.0214504596526488E-3</v>
      </c>
      <c r="L170" s="44">
        <f t="shared" si="28"/>
        <v>156894.5530125761</v>
      </c>
      <c r="M170" s="44">
        <f t="shared" si="28"/>
        <v>128760.08462543247</v>
      </c>
      <c r="N170" s="44">
        <f t="shared" si="28"/>
        <v>11822.680537059738</v>
      </c>
      <c r="O170" s="44">
        <f>O169+O169*J170</f>
        <v>1143.4905135283839</v>
      </c>
      <c r="P170">
        <v>-5.1020408163265302E-3</v>
      </c>
      <c r="Q170" s="43">
        <f>SUM(L170:O170)</f>
        <v>298620.80868859671</v>
      </c>
      <c r="S170" s="44">
        <f>S169+S169*G170</f>
        <v>113478.2685426245</v>
      </c>
      <c r="T170" s="44">
        <f>T169+T169*H170</f>
        <v>182626.10045787253</v>
      </c>
      <c r="U170" s="44">
        <f>U169+U169*I170</f>
        <v>20497.75272123508</v>
      </c>
      <c r="V170" s="44">
        <f>V169+V169*J170</f>
        <v>2216.9860792232221</v>
      </c>
      <c r="W170">
        <v>-5.1020408163265302E-3</v>
      </c>
      <c r="X170" s="43">
        <f t="shared" si="24"/>
        <v>318819.10780095536</v>
      </c>
      <c r="Z170" s="44">
        <f>Z169+Z169*G170</f>
        <v>235564.6692968506</v>
      </c>
      <c r="AA170" s="44">
        <f>AA169+AA169*H170</f>
        <v>6108.2836277212036</v>
      </c>
      <c r="AB170" s="44">
        <f>AB169+AB169*I170</f>
        <v>1818.8125807276954</v>
      </c>
      <c r="AC170" s="44">
        <f>AC169+AC169*J170</f>
        <v>1300.4590474655122</v>
      </c>
      <c r="AD170">
        <v>-5.1020408163265302E-3</v>
      </c>
      <c r="AE170" s="43">
        <f t="shared" si="25"/>
        <v>244792.22455276496</v>
      </c>
    </row>
    <row r="171" spans="1:31" x14ac:dyDescent="0.3">
      <c r="A171" s="41">
        <v>42976</v>
      </c>
      <c r="B171">
        <v>156.9</v>
      </c>
      <c r="C171">
        <v>287.5</v>
      </c>
      <c r="D171">
        <v>0.97309999999999997</v>
      </c>
      <c r="E171">
        <v>98.86</v>
      </c>
      <c r="G171" s="5">
        <f t="shared" si="27"/>
        <v>7.2380561820791486E-2</v>
      </c>
      <c r="H171" s="5">
        <f t="shared" si="27"/>
        <v>-1.736111111111111E-3</v>
      </c>
      <c r="I171" s="5">
        <f t="shared" si="27"/>
        <v>4.1305510968432282E-2</v>
      </c>
      <c r="J171" s="5">
        <f t="shared" si="27"/>
        <v>-5.1323337023246969E-3</v>
      </c>
      <c r="K171">
        <v>-5.1020408163265302E-3</v>
      </c>
      <c r="L171" s="44">
        <f t="shared" si="28"/>
        <v>168250.66890624832</v>
      </c>
      <c r="M171" s="44">
        <f t="shared" si="28"/>
        <v>128536.54281184665</v>
      </c>
      <c r="N171" s="44">
        <f t="shared" si="28"/>
        <v>12311.02239765953</v>
      </c>
      <c r="O171" s="44">
        <f>O170+O170*J171</f>
        <v>1137.6217386275137</v>
      </c>
      <c r="P171">
        <v>5.1282051282051282E-3</v>
      </c>
      <c r="Q171" s="43">
        <f>SUM(L171:O171)</f>
        <v>310235.85585438204</v>
      </c>
      <c r="S171" s="44">
        <f>S170+S170*G171</f>
        <v>121691.88937419032</v>
      </c>
      <c r="T171" s="44">
        <f>T170+T170*H171</f>
        <v>182309.04125568873</v>
      </c>
      <c r="U171" s="44">
        <f>U170+U170*I171</f>
        <v>21344.422871090268</v>
      </c>
      <c r="V171" s="44">
        <f>V170+V170*J171</f>
        <v>2205.6077668512398</v>
      </c>
      <c r="W171">
        <v>5.1282051282051282E-3</v>
      </c>
      <c r="X171" s="43">
        <f t="shared" si="24"/>
        <v>327550.96126782062</v>
      </c>
      <c r="Z171" s="44">
        <f>Z170+Z170*G171</f>
        <v>252614.97240568558</v>
      </c>
      <c r="AA171" s="44">
        <f>AA170+AA170*H171</f>
        <v>6097.6789686452985</v>
      </c>
      <c r="AB171" s="44">
        <f>AB170+AB170*I171</f>
        <v>1893.9395637304658</v>
      </c>
      <c r="AC171" s="44">
        <f>AC170+AC170*J171</f>
        <v>1293.7846576677118</v>
      </c>
      <c r="AD171">
        <v>5.1282051282051282E-3</v>
      </c>
      <c r="AE171" s="43">
        <f t="shared" si="25"/>
        <v>261900.37559572907</v>
      </c>
    </row>
    <row r="172" spans="1:31" x14ac:dyDescent="0.3">
      <c r="A172" s="41">
        <v>42977</v>
      </c>
      <c r="B172">
        <v>160.5</v>
      </c>
      <c r="C172">
        <v>273</v>
      </c>
      <c r="D172">
        <v>1.0866</v>
      </c>
      <c r="E172">
        <v>99.26</v>
      </c>
      <c r="G172" s="5">
        <f t="shared" si="27"/>
        <v>2.2944550669216024E-2</v>
      </c>
      <c r="H172" s="5">
        <f t="shared" si="27"/>
        <v>-5.0434782608695654E-2</v>
      </c>
      <c r="I172" s="5">
        <f t="shared" si="27"/>
        <v>0.11663755009762619</v>
      </c>
      <c r="J172" s="5">
        <f t="shared" si="27"/>
        <v>4.0461258345135106E-3</v>
      </c>
      <c r="K172">
        <v>5.1282051282051282E-3</v>
      </c>
      <c r="L172" s="44">
        <f t="shared" si="28"/>
        <v>172111.10490409721</v>
      </c>
      <c r="M172" s="44">
        <f t="shared" si="28"/>
        <v>122053.83021785786</v>
      </c>
      <c r="N172" s="44">
        <f t="shared" si="28"/>
        <v>13746.949889319541</v>
      </c>
      <c r="O172" s="44">
        <f>O171+O171*J172</f>
        <v>1142.2246993340787</v>
      </c>
      <c r="P172">
        <v>2.8571428571428543E-2</v>
      </c>
      <c r="Q172" s="43">
        <f>SUM(L172:O172)</f>
        <v>309054.10971060867</v>
      </c>
      <c r="S172" s="44">
        <f>S171+S171*G172</f>
        <v>124484.05509596906</v>
      </c>
      <c r="T172" s="44">
        <f>T171+T171*H172</f>
        <v>173114.32439235834</v>
      </c>
      <c r="U172" s="44">
        <f>U171+U171*I172</f>
        <v>23833.984063021977</v>
      </c>
      <c r="V172" s="44">
        <f>V171+V171*J172</f>
        <v>2214.5319334175001</v>
      </c>
      <c r="W172">
        <v>2.8571428571428543E-2</v>
      </c>
      <c r="X172" s="43">
        <f t="shared" si="24"/>
        <v>323646.89548476686</v>
      </c>
      <c r="Z172" s="44">
        <f>Z171+Z171*G172</f>
        <v>258411.10943985044</v>
      </c>
      <c r="AA172" s="44">
        <f>AA171+AA171*H172</f>
        <v>5790.1438554440574</v>
      </c>
      <c r="AB172" s="44">
        <f>AB171+AB171*I172</f>
        <v>2114.8440344769542</v>
      </c>
      <c r="AC172" s="44">
        <f>AC171+AC171*J172</f>
        <v>1299.0194731953984</v>
      </c>
      <c r="AD172">
        <v>2.8571428571428543E-2</v>
      </c>
      <c r="AE172" s="43">
        <f t="shared" si="25"/>
        <v>267615.11680296686</v>
      </c>
    </row>
    <row r="173" spans="1:31" x14ac:dyDescent="0.3">
      <c r="A173" s="41">
        <v>42978</v>
      </c>
      <c r="B173">
        <v>168.5</v>
      </c>
      <c r="C173">
        <v>286.60000000000002</v>
      </c>
      <c r="D173">
        <v>1.0585</v>
      </c>
      <c r="E173">
        <v>98.36</v>
      </c>
      <c r="G173" s="5">
        <f t="shared" si="27"/>
        <v>4.9844236760124609E-2</v>
      </c>
      <c r="H173" s="5">
        <f t="shared" si="27"/>
        <v>4.9816849816849904E-2</v>
      </c>
      <c r="I173" s="5">
        <f t="shared" si="27"/>
        <v>-2.5860482238174134E-2</v>
      </c>
      <c r="J173" s="5">
        <f t="shared" si="27"/>
        <v>-9.0670965142051752E-3</v>
      </c>
      <c r="K173">
        <v>2.8571428571428543E-2</v>
      </c>
      <c r="L173" s="44">
        <f t="shared" si="28"/>
        <v>180689.85156598367</v>
      </c>
      <c r="M173" s="44">
        <f t="shared" si="28"/>
        <v>128134.16754739218</v>
      </c>
      <c r="N173" s="44">
        <f t="shared" si="28"/>
        <v>13391.447135877723</v>
      </c>
      <c r="O173" s="44">
        <f>O172+O172*J173</f>
        <v>1131.8680377443075</v>
      </c>
      <c r="P173">
        <v>5.8531746031746087E-2</v>
      </c>
      <c r="Q173" s="43">
        <f>SUM(L173:O173)</f>
        <v>323347.33428699791</v>
      </c>
      <c r="S173" s="44">
        <f>S172+S172*G173</f>
        <v>130688.86781103293</v>
      </c>
      <c r="T173" s="44">
        <f>T172+T172*H173</f>
        <v>181738.33469175789</v>
      </c>
      <c r="U173" s="44">
        <f>U172+U172*I173</f>
        <v>23217.625741495271</v>
      </c>
      <c r="V173" s="44">
        <f>V172+V172*J173</f>
        <v>2194.4525586434142</v>
      </c>
      <c r="W173">
        <v>5.8531746031746087E-2</v>
      </c>
      <c r="X173" s="43">
        <f t="shared" si="24"/>
        <v>337839.28080292954</v>
      </c>
      <c r="Z173" s="44">
        <f>Z172+Z172*G173</f>
        <v>271291.4139602168</v>
      </c>
      <c r="AA173" s="44">
        <f>AA172+AA172*H173</f>
        <v>6078.5905823086705</v>
      </c>
      <c r="AB173" s="44">
        <f>AB172+AB172*I173</f>
        <v>2060.1531478868546</v>
      </c>
      <c r="AC173" s="44">
        <f>AC172+AC172*J173</f>
        <v>1287.2411382581038</v>
      </c>
      <c r="AD173">
        <v>5.8531746031746087E-2</v>
      </c>
      <c r="AE173" s="43">
        <f t="shared" si="25"/>
        <v>280717.39882867038</v>
      </c>
    </row>
    <row r="174" spans="1:31" x14ac:dyDescent="0.3">
      <c r="A174" s="41">
        <v>42979</v>
      </c>
      <c r="B174">
        <v>178.5</v>
      </c>
      <c r="C174">
        <v>282</v>
      </c>
      <c r="D174">
        <v>1.0878000000000001</v>
      </c>
      <c r="E174">
        <v>96.4</v>
      </c>
      <c r="G174" s="5">
        <f t="shared" si="27"/>
        <v>5.9347181008902079E-2</v>
      </c>
      <c r="H174" s="5">
        <f t="shared" si="27"/>
        <v>-1.6050244242847251E-2</v>
      </c>
      <c r="I174" s="5">
        <f t="shared" si="27"/>
        <v>2.7680680207841382E-2</v>
      </c>
      <c r="J174" s="5">
        <f t="shared" si="27"/>
        <v>-1.9926799511996683E-2</v>
      </c>
      <c r="K174">
        <v>5.8531746031746087E-2</v>
      </c>
      <c r="L174" s="44">
        <f t="shared" si="28"/>
        <v>191413.28489334174</v>
      </c>
      <c r="M174" s="44">
        <f t="shared" si="28"/>
        <v>126077.58286240262</v>
      </c>
      <c r="N174" s="44">
        <f t="shared" si="28"/>
        <v>13762.131501566168</v>
      </c>
      <c r="O174" s="44">
        <f>O173+O173*J174</f>
        <v>1109.3135302821395</v>
      </c>
      <c r="P174">
        <v>4.7797563261480734E-2</v>
      </c>
      <c r="Q174" s="43">
        <f>SUM(L174:O174)</f>
        <v>332362.31278759264</v>
      </c>
      <c r="S174" s="44">
        <f>S173+S173*G174</f>
        <v>138444.88370486279</v>
      </c>
      <c r="T174" s="44">
        <f>T173+T173*H174</f>
        <v>178821.39003166684</v>
      </c>
      <c r="U174" s="44">
        <f>U173+U173*I174</f>
        <v>23860.305414830946</v>
      </c>
      <c r="V174" s="44">
        <f>V173+V173*J174</f>
        <v>2150.7241424687386</v>
      </c>
      <c r="W174">
        <v>4.7797563261480734E-2</v>
      </c>
      <c r="X174" s="43">
        <f t="shared" si="24"/>
        <v>343277.30329382932</v>
      </c>
      <c r="Z174" s="44">
        <f>Z173+Z173*G174</f>
        <v>287391.79461067478</v>
      </c>
      <c r="AA174" s="44">
        <f>AA173+AA173*H174</f>
        <v>5981.0277188103455</v>
      </c>
      <c r="AB174" s="44">
        <f>AB173+AB173*I174</f>
        <v>2117.1795883526884</v>
      </c>
      <c r="AC174" s="44">
        <f>AC173+AC173*J174</f>
        <v>1261.5905421724401</v>
      </c>
      <c r="AD174">
        <v>4.7797563261480734E-2</v>
      </c>
      <c r="AE174" s="43">
        <f t="shared" si="25"/>
        <v>296751.59246001026</v>
      </c>
    </row>
    <row r="175" spans="1:31" x14ac:dyDescent="0.3">
      <c r="A175" s="41">
        <v>42982</v>
      </c>
      <c r="B175">
        <v>179.5</v>
      </c>
      <c r="C175">
        <v>294.2</v>
      </c>
      <c r="D175">
        <v>1.0838000000000001</v>
      </c>
      <c r="E175">
        <v>95.8</v>
      </c>
      <c r="G175" s="5">
        <f t="shared" si="27"/>
        <v>5.6022408963585435E-3</v>
      </c>
      <c r="H175" s="5">
        <f t="shared" si="27"/>
        <v>4.3262411347517689E-2</v>
      </c>
      <c r="I175" s="5">
        <f t="shared" si="27"/>
        <v>-3.6771465342893945E-3</v>
      </c>
      <c r="J175" s="5">
        <f t="shared" si="27"/>
        <v>-6.2240663900415818E-3</v>
      </c>
      <c r="K175">
        <v>4.7797563261480734E-2</v>
      </c>
      <c r="L175" s="44">
        <f t="shared" si="28"/>
        <v>192485.62822607756</v>
      </c>
      <c r="M175" s="44">
        <f t="shared" si="28"/>
        <v>131532.00311389662</v>
      </c>
      <c r="N175" s="44">
        <f t="shared" si="28"/>
        <v>13711.526127410749</v>
      </c>
      <c r="O175" s="44">
        <f>O174+O174*J175</f>
        <v>1102.4090892222921</v>
      </c>
      <c r="P175">
        <v>4.5617173524150345E-2</v>
      </c>
      <c r="Q175" s="43">
        <f>SUM(L175:O175)</f>
        <v>338831.56655660726</v>
      </c>
      <c r="S175" s="44">
        <f>S174+S174*G175</f>
        <v>139220.48529424577</v>
      </c>
      <c r="T175" s="44">
        <f>T174+T174*H175</f>
        <v>186557.6345649517</v>
      </c>
      <c r="U175" s="44">
        <f>U174+U174*I175</f>
        <v>23772.567575467714</v>
      </c>
      <c r="V175" s="44">
        <f>V174+V174*J175</f>
        <v>2137.3378926193477</v>
      </c>
      <c r="W175">
        <v>4.5617173524150345E-2</v>
      </c>
      <c r="X175" s="43">
        <f t="shared" si="24"/>
        <v>351688.02532728453</v>
      </c>
      <c r="Z175" s="44">
        <f>Z174+Z174*G175</f>
        <v>289001.83267572057</v>
      </c>
      <c r="AA175" s="44">
        <f>AA174+AA174*H175</f>
        <v>6239.7814002624236</v>
      </c>
      <c r="AB175" s="44">
        <f>AB174+AB174*I175</f>
        <v>2109.3944087669092</v>
      </c>
      <c r="AC175" s="44">
        <f>AC174+AC174*J175</f>
        <v>1253.7383188809104</v>
      </c>
      <c r="AD175">
        <v>4.5617173524150345E-2</v>
      </c>
      <c r="AE175" s="43">
        <f t="shared" si="25"/>
        <v>298604.74680363084</v>
      </c>
    </row>
    <row r="176" spans="1:31" x14ac:dyDescent="0.3">
      <c r="A176" s="41">
        <v>42983</v>
      </c>
      <c r="B176">
        <v>173.1</v>
      </c>
      <c r="C176">
        <v>290</v>
      </c>
      <c r="D176">
        <v>1.071</v>
      </c>
      <c r="E176">
        <v>103</v>
      </c>
      <c r="G176" s="5">
        <f t="shared" si="27"/>
        <v>-3.5654596100278581E-2</v>
      </c>
      <c r="H176" s="5">
        <f t="shared" si="27"/>
        <v>-1.4276002719238574E-2</v>
      </c>
      <c r="I176" s="5">
        <f t="shared" si="27"/>
        <v>-1.1810297102786624E-2</v>
      </c>
      <c r="J176" s="5">
        <f t="shared" si="27"/>
        <v>7.5156576200417574E-2</v>
      </c>
      <c r="K176">
        <v>4.5617173524150345E-2</v>
      </c>
      <c r="L176" s="44">
        <f t="shared" si="28"/>
        <v>185622.63089656839</v>
      </c>
      <c r="M176" s="44">
        <f t="shared" si="28"/>
        <v>129654.25187977574</v>
      </c>
      <c r="N176" s="44">
        <f t="shared" si="28"/>
        <v>13549.588930113407</v>
      </c>
      <c r="O176" s="44">
        <f>O175+O175*J176</f>
        <v>1185.2623819404603</v>
      </c>
      <c r="P176">
        <v>-9.4097519247220568E-3</v>
      </c>
      <c r="Q176" s="43">
        <f>SUM(L176:O176)</f>
        <v>330011.73408839799</v>
      </c>
      <c r="S176" s="44">
        <f>S175+S175*G176</f>
        <v>134256.63512219465</v>
      </c>
      <c r="T176" s="44">
        <f>T175+T175*H176</f>
        <v>183894.33726660773</v>
      </c>
      <c r="U176" s="44">
        <f>U175+U175*I176</f>
        <v>23491.806489505369</v>
      </c>
      <c r="V176" s="44">
        <f>V175+V175*J176</f>
        <v>2297.9728908120337</v>
      </c>
      <c r="W176">
        <v>-9.4097519247220568E-3</v>
      </c>
      <c r="X176" s="43">
        <f t="shared" si="24"/>
        <v>343940.75176911982</v>
      </c>
      <c r="Z176" s="44">
        <f>Z175+Z175*G176</f>
        <v>278697.58905942744</v>
      </c>
      <c r="AA176" s="44">
        <f>AA175+AA175*H176</f>
        <v>6150.7022640248233</v>
      </c>
      <c r="AB176" s="44">
        <f>AB175+AB175*I176</f>
        <v>2084.4818340924153</v>
      </c>
      <c r="AC176" s="44">
        <f>AC175+AC175*J176</f>
        <v>1347.9649983792669</v>
      </c>
      <c r="AD176">
        <v>-9.4097519247220568E-3</v>
      </c>
      <c r="AE176" s="43">
        <f t="shared" si="25"/>
        <v>288280.73815592396</v>
      </c>
    </row>
    <row r="177" spans="1:31" x14ac:dyDescent="0.3">
      <c r="A177" s="41">
        <v>42984</v>
      </c>
      <c r="B177">
        <v>167</v>
      </c>
      <c r="C177">
        <v>291.60000000000002</v>
      </c>
      <c r="D177">
        <v>0.98099999999999998</v>
      </c>
      <c r="E177">
        <v>103.57</v>
      </c>
      <c r="G177" s="5">
        <f t="shared" si="27"/>
        <v>-3.5239745811669526E-2</v>
      </c>
      <c r="H177" s="5">
        <f t="shared" si="27"/>
        <v>5.5172413793104233E-3</v>
      </c>
      <c r="I177" s="5">
        <f t="shared" si="27"/>
        <v>-8.403361344537813E-2</v>
      </c>
      <c r="J177" s="5">
        <f t="shared" si="27"/>
        <v>5.5339805825242059E-3</v>
      </c>
      <c r="K177">
        <v>-9.4097519247220568E-3</v>
      </c>
      <c r="L177" s="44">
        <f t="shared" si="28"/>
        <v>179081.33656687997</v>
      </c>
      <c r="M177" s="44">
        <f t="shared" si="28"/>
        <v>130369.58568325038</v>
      </c>
      <c r="N177" s="44">
        <f t="shared" si="28"/>
        <v>12410.968011616482</v>
      </c>
      <c r="O177" s="44">
        <f>O176+O176*J177</f>
        <v>1191.8216009473151</v>
      </c>
      <c r="P177">
        <v>-4.3177892918825561E-3</v>
      </c>
      <c r="Q177" s="43">
        <f>SUM(L177:O177)</f>
        <v>323053.71186269412</v>
      </c>
      <c r="S177" s="44">
        <f>S176+S176*G177</f>
        <v>129525.46542695846</v>
      </c>
      <c r="T177" s="44">
        <f>T176+T176*H177</f>
        <v>184908.92671359592</v>
      </c>
      <c r="U177" s="44">
        <f>U176+U176*I177</f>
        <v>21517.70510383265</v>
      </c>
      <c r="V177" s="44">
        <f>V176+V176*J177</f>
        <v>2310.6898281689546</v>
      </c>
      <c r="W177">
        <v>-4.3177892918825561E-3</v>
      </c>
      <c r="X177" s="43">
        <f t="shared" si="24"/>
        <v>338262.78707255598</v>
      </c>
      <c r="Z177" s="44">
        <f>Z176+Z176*G177</f>
        <v>268876.3568626481</v>
      </c>
      <c r="AA177" s="44">
        <f>AA176+AA176*H177</f>
        <v>6184.6371730677192</v>
      </c>
      <c r="AB177" s="44">
        <f>AB176+AB176*I177</f>
        <v>1909.3152934123805</v>
      </c>
      <c r="AC177" s="44">
        <f>AC176+AC176*J177</f>
        <v>1355.42461050622</v>
      </c>
      <c r="AD177">
        <v>-4.3177892918825561E-3</v>
      </c>
      <c r="AE177" s="43">
        <f t="shared" si="25"/>
        <v>278325.7339396344</v>
      </c>
    </row>
    <row r="178" spans="1:31" x14ac:dyDescent="0.3">
      <c r="A178" s="41">
        <v>42985</v>
      </c>
      <c r="B178">
        <v>168.85</v>
      </c>
      <c r="C178">
        <v>290</v>
      </c>
      <c r="D178">
        <v>1.0029999999999999</v>
      </c>
      <c r="E178">
        <v>105.19</v>
      </c>
      <c r="G178" s="5">
        <f t="shared" si="27"/>
        <v>1.1077844311377212E-2</v>
      </c>
      <c r="H178" s="5">
        <f t="shared" si="27"/>
        <v>-5.4869684499314906E-3</v>
      </c>
      <c r="I178" s="5">
        <f t="shared" si="27"/>
        <v>2.242609582059114E-2</v>
      </c>
      <c r="J178" s="5">
        <f t="shared" si="27"/>
        <v>1.5641595056483583E-2</v>
      </c>
      <c r="K178">
        <v>-4.3177892918825561E-3</v>
      </c>
      <c r="L178" s="44">
        <f t="shared" si="28"/>
        <v>181065.1717324412</v>
      </c>
      <c r="M178" s="44">
        <f t="shared" si="28"/>
        <v>129654.25187977574</v>
      </c>
      <c r="N178" s="44">
        <f t="shared" si="28"/>
        <v>12689.297569471284</v>
      </c>
      <c r="O178" s="44">
        <f>O177+O177*J178</f>
        <v>1210.4635918089029</v>
      </c>
      <c r="P178">
        <v>-1.4744145706851716E-2</v>
      </c>
      <c r="Q178" s="43">
        <f>SUM(L178:O178)</f>
        <v>324619.18477349717</v>
      </c>
      <c r="S178" s="44">
        <f>S177+S177*G178</f>
        <v>130960.32836731698</v>
      </c>
      <c r="T178" s="44">
        <f>T177+T177*H178</f>
        <v>183894.33726660773</v>
      </c>
      <c r="U178" s="44">
        <f>U177+U177*I178</f>
        <v>22000.263220330424</v>
      </c>
      <c r="V178" s="44">
        <f>V177+V177*J178</f>
        <v>2346.8327027623091</v>
      </c>
      <c r="W178">
        <v>-1.4744145706851716E-2</v>
      </c>
      <c r="X178" s="43">
        <f t="shared" si="24"/>
        <v>339201.76155701745</v>
      </c>
      <c r="Z178" s="44">
        <f>Z177+Z177*G178</f>
        <v>271854.9272829828</v>
      </c>
      <c r="AA178" s="44">
        <f>AA177+AA177*H178</f>
        <v>6150.7022640248233</v>
      </c>
      <c r="AB178" s="44">
        <f>AB177+AB177*I178</f>
        <v>1952.1337811341666</v>
      </c>
      <c r="AC178" s="44">
        <f>AC177+AC177*J178</f>
        <v>1376.6256133933502</v>
      </c>
      <c r="AD178">
        <v>-1.4744145706851716E-2</v>
      </c>
      <c r="AE178" s="43">
        <f t="shared" si="25"/>
        <v>281334.38894153514</v>
      </c>
    </row>
    <row r="179" spans="1:31" x14ac:dyDescent="0.3">
      <c r="A179" s="41">
        <v>42986</v>
      </c>
      <c r="B179">
        <v>149.19999999999999</v>
      </c>
      <c r="C179">
        <v>290</v>
      </c>
      <c r="D179">
        <v>0.9335</v>
      </c>
      <c r="E179">
        <v>103.08</v>
      </c>
      <c r="G179" s="5">
        <f t="shared" si="27"/>
        <v>-0.11637548119632814</v>
      </c>
      <c r="H179" s="5">
        <f t="shared" si="27"/>
        <v>0</v>
      </c>
      <c r="I179" s="5">
        <f t="shared" si="27"/>
        <v>-6.9292123629112565E-2</v>
      </c>
      <c r="J179" s="5">
        <f t="shared" si="27"/>
        <v>-2.0058940963969953E-2</v>
      </c>
      <c r="K179">
        <v>-1.4744145706851716E-2</v>
      </c>
      <c r="L179" s="44">
        <f t="shared" si="28"/>
        <v>159993.62524418256</v>
      </c>
      <c r="M179" s="44">
        <f t="shared" si="28"/>
        <v>129654.25187977574</v>
      </c>
      <c r="N179" s="44">
        <f t="shared" si="28"/>
        <v>11810.029193520882</v>
      </c>
      <c r="O179" s="44">
        <f>O178+O178*J179</f>
        <v>1186.1829740817732</v>
      </c>
      <c r="P179">
        <v>4.9295774647887404E-2</v>
      </c>
      <c r="Q179" s="43">
        <f>SUM(L179:O179)</f>
        <v>302644.08929156099</v>
      </c>
      <c r="S179" s="44">
        <f>S178+S178*G179</f>
        <v>115719.75713594133</v>
      </c>
      <c r="T179" s="44">
        <f>T178+T178*H179</f>
        <v>183894.33726660773</v>
      </c>
      <c r="U179" s="44">
        <f>U178+U178*I179</f>
        <v>20475.81826139427</v>
      </c>
      <c r="V179" s="44">
        <f>V178+V178*J179</f>
        <v>2299.7577241252857</v>
      </c>
      <c r="W179">
        <v>4.9295774647887404E-2</v>
      </c>
      <c r="X179" s="43">
        <f t="shared" si="24"/>
        <v>322389.67038806865</v>
      </c>
      <c r="Z179" s="44">
        <f>Z178+Z178*G179</f>
        <v>240217.67930483288</v>
      </c>
      <c r="AA179" s="44">
        <f>AA178+AA178*H179</f>
        <v>6150.7022640248233</v>
      </c>
      <c r="AB179" s="44">
        <f>AB178+AB178*I179</f>
        <v>1816.8662858312509</v>
      </c>
      <c r="AC179" s="44">
        <f>AC178+AC178*J179</f>
        <v>1349.011961484804</v>
      </c>
      <c r="AD179">
        <v>4.9295774647887404E-2</v>
      </c>
      <c r="AE179" s="43">
        <f t="shared" si="25"/>
        <v>249534.25981617376</v>
      </c>
    </row>
    <row r="180" spans="1:31" x14ac:dyDescent="0.3">
      <c r="A180" s="41">
        <v>42989</v>
      </c>
      <c r="B180">
        <v>161.55000000000001</v>
      </c>
      <c r="C180">
        <v>290.60000000000002</v>
      </c>
      <c r="D180">
        <v>0.95799999999999996</v>
      </c>
      <c r="E180">
        <v>99.05</v>
      </c>
      <c r="G180" s="5">
        <f t="shared" si="27"/>
        <v>8.2774798927614093E-2</v>
      </c>
      <c r="H180" s="5">
        <f t="shared" si="27"/>
        <v>2.0689655172414579E-3</v>
      </c>
      <c r="I180" s="5">
        <f t="shared" si="27"/>
        <v>2.6245313336904087E-2</v>
      </c>
      <c r="J180" s="5">
        <f t="shared" si="27"/>
        <v>-3.9095847885137772E-2</v>
      </c>
      <c r="K180">
        <v>4.9295774647887404E-2</v>
      </c>
      <c r="L180" s="44">
        <f t="shared" si="28"/>
        <v>173237.06540346981</v>
      </c>
      <c r="M180" s="44">
        <f t="shared" si="28"/>
        <v>129922.50205607874</v>
      </c>
      <c r="N180" s="44">
        <f t="shared" si="28"/>
        <v>12119.987110222823</v>
      </c>
      <c r="O180" s="44">
        <f>O179+O179*J180</f>
        <v>1139.8081449631318</v>
      </c>
      <c r="P180">
        <v>-5.0335570469799374E-3</v>
      </c>
      <c r="Q180" s="43">
        <f>SUM(L180:O180)</f>
        <v>316419.36271473445</v>
      </c>
      <c r="S180" s="44">
        <f>S179+S179*G180</f>
        <v>125298.43676482121</v>
      </c>
      <c r="T180" s="44">
        <f>T179+T179*H180</f>
        <v>184274.80830922831</v>
      </c>
      <c r="U180" s="44">
        <f>U179+U179*I180</f>
        <v>21013.212527494066</v>
      </c>
      <c r="V180" s="44">
        <f>V179+V179*J180</f>
        <v>2209.8467459702129</v>
      </c>
      <c r="W180">
        <v>-5.0335570469799374E-3</v>
      </c>
      <c r="X180" s="43">
        <f t="shared" si="24"/>
        <v>332796.30434751377</v>
      </c>
      <c r="Z180" s="44">
        <f>Z179+Z179*G180</f>
        <v>260101.64940814851</v>
      </c>
      <c r="AA180" s="44">
        <f>AA179+AA179*H180</f>
        <v>6163.4278549159098</v>
      </c>
      <c r="AB180" s="44">
        <f>AB179+AB179*I180</f>
        <v>1864.5505107941492</v>
      </c>
      <c r="AC180" s="44">
        <f>AC179+AC179*J180</f>
        <v>1296.2711950433627</v>
      </c>
      <c r="AD180">
        <v>-5.0335570469799374E-3</v>
      </c>
      <c r="AE180" s="43">
        <f t="shared" si="25"/>
        <v>269425.89896890195</v>
      </c>
    </row>
    <row r="181" spans="1:31" x14ac:dyDescent="0.3">
      <c r="A181" s="41">
        <v>42990</v>
      </c>
      <c r="B181">
        <v>167.6</v>
      </c>
      <c r="C181">
        <v>282.7</v>
      </c>
      <c r="D181">
        <v>0.94499999999999995</v>
      </c>
      <c r="E181">
        <v>99.2</v>
      </c>
      <c r="G181" s="5">
        <f t="shared" si="27"/>
        <v>3.7449705973382742E-2</v>
      </c>
      <c r="H181" s="5">
        <f t="shared" si="27"/>
        <v>-2.7185134205093026E-2</v>
      </c>
      <c r="I181" s="5">
        <f t="shared" si="27"/>
        <v>-1.3569937369519846E-2</v>
      </c>
      <c r="J181" s="5">
        <f t="shared" si="27"/>
        <v>1.5143866733973315E-3</v>
      </c>
      <c r="K181">
        <v>-5.0335570469799374E-3</v>
      </c>
      <c r="L181" s="44">
        <f t="shared" si="28"/>
        <v>179724.74256652143</v>
      </c>
      <c r="M181" s="44">
        <f t="shared" si="28"/>
        <v>126390.54140142276</v>
      </c>
      <c r="N181" s="44">
        <f t="shared" si="28"/>
        <v>11955.519644217711</v>
      </c>
      <c r="O181" s="44">
        <f>O180+O180*J181</f>
        <v>1141.5342552280936</v>
      </c>
      <c r="P181">
        <v>-2.4451939291736859E-2</v>
      </c>
      <c r="Q181" s="43">
        <f>SUM(L181:O181)</f>
        <v>319212.33786739002</v>
      </c>
      <c r="S181" s="44">
        <f>S180+S180*G181</f>
        <v>129990.82638058825</v>
      </c>
      <c r="T181" s="44">
        <f>T180+T180*H181</f>
        <v>179265.27291472413</v>
      </c>
      <c r="U181" s="44">
        <f>U180+U180*I181</f>
        <v>20728.064549563562</v>
      </c>
      <c r="V181" s="44">
        <f>V180+V180*J181</f>
        <v>2213.1933084325606</v>
      </c>
      <c r="W181">
        <v>-2.4451939291736859E-2</v>
      </c>
      <c r="X181" s="43">
        <f t="shared" si="24"/>
        <v>332197.35715330852</v>
      </c>
      <c r="Z181" s="44">
        <f>Z180+Z180*G181</f>
        <v>269842.37970167556</v>
      </c>
      <c r="AA181" s="44">
        <f>AA180+AA180*H181</f>
        <v>5995.8742415166125</v>
      </c>
      <c r="AB181" s="44">
        <f>AB180+AB180*I181</f>
        <v>1839.2486771403665</v>
      </c>
      <c r="AC181" s="44">
        <f>AC180+AC180*J181</f>
        <v>1298.2342508662452</v>
      </c>
      <c r="AD181">
        <v>-2.4451939291736859E-2</v>
      </c>
      <c r="AE181" s="43">
        <f t="shared" si="25"/>
        <v>278975.73687119881</v>
      </c>
    </row>
    <row r="182" spans="1:31" x14ac:dyDescent="0.3">
      <c r="A182" s="41">
        <v>42991</v>
      </c>
      <c r="B182">
        <v>168</v>
      </c>
      <c r="C182">
        <v>296.60000000000002</v>
      </c>
      <c r="D182">
        <v>0.93289999999999995</v>
      </c>
      <c r="E182">
        <v>93.7</v>
      </c>
      <c r="G182" s="5">
        <f t="shared" si="27"/>
        <v>2.386634844868769E-3</v>
      </c>
      <c r="H182" s="5">
        <f t="shared" si="27"/>
        <v>4.9168730102582367E-2</v>
      </c>
      <c r="I182" s="5">
        <f t="shared" si="27"/>
        <v>-1.2804232804232804E-2</v>
      </c>
      <c r="J182" s="5">
        <f t="shared" si="27"/>
        <v>-5.5443548387096774E-2</v>
      </c>
      <c r="K182">
        <v>-2.4451939291736859E-2</v>
      </c>
      <c r="L182" s="44">
        <f t="shared" si="28"/>
        <v>180153.67989961576</v>
      </c>
      <c r="M182" s="44">
        <f t="shared" si="28"/>
        <v>132605.00381910856</v>
      </c>
      <c r="N182" s="44">
        <f t="shared" si="28"/>
        <v>11802.438387397569</v>
      </c>
      <c r="O182" s="44">
        <f>O181+O181*J182</f>
        <v>1078.2435455128264</v>
      </c>
      <c r="P182">
        <v>1.9878997407087269E-2</v>
      </c>
      <c r="Q182" s="43">
        <f>SUM(L182:O182)</f>
        <v>325639.3656516347</v>
      </c>
      <c r="S182" s="44">
        <f>S181+S181*G182</f>
        <v>130301.06701634145</v>
      </c>
      <c r="T182" s="44">
        <f>T181+T181*H182</f>
        <v>188079.51873543399</v>
      </c>
      <c r="U182" s="44">
        <f>U181+U181*I182</f>
        <v>20462.657585489786</v>
      </c>
      <c r="V182" s="44">
        <f>V181+V181*J182</f>
        <v>2090.486018146481</v>
      </c>
      <c r="W182">
        <v>1.9878997407087269E-2</v>
      </c>
      <c r="X182" s="43">
        <f t="shared" si="24"/>
        <v>340933.72935541172</v>
      </c>
      <c r="Z182" s="44">
        <f>Z181+Z181*G182</f>
        <v>270486.39492769388</v>
      </c>
      <c r="AA182" s="44">
        <f>AA181+AA181*H182</f>
        <v>6290.6837638267689</v>
      </c>
      <c r="AB182" s="44">
        <f>AB181+AB181*I182</f>
        <v>1815.6985088933841</v>
      </c>
      <c r="AC182" s="44">
        <f>AC181+AC181*J182</f>
        <v>1226.2555373605562</v>
      </c>
      <c r="AD182">
        <v>1.9878997407087269E-2</v>
      </c>
      <c r="AE182" s="43">
        <f t="shared" si="25"/>
        <v>279819.0327377746</v>
      </c>
    </row>
    <row r="183" spans="1:31" x14ac:dyDescent="0.3">
      <c r="A183" s="41">
        <v>42992</v>
      </c>
      <c r="B183">
        <v>171.9</v>
      </c>
      <c r="C183">
        <v>277.8</v>
      </c>
      <c r="D183">
        <v>0.94159999999999999</v>
      </c>
      <c r="E183">
        <v>91.5</v>
      </c>
      <c r="G183" s="5">
        <f t="shared" si="27"/>
        <v>2.321428571428575E-2</v>
      </c>
      <c r="H183" s="5">
        <f t="shared" si="27"/>
        <v>-6.3385030343897544E-2</v>
      </c>
      <c r="I183" s="5">
        <f t="shared" si="27"/>
        <v>9.3257583878229629E-3</v>
      </c>
      <c r="J183" s="5">
        <f t="shared" si="27"/>
        <v>-2.3479188900747093E-2</v>
      </c>
      <c r="K183">
        <v>1.9878997407087269E-2</v>
      </c>
      <c r="L183" s="44">
        <f t="shared" si="28"/>
        <v>184335.81889728541</v>
      </c>
      <c r="M183" s="44">
        <f t="shared" si="28"/>
        <v>124199.83162828171</v>
      </c>
      <c r="N183" s="44">
        <f t="shared" si="28"/>
        <v>11912.505076185606</v>
      </c>
      <c r="O183" s="44">
        <f>O182+O182*J183</f>
        <v>1052.9272616267194</v>
      </c>
      <c r="P183">
        <v>-5.5084745762711863E-2</v>
      </c>
      <c r="Q183" s="43">
        <f>SUM(L183:O183)</f>
        <v>321501.08286337944</v>
      </c>
      <c r="S183" s="44">
        <f>S182+S182*G183</f>
        <v>133325.91321493511</v>
      </c>
      <c r="T183" s="44">
        <f>T182+T182*H183</f>
        <v>176158.09273332285</v>
      </c>
      <c r="U183" s="44">
        <f>U182+U182*I183</f>
        <v>20653.487386104815</v>
      </c>
      <c r="V183" s="44">
        <f>V182+V182*J183</f>
        <v>2041.4031020320492</v>
      </c>
      <c r="W183">
        <v>-5.5084745762711863E-2</v>
      </c>
      <c r="X183" s="43">
        <f t="shared" si="24"/>
        <v>332178.89643639483</v>
      </c>
      <c r="Z183" s="44">
        <f>Z182+Z182*G183</f>
        <v>276765.54338137252</v>
      </c>
      <c r="AA183" s="44">
        <f>AA182+AA182*H183</f>
        <v>5891.9485825727452</v>
      </c>
      <c r="AB183" s="44">
        <f>AB182+AB182*I183</f>
        <v>1832.6312744924542</v>
      </c>
      <c r="AC183" s="44">
        <f>AC182+AC182*J183</f>
        <v>1197.4640519582806</v>
      </c>
      <c r="AD183">
        <v>-5.5084745762711863E-2</v>
      </c>
      <c r="AE183" s="43">
        <f t="shared" si="25"/>
        <v>285687.58729039604</v>
      </c>
    </row>
    <row r="184" spans="1:31" x14ac:dyDescent="0.3">
      <c r="A184" s="41">
        <v>42993</v>
      </c>
      <c r="B184">
        <v>161.75</v>
      </c>
      <c r="C184">
        <v>279</v>
      </c>
      <c r="D184">
        <v>0.84750000000000003</v>
      </c>
      <c r="E184">
        <v>93.68</v>
      </c>
      <c r="G184" s="5">
        <f t="shared" si="27"/>
        <v>-5.9045956951716147E-2</v>
      </c>
      <c r="H184" s="5">
        <f t="shared" si="27"/>
        <v>4.319654427645747E-3</v>
      </c>
      <c r="I184" s="5">
        <f t="shared" si="27"/>
        <v>-9.9936278674596396E-2</v>
      </c>
      <c r="J184" s="5">
        <f t="shared" si="27"/>
        <v>2.3825136612021933E-2</v>
      </c>
      <c r="K184">
        <v>-5.5084745762711863E-2</v>
      </c>
      <c r="L184" s="44">
        <f t="shared" ref="L184:N195" si="29">L183+L183*G184</f>
        <v>173451.53407001696</v>
      </c>
      <c r="M184" s="44">
        <f t="shared" si="29"/>
        <v>124736.33198088767</v>
      </c>
      <c r="N184" s="44">
        <f t="shared" si="29"/>
        <v>10722.013649179376</v>
      </c>
      <c r="O184" s="44">
        <f>O183+O183*J184</f>
        <v>1078.0133974774981</v>
      </c>
      <c r="P184">
        <v>1.7040358744394669E-2</v>
      </c>
      <c r="Q184" s="43">
        <f>SUM(L184:O184)</f>
        <v>309987.89309756149</v>
      </c>
      <c r="S184" s="44">
        <f>S183+S183*G184</f>
        <v>125453.55708269781</v>
      </c>
      <c r="T184" s="44">
        <f>T183+T183*H184</f>
        <v>176919.03481856399</v>
      </c>
      <c r="U184" s="44">
        <f>U183+U183*I184</f>
        <v>18589.454715084783</v>
      </c>
      <c r="V184" s="44">
        <f>V183+V183*J184</f>
        <v>2090.0398098181681</v>
      </c>
      <c r="W184">
        <v>1.7040358744394669E-2</v>
      </c>
      <c r="X184" s="43">
        <f t="shared" si="24"/>
        <v>323052.08642616478</v>
      </c>
      <c r="Z184" s="44">
        <f>Z183+Z183*G184</f>
        <v>260423.65702115768</v>
      </c>
      <c r="AA184" s="44">
        <f>AA183+AA183*H184</f>
        <v>5917.3997643549164</v>
      </c>
      <c r="AB184" s="44">
        <f>AB183+AB183*I184</f>
        <v>1649.4849247369955</v>
      </c>
      <c r="AC184" s="44">
        <f>AC183+AC183*J184</f>
        <v>1225.9937965841721</v>
      </c>
      <c r="AD184">
        <v>1.7040358744394669E-2</v>
      </c>
      <c r="AE184" s="43">
        <f t="shared" si="25"/>
        <v>269216.53550683381</v>
      </c>
    </row>
    <row r="185" spans="1:31" x14ac:dyDescent="0.3">
      <c r="A185" s="41">
        <v>42996</v>
      </c>
      <c r="B185">
        <v>167.35</v>
      </c>
      <c r="C185">
        <v>286.39999999999998</v>
      </c>
      <c r="D185">
        <v>0.87250000000000005</v>
      </c>
      <c r="E185">
        <v>93.2</v>
      </c>
      <c r="G185" s="5">
        <f t="shared" si="27"/>
        <v>3.4621329211746488E-2</v>
      </c>
      <c r="H185" s="5">
        <f t="shared" si="27"/>
        <v>2.6523297491039346E-2</v>
      </c>
      <c r="I185" s="5">
        <f t="shared" si="27"/>
        <v>2.9498525073746337E-2</v>
      </c>
      <c r="J185" s="5">
        <f t="shared" si="27"/>
        <v>-5.1238257899231844E-3</v>
      </c>
      <c r="K185">
        <v>1.7040358744394669E-2</v>
      </c>
      <c r="L185" s="44">
        <f t="shared" si="29"/>
        <v>179456.65673333747</v>
      </c>
      <c r="M185" s="44">
        <f t="shared" si="29"/>
        <v>128044.7508219578</v>
      </c>
      <c r="N185" s="44">
        <f t="shared" si="29"/>
        <v>11038.297237650744</v>
      </c>
      <c r="O185" s="44">
        <f>O184+O184*J185</f>
        <v>1072.4898446296202</v>
      </c>
      <c r="P185">
        <v>1.1463844797178106E-2</v>
      </c>
      <c r="Q185" s="43">
        <f>SUM(L185:O185)</f>
        <v>319612.19463757559</v>
      </c>
      <c r="S185" s="44">
        <f>S184+S184*G185</f>
        <v>129796.92598324252</v>
      </c>
      <c r="T185" s="44">
        <f>T184+T184*H185</f>
        <v>181611.51101088431</v>
      </c>
      <c r="U185" s="44">
        <f>U184+U184*I185</f>
        <v>19137.816211104982</v>
      </c>
      <c r="V185" s="44">
        <f>V184+V184*J185</f>
        <v>2079.3308099386554</v>
      </c>
      <c r="W185">
        <v>1.1463844797178106E-2</v>
      </c>
      <c r="X185" s="43">
        <f t="shared" si="24"/>
        <v>332625.58401517046</v>
      </c>
      <c r="Z185" s="44">
        <f>Z184+Z184*G185</f>
        <v>269439.87018541415</v>
      </c>
      <c r="AA185" s="44">
        <f>AA184+AA184*H185</f>
        <v>6074.3487186783077</v>
      </c>
      <c r="AB185" s="44">
        <f>AB184+AB184*I185</f>
        <v>1698.1422971481163</v>
      </c>
      <c r="AC185" s="44">
        <f>AC184+AC184*J185</f>
        <v>1219.7120179509482</v>
      </c>
      <c r="AD185">
        <v>1.1463844797178106E-2</v>
      </c>
      <c r="AE185" s="43">
        <f t="shared" si="25"/>
        <v>278432.07321919152</v>
      </c>
    </row>
    <row r="186" spans="1:31" x14ac:dyDescent="0.3">
      <c r="A186" s="41">
        <v>42997</v>
      </c>
      <c r="B186">
        <v>175.75</v>
      </c>
      <c r="C186">
        <v>288.2</v>
      </c>
      <c r="D186">
        <v>0.89500000000000002</v>
      </c>
      <c r="E186">
        <v>98.57</v>
      </c>
      <c r="G186" s="5">
        <f t="shared" si="27"/>
        <v>5.0194203764565321E-2</v>
      </c>
      <c r="H186" s="5">
        <f t="shared" si="27"/>
        <v>6.2849162011173586E-3</v>
      </c>
      <c r="I186" s="5">
        <f t="shared" si="27"/>
        <v>2.5787965616045804E-2</v>
      </c>
      <c r="J186" s="5">
        <f t="shared" si="27"/>
        <v>5.7618025751072853E-2</v>
      </c>
      <c r="K186">
        <v>1.1463844797178106E-2</v>
      </c>
      <c r="L186" s="44">
        <f t="shared" si="29"/>
        <v>188464.34072831826</v>
      </c>
      <c r="M186" s="44">
        <f t="shared" si="29"/>
        <v>128849.50135086676</v>
      </c>
      <c r="N186" s="44">
        <f t="shared" si="29"/>
        <v>11322.952467274976</v>
      </c>
      <c r="O186" s="44">
        <f>O185+O185*J186</f>
        <v>1134.2845921152536</v>
      </c>
      <c r="P186">
        <v>-5.2310374891020792E-3</v>
      </c>
      <c r="Q186" s="43">
        <f>SUM(L186:O186)</f>
        <v>329771.07913857524</v>
      </c>
      <c r="S186" s="44">
        <f>S185+S185*G186</f>
        <v>136311.97933405958</v>
      </c>
      <c r="T186" s="44">
        <f>T185+T185*H186</f>
        <v>182752.92413874602</v>
      </c>
      <c r="U186" s="44">
        <f>U185+U185*I186</f>
        <v>19631.341557523163</v>
      </c>
      <c r="V186" s="44">
        <f>V185+V185*J186</f>
        <v>2199.1377460907001</v>
      </c>
      <c r="W186">
        <v>-5.2310374891020792E-3</v>
      </c>
      <c r="X186" s="43">
        <f t="shared" si="24"/>
        <v>340895.38277641952</v>
      </c>
      <c r="Z186" s="44">
        <f>Z185+Z185*G186</f>
        <v>282964.18993179884</v>
      </c>
      <c r="AA186" s="44">
        <f>AA185+AA185*H186</f>
        <v>6112.5254913515655</v>
      </c>
      <c r="AB186" s="44">
        <f>AB185+AB185*I186</f>
        <v>1741.933932318125</v>
      </c>
      <c r="AC186" s="44">
        <f>AC185+AC185*J186</f>
        <v>1289.989416410139</v>
      </c>
      <c r="AD186">
        <v>-5.2310374891020792E-3</v>
      </c>
      <c r="AE186" s="43">
        <f t="shared" si="25"/>
        <v>292108.63877187867</v>
      </c>
    </row>
    <row r="187" spans="1:31" x14ac:dyDescent="0.3">
      <c r="A187" s="41">
        <v>42998</v>
      </c>
      <c r="B187">
        <v>187.6</v>
      </c>
      <c r="C187">
        <v>297.89999999999998</v>
      </c>
      <c r="D187">
        <v>0.89100000000000001</v>
      </c>
      <c r="E187">
        <v>99.99</v>
      </c>
      <c r="G187" s="5">
        <f t="shared" si="27"/>
        <v>6.7425320056898969E-2</v>
      </c>
      <c r="H187" s="5">
        <f t="shared" si="27"/>
        <v>3.3657182512144307E-2</v>
      </c>
      <c r="I187" s="5">
        <f t="shared" si="27"/>
        <v>-4.4692737430167637E-3</v>
      </c>
      <c r="J187" s="5">
        <f t="shared" si="27"/>
        <v>1.4406005884143267E-2</v>
      </c>
      <c r="K187">
        <v>-5.2310374891020792E-3</v>
      </c>
      <c r="L187" s="44">
        <f t="shared" si="29"/>
        <v>201171.60922123757</v>
      </c>
      <c r="M187" s="44">
        <f t="shared" si="29"/>
        <v>133186.21253443166</v>
      </c>
      <c r="N187" s="44">
        <f t="shared" si="29"/>
        <v>11272.347093119557</v>
      </c>
      <c r="O187" s="44">
        <f>O186+O186*J187</f>
        <v>1150.6251026235591</v>
      </c>
      <c r="P187">
        <v>-2.1034180543382925E-2</v>
      </c>
      <c r="Q187" s="43">
        <f>SUM(L187:O187)</f>
        <v>346780.79395141231</v>
      </c>
      <c r="S187" s="44">
        <f>S186+S186*G187</f>
        <v>145502.85816824794</v>
      </c>
      <c r="T187" s="44">
        <f>T186+T186*H187</f>
        <v>188903.87266111185</v>
      </c>
      <c r="U187" s="44">
        <f>U186+U186*I187</f>
        <v>19543.603718159931</v>
      </c>
      <c r="V187" s="44">
        <f>V186+V186*J187</f>
        <v>2230.8185374009245</v>
      </c>
      <c r="W187">
        <v>-2.1034180543382925E-2</v>
      </c>
      <c r="X187" s="43">
        <f t="shared" si="24"/>
        <v>356181.15308492066</v>
      </c>
      <c r="Z187" s="44">
        <f>Z186+Z186*G187</f>
        <v>302043.14100259152</v>
      </c>
      <c r="AA187" s="44">
        <f>AA186+AA186*H187</f>
        <v>6318.2558774241197</v>
      </c>
      <c r="AB187" s="44">
        <f>AB186+AB186*I187</f>
        <v>1734.1487527323457</v>
      </c>
      <c r="AC187" s="44">
        <f>AC186+AC186*J187</f>
        <v>1308.5730115334261</v>
      </c>
      <c r="AD187">
        <v>-2.1034180543382925E-2</v>
      </c>
      <c r="AE187" s="43">
        <f t="shared" si="25"/>
        <v>311404.11864428141</v>
      </c>
    </row>
    <row r="188" spans="1:31" x14ac:dyDescent="0.3">
      <c r="A188" s="41">
        <v>42999</v>
      </c>
      <c r="B188">
        <v>184.15</v>
      </c>
      <c r="C188">
        <v>295.5</v>
      </c>
      <c r="D188">
        <v>0.88480000000000003</v>
      </c>
      <c r="E188">
        <v>94.81</v>
      </c>
      <c r="G188" s="5">
        <f t="shared" si="27"/>
        <v>-1.8390191897654524E-2</v>
      </c>
      <c r="H188" s="5">
        <f t="shared" si="27"/>
        <v>-8.0563947633433275E-3</v>
      </c>
      <c r="I188" s="5">
        <f t="shared" si="27"/>
        <v>-6.9584736251402726E-3</v>
      </c>
      <c r="J188" s="5">
        <f t="shared" si="27"/>
        <v>-5.1805180518051733E-2</v>
      </c>
      <c r="K188">
        <v>-2.1034180543382925E-2</v>
      </c>
      <c r="L188" s="44">
        <f t="shared" si="29"/>
        <v>197472.02472329905</v>
      </c>
      <c r="M188" s="44">
        <f t="shared" si="29"/>
        <v>132113.21182921974</v>
      </c>
      <c r="N188" s="44">
        <f t="shared" si="29"/>
        <v>11193.908763178659</v>
      </c>
      <c r="O188" s="44">
        <f>O187+O187*J188</f>
        <v>1091.0167614735437</v>
      </c>
      <c r="P188">
        <v>-5.2820053715308915E-2</v>
      </c>
      <c r="Q188" s="43">
        <f>SUM(L188:O188)</f>
        <v>341870.16207717103</v>
      </c>
      <c r="S188" s="44">
        <f>S187+S187*G188</f>
        <v>142827.03268487664</v>
      </c>
      <c r="T188" s="44">
        <f>T187+T187*H188</f>
        <v>187381.98849062959</v>
      </c>
      <c r="U188" s="44">
        <f>U187+U187*I188</f>
        <v>19407.610067146921</v>
      </c>
      <c r="V188" s="44">
        <f>V187+V187*J188</f>
        <v>2115.2505803678532</v>
      </c>
      <c r="W188">
        <v>-5.2820053715308915E-2</v>
      </c>
      <c r="X188" s="43">
        <f t="shared" si="24"/>
        <v>351731.88182302105</v>
      </c>
      <c r="Z188" s="44">
        <f>Z187+Z187*G188</f>
        <v>296488.50967818353</v>
      </c>
      <c r="AA188" s="44">
        <f>AA187+AA187*H188</f>
        <v>6267.3535138597772</v>
      </c>
      <c r="AB188" s="44">
        <f>AB187+AB187*I188</f>
        <v>1722.0817243743877</v>
      </c>
      <c r="AC188" s="44">
        <f>AC187+AC187*J188</f>
        <v>1240.7821504498863</v>
      </c>
      <c r="AD188">
        <v>-5.2820053715308915E-2</v>
      </c>
      <c r="AE188" s="43">
        <f t="shared" si="25"/>
        <v>305718.72706686758</v>
      </c>
    </row>
    <row r="189" spans="1:31" x14ac:dyDescent="0.3">
      <c r="A189" s="41">
        <v>43000</v>
      </c>
      <c r="B189">
        <v>189.1</v>
      </c>
      <c r="C189">
        <v>287</v>
      </c>
      <c r="D189">
        <v>0.81499999999999995</v>
      </c>
      <c r="E189">
        <v>96.99</v>
      </c>
      <c r="G189" s="5">
        <f t="shared" si="27"/>
        <v>2.6880260657072975E-2</v>
      </c>
      <c r="H189" s="5">
        <f t="shared" si="27"/>
        <v>-2.8764805414551606E-2</v>
      </c>
      <c r="I189" s="5">
        <f t="shared" si="27"/>
        <v>-7.88878842676312E-2</v>
      </c>
      <c r="J189" s="5">
        <f t="shared" si="27"/>
        <v>2.2993355131315184E-2</v>
      </c>
      <c r="K189">
        <v>-5.2820053715308915E-2</v>
      </c>
      <c r="L189" s="44">
        <f t="shared" si="29"/>
        <v>202780.1242203413</v>
      </c>
      <c r="M189" s="44">
        <f t="shared" si="29"/>
        <v>128313.0009982608</v>
      </c>
      <c r="N189" s="44">
        <f t="shared" si="29"/>
        <v>10310.844984166599</v>
      </c>
      <c r="O189" s="44">
        <f>O188+O188*J189</f>
        <v>1116.1028973243224</v>
      </c>
      <c r="P189">
        <v>3.0245746691871484E-2</v>
      </c>
      <c r="Q189" s="43">
        <f>SUM(L189:O189)</f>
        <v>342520.07310009305</v>
      </c>
      <c r="S189" s="44">
        <f>S188+S188*G189</f>
        <v>146666.2605523224</v>
      </c>
      <c r="T189" s="44">
        <f>T188+T188*H189</f>
        <v>181991.98205350488</v>
      </c>
      <c r="U189" s="44">
        <f>U188+U188*I189</f>
        <v>17876.58477025852</v>
      </c>
      <c r="V189" s="44">
        <f>V188+V188*J189</f>
        <v>2163.8872881539719</v>
      </c>
      <c r="W189">
        <v>3.0245746691871484E-2</v>
      </c>
      <c r="X189" s="43">
        <f t="shared" si="24"/>
        <v>348698.71466423979</v>
      </c>
      <c r="Z189" s="44">
        <f>Z188+Z188*G189</f>
        <v>304458.19810016023</v>
      </c>
      <c r="AA189" s="44">
        <f>AA188+AA188*H189</f>
        <v>6087.0743095693942</v>
      </c>
      <c r="AB189" s="44">
        <f>AB188+AB188*I189</f>
        <v>1586.2303406025383</v>
      </c>
      <c r="AC189" s="44">
        <f>AC188+AC188*J189</f>
        <v>1269.3118950757776</v>
      </c>
      <c r="AD189">
        <v>3.0245746691871484E-2</v>
      </c>
      <c r="AE189" s="43">
        <f t="shared" si="25"/>
        <v>313400.8146454079</v>
      </c>
    </row>
    <row r="190" spans="1:31" x14ac:dyDescent="0.3">
      <c r="A190" s="41">
        <v>43003</v>
      </c>
      <c r="B190">
        <v>190.1</v>
      </c>
      <c r="C190">
        <v>308.2</v>
      </c>
      <c r="D190">
        <v>0.83</v>
      </c>
      <c r="E190">
        <v>95.7</v>
      </c>
      <c r="G190" s="5">
        <f t="shared" si="27"/>
        <v>5.2882072977260709E-3</v>
      </c>
      <c r="H190" s="5">
        <f t="shared" si="27"/>
        <v>7.3867595818815288E-2</v>
      </c>
      <c r="I190" s="5">
        <f t="shared" si="27"/>
        <v>1.8404907975460141E-2</v>
      </c>
      <c r="J190" s="5">
        <f t="shared" si="27"/>
        <v>-1.3300340241261904E-2</v>
      </c>
      <c r="K190">
        <v>3.0245746691871484E-2</v>
      </c>
      <c r="L190" s="44">
        <f t="shared" si="29"/>
        <v>203852.46755307712</v>
      </c>
      <c r="M190" s="44">
        <f t="shared" si="29"/>
        <v>137791.17389429957</v>
      </c>
      <c r="N190" s="44">
        <f t="shared" si="29"/>
        <v>10500.615137249421</v>
      </c>
      <c r="O190" s="44">
        <f>O189+O189*J190</f>
        <v>1101.2583490456507</v>
      </c>
      <c r="P190">
        <v>-3.4862385321100892E-2</v>
      </c>
      <c r="Q190" s="43">
        <f>SUM(L190:O190)</f>
        <v>353245.51493367174</v>
      </c>
      <c r="S190" s="44">
        <f>S189+S189*G190</f>
        <v>147441.86214170538</v>
      </c>
      <c r="T190" s="44">
        <f>T189+T189*H190</f>
        <v>195435.29222609827</v>
      </c>
      <c r="U190" s="44">
        <f>U189+U189*I190</f>
        <v>18205.60166787064</v>
      </c>
      <c r="V190" s="44">
        <f>V189+V189*J190</f>
        <v>2135.1068509777824</v>
      </c>
      <c r="W190">
        <v>-3.4862385321100892E-2</v>
      </c>
      <c r="X190" s="43">
        <f t="shared" si="24"/>
        <v>363217.86288665206</v>
      </c>
      <c r="Z190" s="44">
        <f>Z189+Z189*G190</f>
        <v>306068.23616520601</v>
      </c>
      <c r="AA190" s="44">
        <f>AA189+AA189*H190</f>
        <v>6536.7118543877605</v>
      </c>
      <c r="AB190" s="44">
        <f>AB189+AB189*I190</f>
        <v>1615.4247640492108</v>
      </c>
      <c r="AC190" s="44">
        <f>AC189+AC189*J190</f>
        <v>1252.4296149989889</v>
      </c>
      <c r="AD190">
        <v>-3.4862385321100892E-2</v>
      </c>
      <c r="AE190" s="43">
        <f t="shared" si="25"/>
        <v>315472.802398642</v>
      </c>
    </row>
    <row r="191" spans="1:31" x14ac:dyDescent="0.3">
      <c r="A191" s="41">
        <v>43004</v>
      </c>
      <c r="B191">
        <v>185.8</v>
      </c>
      <c r="C191">
        <v>300.5</v>
      </c>
      <c r="D191">
        <v>0.83</v>
      </c>
      <c r="E191">
        <v>93.8</v>
      </c>
      <c r="G191" s="5">
        <f t="shared" si="27"/>
        <v>-2.2619673855865247E-2</v>
      </c>
      <c r="H191" s="5">
        <f t="shared" si="27"/>
        <v>-2.4983776768332217E-2</v>
      </c>
      <c r="I191" s="5">
        <f t="shared" si="27"/>
        <v>0</v>
      </c>
      <c r="J191" s="5">
        <f t="shared" si="27"/>
        <v>-1.9853709508881982E-2</v>
      </c>
      <c r="K191">
        <v>-3.4862385321100892E-2</v>
      </c>
      <c r="L191" s="44">
        <f t="shared" si="29"/>
        <v>199241.39122231316</v>
      </c>
      <c r="M191" s="44">
        <f t="shared" si="29"/>
        <v>134348.62996507794</v>
      </c>
      <c r="N191" s="44">
        <f t="shared" si="29"/>
        <v>10500.615137249421</v>
      </c>
      <c r="O191" s="44">
        <f>O190+O190*J191</f>
        <v>1079.3942856894673</v>
      </c>
      <c r="P191">
        <v>-3.612167300380225E-2</v>
      </c>
      <c r="Q191" s="43">
        <f>SUM(L191:O191)</f>
        <v>345170.03061033</v>
      </c>
      <c r="S191" s="44">
        <f>S190+S190*G191</f>
        <v>144106.77530735856</v>
      </c>
      <c r="T191" s="44">
        <f>T190+T190*H191</f>
        <v>190552.58051246766</v>
      </c>
      <c r="U191" s="44">
        <f>U190+U190*I191</f>
        <v>18205.60166787064</v>
      </c>
      <c r="V191" s="44">
        <f>V190+V190*J191</f>
        <v>2092.7170597880458</v>
      </c>
      <c r="W191">
        <v>-3.612167300380225E-2</v>
      </c>
      <c r="X191" s="43">
        <f t="shared" si="24"/>
        <v>354957.67454748496</v>
      </c>
      <c r="Z191" s="44">
        <f>Z190+Z190*G191</f>
        <v>299145.0724855091</v>
      </c>
      <c r="AA191" s="44">
        <f>AA190+AA190*H191</f>
        <v>6373.4001046188259</v>
      </c>
      <c r="AB191" s="44">
        <f>AB190+AB190*I191</f>
        <v>1615.4247640492108</v>
      </c>
      <c r="AC191" s="44">
        <f>AC190+AC190*J191</f>
        <v>1227.5642412424781</v>
      </c>
      <c r="AD191">
        <v>-3.612167300380225E-2</v>
      </c>
      <c r="AE191" s="43">
        <f t="shared" si="25"/>
        <v>308361.46159541962</v>
      </c>
    </row>
    <row r="192" spans="1:31" x14ac:dyDescent="0.3">
      <c r="A192" s="41">
        <v>43005</v>
      </c>
      <c r="B192">
        <v>192.85</v>
      </c>
      <c r="C192">
        <v>304.10000000000002</v>
      </c>
      <c r="D192">
        <v>0.79390000000000005</v>
      </c>
      <c r="E192">
        <v>91.91</v>
      </c>
      <c r="G192" s="5">
        <f t="shared" si="27"/>
        <v>3.7944025834230261E-2</v>
      </c>
      <c r="H192" s="5">
        <f t="shared" si="27"/>
        <v>1.1980033277870292E-2</v>
      </c>
      <c r="I192" s="5">
        <f t="shared" si="27"/>
        <v>-4.3493975903614354E-2</v>
      </c>
      <c r="J192" s="5">
        <f t="shared" si="27"/>
        <v>-2.014925373134329E-2</v>
      </c>
      <c r="K192">
        <v>-3.612167300380225E-2</v>
      </c>
      <c r="L192" s="44">
        <f t="shared" si="29"/>
        <v>206801.4117181006</v>
      </c>
      <c r="M192" s="44">
        <f t="shared" si="29"/>
        <v>135958.13102289586</v>
      </c>
      <c r="N192" s="44">
        <f t="shared" si="29"/>
        <v>10043.901635496766</v>
      </c>
      <c r="O192" s="44">
        <f>O191+O191*J192</f>
        <v>1057.6452963509482</v>
      </c>
      <c r="P192">
        <v>-1.5779092702169709E-2</v>
      </c>
      <c r="Q192" s="43">
        <f>SUM(L192:O192)</f>
        <v>353861.08967284416</v>
      </c>
      <c r="S192" s="44">
        <f>S191+S191*G192</f>
        <v>149574.76651250859</v>
      </c>
      <c r="T192" s="44">
        <f>T191+T191*H192</f>
        <v>192835.40676819108</v>
      </c>
      <c r="U192" s="44">
        <f>U191+U191*I192</f>
        <v>17413.767667617474</v>
      </c>
      <c r="V192" s="44">
        <f>V191+V191*J192</f>
        <v>2050.5503727624659</v>
      </c>
      <c r="W192">
        <v>-1.5779092702169709E-2</v>
      </c>
      <c r="X192" s="43">
        <f t="shared" si="24"/>
        <v>361874.49132107961</v>
      </c>
      <c r="Z192" s="44">
        <f>Z191+Z191*G192</f>
        <v>310495.84084408195</v>
      </c>
      <c r="AA192" s="44">
        <f>AA191+AA191*H192</f>
        <v>6449.7536499653415</v>
      </c>
      <c r="AB192" s="44">
        <f>AB191+AB191*I192</f>
        <v>1545.1635182875525</v>
      </c>
      <c r="AC192" s="44">
        <f>AC191+AC191*J192</f>
        <v>1202.8297378741595</v>
      </c>
      <c r="AD192">
        <v>-1.5779092702169709E-2</v>
      </c>
      <c r="AE192" s="43">
        <f t="shared" si="25"/>
        <v>319693.58775020897</v>
      </c>
    </row>
    <row r="193" spans="1:31" x14ac:dyDescent="0.3">
      <c r="A193" s="41">
        <v>43006</v>
      </c>
      <c r="B193">
        <v>174.65</v>
      </c>
      <c r="C193">
        <v>291.8</v>
      </c>
      <c r="D193">
        <v>0.79</v>
      </c>
      <c r="E193">
        <v>88.23</v>
      </c>
      <c r="G193" s="5">
        <f t="shared" si="27"/>
        <v>-9.437386569872952E-2</v>
      </c>
      <c r="H193" s="5">
        <f t="shared" si="27"/>
        <v>-4.0447221308780042E-2</v>
      </c>
      <c r="I193" s="5">
        <f t="shared" si="27"/>
        <v>-4.9124574883486769E-3</v>
      </c>
      <c r="J193" s="5">
        <f t="shared" si="27"/>
        <v>-4.0039168752039958E-2</v>
      </c>
      <c r="K193">
        <v>-1.5779092702169709E-2</v>
      </c>
      <c r="L193" s="44">
        <f t="shared" si="29"/>
        <v>187284.76306230889</v>
      </c>
      <c r="M193" s="44">
        <f t="shared" si="29"/>
        <v>130459.00240868468</v>
      </c>
      <c r="N193" s="44">
        <f t="shared" si="29"/>
        <v>9994.5613956952329</v>
      </c>
      <c r="O193" s="44">
        <f>O192+O192*J193</f>
        <v>1015.2980578505513</v>
      </c>
      <c r="P193">
        <v>2.2044088176352734E-2</v>
      </c>
      <c r="Q193" s="43">
        <f>SUM(L193:O193)</f>
        <v>328753.62492453941</v>
      </c>
      <c r="S193" s="44">
        <f>S192+S192*G193</f>
        <v>135458.81758573829</v>
      </c>
      <c r="T193" s="44">
        <f>T192+T192*H193</f>
        <v>185035.75039446945</v>
      </c>
      <c r="U193" s="44">
        <f>U192+U192*I193</f>
        <v>17328.223274238324</v>
      </c>
      <c r="V193" s="44">
        <f>V192+V192*J193</f>
        <v>1968.4480403528712</v>
      </c>
      <c r="W193">
        <v>2.2044088176352734E-2</v>
      </c>
      <c r="X193" s="43">
        <f t="shared" si="24"/>
        <v>339791.23929479893</v>
      </c>
      <c r="Z193" s="44">
        <f>Z192+Z192*G193</f>
        <v>281193.14806024847</v>
      </c>
      <c r="AA193" s="44">
        <f>AA192+AA192*H193</f>
        <v>6188.8790366980811</v>
      </c>
      <c r="AB193" s="44">
        <f>AB192+AB192*I193</f>
        <v>1537.5729681914177</v>
      </c>
      <c r="AC193" s="44">
        <f>AC192+AC192*J193</f>
        <v>1154.6694350194441</v>
      </c>
      <c r="AD193">
        <v>2.2044088176352734E-2</v>
      </c>
      <c r="AE193" s="43">
        <f t="shared" si="25"/>
        <v>290074.26950015739</v>
      </c>
    </row>
    <row r="194" spans="1:31" x14ac:dyDescent="0.3">
      <c r="A194" s="41">
        <v>43007</v>
      </c>
      <c r="B194">
        <v>191.35</v>
      </c>
      <c r="C194">
        <v>305.89999999999998</v>
      </c>
      <c r="D194">
        <v>0.77800000000000002</v>
      </c>
      <c r="E194">
        <v>92.47</v>
      </c>
      <c r="G194" s="5">
        <f t="shared" si="27"/>
        <v>9.5619811050672701E-2</v>
      </c>
      <c r="H194" s="5">
        <f t="shared" si="27"/>
        <v>4.8320767649074593E-2</v>
      </c>
      <c r="I194" s="5">
        <f t="shared" si="27"/>
        <v>-1.5189873417721532E-2</v>
      </c>
      <c r="J194" s="5">
        <f t="shared" si="27"/>
        <v>4.8056216706335655E-2</v>
      </c>
      <c r="K194">
        <v>2.2044088176352734E-2</v>
      </c>
      <c r="L194" s="44">
        <f t="shared" si="29"/>
        <v>205192.89671899687</v>
      </c>
      <c r="M194" s="44">
        <f t="shared" si="29"/>
        <v>136762.88155180481</v>
      </c>
      <c r="N194" s="44">
        <f t="shared" si="29"/>
        <v>9842.7452732289767</v>
      </c>
      <c r="O194" s="44">
        <f>O193+O193*J194</f>
        <v>1064.089441340139</v>
      </c>
      <c r="P194">
        <v>1.2745098039215658E-2</v>
      </c>
      <c r="Q194" s="43">
        <f>SUM(L194:O194)</f>
        <v>352862.61298537074</v>
      </c>
      <c r="S194" s="44">
        <f>S193+S193*G194</f>
        <v>148411.36412843413</v>
      </c>
      <c r="T194" s="44">
        <f>T193+T193*H194</f>
        <v>193976.81989605277</v>
      </c>
      <c r="U194" s="44">
        <f>U193+U193*I194</f>
        <v>17065.009756148629</v>
      </c>
      <c r="V194" s="44">
        <f>V193+V193*J194</f>
        <v>2063.0442059552306</v>
      </c>
      <c r="W194">
        <v>1.2745098039215658E-2</v>
      </c>
      <c r="X194" s="43">
        <f t="shared" si="24"/>
        <v>361516.23798659077</v>
      </c>
      <c r="Z194" s="44">
        <f>Z193+Z193*G194</f>
        <v>308080.78374651325</v>
      </c>
      <c r="AA194" s="44">
        <f>AA193+AA193*H194</f>
        <v>6487.9304226385975</v>
      </c>
      <c r="AB194" s="44">
        <f>AB193+AB193*I194</f>
        <v>1514.2174294340796</v>
      </c>
      <c r="AC194" s="44">
        <f>AC193+AC193*J194</f>
        <v>1210.1584796129207</v>
      </c>
      <c r="AD194">
        <v>1.2745098039215658E-2</v>
      </c>
      <c r="AE194" s="43">
        <f t="shared" si="25"/>
        <v>317293.09007819882</v>
      </c>
    </row>
    <row r="195" spans="1:31" x14ac:dyDescent="0.3">
      <c r="A195" s="41">
        <v>43010</v>
      </c>
      <c r="B195">
        <v>195.3</v>
      </c>
      <c r="C195">
        <v>296.89999999999998</v>
      </c>
      <c r="D195">
        <v>0.79620000000000002</v>
      </c>
      <c r="E195">
        <v>95.82</v>
      </c>
      <c r="G195" s="5">
        <f t="shared" si="27"/>
        <v>2.0642801149725724E-2</v>
      </c>
      <c r="H195" s="5">
        <f t="shared" si="27"/>
        <v>-2.9421379535796013E-2</v>
      </c>
      <c r="I195" s="5">
        <f t="shared" si="27"/>
        <v>2.3393316195372743E-2</v>
      </c>
      <c r="J195" s="5">
        <f t="shared" si="27"/>
        <v>3.6227965826754562E-2</v>
      </c>
      <c r="K195">
        <v>1.2745098039215658E-2</v>
      </c>
      <c r="L195" s="44">
        <f t="shared" si="29"/>
        <v>209428.65288330332</v>
      </c>
      <c r="M195" s="44">
        <f t="shared" si="29"/>
        <v>132739.12890726005</v>
      </c>
      <c r="N195" s="44">
        <f t="shared" si="29"/>
        <v>10072.999725636133</v>
      </c>
      <c r="O195" s="44">
        <f>O194+O194*J195</f>
        <v>1102.6392372576199</v>
      </c>
      <c r="Q195" s="43">
        <f>SUM(L195:O195)</f>
        <v>353343.42075345712</v>
      </c>
      <c r="S195" s="44">
        <f>S194+S194*G195</f>
        <v>151474.99040649695</v>
      </c>
      <c r="T195" s="44">
        <f>T194+T194*H195</f>
        <v>188269.75425674426</v>
      </c>
      <c r="U195" s="44">
        <f>U194+U194*I195</f>
        <v>17464.216925251334</v>
      </c>
      <c r="V195" s="44">
        <f>V194+V194*J195</f>
        <v>2137.7841009476606</v>
      </c>
      <c r="W195" s="44"/>
      <c r="X195" s="43">
        <f t="shared" si="24"/>
        <v>359346.74568944023</v>
      </c>
      <c r="Z195" s="44">
        <f>Z194+Z194*G195</f>
        <v>314440.43410344416</v>
      </c>
      <c r="AA195" s="44">
        <f>AA194+AA194*H195</f>
        <v>6297.0465592723103</v>
      </c>
      <c r="AB195" s="44">
        <f>AB194+AB194*I195</f>
        <v>1549.6399965493756</v>
      </c>
      <c r="AC195" s="44">
        <f>AC194+AC194*J195</f>
        <v>1254.0000596572947</v>
      </c>
      <c r="AD195" s="44"/>
      <c r="AE195" s="43">
        <f t="shared" si="25"/>
        <v>323541.12071892316</v>
      </c>
    </row>
  </sheetData>
  <mergeCells count="16">
    <mergeCell ref="B4:E4"/>
    <mergeCell ref="L4:Q4"/>
    <mergeCell ref="S4:X4"/>
    <mergeCell ref="Z4:AE4"/>
    <mergeCell ref="B5:E5"/>
    <mergeCell ref="G6:J6"/>
    <mergeCell ref="A1:E1"/>
    <mergeCell ref="G1:J1"/>
    <mergeCell ref="L1:Q1"/>
    <mergeCell ref="S1:X1"/>
    <mergeCell ref="Z1:AE1"/>
    <mergeCell ref="A2:A5"/>
    <mergeCell ref="L2:Q2"/>
    <mergeCell ref="S2:X2"/>
    <mergeCell ref="Z2:AE2"/>
    <mergeCell ref="B3:E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Лист5</vt:lpstr>
      <vt:lpstr>Лист6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2019-11-12T09:10:48Z</dcterms:modified>
</cp:coreProperties>
</file>