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"/>
    </mc:Choice>
  </mc:AlternateContent>
  <xr:revisionPtr revIDLastSave="0" documentId="13_ncr:1_{14F5E770-0C40-414D-BDFB-3193D3932B2E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C22" i="1"/>
  <c r="G22" i="1" s="1"/>
  <c r="E22" i="1"/>
  <c r="F22" i="1" s="1"/>
  <c r="C23" i="1"/>
  <c r="E23" i="1"/>
  <c r="F23" i="1" s="1"/>
  <c r="G23" i="1"/>
  <c r="F8" i="1"/>
  <c r="H8" i="1" s="1"/>
  <c r="F9" i="1"/>
  <c r="H9" i="1" s="1"/>
  <c r="E7" i="1"/>
  <c r="E8" i="1"/>
  <c r="E9" i="1"/>
  <c r="E10" i="1"/>
  <c r="E11" i="1"/>
  <c r="E12" i="1"/>
  <c r="F12" i="1" s="1"/>
  <c r="E13" i="1"/>
  <c r="F13" i="1" s="1"/>
  <c r="E14" i="1"/>
  <c r="E15" i="1"/>
  <c r="E16" i="1"/>
  <c r="E17" i="1"/>
  <c r="F17" i="1" s="1"/>
  <c r="E18" i="1"/>
  <c r="E19" i="1"/>
  <c r="E20" i="1"/>
  <c r="E21" i="1"/>
  <c r="C7" i="1"/>
  <c r="C8" i="1"/>
  <c r="G8" i="1" s="1"/>
  <c r="C9" i="1"/>
  <c r="G9" i="1" s="1"/>
  <c r="C10" i="1"/>
  <c r="F10" i="1" s="1"/>
  <c r="C11" i="1"/>
  <c r="F11" i="1" s="1"/>
  <c r="C12" i="1"/>
  <c r="G12" i="1" s="1"/>
  <c r="C13" i="1"/>
  <c r="G13" i="1" s="1"/>
  <c r="C14" i="1"/>
  <c r="C15" i="1"/>
  <c r="G15" i="1" s="1"/>
  <c r="C16" i="1"/>
  <c r="C17" i="1"/>
  <c r="G17" i="1" s="1"/>
  <c r="C18" i="1"/>
  <c r="G18" i="1" s="1"/>
  <c r="C19" i="1"/>
  <c r="G19" i="1" s="1"/>
  <c r="C20" i="1"/>
  <c r="G20" i="1" s="1"/>
  <c r="C21" i="1"/>
  <c r="I7" i="1"/>
  <c r="E6" i="1"/>
  <c r="C6" i="1"/>
  <c r="H6" i="1" s="1"/>
  <c r="A17" i="1"/>
  <c r="A18" i="1" s="1"/>
  <c r="A19" i="1" s="1"/>
  <c r="A20" i="1" s="1"/>
  <c r="A21" i="1" s="1"/>
  <c r="H22" i="1" l="1"/>
  <c r="F19" i="1"/>
  <c r="H19" i="1"/>
  <c r="H23" i="1"/>
  <c r="F20" i="1"/>
  <c r="H20" i="1" s="1"/>
  <c r="F15" i="1"/>
  <c r="H15" i="1" s="1"/>
  <c r="F16" i="1"/>
  <c r="H17" i="1"/>
  <c r="H13" i="1"/>
  <c r="H12" i="1"/>
  <c r="F14" i="1"/>
  <c r="G11" i="1"/>
  <c r="H11" i="1" s="1"/>
  <c r="G16" i="1"/>
  <c r="H16" i="1" s="1"/>
  <c r="F7" i="1"/>
  <c r="F18" i="1"/>
  <c r="H18" i="1" s="1"/>
  <c r="G14" i="1"/>
  <c r="F21" i="1"/>
  <c r="G7" i="1"/>
  <c r="G10" i="1"/>
  <c r="H10" i="1" s="1"/>
  <c r="G21" i="1"/>
  <c r="H21" i="1" l="1"/>
  <c r="H7" i="1"/>
  <c r="H14" i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<sst xmlns="http://schemas.openxmlformats.org/spreadsheetml/2006/main" count="12" uniqueCount="12">
  <si>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</si>
  <si>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</si>
  <si>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</si>
  <si>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</si>
  <si>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</si>
  <si>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</si>
  <si>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</si>
  <si>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</si>
  <si>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</si>
  <si>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</si>
  <si>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</si>
  <si>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ALPHA PARTICLES VS THIN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</si>
</sst>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5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</c:numCache>
              </c:numRef>
            </c:plus>
            <c:minus>
              <c:numRef>
                <c:f>Foglio1!$E$6:$E$21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0.2253224309481926</c:v>
                  </c:pt>
                  <c:pt idx="2">
                    <c:v>1.3542955825473875</c:v>
                  </c:pt>
                  <c:pt idx="3">
                    <c:v>1.881151846794207</c:v>
                  </c:pt>
                  <c:pt idx="4">
                    <c:v>2.1230487689999999</c:v>
                  </c:pt>
                  <c:pt idx="5">
                    <c:v>2.0310209939999999</c:v>
                  </c:pt>
                  <c:pt idx="6">
                    <c:v>2.2066417170000001</c:v>
                  </c:pt>
                  <c:pt idx="7">
                    <c:v>2.3474836158257375</c:v>
                  </c:pt>
                  <c:pt idx="8">
                    <c:v>2.4063289880000003</c:v>
                  </c:pt>
                  <c:pt idx="9">
                    <c:v>2.3406259070000002</c:v>
                  </c:pt>
                  <c:pt idx="10">
                    <c:v>2.3570908949999998</c:v>
                  </c:pt>
                  <c:pt idx="11">
                    <c:v>2.3273234560000002</c:v>
                  </c:pt>
                  <c:pt idx="12">
                    <c:v>2.3922975179999999</c:v>
                  </c:pt>
                  <c:pt idx="13">
                    <c:v>2.8734742199999999</c:v>
                  </c:pt>
                  <c:pt idx="14">
                    <c:v>2.4323568660000001</c:v>
                  </c:pt>
                  <c:pt idx="15">
                    <c:v>2.8027859450000001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Foglio1!$C$6:$C$21</c:f>
              <c:numCache>
                <c:formatCode>0.00</c:formatCode>
                <c:ptCount val="16"/>
                <c:pt idx="0">
                  <c:v>0</c:v>
                </c:pt>
                <c:pt idx="1">
                  <c:v>0.40566559777777778</c:v>
                </c:pt>
                <c:pt idx="2" formatCode="0.0">
                  <c:v>4.1516317468317965</c:v>
                </c:pt>
                <c:pt idx="3" formatCode="0.0">
                  <c:v>10.460844563862253</c:v>
                </c:pt>
                <c:pt idx="4" formatCode="0.0">
                  <c:v>17.46051739</c:v>
                </c:pt>
                <c:pt idx="5" formatCode="0.0">
                  <c:v>24.931449690000001</c:v>
                </c:pt>
                <c:pt idx="6" formatCode="0.0">
                  <c:v>32.640090069999999</c:v>
                </c:pt>
                <c:pt idx="7" formatCode="0.0">
                  <c:v>40.630279689482684</c:v>
                </c:pt>
                <c:pt idx="8" formatCode="0.0">
                  <c:v>48.85064242</c:v>
                </c:pt>
                <c:pt idx="9" formatCode="0.0">
                  <c:v>57.191133479999998</c:v>
                </c:pt>
                <c:pt idx="10" formatCode="0.0">
                  <c:v>65.636556049999996</c:v>
                </c:pt>
                <c:pt idx="11" formatCode="0.0">
                  <c:v>82.738911859999988</c:v>
                </c:pt>
                <c:pt idx="12" formatCode="0.0">
                  <c:v>100.0572885</c:v>
                </c:pt>
                <c:pt idx="13" formatCode="0.0">
                  <c:v>117.53107300000001</c:v>
                </c:pt>
                <c:pt idx="14" formatCode="0.0">
                  <c:v>135.4214546</c:v>
                </c:pt>
                <c:pt idx="15" formatCode="0.0">
                  <c:v>153.37181989999999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8-435A-A04A-C92BC726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16096"/>
        <c:axId val="662024256"/>
      </c:scatterChart>
      <c:valAx>
        <c:axId val="6620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24256"/>
        <c:crosses val="autoZero"/>
        <c:crossBetween val="midCat"/>
      </c:valAx>
      <c:valAx>
        <c:axId val="662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 particles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</c:numCache>
              </c:numRef>
            </c:plus>
            <c:minus>
              <c:numRef>
                <c:f>Foglio1!$H$6:$H$21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5.3290660156566245</c:v>
                  </c:pt>
                  <c:pt idx="2">
                    <c:v>5.1698648687300208</c:v>
                  </c:pt>
                  <c:pt idx="3">
                    <c:v>3.5136855450912896</c:v>
                  </c:pt>
                  <c:pt idx="4">
                    <c:v>2.7406072649636077</c:v>
                  </c:pt>
                  <c:pt idx="5">
                    <c:v>2.0421897884733555</c:v>
                  </c:pt>
                  <c:pt idx="6">
                    <c:v>1.8496737752691059</c:v>
                  </c:pt>
                  <c:pt idx="7">
                    <c:v>1.6968856172597422</c:v>
                  </c:pt>
                  <c:pt idx="8">
                    <c:v>1.534383139895902</c:v>
                  </c:pt>
                  <c:pt idx="9">
                    <c:v>1.3427480499730244</c:v>
                  </c:pt>
                  <c:pt idx="10">
                    <c:v>1.2340342901855808</c:v>
                  </c:pt>
                  <c:pt idx="11">
                    <c:v>1.0480994066134128</c:v>
                  </c:pt>
                  <c:pt idx="12">
                    <c:v>0.95500138986516769</c:v>
                  </c:pt>
                  <c:pt idx="13">
                    <c:v>1.0383072643739235</c:v>
                  </c:pt>
                  <c:pt idx="14">
                    <c:v>0.80069241096441968</c:v>
                  </c:pt>
                  <c:pt idx="15">
                    <c:v>0.85210443424625959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Foglio1!$A$6:$A$21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</c:numCache>
            </c:numRef>
          </c:xVal>
          <c:yVal>
            <c:numRef>
              <c:f>Foglio1!$G$6:$G$21</c:f>
              <c:numCache>
                <c:formatCode>0.0</c:formatCode>
                <c:ptCount val="16"/>
                <c:pt idx="0" formatCode="0.00">
                  <c:v>1</c:v>
                </c:pt>
                <c:pt idx="1">
                  <c:v>9.5943344022222217</c:v>
                </c:pt>
                <c:pt idx="2">
                  <c:v>15.848368253168204</c:v>
                </c:pt>
                <c:pt idx="3">
                  <c:v>19.539155436137747</c:v>
                </c:pt>
                <c:pt idx="4">
                  <c:v>22.53948261</c:v>
                </c:pt>
                <c:pt idx="5">
                  <c:v>25.068550309999999</c:v>
                </c:pt>
                <c:pt idx="6">
                  <c:v>27.359909930000001</c:v>
                </c:pt>
                <c:pt idx="7">
                  <c:v>29.369720310517316</c:v>
                </c:pt>
                <c:pt idx="8">
                  <c:v>31.14935758</c:v>
                </c:pt>
                <c:pt idx="9">
                  <c:v>32.808866520000002</c:v>
                </c:pt>
                <c:pt idx="10">
                  <c:v>34.363443950000004</c:v>
                </c:pt>
                <c:pt idx="11">
                  <c:v>37.261088140000012</c:v>
                </c:pt>
                <c:pt idx="12">
                  <c:v>39.942711500000001</c:v>
                </c:pt>
                <c:pt idx="13">
                  <c:v>42.468926999999994</c:v>
                </c:pt>
                <c:pt idx="14">
                  <c:v>44.578545399999996</c:v>
                </c:pt>
                <c:pt idx="15">
                  <c:v>46.628180100000009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1-46C1-B569-B67D57987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30976"/>
        <c:axId val="662036736"/>
      </c:scatterChart>
      <c:valAx>
        <c:axId val="66203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Initial energy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6736"/>
        <c:crosses val="autoZero"/>
        <c:crossBetween val="midCat"/>
      </c:valAx>
      <c:valAx>
        <c:axId val="6620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662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it-IT" b="1"/>
              <a:t>Alpha</a:t>
            </a:r>
            <a:r>
              <a:rPr lang="it-IT" b="1" baseline="0"/>
              <a:t> particles</a:t>
            </a:r>
            <a:r>
              <a:rPr lang="it-IT" b="1"/>
              <a:t> vs thin filter of MOS camera on board XMM-Newton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Foglio1!$E$7:$E$21</c:f>
                <c:numCache>
                  <c:formatCode>General</c:formatCode>
                  <c:ptCount val="15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</c:numCache>
              </c:numRef>
            </c:plus>
            <c:minus>
              <c:numRef>
                <c:f>Foglio1!$E$7:$E$21</c:f>
                <c:numCache>
                  <c:formatCode>General</c:formatCode>
                  <c:ptCount val="15"/>
                  <c:pt idx="0">
                    <c:v>0.2253224309481926</c:v>
                  </c:pt>
                  <c:pt idx="1">
                    <c:v>1.3542955825473875</c:v>
                  </c:pt>
                  <c:pt idx="2">
                    <c:v>1.881151846794207</c:v>
                  </c:pt>
                  <c:pt idx="3">
                    <c:v>2.1230487689999999</c:v>
                  </c:pt>
                  <c:pt idx="4">
                    <c:v>2.0310209939999999</c:v>
                  </c:pt>
                  <c:pt idx="5">
                    <c:v>2.2066417170000001</c:v>
                  </c:pt>
                  <c:pt idx="6">
                    <c:v>2.3474836158257375</c:v>
                  </c:pt>
                  <c:pt idx="7">
                    <c:v>2.4063289880000003</c:v>
                  </c:pt>
                  <c:pt idx="8">
                    <c:v>2.3406259070000002</c:v>
                  </c:pt>
                  <c:pt idx="9">
                    <c:v>2.3570908949999998</c:v>
                  </c:pt>
                  <c:pt idx="10">
                    <c:v>2.3273234560000002</c:v>
                  </c:pt>
                  <c:pt idx="11">
                    <c:v>2.3922975179999999</c:v>
                  </c:pt>
                  <c:pt idx="12">
                    <c:v>2.8734742199999999</c:v>
                  </c:pt>
                  <c:pt idx="13">
                    <c:v>2.4323568660000001</c:v>
                  </c:pt>
                  <c:pt idx="14">
                    <c:v>2.8027859450000001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Foglio1!$H$7:$H$21</c:f>
                <c:numCache>
                  <c:formatCode>General</c:formatCode>
                  <c:ptCount val="15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</c:numCache>
              </c:numRef>
            </c:plus>
            <c:minus>
              <c:numRef>
                <c:f>Foglio1!$H$7:$H$21</c:f>
                <c:numCache>
                  <c:formatCode>General</c:formatCode>
                  <c:ptCount val="15"/>
                  <c:pt idx="0">
                    <c:v>5.3290660156566245</c:v>
                  </c:pt>
                  <c:pt idx="1">
                    <c:v>5.1698648687300208</c:v>
                  </c:pt>
                  <c:pt idx="2">
                    <c:v>3.5136855450912896</c:v>
                  </c:pt>
                  <c:pt idx="3">
                    <c:v>2.7406072649636077</c:v>
                  </c:pt>
                  <c:pt idx="4">
                    <c:v>2.0421897884733555</c:v>
                  </c:pt>
                  <c:pt idx="5">
                    <c:v>1.8496737752691059</c:v>
                  </c:pt>
                  <c:pt idx="6">
                    <c:v>1.6968856172597422</c:v>
                  </c:pt>
                  <c:pt idx="7">
                    <c:v>1.534383139895902</c:v>
                  </c:pt>
                  <c:pt idx="8">
                    <c:v>1.3427480499730244</c:v>
                  </c:pt>
                  <c:pt idx="9">
                    <c:v>1.2340342901855808</c:v>
                  </c:pt>
                  <c:pt idx="10">
                    <c:v>1.0480994066134128</c:v>
                  </c:pt>
                  <c:pt idx="11">
                    <c:v>0.95500138986516769</c:v>
                  </c:pt>
                  <c:pt idx="12">
                    <c:v>1.0383072643739235</c:v>
                  </c:pt>
                  <c:pt idx="13">
                    <c:v>0.80069241096441968</c:v>
                  </c:pt>
                  <c:pt idx="14">
                    <c:v>0.85210443424625959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Foglio1!$C$7:$C$21</c:f>
              <c:numCache>
                <c:formatCode>0.0</c:formatCode>
                <c:ptCount val="15"/>
                <c:pt idx="0" formatCode="0.00">
                  <c:v>0.40566559777777778</c:v>
                </c:pt>
                <c:pt idx="1">
                  <c:v>4.1516317468317965</c:v>
                </c:pt>
                <c:pt idx="2">
                  <c:v>10.460844563862253</c:v>
                </c:pt>
                <c:pt idx="3">
                  <c:v>17.46051739</c:v>
                </c:pt>
                <c:pt idx="4">
                  <c:v>24.931449690000001</c:v>
                </c:pt>
                <c:pt idx="5">
                  <c:v>32.640090069999999</c:v>
                </c:pt>
                <c:pt idx="6">
                  <c:v>40.630279689482684</c:v>
                </c:pt>
                <c:pt idx="7">
                  <c:v>48.85064242</c:v>
                </c:pt>
                <c:pt idx="8">
                  <c:v>57.191133479999998</c:v>
                </c:pt>
                <c:pt idx="9">
                  <c:v>65.636556049999996</c:v>
                </c:pt>
                <c:pt idx="10">
                  <c:v>82.738911859999988</c:v>
                </c:pt>
                <c:pt idx="11">
                  <c:v>100.0572885</c:v>
                </c:pt>
                <c:pt idx="12">
                  <c:v>117.53107300000001</c:v>
                </c:pt>
                <c:pt idx="13">
                  <c:v>135.4214546</c:v>
                </c:pt>
                <c:pt idx="14">
                  <c:v>153.37181989999999</c:v>
                </c:pt>
              </c:numCache>
            </c:numRef>
          </c:xVal>
          <c:yVal>
            <c:numRef>
              <c:f>Foglio1!$G$7:$G$21</c:f>
              <c:numCache>
                <c:formatCode>0.0</c:formatCode>
                <c:ptCount val="15"/>
                <c:pt idx="0">
                  <c:v>9.5943344022222217</c:v>
                </c:pt>
                <c:pt idx="1">
                  <c:v>15.848368253168204</c:v>
                </c:pt>
                <c:pt idx="2">
                  <c:v>19.539155436137747</c:v>
                </c:pt>
                <c:pt idx="3">
                  <c:v>22.53948261</c:v>
                </c:pt>
                <c:pt idx="4">
                  <c:v>25.068550309999999</c:v>
                </c:pt>
                <c:pt idx="5">
                  <c:v>27.359909930000001</c:v>
                </c:pt>
                <c:pt idx="6">
                  <c:v>29.369720310517316</c:v>
                </c:pt>
                <c:pt idx="7">
                  <c:v>31.14935758</c:v>
                </c:pt>
                <c:pt idx="8">
                  <c:v>32.808866520000002</c:v>
                </c:pt>
                <c:pt idx="9">
                  <c:v>34.363443950000004</c:v>
                </c:pt>
                <c:pt idx="10">
                  <c:v>37.261088140000012</c:v>
                </c:pt>
                <c:pt idx="11">
                  <c:v>39.942711500000001</c:v>
                </c:pt>
                <c:pt idx="12">
                  <c:v>42.468926999999994</c:v>
                </c:pt>
                <c:pt idx="13">
                  <c:v>44.578545399999996</c:v>
                </c:pt>
                <c:pt idx="14">
                  <c:v>46.628180100000009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D32-A8E2-B84A489E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424"/>
        <c:axId val="245265264"/>
      </c:scatterChart>
      <c:valAx>
        <c:axId val="245273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final energy [keV}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65264"/>
        <c:crosses val="autoZero"/>
        <c:crossBetween val="midCat"/>
      </c:valAx>
      <c:valAx>
        <c:axId val="245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it-IT"/>
                  <a:t>Mean energy loss [keV]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it-IT"/>
          </a:p>
        </c:txPr>
        <c:crossAx val="2452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3554</xdr:colOff>
      <xdr:row>4</xdr:row>
      <xdr:rowOff>4583</xdr:rowOff>
    </xdr:from>
    <xdr:to>
      <xdr:col>21</xdr:col>
      <xdr:colOff>0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5E9FC17-06BF-F010-E39A-7941BB58D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402</xdr:colOff>
      <xdr:row>4</xdr:row>
      <xdr:rowOff>4296</xdr:rowOff>
    </xdr:from>
    <xdr:to>
      <xdr:col>32</xdr:col>
      <xdr:colOff>0</xdr:colOff>
      <xdr:row>21</xdr:row>
      <xdr:rowOff>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FE523AF-BB09-808B-2515-447D814F3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1005430</xdr:colOff>
      <xdr:row>24</xdr:row>
      <xdr:rowOff>144</xdr:rowOff>
    </xdr:from>
    <xdr:to>
      <xdr:col>7</xdr:col>
      <xdr:colOff>0</xdr:colOff>
      <xdr:row>55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3D399-58E7-49B0-6720-70C3E2D0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3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9" t="s">
        <v>11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10" t="s">
        <v>1</v>
      </c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"/>
      <c r="B4" s="1"/>
      <c r="C4" s="1"/>
      <c r="D4" s="1"/>
      <c r="E4" s="1"/>
      <c r="F4" s="1"/>
      <c r="G4" s="1"/>
      <c r="H4" s="1"/>
    </row>
    <row r="5" spans="1:9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3">
      <c r="A6" s="3">
        <v>1</v>
      </c>
      <c r="B6" s="6">
        <v>0</v>
      </c>
      <c r="C6" s="4">
        <f>B6/1000</f>
        <v>0</v>
      </c>
      <c r="D6" s="6">
        <v>0</v>
      </c>
      <c r="E6" s="4">
        <f>D6/1000</f>
        <v>0</v>
      </c>
      <c r="F6" s="5">
        <v>0</v>
      </c>
      <c r="G6" s="4">
        <f>A6-C6</f>
        <v>1</v>
      </c>
      <c r="H6" s="4">
        <f>F6*G6</f>
        <v>0</v>
      </c>
      <c r="I6" s="7">
        <v>0</v>
      </c>
    </row>
    <row r="7" spans="1:9" x14ac:dyDescent="0.3">
      <c r="A7" s="3">
        <v>10</v>
      </c>
      <c r="B7" s="6">
        <v>405.66559777777775</v>
      </c>
      <c r="C7" s="4">
        <f t="shared" ref="C7:C23" si="0">B7/1000</f>
        <v>0.40566559777777778</v>
      </c>
      <c r="D7" s="6">
        <v>225.32243094819259</v>
      </c>
      <c r="E7" s="4">
        <f t="shared" ref="E7:E23" si="1">D7/1000</f>
        <v>0.2253224309481926</v>
      </c>
      <c r="F7" s="5">
        <f>E7/C7</f>
        <v>0.55543884466048177</v>
      </c>
      <c r="G7" s="11">
        <f t="shared" ref="G7:G21" si="2">A7-C7</f>
        <v>9.5943344022222217</v>
      </c>
      <c r="H7" s="11">
        <f t="shared" ref="H7:H21" si="3">F7*G7</f>
        <v>5.3290660156566245</v>
      </c>
      <c r="I7" s="7">
        <f>0.0027</f>
        <v>2.7000000000000001E-3</v>
      </c>
    </row>
    <row r="8" spans="1:9" x14ac:dyDescent="0.3">
      <c r="A8" s="3">
        <v>20</v>
      </c>
      <c r="B8" s="6">
        <v>4151.6317468317966</v>
      </c>
      <c r="C8" s="11">
        <f t="shared" si="0"/>
        <v>4.1516317468317965</v>
      </c>
      <c r="D8" s="6">
        <v>1354.2955825473875</v>
      </c>
      <c r="E8" s="11">
        <f t="shared" si="1"/>
        <v>1.3542955825473875</v>
      </c>
      <c r="F8" s="5">
        <f t="shared" ref="F8:F21" si="4">E8/C8</f>
        <v>0.32620802256387044</v>
      </c>
      <c r="G8" s="11">
        <f t="shared" si="2"/>
        <v>15.848368253168204</v>
      </c>
      <c r="H8" s="11">
        <f t="shared" si="3"/>
        <v>5.1698648687300208</v>
      </c>
      <c r="I8" s="7">
        <v>0.73960000000000004</v>
      </c>
    </row>
    <row r="9" spans="1:9" x14ac:dyDescent="0.3">
      <c r="A9" s="3">
        <v>30</v>
      </c>
      <c r="B9" s="6">
        <v>10460.844563862252</v>
      </c>
      <c r="C9" s="11">
        <f t="shared" si="0"/>
        <v>10.460844563862253</v>
      </c>
      <c r="D9" s="6">
        <v>1881.1518467942069</v>
      </c>
      <c r="E9" s="11">
        <f t="shared" si="1"/>
        <v>1.881151846794207</v>
      </c>
      <c r="F9" s="5">
        <f t="shared" si="4"/>
        <v>0.1798279130628499</v>
      </c>
      <c r="G9" s="11">
        <f t="shared" si="2"/>
        <v>19.539155436137747</v>
      </c>
      <c r="H9" s="11">
        <f t="shared" si="3"/>
        <v>3.5136855450912896</v>
      </c>
      <c r="I9" s="7">
        <v>0.94969999999999999</v>
      </c>
    </row>
    <row r="10" spans="1:9" x14ac:dyDescent="0.3">
      <c r="A10" s="3">
        <v>40</v>
      </c>
      <c r="B10" s="6">
        <v>17460.517390000001</v>
      </c>
      <c r="C10" s="11">
        <f t="shared" si="0"/>
        <v>17.46051739</v>
      </c>
      <c r="D10" s="6">
        <v>2123.048769</v>
      </c>
      <c r="E10" s="11">
        <f t="shared" si="1"/>
        <v>2.1230487689999999</v>
      </c>
      <c r="F10" s="5">
        <f t="shared" si="4"/>
        <v>0.12159140084909019</v>
      </c>
      <c r="G10" s="11">
        <f t="shared" si="2"/>
        <v>22.53948261</v>
      </c>
      <c r="H10" s="11">
        <f t="shared" si="3"/>
        <v>2.7406072649636077</v>
      </c>
      <c r="I10" s="7">
        <v>0.99270000000000003</v>
      </c>
    </row>
    <row r="11" spans="1:9" x14ac:dyDescent="0.3">
      <c r="A11" s="3">
        <v>50</v>
      </c>
      <c r="B11" s="6">
        <v>24931.449690000001</v>
      </c>
      <c r="C11" s="11">
        <f t="shared" si="0"/>
        <v>24.931449690000001</v>
      </c>
      <c r="D11" s="6">
        <v>2031.020994</v>
      </c>
      <c r="E11" s="11">
        <f t="shared" si="1"/>
        <v>2.0310209939999999</v>
      </c>
      <c r="F11" s="5">
        <f t="shared" si="4"/>
        <v>8.1464215649467112E-2</v>
      </c>
      <c r="G11" s="11">
        <f t="shared" si="2"/>
        <v>25.068550309999999</v>
      </c>
      <c r="H11" s="11">
        <f t="shared" si="3"/>
        <v>2.0421897884733555</v>
      </c>
      <c r="I11" s="7">
        <v>0.99109999999999998</v>
      </c>
    </row>
    <row r="12" spans="1:9" x14ac:dyDescent="0.3">
      <c r="A12" s="3">
        <v>60</v>
      </c>
      <c r="B12" s="6">
        <v>32640.090069999998</v>
      </c>
      <c r="C12" s="11">
        <f>B12/1000</f>
        <v>32.640090069999999</v>
      </c>
      <c r="D12" s="6">
        <v>2206.641717</v>
      </c>
      <c r="E12" s="11">
        <f t="shared" si="1"/>
        <v>2.2066417170000001</v>
      </c>
      <c r="F12" s="5">
        <f t="shared" si="4"/>
        <v>6.7605258204485097E-2</v>
      </c>
      <c r="G12" s="11">
        <f t="shared" si="2"/>
        <v>27.359909930000001</v>
      </c>
      <c r="H12" s="11">
        <f t="shared" si="3"/>
        <v>1.8496737752691059</v>
      </c>
      <c r="I12" s="7">
        <v>0.99480000000000002</v>
      </c>
    </row>
    <row r="13" spans="1:9" x14ac:dyDescent="0.3">
      <c r="A13" s="3">
        <v>70</v>
      </c>
      <c r="B13" s="6">
        <v>40630.279689482682</v>
      </c>
      <c r="C13" s="11">
        <f t="shared" si="0"/>
        <v>40.630279689482684</v>
      </c>
      <c r="D13" s="6">
        <v>2347.4836158257376</v>
      </c>
      <c r="E13" s="11">
        <f t="shared" si="1"/>
        <v>2.3474836158257375</v>
      </c>
      <c r="F13" s="5">
        <f t="shared" si="4"/>
        <v>5.7776703329792567E-2</v>
      </c>
      <c r="G13" s="11">
        <f t="shared" si="2"/>
        <v>29.369720310517316</v>
      </c>
      <c r="H13" s="11">
        <f t="shared" si="3"/>
        <v>1.6968856172597422</v>
      </c>
      <c r="I13" s="7">
        <v>0.99739999999999995</v>
      </c>
    </row>
    <row r="14" spans="1:9" x14ac:dyDescent="0.3">
      <c r="A14" s="3">
        <v>80</v>
      </c>
      <c r="B14" s="6">
        <v>48850.642419999996</v>
      </c>
      <c r="C14" s="11">
        <f t="shared" si="0"/>
        <v>48.85064242</v>
      </c>
      <c r="D14" s="6">
        <v>2406.3289880000002</v>
      </c>
      <c r="E14" s="11">
        <f t="shared" si="1"/>
        <v>2.4063289880000003</v>
      </c>
      <c r="F14" s="5">
        <f t="shared" si="4"/>
        <v>4.9258901598698779E-2</v>
      </c>
      <c r="G14" s="11">
        <f t="shared" si="2"/>
        <v>31.14935758</v>
      </c>
      <c r="H14" s="11">
        <f t="shared" si="3"/>
        <v>1.534383139895902</v>
      </c>
      <c r="I14" s="7">
        <v>0.99780000000000002</v>
      </c>
    </row>
    <row r="15" spans="1:9" x14ac:dyDescent="0.3">
      <c r="A15" s="3">
        <v>90</v>
      </c>
      <c r="B15" s="6">
        <v>57191.133479999997</v>
      </c>
      <c r="C15" s="11">
        <f t="shared" si="0"/>
        <v>57.191133479999998</v>
      </c>
      <c r="D15" s="6">
        <v>2340.6259070000001</v>
      </c>
      <c r="E15" s="11">
        <f t="shared" si="1"/>
        <v>2.3406259070000002</v>
      </c>
      <c r="F15" s="5">
        <f t="shared" si="4"/>
        <v>4.0926377299700271E-2</v>
      </c>
      <c r="G15" s="11">
        <f t="shared" si="2"/>
        <v>32.808866520000002</v>
      </c>
      <c r="H15" s="11">
        <f t="shared" si="3"/>
        <v>1.3427480499730244</v>
      </c>
      <c r="I15" s="7">
        <v>0.99860000000000004</v>
      </c>
    </row>
    <row r="16" spans="1:9" x14ac:dyDescent="0.3">
      <c r="A16" s="3">
        <v>100</v>
      </c>
      <c r="B16" s="6">
        <v>65636.556049999999</v>
      </c>
      <c r="C16" s="11">
        <f t="shared" si="0"/>
        <v>65.636556049999996</v>
      </c>
      <c r="D16" s="6">
        <v>2357.0908949999998</v>
      </c>
      <c r="E16" s="11">
        <f t="shared" si="1"/>
        <v>2.3570908949999998</v>
      </c>
      <c r="F16" s="5">
        <f t="shared" si="4"/>
        <v>3.5911251851855806E-2</v>
      </c>
      <c r="G16" s="11">
        <f t="shared" si="2"/>
        <v>34.363443950000004</v>
      </c>
      <c r="H16" s="11">
        <f t="shared" si="3"/>
        <v>1.2340342901855808</v>
      </c>
      <c r="I16" s="7">
        <v>0.99909999999999999</v>
      </c>
    </row>
    <row r="17" spans="1:9" x14ac:dyDescent="0.3">
      <c r="A17" s="3">
        <f>A16+20</f>
        <v>120</v>
      </c>
      <c r="B17" s="6">
        <v>82738.911859999993</v>
      </c>
      <c r="C17" s="11">
        <f t="shared" si="0"/>
        <v>82.738911859999988</v>
      </c>
      <c r="D17" s="6">
        <v>2327.3234560000001</v>
      </c>
      <c r="E17" s="11">
        <f t="shared" si="1"/>
        <v>2.3273234560000002</v>
      </c>
      <c r="F17" s="5">
        <f t="shared" si="4"/>
        <v>2.8128523855111776E-2</v>
      </c>
      <c r="G17" s="11">
        <f t="shared" si="2"/>
        <v>37.261088140000012</v>
      </c>
      <c r="H17" s="11">
        <f t="shared" si="3"/>
        <v>1.0480994066134128</v>
      </c>
      <c r="I17" s="7">
        <v>0.99939999999999996</v>
      </c>
    </row>
    <row r="18" spans="1:9" x14ac:dyDescent="0.3">
      <c r="A18" s="3">
        <f>A17+20</f>
        <v>140</v>
      </c>
      <c r="B18" s="6">
        <v>100057.2885</v>
      </c>
      <c r="C18" s="11">
        <f>B18/1000</f>
        <v>100.0572885</v>
      </c>
      <c r="D18" s="6">
        <v>2392.2975179999999</v>
      </c>
      <c r="E18" s="11">
        <f t="shared" si="1"/>
        <v>2.3922975179999999</v>
      </c>
      <c r="F18" s="5">
        <f t="shared" si="4"/>
        <v>2.3909277913322625E-2</v>
      </c>
      <c r="G18" s="11">
        <f t="shared" si="2"/>
        <v>39.942711500000001</v>
      </c>
      <c r="H18" s="11">
        <f t="shared" si="3"/>
        <v>0.95500138986516769</v>
      </c>
      <c r="I18" s="7">
        <v>0.99970000000000003</v>
      </c>
    </row>
    <row r="19" spans="1:9" x14ac:dyDescent="0.3">
      <c r="A19" s="3">
        <f>A18+20</f>
        <v>160</v>
      </c>
      <c r="B19" s="6">
        <v>117531.073</v>
      </c>
      <c r="C19" s="11">
        <f t="shared" si="0"/>
        <v>117.53107300000001</v>
      </c>
      <c r="D19" s="6">
        <v>2873.4742200000001</v>
      </c>
      <c r="E19" s="11">
        <f t="shared" si="1"/>
        <v>2.8734742199999999</v>
      </c>
      <c r="F19" s="5">
        <f t="shared" si="4"/>
        <v>2.4448634277337022E-2</v>
      </c>
      <c r="G19" s="11">
        <f t="shared" si="2"/>
        <v>42.468926999999994</v>
      </c>
      <c r="H19" s="11">
        <f t="shared" si="3"/>
        <v>1.0383072643739235</v>
      </c>
      <c r="I19" s="7">
        <v>1</v>
      </c>
    </row>
    <row r="20" spans="1:9" x14ac:dyDescent="0.3">
      <c r="A20" s="3">
        <f>A19+20</f>
        <v>180</v>
      </c>
      <c r="B20" s="6">
        <v>135421.4546</v>
      </c>
      <c r="C20" s="11">
        <f t="shared" si="0"/>
        <v>135.4214546</v>
      </c>
      <c r="D20" s="6">
        <v>2432.3568660000001</v>
      </c>
      <c r="E20" s="11">
        <f t="shared" si="1"/>
        <v>2.4323568660000001</v>
      </c>
      <c r="F20" s="5">
        <f t="shared" si="4"/>
        <v>1.7961384872024554E-2</v>
      </c>
      <c r="G20" s="11">
        <f>A20-C20</f>
        <v>44.578545399999996</v>
      </c>
      <c r="H20" s="11">
        <f t="shared" si="3"/>
        <v>0.80069241096441968</v>
      </c>
      <c r="I20" s="7">
        <v>1</v>
      </c>
    </row>
    <row r="21" spans="1:9" x14ac:dyDescent="0.3">
      <c r="A21" s="3">
        <f>A20+20</f>
        <v>200</v>
      </c>
      <c r="B21" s="6">
        <v>153371.8199</v>
      </c>
      <c r="C21" s="11">
        <f t="shared" si="0"/>
        <v>153.37181989999999</v>
      </c>
      <c r="D21" s="6">
        <v>2802.7859450000001</v>
      </c>
      <c r="E21" s="11">
        <f t="shared" si="1"/>
        <v>2.8027859450000001</v>
      </c>
      <c r="F21" s="5">
        <f t="shared" si="4"/>
        <v>1.8274451896231298E-2</v>
      </c>
      <c r="G21" s="11">
        <f t="shared" si="2"/>
        <v>46.628180100000009</v>
      </c>
      <c r="H21" s="11">
        <f t="shared" si="3"/>
        <v>0.85210443424625959</v>
      </c>
      <c r="I21" s="7">
        <v>1</v>
      </c>
    </row>
    <row r="22" spans="1:9" x14ac:dyDescent="0.3">
      <c r="A22" s="3">
        <v>225</v>
      </c>
      <c r="B22" s="6">
        <v>176206.07860000001</v>
      </c>
      <c r="C22" s="11">
        <f t="shared" si="0"/>
        <v>176.20607860000001</v>
      </c>
      <c r="D22" s="6">
        <v>5182.4459409999999</v>
      </c>
      <c r="E22" s="11">
        <f t="shared" si="1"/>
        <v>5.1824459410000001</v>
      </c>
      <c r="F22" s="5">
        <f t="shared" ref="F22:F23" si="5">E22/C22</f>
        <v>2.9411277875177683E-2</v>
      </c>
      <c r="G22" s="11">
        <f>A22-C22</f>
        <v>48.793921399999988</v>
      </c>
      <c r="H22" s="11">
        <f t="shared" ref="H22:H23" si="6">F22*G22</f>
        <v>1.4350915809149785</v>
      </c>
      <c r="I22" s="7">
        <v>1</v>
      </c>
    </row>
    <row r="23" spans="1:9" x14ac:dyDescent="0.3">
      <c r="A23" s="3">
        <v>250</v>
      </c>
      <c r="B23" s="6">
        <v>199321.26560000001</v>
      </c>
      <c r="C23" s="11">
        <f t="shared" si="0"/>
        <v>199.3212656</v>
      </c>
      <c r="D23" s="6">
        <v>3253.5442229999999</v>
      </c>
      <c r="E23" s="11">
        <f t="shared" si="1"/>
        <v>3.253544223</v>
      </c>
      <c r="F23" s="5">
        <f t="shared" si="5"/>
        <v>1.6323116418140986E-2</v>
      </c>
      <c r="G23" s="11">
        <f t="shared" ref="G23" si="7">A23-C23</f>
        <v>50.678734399999996</v>
      </c>
      <c r="H23" s="11">
        <f t="shared" si="6"/>
        <v>0.82723488153524627</v>
      </c>
      <c r="I23" s="7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2023-06-09T10:43:29Z</dcterms:modified>
</cp:coreProperties>
</file>